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S:\ASB\Exp\BusinessAnalysts\NEER\Claim Cost Calculator\French - Public Tool Online\"/>
    </mc:Choice>
  </mc:AlternateContent>
  <bookViews>
    <workbookView xWindow="14505" yWindow="45" windowWidth="14310" windowHeight="14595" tabRatio="847"/>
  </bookViews>
  <sheets>
    <sheet name="Instructions" sheetId="48" r:id="rId1"/>
    <sheet name="Calculatrice des coûts NMETI" sheetId="3" r:id="rId2"/>
    <sheet name="CT" sheetId="6" state="hidden" r:id="rId3"/>
    <sheet name="OH" sheetId="7" state="hidden" r:id="rId4"/>
    <sheet name="RF03" sheetId="19" state="hidden" r:id="rId5"/>
    <sheet name="RF04" sheetId="22" state="hidden" r:id="rId6"/>
    <sheet name="RF05" sheetId="23" state="hidden" r:id="rId7"/>
    <sheet name="RF06" sheetId="9" state="hidden" r:id="rId8"/>
    <sheet name="RF07" sheetId="16" state="hidden" r:id="rId9"/>
    <sheet name="RF08" sheetId="25" state="hidden" r:id="rId10"/>
    <sheet name="RF09" sheetId="37" state="hidden" r:id="rId11"/>
    <sheet name="RF10" sheetId="38" state="hidden" r:id="rId12"/>
    <sheet name="RF11" sheetId="39" state="hidden" r:id="rId13"/>
    <sheet name="RF12" sheetId="40" state="hidden" r:id="rId14"/>
    <sheet name="RF13" sheetId="41" state="hidden" r:id="rId15"/>
    <sheet name="RF14" sheetId="42" state="hidden" r:id="rId16"/>
    <sheet name="RF15" sheetId="43" state="hidden" r:id="rId17"/>
    <sheet name="RF16" sheetId="44" state="hidden" r:id="rId18"/>
    <sheet name="RF17" sheetId="45" state="hidden" r:id="rId19"/>
    <sheet name="RF18" sheetId="46" state="hidden" r:id="rId20"/>
    <sheet name="RF19" sheetId="47" state="hidden" r:id="rId21"/>
    <sheet name="ECFac" sheetId="14" state="hidden" r:id="rId22"/>
    <sheet name="Net-Tar" sheetId="15" state="hidden" r:id="rId23"/>
    <sheet name="Tables" sheetId="17" state="hidden" r:id="rId24"/>
    <sheet name="Lists" sheetId="24" state="hidden" r:id="rId25"/>
  </sheets>
  <externalReferences>
    <externalReference r:id="rId26"/>
    <externalReference r:id="rId27"/>
    <externalReference r:id="rId28"/>
  </externalReferences>
  <definedNames>
    <definedName name="AccDate" localSheetId="0">'[1]Calculatrice des coûts NMETI'!$G$8</definedName>
    <definedName name="AccDate">'Calculatrice des coûts NMETI'!$G$8</definedName>
    <definedName name="AccDateYear" localSheetId="0">[1]CT!$J$14</definedName>
    <definedName name="AccDateYear">CT!$J$14</definedName>
    <definedName name="AgeDays">CT!$G$15</definedName>
    <definedName name="ClmAge" localSheetId="0">'[1]Calculatrice des coûts NMETI'!$K$22</definedName>
    <definedName name="ClmAge">'Calculatrice des coûts NMETI'!$K$22</definedName>
    <definedName name="ClmType" localSheetId="0">'[1]Calculatrice des coûts NMETI'!$I$22</definedName>
    <definedName name="ClmType">'Calculatrice des coûts NMETI'!$I$22</definedName>
    <definedName name="ClmTypeOVRD">'Calculatrice des coûts NMETI'!$AA$13</definedName>
    <definedName name="Date2" localSheetId="0">[1]Lists!$A$2:$A$16</definedName>
    <definedName name="Date2">Lists!$A$3:$A$16</definedName>
    <definedName name="DiscAward">'Calculatrice des coûts NMETI'!$U$22</definedName>
    <definedName name="DURWKS" localSheetId="0">'[1]Calculatrice des coûts NMETI'!$AD$8</definedName>
    <definedName name="DURWKS">'Calculatrice des coûts NMETI'!$AD$8</definedName>
    <definedName name="FTL" localSheetId="0">'[1]Calculatrice des coûts NMETI'!$AH$16</definedName>
    <definedName name="FTL">'Calculatrice des coûts NMETI'!$AH$16</definedName>
    <definedName name="FutCost">'Calculatrice des coûts NMETI'!$Y$22</definedName>
    <definedName name="HC" localSheetId="0">'[1]Calculatrice des coûts NMETI'!$U$9</definedName>
    <definedName name="HC">'Calculatrice des coûts NMETI'!$U$9</definedName>
    <definedName name="LMR" localSheetId="0">'[1]Calculatrice des coûts NMETI'!$U$10</definedName>
    <definedName name="LMR">'Calculatrice des coûts NMETI'!$U$10</definedName>
    <definedName name="LmtCosts">'Calculatrice des coûts NMETI'!$AG$22</definedName>
    <definedName name="LOECURR" localSheetId="0">'[1]Calculatrice des coûts NMETI'!$AB$16</definedName>
    <definedName name="LOECURR">'Calculatrice des coûts NMETI'!$AB$16</definedName>
    <definedName name="LoeOVRD" localSheetId="0">'[1]Calculatrice des coûts NMETI'!$AE$12</definedName>
    <definedName name="LoeOVRD">'Calculatrice des coûts NMETI'!$AE$12</definedName>
    <definedName name="LRI" localSheetId="0">'[1]Calculatrice des coûts NMETI'!$AB$15</definedName>
    <definedName name="LRI">'Calculatrice des coûts NMETI'!$AB$15</definedName>
    <definedName name="NonPen" localSheetId="0">'[1]Calculatrice des coûts NMETI'!$M$22</definedName>
    <definedName name="NonPen">'Calculatrice des coûts NMETI'!$M$22</definedName>
    <definedName name="OverheadCost">'Calculatrice des coûts NMETI'!$AC$22</definedName>
    <definedName name="PastAwardDate" localSheetId="0">'[1]Calculatrice des coûts NMETI'!$AE$4</definedName>
    <definedName name="PastAwardDate">'Calculatrice des coûts NMETI'!$AE$4</definedName>
    <definedName name="PastAwardYear" localSheetId="0">[1]CT!$J$13</definedName>
    <definedName name="PastAwardYear">CT!$J$13</definedName>
    <definedName name="PEN" localSheetId="0">'[1]Calculatrice des coûts NMETI'!$AD$9</definedName>
    <definedName name="PEN">'Calculatrice des coûts NMETI'!$AD$9</definedName>
    <definedName name="PenCosts" localSheetId="0">'[1]Calculatrice des coûts NMETI'!$Q$22</definedName>
    <definedName name="PenCosts">'Calculatrice des coûts NMETI'!$Q$22</definedName>
    <definedName name="_xlnm.Print_Area" localSheetId="1">'Calculatrice des coûts NMETI'!$B$1:$AJ$41</definedName>
    <definedName name="_xlnm.Print_Area" localSheetId="21">ECFac!$A$2:$M$44</definedName>
    <definedName name="_xlnm.Print_Area" localSheetId="0">Instructions!$B$1:$P$43</definedName>
    <definedName name="RateGroup" localSheetId="0">'[1]Calculatrice des coûts NMETI'!$AE$3</definedName>
    <definedName name="RateGroup">'Calculatrice des coûts NMETI'!$AE$3</definedName>
    <definedName name="RF12_30_41">'RF12'!$A$7:$P$68</definedName>
    <definedName name="rg_matrix">'[2]RG Matrix'!$A$1:$H$182</definedName>
    <definedName name="WkBenRate" localSheetId="0">'[1]Calculatrice des coûts NMETI'!$U$8</definedName>
    <definedName name="WkBenRate">'Calculatrice des coûts NMETI'!$U$8</definedName>
    <definedName name="years">Lists!$C$2:$C$28</definedName>
  </definedNames>
  <calcPr calcId="162913"/>
</workbook>
</file>

<file path=xl/calcChain.xml><?xml version="1.0" encoding="utf-8"?>
<calcChain xmlns="http://schemas.openxmlformats.org/spreadsheetml/2006/main">
  <c r="AE5" i="3" l="1"/>
  <c r="A472" i="39" l="1"/>
  <c r="A405" i="39"/>
  <c r="A338" i="39"/>
  <c r="A271" i="39"/>
  <c r="A204" i="39"/>
  <c r="A137" i="39"/>
  <c r="A70" i="39"/>
  <c r="A472" i="38"/>
  <c r="A405" i="38"/>
  <c r="A338" i="38"/>
  <c r="A271" i="38"/>
  <c r="A204" i="38"/>
  <c r="A137" i="38"/>
  <c r="A70" i="38"/>
  <c r="A472" i="40"/>
  <c r="A405" i="40"/>
  <c r="A338" i="40"/>
  <c r="A271" i="40"/>
  <c r="A204" i="40"/>
  <c r="A137" i="40"/>
  <c r="A70" i="40"/>
  <c r="G13" i="6" l="1"/>
  <c r="J13" i="6" s="1"/>
  <c r="G14" i="6"/>
  <c r="M22" i="3"/>
  <c r="Q22" i="3"/>
  <c r="AP8" i="3"/>
  <c r="C5" i="14"/>
  <c r="C6" i="14"/>
  <c r="B29" i="3"/>
  <c r="K22" i="3"/>
  <c r="A54" i="3" s="1"/>
  <c r="F22" i="3"/>
  <c r="B22" i="3"/>
  <c r="AE6" i="3"/>
  <c r="B12" i="6"/>
  <c r="C10" i="14"/>
  <c r="L11" i="3"/>
  <c r="Q37" i="3"/>
  <c r="Q38" i="3" s="1"/>
  <c r="Q39" i="3"/>
  <c r="Q40" i="3"/>
  <c r="Q36" i="3"/>
  <c r="H41" i="14" l="1"/>
  <c r="C12" i="14"/>
  <c r="I17" i="3"/>
  <c r="G15" i="6"/>
  <c r="H15" i="6" s="1"/>
  <c r="J14" i="6"/>
  <c r="AP10" i="3" s="1"/>
  <c r="AP9" i="3" s="1"/>
  <c r="AP6" i="3" s="1"/>
  <c r="I22" i="3" s="1"/>
  <c r="A1" i="46" s="1"/>
  <c r="G5" i="3"/>
  <c r="U22" i="3"/>
  <c r="C1" i="46" l="1"/>
  <c r="B1" i="46"/>
  <c r="A3" i="47"/>
  <c r="A1" i="47"/>
  <c r="A3" i="46"/>
  <c r="C54" i="3"/>
  <c r="D54" i="3" s="1"/>
  <c r="A1" i="45"/>
  <c r="A3" i="45"/>
  <c r="A3" i="44"/>
  <c r="A1" i="44"/>
  <c r="A1" i="43"/>
  <c r="A3" i="43"/>
  <c r="A58" i="23"/>
  <c r="A278" i="23"/>
  <c r="A271" i="37"/>
  <c r="A333" i="22"/>
  <c r="A3" i="19"/>
  <c r="A388" i="23"/>
  <c r="A278" i="19"/>
  <c r="A3" i="25"/>
  <c r="A388" i="16"/>
  <c r="A3" i="23"/>
  <c r="A1" i="25"/>
  <c r="B1" i="25" s="1"/>
  <c r="A113" i="16"/>
  <c r="A223" i="16"/>
  <c r="A204" i="37"/>
  <c r="A3" i="38"/>
  <c r="A58" i="16"/>
  <c r="A278" i="16"/>
  <c r="A168" i="16"/>
  <c r="A1" i="38"/>
  <c r="A388" i="19"/>
  <c r="A137" i="37"/>
  <c r="A70" i="25"/>
  <c r="A333" i="9"/>
  <c r="A388" i="22"/>
  <c r="A278" i="9"/>
  <c r="A1" i="16"/>
  <c r="A333" i="23"/>
  <c r="A1" i="40"/>
  <c r="B1" i="40" s="1"/>
  <c r="A168" i="19"/>
  <c r="A1" i="39"/>
  <c r="B1" i="39" s="1"/>
  <c r="A338" i="37"/>
  <c r="A1" i="42"/>
  <c r="A113" i="19"/>
  <c r="A333" i="16"/>
  <c r="A1" i="9"/>
  <c r="B1" i="9" s="1"/>
  <c r="A70" i="37"/>
  <c r="A204" i="25"/>
  <c r="A333" i="19"/>
  <c r="A1" i="19"/>
  <c r="A271" i="25"/>
  <c r="A1" i="41"/>
  <c r="B1" i="41" s="1"/>
  <c r="A3" i="41"/>
  <c r="A168" i="23"/>
  <c r="A472" i="37"/>
  <c r="A3" i="16"/>
  <c r="A3" i="9"/>
  <c r="A168" i="22"/>
  <c r="A1" i="23"/>
  <c r="A405" i="37"/>
  <c r="A1" i="37"/>
  <c r="A58" i="22"/>
  <c r="A223" i="19"/>
  <c r="A278" i="22"/>
  <c r="A3" i="37"/>
  <c r="A405" i="25"/>
  <c r="A113" i="23"/>
  <c r="A223" i="9"/>
  <c r="A3" i="42"/>
  <c r="A168" i="9"/>
  <c r="A338" i="25"/>
  <c r="A58" i="19"/>
  <c r="A472" i="25"/>
  <c r="A113" i="9"/>
  <c r="A3" i="40"/>
  <c r="A58" i="9"/>
  <c r="A223" i="22"/>
  <c r="A388" i="9"/>
  <c r="A113" i="22"/>
  <c r="A223" i="23"/>
  <c r="A3" i="39"/>
  <c r="A137" i="25"/>
  <c r="A3" i="22"/>
  <c r="A1" i="22"/>
  <c r="B1" i="22" s="1"/>
  <c r="B1" i="16"/>
  <c r="C1" i="16" s="1"/>
  <c r="E19" i="6" s="1"/>
  <c r="B1" i="38"/>
  <c r="H30" i="14"/>
  <c r="H35" i="14" s="1"/>
  <c r="H39" i="14"/>
  <c r="H32" i="14" s="1"/>
  <c r="C1" i="47" l="1"/>
  <c r="E31" i="6" s="1"/>
  <c r="B1" i="47"/>
  <c r="E30" i="6"/>
  <c r="C1" i="45"/>
  <c r="E29" i="6" s="1"/>
  <c r="B1" i="45"/>
  <c r="C1" i="44"/>
  <c r="E28" i="6" s="1"/>
  <c r="B1" i="44"/>
  <c r="C1" i="43"/>
  <c r="E27" i="6" s="1"/>
  <c r="G10" i="3" s="1"/>
  <c r="B1" i="43"/>
  <c r="H37" i="14"/>
  <c r="H16" i="14" s="1"/>
  <c r="L29" i="3" s="1"/>
  <c r="Q29" i="3" s="1"/>
  <c r="C1" i="38"/>
  <c r="E22" i="6" s="1"/>
  <c r="C1" i="39"/>
  <c r="E23" i="6" s="1"/>
  <c r="B1" i="37"/>
  <c r="C1" i="37" s="1"/>
  <c r="E21" i="6" s="1"/>
  <c r="C1" i="25"/>
  <c r="E20" i="6" s="1"/>
  <c r="C1" i="40"/>
  <c r="E24" i="6" s="1"/>
  <c r="B1" i="42"/>
  <c r="C1" i="42" s="1"/>
  <c r="C1" i="9"/>
  <c r="E18" i="6" s="1"/>
  <c r="C1" i="41"/>
  <c r="E25" i="6" s="1"/>
  <c r="B1" i="23"/>
  <c r="C1" i="23" s="1"/>
  <c r="E17" i="6" s="1"/>
  <c r="B1" i="19"/>
  <c r="C1" i="19" s="1"/>
  <c r="E15" i="6" s="1"/>
  <c r="C1" i="22"/>
  <c r="E16" i="6" s="1"/>
  <c r="E26" i="6" l="1"/>
  <c r="Y22" i="3" s="1"/>
  <c r="AC22" i="3" s="1"/>
  <c r="AG22" i="3" s="1"/>
  <c r="V29" i="3" s="1"/>
  <c r="AF29" i="3" s="1"/>
  <c r="J25" i="14"/>
  <c r="J26" i="14"/>
  <c r="J27" i="14"/>
  <c r="H17" i="14"/>
  <c r="J28" i="14" l="1"/>
  <c r="H18" i="14" s="1"/>
  <c r="AA29" i="3" s="1"/>
  <c r="Q31" i="3" s="1"/>
  <c r="Q33" i="3" s="1"/>
  <c r="V33" i="3" s="1"/>
  <c r="Q32" i="3" l="1"/>
  <c r="V32" i="3" s="1"/>
  <c r="V31" i="3"/>
</calcChain>
</file>

<file path=xl/sharedStrings.xml><?xml version="1.0" encoding="utf-8"?>
<sst xmlns="http://schemas.openxmlformats.org/spreadsheetml/2006/main" count="20289" uniqueCount="11573">
  <si>
    <t>3.2909</t>
  </si>
  <si>
    <t>12.9491</t>
  </si>
  <si>
    <t>3.7903</t>
  </si>
  <si>
    <t>15.6562</t>
  </si>
  <si>
    <t>4.3129</t>
  </si>
  <si>
    <t>7.0409</t>
  </si>
  <si>
    <t>5.9565</t>
  </si>
  <si>
    <t>2.7507</t>
  </si>
  <si>
    <t>8.3351</t>
  </si>
  <si>
    <t>10.7909</t>
  </si>
  <si>
    <t>3.1586</t>
  </si>
  <si>
    <t>13.0468</t>
  </si>
  <si>
    <t>5.8674</t>
  </si>
  <si>
    <t>3.5472</t>
  </si>
  <si>
    <t>4.7652</t>
  </si>
  <si>
    <t>6.6681</t>
  </si>
  <si>
    <t>2.1939</t>
  </si>
  <si>
    <t>8.6327</t>
  </si>
  <si>
    <t>2.5269</t>
  </si>
  <si>
    <t>10.4375</t>
  </si>
  <si>
    <t>4.6939</t>
  </si>
  <si>
    <t>3.5739</t>
  </si>
  <si>
    <t>1.6504</t>
  </si>
  <si>
    <t>5.0011</t>
  </si>
  <si>
    <t>1.6454</t>
  </si>
  <si>
    <t>6.4745</t>
  </si>
  <si>
    <t>1.8952</t>
  </si>
  <si>
    <t>7.8281</t>
  </si>
  <si>
    <t>2.1283</t>
  </si>
  <si>
    <t>1.6046</t>
  </si>
  <si>
    <t>4.8110</t>
  </si>
  <si>
    <t>1.5997</t>
  </si>
  <si>
    <t>6.2079</t>
  </si>
  <si>
    <t>7.5017</t>
  </si>
  <si>
    <t>2.0965</t>
  </si>
  <si>
    <t>3.4497</t>
  </si>
  <si>
    <t>2.0692</t>
  </si>
  <si>
    <t>3.5350</t>
  </si>
  <si>
    <t>1.5587</t>
  </si>
  <si>
    <t>4.6210</t>
  </si>
  <si>
    <t>5.9412</t>
  </si>
  <si>
    <t>1.7899</t>
  </si>
  <si>
    <t>7.1753</t>
  </si>
  <si>
    <t>3.3789</t>
  </si>
  <si>
    <t>3.5155</t>
  </si>
  <si>
    <t>1.5129</t>
  </si>
  <si>
    <t>4.4310</t>
  </si>
  <si>
    <t>1.5083</t>
  </si>
  <si>
    <t>5.6745</t>
  </si>
  <si>
    <t>1.7372</t>
  </si>
  <si>
    <t>1.7577</t>
  </si>
  <si>
    <t>0.7836</t>
  </si>
  <si>
    <t>2.5159</t>
  </si>
  <si>
    <t>4.6936</t>
  </si>
  <si>
    <t>1.7739</t>
  </si>
  <si>
    <t>4.2139</t>
  </si>
  <si>
    <t>0.3472</t>
  </si>
  <si>
    <t>3.0673</t>
  </si>
  <si>
    <t>25.1465</t>
  </si>
  <si>
    <t>5.9873</t>
  </si>
  <si>
    <t>1.7046</t>
  </si>
  <si>
    <t>1.3166</t>
  </si>
  <si>
    <t>4.4244</t>
  </si>
  <si>
    <t>1.6721</t>
  </si>
  <si>
    <t>4.1532</t>
  </si>
  <si>
    <t>2.7459</t>
  </si>
  <si>
    <t>22.5267</t>
  </si>
  <si>
    <t>5.3635</t>
  </si>
  <si>
    <t>1.6515</t>
  </si>
  <si>
    <t>0.7362</t>
  </si>
  <si>
    <t>2.2005</t>
  </si>
  <si>
    <t>1.2296</t>
  </si>
  <si>
    <t>4.1612</t>
  </si>
  <si>
    <t>1.5727</t>
  </si>
  <si>
    <t>4.0895</t>
  </si>
  <si>
    <t>0.3369</t>
  </si>
  <si>
    <t>2.4353</t>
  </si>
  <si>
    <t>19.9944</t>
  </si>
  <si>
    <t>4.7606</t>
  </si>
  <si>
    <t>1.5984</t>
  </si>
  <si>
    <t>0.7125</t>
  </si>
  <si>
    <t>2.0489</t>
  </si>
  <si>
    <t>1.1449</t>
  </si>
  <si>
    <t>3.9041</t>
  </si>
  <si>
    <t>1.4755</t>
  </si>
  <si>
    <t>4.0225</t>
  </si>
  <si>
    <t>0.3314</t>
  </si>
  <si>
    <t>17.5516</t>
  </si>
  <si>
    <t>4.1790</t>
  </si>
  <si>
    <t>0.6893</t>
  </si>
  <si>
    <t>1.0632</t>
  </si>
  <si>
    <t>3.6559</t>
  </si>
  <si>
    <t>1.3817</t>
  </si>
  <si>
    <t>3.9550</t>
  </si>
  <si>
    <t>0.3259</t>
  </si>
  <si>
    <t>1.8488</t>
  </si>
  <si>
    <t>15.2114</t>
  </si>
  <si>
    <t>3.6218</t>
  </si>
  <si>
    <t>1.5340</t>
  </si>
  <si>
    <t>1.8072</t>
  </si>
  <si>
    <t>1.0099</t>
  </si>
  <si>
    <t>3.5045</t>
  </si>
  <si>
    <t>1.3245</t>
  </si>
  <si>
    <t>3.9872</t>
  </si>
  <si>
    <t>0.3285</t>
  </si>
  <si>
    <t>13.3059</t>
  </si>
  <si>
    <t>3.1681</t>
  </si>
  <si>
    <t>1.7118</t>
  </si>
  <si>
    <t>1.2672</t>
  </si>
  <si>
    <t>4.0194</t>
  </si>
  <si>
    <t>1.3806</t>
  </si>
  <si>
    <t>11.4006</t>
  </si>
  <si>
    <t>1.5092</t>
  </si>
  <si>
    <t>0.6728</t>
  </si>
  <si>
    <t>1.6164</t>
  </si>
  <si>
    <t>0.9032</t>
  </si>
  <si>
    <t>3.2016</t>
  </si>
  <si>
    <t>1.2100</t>
  </si>
  <si>
    <t>4.0516</t>
  </si>
  <si>
    <t>0.3338</t>
  </si>
  <si>
    <t>1.1465</t>
  </si>
  <si>
    <t>9.4952</t>
  </si>
  <si>
    <t>2.2608</t>
  </si>
  <si>
    <t>1.4967</t>
  </si>
  <si>
    <t>0.6672</t>
  </si>
  <si>
    <t>1.5209</t>
  </si>
  <si>
    <t>0.8499</t>
  </si>
  <si>
    <t>3.0501</t>
  </si>
  <si>
    <t>1.1527</t>
  </si>
  <si>
    <t>4.0838</t>
  </si>
  <si>
    <t>0.3365</t>
  </si>
  <si>
    <t>0.9125</t>
  </si>
  <si>
    <t>7.5897</t>
  </si>
  <si>
    <t>1.8071</t>
  </si>
  <si>
    <t>1.4843</t>
  </si>
  <si>
    <t>0.6617</t>
  </si>
  <si>
    <t>1.4255</t>
  </si>
  <si>
    <t>2.8986</t>
  </si>
  <si>
    <t>1.0955</t>
  </si>
  <si>
    <t>4.1160</t>
  </si>
  <si>
    <t>0.3391</t>
  </si>
  <si>
    <t>0.6784</t>
  </si>
  <si>
    <t>5.6844</t>
  </si>
  <si>
    <t>1.3534</t>
  </si>
  <si>
    <t>1.4719</t>
  </si>
  <si>
    <t>0.6562</t>
  </si>
  <si>
    <t>1.3301</t>
  </si>
  <si>
    <t>2.7472</t>
  </si>
  <si>
    <t>1.0383</t>
  </si>
  <si>
    <t>4.1482</t>
  </si>
  <si>
    <t>0.4443</t>
  </si>
  <si>
    <t>3.7790</t>
  </si>
  <si>
    <t>0.8998</t>
  </si>
  <si>
    <t>2.1875</t>
  </si>
  <si>
    <t>1.4150</t>
  </si>
  <si>
    <t>0.7266</t>
  </si>
  <si>
    <t>2.7802</t>
  </si>
  <si>
    <t>0.4172</t>
  </si>
  <si>
    <t>0.4363</t>
  </si>
  <si>
    <t>3.7162</t>
  </si>
  <si>
    <t>0.8848</t>
  </si>
  <si>
    <t>0.6271</t>
  </si>
  <si>
    <t>0.7099</t>
  </si>
  <si>
    <t>2.8133</t>
  </si>
  <si>
    <t>0.9968</t>
  </si>
  <si>
    <t>4.0239</t>
  </si>
  <si>
    <t>3.6533</t>
  </si>
  <si>
    <t>0.8698</t>
  </si>
  <si>
    <t>3.6185</t>
  </si>
  <si>
    <t>0.6126</t>
  </si>
  <si>
    <t>1.5848</t>
  </si>
  <si>
    <t>0.6932</t>
  </si>
  <si>
    <t>2.8463</t>
  </si>
  <si>
    <t>0.9761</t>
  </si>
  <si>
    <t>3.9617</t>
  </si>
  <si>
    <t>0.4202</t>
  </si>
  <si>
    <t>3.5904</t>
  </si>
  <si>
    <t>0.8549</t>
  </si>
  <si>
    <t>4.3341</t>
  </si>
  <si>
    <t>0.5981</t>
  </si>
  <si>
    <t>1.6697</t>
  </si>
  <si>
    <t>0.6765</t>
  </si>
  <si>
    <t>2.8794</t>
  </si>
  <si>
    <t>0.9553</t>
  </si>
  <si>
    <t>0.6435</t>
  </si>
  <si>
    <t>3.5276</t>
  </si>
  <si>
    <t>0.2594</t>
  </si>
  <si>
    <t>0.2655</t>
  </si>
  <si>
    <t>2.3441</t>
  </si>
  <si>
    <t>1.3020</t>
  </si>
  <si>
    <t>0.8399</t>
  </si>
  <si>
    <t>5.0496</t>
  </si>
  <si>
    <t>0.5836</t>
  </si>
  <si>
    <t>1.7547</t>
  </si>
  <si>
    <t>0.6599</t>
  </si>
  <si>
    <t>2.9124</t>
  </si>
  <si>
    <t>0.9346</t>
  </si>
  <si>
    <t>3.8374</t>
  </si>
  <si>
    <t>0.7190</t>
  </si>
  <si>
    <t>0.4042</t>
  </si>
  <si>
    <t>3.4647</t>
  </si>
  <si>
    <t>0.8249</t>
  </si>
  <si>
    <t>5.2288</t>
  </si>
  <si>
    <t>0.5162</t>
  </si>
  <si>
    <t>1.6684</t>
  </si>
  <si>
    <t>0.5834</t>
  </si>
  <si>
    <t>2.6714</t>
  </si>
  <si>
    <t>0.8288</t>
  </si>
  <si>
    <t>3.4240</t>
  </si>
  <si>
    <t>0.7205</t>
  </si>
  <si>
    <t>3.0853</t>
  </si>
  <si>
    <t>0.7346</t>
  </si>
  <si>
    <t>5.2916</t>
  </si>
  <si>
    <t>0.5562</t>
  </si>
  <si>
    <t>0.4407</t>
  </si>
  <si>
    <t>0.4981</t>
  </si>
  <si>
    <t>0.7076</t>
  </si>
  <si>
    <t>0.6145</t>
  </si>
  <si>
    <t>0.3067</t>
  </si>
  <si>
    <t>2.0905</t>
  </si>
  <si>
    <t>3.2581</t>
  </si>
  <si>
    <t>1.0609</t>
  </si>
  <si>
    <t>3.1307</t>
  </si>
  <si>
    <t>1.0977</t>
  </si>
  <si>
    <t>1.6166</t>
  </si>
  <si>
    <t>1.6275</t>
  </si>
  <si>
    <t>1.0348</t>
  </si>
  <si>
    <t>3.0056</t>
  </si>
  <si>
    <t>1.0436</t>
  </si>
  <si>
    <t>3.1654</t>
  </si>
  <si>
    <t>1.0821</t>
  </si>
  <si>
    <t>1.6827</t>
  </si>
  <si>
    <t>0.9568</t>
  </si>
  <si>
    <t>1.7999</t>
  </si>
  <si>
    <t>1.5789</t>
  </si>
  <si>
    <t>2.3810</t>
  </si>
  <si>
    <t>0.9398</t>
  </si>
  <si>
    <t>1.5821</t>
  </si>
  <si>
    <t>2.7529</t>
  </si>
  <si>
    <t>3.2002</t>
  </si>
  <si>
    <t>1.0665</t>
  </si>
  <si>
    <t>1.5260</t>
  </si>
  <si>
    <t>1.7848</t>
  </si>
  <si>
    <t>1.0118</t>
  </si>
  <si>
    <t>2.4999</t>
  </si>
  <si>
    <t>1.0091</t>
  </si>
  <si>
    <t>3.2349</t>
  </si>
  <si>
    <t>0.8879</t>
  </si>
  <si>
    <t>1.7697</t>
  </si>
  <si>
    <t>1.5035</t>
  </si>
  <si>
    <t>2.2196</t>
  </si>
  <si>
    <t>0.9122</t>
  </si>
  <si>
    <t>1.4912</t>
  </si>
  <si>
    <t>1.0002</t>
  </si>
  <si>
    <t>2.2466</t>
  </si>
  <si>
    <t>0.8534</t>
  </si>
  <si>
    <t>1.7546</t>
  </si>
  <si>
    <t>1.4658</t>
  </si>
  <si>
    <t>2.1388</t>
  </si>
  <si>
    <t>0.8984</t>
  </si>
  <si>
    <t>1.4457</t>
  </si>
  <si>
    <t>0.9887</t>
  </si>
  <si>
    <t>0.8489</t>
  </si>
  <si>
    <t>2.5334</t>
  </si>
  <si>
    <t>2.3049</t>
  </si>
  <si>
    <t>3.4696</t>
  </si>
  <si>
    <t>4.3731</t>
  </si>
  <si>
    <t>3.5158</t>
  </si>
  <si>
    <t>0.8371</t>
  </si>
  <si>
    <t>2.8340</t>
  </si>
  <si>
    <t>0.6091</t>
  </si>
  <si>
    <t>2.4228</t>
  </si>
  <si>
    <t>0.7527</t>
  </si>
  <si>
    <t>3.4531</t>
  </si>
  <si>
    <t>1.3913</t>
  </si>
  <si>
    <t>4.3088</t>
  </si>
  <si>
    <t>0.4056</t>
  </si>
  <si>
    <t>3.4661</t>
  </si>
  <si>
    <t>3.1346</t>
  </si>
  <si>
    <t>0.6024</t>
  </si>
  <si>
    <t>2.5408</t>
  </si>
  <si>
    <t>0.7398</t>
  </si>
  <si>
    <t>3.4366</t>
  </si>
  <si>
    <t>1.3671</t>
  </si>
  <si>
    <t>4.2445</t>
  </si>
  <si>
    <t>2.0068</t>
  </si>
  <si>
    <t>3.4164</t>
  </si>
  <si>
    <t>0.8134</t>
  </si>
  <si>
    <t>3.4352</t>
  </si>
  <si>
    <t>2.6587</t>
  </si>
  <si>
    <t>0.7268</t>
  </si>
  <si>
    <t>3.4201</t>
  </si>
  <si>
    <t>1.3428</t>
  </si>
  <si>
    <t>4.1801</t>
  </si>
  <si>
    <t>0.3926</t>
  </si>
  <si>
    <t>3.3666</t>
  </si>
  <si>
    <t>0.8016</t>
  </si>
  <si>
    <t>3.3874</t>
  </si>
  <si>
    <t>0.5341</t>
  </si>
  <si>
    <t>0.6473</t>
  </si>
  <si>
    <t>1.1956</t>
  </si>
  <si>
    <t>3.7321</t>
  </si>
  <si>
    <t>1.7295</t>
  </si>
  <si>
    <t>0.3501</t>
  </si>
  <si>
    <t>0.7161</t>
  </si>
  <si>
    <t>3.3160</t>
  </si>
  <si>
    <t>2.3780</t>
  </si>
  <si>
    <t>2.7827</t>
  </si>
  <si>
    <t>1.0633</t>
  </si>
  <si>
    <t>3.3285</t>
  </si>
  <si>
    <t>0.3119</t>
  </si>
  <si>
    <t>2.6841</t>
  </si>
  <si>
    <t>0.6391</t>
  </si>
  <si>
    <t>3.5630</t>
  </si>
  <si>
    <t>0.4730</t>
  </si>
  <si>
    <t>2.4749</t>
  </si>
  <si>
    <t>0.5652</t>
  </si>
  <si>
    <t>2.7692</t>
  </si>
  <si>
    <t>1.0434</t>
  </si>
  <si>
    <t>3.2757</t>
  </si>
  <si>
    <t>2.6433</t>
  </si>
  <si>
    <t>0.6294</t>
  </si>
  <si>
    <t>3.8099</t>
  </si>
  <si>
    <t>2.5718</t>
  </si>
  <si>
    <t>0.5546</t>
  </si>
  <si>
    <t>2.7556</t>
  </si>
  <si>
    <t>1.0235</t>
  </si>
  <si>
    <t>1.4443</t>
  </si>
  <si>
    <t>0.3012</t>
  </si>
  <si>
    <t>0.6196</t>
  </si>
  <si>
    <t>4.0569</t>
  </si>
  <si>
    <t>0.5439</t>
  </si>
  <si>
    <t>1.4034</t>
  </si>
  <si>
    <t>0.2959</t>
  </si>
  <si>
    <t>2.5616</t>
  </si>
  <si>
    <t>0.6099</t>
  </si>
  <si>
    <t>4.3038</t>
  </si>
  <si>
    <t>0.5333</t>
  </si>
  <si>
    <t>2.7285</t>
  </si>
  <si>
    <t>3.1172</t>
  </si>
  <si>
    <t>1.3626</t>
  </si>
  <si>
    <t>2.5207</t>
  </si>
  <si>
    <t>4.5507</t>
  </si>
  <si>
    <t>0.4511</t>
  </si>
  <si>
    <t>0.5227</t>
  </si>
  <si>
    <t>2.7150</t>
  </si>
  <si>
    <t>0.9637</t>
  </si>
  <si>
    <t>3.0644</t>
  </si>
  <si>
    <t>1.3217</t>
  </si>
  <si>
    <t>0.2852</t>
  </si>
  <si>
    <t>2.4799</t>
  </si>
  <si>
    <t>0.5905</t>
  </si>
  <si>
    <t>5.8032</t>
  </si>
  <si>
    <t>3.0456</t>
  </si>
  <si>
    <t>2.7811</t>
  </si>
  <si>
    <t>0.9345</t>
  </si>
  <si>
    <t>3.0375</t>
  </si>
  <si>
    <t>1.2827</t>
  </si>
  <si>
    <t>0.2834</t>
  </si>
  <si>
    <t>2.4671</t>
  </si>
  <si>
    <t>0.5874</t>
  </si>
  <si>
    <t>7.0556</t>
  </si>
  <si>
    <t>3.2287</t>
  </si>
  <si>
    <t>0.5006</t>
  </si>
  <si>
    <t>0.9054</t>
  </si>
  <si>
    <t>3.0106</t>
  </si>
  <si>
    <t>1.2438</t>
  </si>
  <si>
    <t>8.3081</t>
  </si>
  <si>
    <t>0.4355</t>
  </si>
  <si>
    <t>3.4118</t>
  </si>
  <si>
    <t>0.4895</t>
  </si>
  <si>
    <t>2.9133</t>
  </si>
  <si>
    <t>2.9837</t>
  </si>
  <si>
    <t>1.2048</t>
  </si>
  <si>
    <t>2.4414</t>
  </si>
  <si>
    <t>9.5605</t>
  </si>
  <si>
    <t>0.4302</t>
  </si>
  <si>
    <t>3.5949</t>
  </si>
  <si>
    <t>2.9794</t>
  </si>
  <si>
    <t>2.9569</t>
  </si>
  <si>
    <t>1.1659</t>
  </si>
  <si>
    <t>0.2781</t>
  </si>
  <si>
    <t>2.4285</t>
  </si>
  <si>
    <t>0.5782</t>
  </si>
  <si>
    <t>10.8129</t>
  </si>
  <si>
    <t>0.4250</t>
  </si>
  <si>
    <t>3.7780</t>
  </si>
  <si>
    <t>3.0455</t>
  </si>
  <si>
    <t>0.8179</t>
  </si>
  <si>
    <t>2.9300</t>
  </si>
  <si>
    <t>1.1270</t>
  </si>
  <si>
    <t>2.4157</t>
  </si>
  <si>
    <t>0.5752</t>
  </si>
  <si>
    <t>12.0654</t>
  </si>
  <si>
    <t>0.4198</t>
  </si>
  <si>
    <t>3.9610</t>
  </si>
  <si>
    <t>0.4564</t>
  </si>
  <si>
    <t>3.1116</t>
  </si>
  <si>
    <t>2.9031</t>
  </si>
  <si>
    <t>0.2745</t>
  </si>
  <si>
    <t>0.5721</t>
  </si>
  <si>
    <t>13.3178</t>
  </si>
  <si>
    <t>0.4146</t>
  </si>
  <si>
    <t>4.1441</t>
  </si>
  <si>
    <t>0.4454</t>
  </si>
  <si>
    <t>3.1777</t>
  </si>
  <si>
    <t>0.7596</t>
  </si>
  <si>
    <t>2.8762</t>
  </si>
  <si>
    <t>1.0491</t>
  </si>
  <si>
    <t>0.2727</t>
  </si>
  <si>
    <t>2.3900</t>
  </si>
  <si>
    <t>0.5691</t>
  </si>
  <si>
    <t>14.5703</t>
  </si>
  <si>
    <t>0.4094</t>
  </si>
  <si>
    <t>4.3272</t>
  </si>
  <si>
    <t>0.4343</t>
  </si>
  <si>
    <t>3.2438</t>
  </si>
  <si>
    <t>0.7304</t>
  </si>
  <si>
    <t>2.8494</t>
  </si>
  <si>
    <t>0.2709</t>
  </si>
  <si>
    <t>2.3772</t>
  </si>
  <si>
    <t>0.5660</t>
  </si>
  <si>
    <t>15.8227</t>
  </si>
  <si>
    <t>4.5103</t>
  </si>
  <si>
    <t>0.4233</t>
  </si>
  <si>
    <t>3.3100</t>
  </si>
  <si>
    <t>2.8225</t>
  </si>
  <si>
    <t>2.3644</t>
  </si>
  <si>
    <t>17.0752</t>
  </si>
  <si>
    <t>0.3990</t>
  </si>
  <si>
    <t>4.6934</t>
  </si>
  <si>
    <t>3.3761</t>
  </si>
  <si>
    <t>0.6721</t>
  </si>
  <si>
    <t>2.7956</t>
  </si>
  <si>
    <t>0.2673</t>
  </si>
  <si>
    <t>2.3515</t>
  </si>
  <si>
    <t>18.3276</t>
  </si>
  <si>
    <t>0.3938</t>
  </si>
  <si>
    <t>4.8765</t>
  </si>
  <si>
    <t>0.4012</t>
  </si>
  <si>
    <t>3.4422</t>
  </si>
  <si>
    <t>0.6429</t>
  </si>
  <si>
    <t>2.7687</t>
  </si>
  <si>
    <t>0.8933</t>
  </si>
  <si>
    <t>0.5568</t>
  </si>
  <si>
    <t>19.5800</t>
  </si>
  <si>
    <t>0.3886</t>
  </si>
  <si>
    <t>5.0596</t>
  </si>
  <si>
    <t>0.3902</t>
  </si>
  <si>
    <t>3.5083</t>
  </si>
  <si>
    <t>2.7419</t>
  </si>
  <si>
    <t>2.3259</t>
  </si>
  <si>
    <t>3.5811</t>
  </si>
  <si>
    <t>6.2152</t>
  </si>
  <si>
    <t>2.6455</t>
  </si>
  <si>
    <t>9.7497</t>
  </si>
  <si>
    <t>3.7534</t>
  </si>
  <si>
    <t>10.5984</t>
  </si>
  <si>
    <t>3.7531</t>
  </si>
  <si>
    <t>2.4452</t>
  </si>
  <si>
    <t>20.0261</t>
  </si>
  <si>
    <t>4.7681</t>
  </si>
  <si>
    <t>3.2256</t>
  </si>
  <si>
    <t>0.9102</t>
  </si>
  <si>
    <t>5.5982</t>
  </si>
  <si>
    <t>2.3828</t>
  </si>
  <si>
    <t>8.7818</t>
  </si>
  <si>
    <t>3.3808</t>
  </si>
  <si>
    <t>9.5462</t>
  </si>
  <si>
    <t>3.3805</t>
  </si>
  <si>
    <t>2.2024</t>
  </si>
  <si>
    <t>18.0380</t>
  </si>
  <si>
    <t>4.2948</t>
  </si>
  <si>
    <t>3.0004</t>
  </si>
  <si>
    <t>5.2073</t>
  </si>
  <si>
    <t>2.2165</t>
  </si>
  <si>
    <t>8.1687</t>
  </si>
  <si>
    <t>3.1447</t>
  </si>
  <si>
    <t>8.8798</t>
  </si>
  <si>
    <t>3.1445</t>
  </si>
  <si>
    <t>2.0487</t>
  </si>
  <si>
    <t>16.7787</t>
  </si>
  <si>
    <t>3.9949</t>
  </si>
  <si>
    <t>0.7852</t>
  </si>
  <si>
    <t>2.4566</t>
  </si>
  <si>
    <t>0.3112</t>
  </si>
  <si>
    <t>2.6994</t>
  </si>
  <si>
    <t>6.3564</t>
  </si>
  <si>
    <t>0.3315</t>
  </si>
  <si>
    <t>2.9032</t>
  </si>
  <si>
    <t>2.2593</t>
  </si>
  <si>
    <t>2.4041</t>
  </si>
  <si>
    <t>1.0947</t>
  </si>
  <si>
    <t>0.3058</t>
  </si>
  <si>
    <t>6.8007</t>
  </si>
  <si>
    <t>3.0147</t>
  </si>
  <si>
    <t>2.3899</t>
  </si>
  <si>
    <t>1.0678</t>
  </si>
  <si>
    <t>2.6344</t>
  </si>
  <si>
    <t>0.6272</t>
  </si>
  <si>
    <t>7.2450</t>
  </si>
  <si>
    <t>3.1262</t>
  </si>
  <si>
    <t>2.3453</t>
  </si>
  <si>
    <t>1.0408</t>
  </si>
  <si>
    <t>0.6215</t>
  </si>
  <si>
    <t>3.2377</t>
  </si>
  <si>
    <t>0.4354</t>
  </si>
  <si>
    <t>2.3883</t>
  </si>
  <si>
    <t>2.3614</t>
  </si>
  <si>
    <t>1.0139</t>
  </si>
  <si>
    <t>2.5858</t>
  </si>
  <si>
    <t>8.1337</t>
  </si>
  <si>
    <t>3.3492</t>
  </si>
  <si>
    <t>0.4273</t>
  </si>
  <si>
    <t>0.7386</t>
  </si>
  <si>
    <t>2.3472</t>
  </si>
  <si>
    <t>2.5614</t>
  </si>
  <si>
    <t>8.5780</t>
  </si>
  <si>
    <t>0.3079</t>
  </si>
  <si>
    <t>3.4607</t>
  </si>
  <si>
    <t>0.4192</t>
  </si>
  <si>
    <t>2.4742</t>
  </si>
  <si>
    <t>0.7165</t>
  </si>
  <si>
    <t>2.3330</t>
  </si>
  <si>
    <t>2.5371</t>
  </si>
  <si>
    <t>0.6041</t>
  </si>
  <si>
    <t>0.7295</t>
  </si>
  <si>
    <t>3.7665</t>
  </si>
  <si>
    <t>2.3072</t>
  </si>
  <si>
    <t>0.7809</t>
  </si>
  <si>
    <t>1.5510</t>
  </si>
  <si>
    <t>2.1101</t>
  </si>
  <si>
    <t>0.6477</t>
  </si>
  <si>
    <t>1.7555</t>
  </si>
  <si>
    <t>0.6986</t>
  </si>
  <si>
    <t>3.9274</t>
  </si>
  <si>
    <t>0.7759</t>
  </si>
  <si>
    <t>2.2006</t>
  </si>
  <si>
    <t>0.8156</t>
  </si>
  <si>
    <t>1.5026</t>
  </si>
  <si>
    <t>1.1371</t>
  </si>
  <si>
    <t>1.7748</t>
  </si>
  <si>
    <t>0.6677</t>
  </si>
  <si>
    <t>0.6733</t>
  </si>
  <si>
    <t>4.0884</t>
  </si>
  <si>
    <t>2.0939</t>
  </si>
  <si>
    <t>1.4543</t>
  </si>
  <si>
    <t>1.9676</t>
  </si>
  <si>
    <t>1.7941</t>
  </si>
  <si>
    <t>1.5981</t>
  </si>
  <si>
    <t>4.2498</t>
  </si>
  <si>
    <t>1.9871</t>
  </si>
  <si>
    <t>1.4059</t>
  </si>
  <si>
    <t>1.0286</t>
  </si>
  <si>
    <t>1.8135</t>
  </si>
  <si>
    <t>1.6435</t>
  </si>
  <si>
    <t>0.6506</t>
  </si>
  <si>
    <t>4.4114</t>
  </si>
  <si>
    <t>0.7758</t>
  </si>
  <si>
    <t>0.9198</t>
  </si>
  <si>
    <t>1.3575</t>
  </si>
  <si>
    <t>1.8247</t>
  </si>
  <si>
    <t>1.8328</t>
  </si>
  <si>
    <t>1.6890</t>
  </si>
  <si>
    <t>0.6392</t>
  </si>
  <si>
    <t>4.5733</t>
  </si>
  <si>
    <t>1.3092</t>
  </si>
  <si>
    <t>0.9201</t>
  </si>
  <si>
    <t>1.6835</t>
  </si>
  <si>
    <t>1.7580</t>
  </si>
  <si>
    <t>0.9192</t>
  </si>
  <si>
    <t>0.9221</t>
  </si>
  <si>
    <t>1.7084</t>
  </si>
  <si>
    <t>0.5534</t>
  </si>
  <si>
    <t>1.7498</t>
  </si>
  <si>
    <t>0.6273</t>
  </si>
  <si>
    <t>4.5284</t>
  </si>
  <si>
    <t>0.7613</t>
  </si>
  <si>
    <t>1.7427</t>
  </si>
  <si>
    <t>1.2717</t>
  </si>
  <si>
    <t>0.9241</t>
  </si>
  <si>
    <t>0.4106</t>
  </si>
  <si>
    <t>4.9401</t>
  </si>
  <si>
    <t>0.4184</t>
  </si>
  <si>
    <t>2.4027</t>
  </si>
  <si>
    <t>0.5440</t>
  </si>
  <si>
    <t>2.1286</t>
  </si>
  <si>
    <t>0.7671</t>
  </si>
  <si>
    <t>0.2131</t>
  </si>
  <si>
    <t>1.8773</t>
  </si>
  <si>
    <t>0.4470</t>
  </si>
  <si>
    <t>4.3494</t>
  </si>
  <si>
    <t>0.4031</t>
  </si>
  <si>
    <t>5.1608</t>
  </si>
  <si>
    <t>2.4344</t>
  </si>
  <si>
    <t>0.5154</t>
  </si>
  <si>
    <t>2.1119</t>
  </si>
  <si>
    <t>0.2115</t>
  </si>
  <si>
    <t>1.8650</t>
  </si>
  <si>
    <t>0.4441</t>
  </si>
  <si>
    <t>4.2413</t>
  </si>
  <si>
    <t>1.8907</t>
  </si>
  <si>
    <t>6.4772</t>
  </si>
  <si>
    <t>3.6194</t>
  </si>
  <si>
    <t>11.9447</t>
  </si>
  <si>
    <t>4.5143</t>
  </si>
  <si>
    <t>9.8438</t>
  </si>
  <si>
    <t>0.8111</t>
  </si>
  <si>
    <t>8.5129</t>
  </si>
  <si>
    <t>69.7204</t>
  </si>
  <si>
    <t>16.6001</t>
  </si>
  <si>
    <t>3.7945</t>
  </si>
  <si>
    <t>1.6915</t>
  </si>
  <si>
    <t>5.7949</t>
  </si>
  <si>
    <t>10.6865</t>
  </si>
  <si>
    <t>4.0388</t>
  </si>
  <si>
    <t>8.8069</t>
  </si>
  <si>
    <t>0.7256</t>
  </si>
  <si>
    <t>7.6162</t>
  </si>
  <si>
    <t>62.3765</t>
  </si>
  <si>
    <t>14.8516</t>
  </si>
  <si>
    <t>3.5367</t>
  </si>
  <si>
    <t>1.5766</t>
  </si>
  <si>
    <t>3.0181</t>
  </si>
  <si>
    <t>9.9605</t>
  </si>
  <si>
    <t>3.7644</t>
  </si>
  <si>
    <t>8.2085</t>
  </si>
  <si>
    <t>0.6763</t>
  </si>
  <si>
    <t>7.0987</t>
  </si>
  <si>
    <t>58.1386</t>
  </si>
  <si>
    <t>13.8425</t>
  </si>
  <si>
    <t>3.2872</t>
  </si>
  <si>
    <t>1.4654</t>
  </si>
  <si>
    <t>5.0202</t>
  </si>
  <si>
    <t>2.8052</t>
  </si>
  <si>
    <t>9.2578</t>
  </si>
  <si>
    <t>3.4988</t>
  </si>
  <si>
    <t>7.6294</t>
  </si>
  <si>
    <t>0.6286</t>
  </si>
  <si>
    <t>6.5979</t>
  </si>
  <si>
    <t>54.0370</t>
  </si>
  <si>
    <t>12.8660</t>
  </si>
  <si>
    <t>3.0460</t>
  </si>
  <si>
    <t>1.3578</t>
  </si>
  <si>
    <t>4.6518</t>
  </si>
  <si>
    <t>2.5994</t>
  </si>
  <si>
    <t>8.5784</t>
  </si>
  <si>
    <t>3.2421</t>
  </si>
  <si>
    <t>7.0696</t>
  </si>
  <si>
    <t>6.1138</t>
  </si>
  <si>
    <t>50.0717</t>
  </si>
  <si>
    <t>11.9218</t>
  </si>
  <si>
    <t>4.2961</t>
  </si>
  <si>
    <t>2.4006</t>
  </si>
  <si>
    <t>7.9224</t>
  </si>
  <si>
    <t>2.9942</t>
  </si>
  <si>
    <t>6.5290</t>
  </si>
  <si>
    <t>0.5379</t>
  </si>
  <si>
    <t>5.6462</t>
  </si>
  <si>
    <t>46.2427</t>
  </si>
  <si>
    <t>11.0102</t>
  </si>
  <si>
    <t>1.1590</t>
  </si>
  <si>
    <t>3.9707</t>
  </si>
  <si>
    <t>2.2188</t>
  </si>
  <si>
    <t>7.3225</t>
  </si>
  <si>
    <t>2.7674</t>
  </si>
  <si>
    <t>6.0346</t>
  </si>
  <si>
    <t>0.4972</t>
  </si>
  <si>
    <t>5.2187</t>
  </si>
  <si>
    <t>42.7410</t>
  </si>
  <si>
    <t>10.1764</t>
  </si>
  <si>
    <t>2.4515</t>
  </si>
  <si>
    <t>1.0928</t>
  </si>
  <si>
    <t>2.0920</t>
  </si>
  <si>
    <t>6.9041</t>
  </si>
  <si>
    <t>2.6093</t>
  </si>
  <si>
    <t>5.6897</t>
  </si>
  <si>
    <t>0.4688</t>
  </si>
  <si>
    <t>4.9205</t>
  </si>
  <si>
    <t>40.2987</t>
  </si>
  <si>
    <t>9.5949</t>
  </si>
  <si>
    <t>2.3029</t>
  </si>
  <si>
    <t>1.0266</t>
  </si>
  <si>
    <t>3.5169</t>
  </si>
  <si>
    <t>1.9652</t>
  </si>
  <si>
    <t>6.4856</t>
  </si>
  <si>
    <t>2.4511</t>
  </si>
  <si>
    <t>4.6223</t>
  </si>
  <si>
    <t>37.8563</t>
  </si>
  <si>
    <t>9.0134</t>
  </si>
  <si>
    <t>2.1543</t>
  </si>
  <si>
    <t>0.9604</t>
  </si>
  <si>
    <t>3.2900</t>
  </si>
  <si>
    <t>1.8384</t>
  </si>
  <si>
    <t>6.0672</t>
  </si>
  <si>
    <t>2.2930</t>
  </si>
  <si>
    <t>5.0001</t>
  </si>
  <si>
    <t>0.4120</t>
  </si>
  <si>
    <t>4.3241</t>
  </si>
  <si>
    <t>35.4140</t>
  </si>
  <si>
    <t>8.4319</t>
  </si>
  <si>
    <t>2.0057</t>
  </si>
  <si>
    <t>0.8941</t>
  </si>
  <si>
    <t>3.0631</t>
  </si>
  <si>
    <t>5.6488</t>
  </si>
  <si>
    <t>2.1349</t>
  </si>
  <si>
    <t>4.6552</t>
  </si>
  <si>
    <t>0.3836</t>
  </si>
  <si>
    <t>4.0258</t>
  </si>
  <si>
    <t>32.9717</t>
  </si>
  <si>
    <t>7.8504</t>
  </si>
  <si>
    <t>1.8572</t>
  </si>
  <si>
    <t>2.8362</t>
  </si>
  <si>
    <t>1.5849</t>
  </si>
  <si>
    <t>5.2304</t>
  </si>
  <si>
    <t>1.9767</t>
  </si>
  <si>
    <t>4.3104</t>
  </si>
  <si>
    <t>3.7276</t>
  </si>
  <si>
    <t>30.5293</t>
  </si>
  <si>
    <t>0.9234</t>
  </si>
  <si>
    <t>1.8070</t>
  </si>
  <si>
    <t>1.4218</t>
  </si>
  <si>
    <t>0.9256</t>
  </si>
  <si>
    <t>5.1723</t>
  </si>
  <si>
    <t>3.2692</t>
  </si>
  <si>
    <t>0.6796</t>
  </si>
  <si>
    <t>0.7535</t>
  </si>
  <si>
    <t>0.8977</t>
  </si>
  <si>
    <t>1.7827</t>
  </si>
  <si>
    <t>1.3816</t>
  </si>
  <si>
    <t>0.9052</t>
  </si>
  <si>
    <t>5.3019</t>
  </si>
  <si>
    <t>3.1054</t>
  </si>
  <si>
    <t>3.0070</t>
  </si>
  <si>
    <t>0.7378</t>
  </si>
  <si>
    <t>2.4537</t>
  </si>
  <si>
    <t>0.8720</t>
  </si>
  <si>
    <t>1.7585</t>
  </si>
  <si>
    <t>1.3414</t>
  </si>
  <si>
    <t>7.2309</t>
  </si>
  <si>
    <t>3.2793</t>
  </si>
  <si>
    <t>16.8411</t>
  </si>
  <si>
    <t>17.4966</t>
  </si>
  <si>
    <t>4.2775</t>
  </si>
  <si>
    <t>29.6750</t>
  </si>
  <si>
    <t>3.8498</t>
  </si>
  <si>
    <t>6.4274</t>
  </si>
  <si>
    <t>2.4431</t>
  </si>
  <si>
    <t>12.0981</t>
  </si>
  <si>
    <t>14.9699</t>
  </si>
  <si>
    <t>15.5525</t>
  </si>
  <si>
    <t>3.8022</t>
  </si>
  <si>
    <t>26.3778</t>
  </si>
  <si>
    <t>3.4221</t>
  </si>
  <si>
    <t>5.6240</t>
  </si>
  <si>
    <t>2.1377</t>
  </si>
  <si>
    <t>10.5859</t>
  </si>
  <si>
    <t>13.0987</t>
  </si>
  <si>
    <t>2.6509</t>
  </si>
  <si>
    <t>13.6084</t>
  </si>
  <si>
    <t>23.0806</t>
  </si>
  <si>
    <t>2.9943</t>
  </si>
  <si>
    <t>4.8206</t>
  </si>
  <si>
    <t>1.8323</t>
  </si>
  <si>
    <t>9.0736</t>
  </si>
  <si>
    <t>2.1862</t>
  </si>
  <si>
    <t>11.2274</t>
  </si>
  <si>
    <t>2.2722</t>
  </si>
  <si>
    <t>11.6644</t>
  </si>
  <si>
    <t>2.8517</t>
  </si>
  <si>
    <t>19.7834</t>
  </si>
  <si>
    <t>2.5666</t>
  </si>
  <si>
    <t>1.5269</t>
  </si>
  <si>
    <t>7.5613</t>
  </si>
  <si>
    <t>1.8218</t>
  </si>
  <si>
    <t>9.3562</t>
  </si>
  <si>
    <t>1.8935</t>
  </si>
  <si>
    <t>9.7203</t>
  </si>
  <si>
    <t>2.3764</t>
  </si>
  <si>
    <t>16.4861</t>
  </si>
  <si>
    <t>3.2137</t>
  </si>
  <si>
    <t>1.2215</t>
  </si>
  <si>
    <t>6.0491</t>
  </si>
  <si>
    <t>1.4575</t>
  </si>
  <si>
    <t>7.4850</t>
  </si>
  <si>
    <t>1.5148</t>
  </si>
  <si>
    <t>7.7762</t>
  </si>
  <si>
    <t>13.1889</t>
  </si>
  <si>
    <t>1.7110</t>
  </si>
  <si>
    <t>2.4103</t>
  </si>
  <si>
    <t>2.5702</t>
  </si>
  <si>
    <t>3.0958</t>
  </si>
  <si>
    <t>1.1699</t>
  </si>
  <si>
    <t>0.6261</t>
  </si>
  <si>
    <t>3.2185</t>
  </si>
  <si>
    <t>0.3302</t>
  </si>
  <si>
    <t>2.6633</t>
  </si>
  <si>
    <t>2.5471</t>
  </si>
  <si>
    <t>0.9740</t>
  </si>
  <si>
    <t>3.0474</t>
  </si>
  <si>
    <t>1.1633</t>
  </si>
  <si>
    <t>0.3018</t>
  </si>
  <si>
    <t>0.6197</t>
  </si>
  <si>
    <t>3.4536</t>
  </si>
  <si>
    <t>0.3243</t>
  </si>
  <si>
    <t>2.8173</t>
  </si>
  <si>
    <t>2.5239</t>
  </si>
  <si>
    <t>0.9643</t>
  </si>
  <si>
    <t>2.9990</t>
  </si>
  <si>
    <t>1.1567</t>
  </si>
  <si>
    <t>0.2981</t>
  </si>
  <si>
    <t>2.5759</t>
  </si>
  <si>
    <t>0.6133</t>
  </si>
  <si>
    <t>3.6887</t>
  </si>
  <si>
    <t>2.9712</t>
  </si>
  <si>
    <t>0.5217</t>
  </si>
  <si>
    <t>2.5008</t>
  </si>
  <si>
    <t>0.9546</t>
  </si>
  <si>
    <t>2.9505</t>
  </si>
  <si>
    <t>1.1500</t>
  </si>
  <si>
    <t>0.2944</t>
  </si>
  <si>
    <t>2.5490</t>
  </si>
  <si>
    <t>0.6069</t>
  </si>
  <si>
    <t>3.9238</t>
  </si>
  <si>
    <t>0.3125</t>
  </si>
  <si>
    <t>3.1251</t>
  </si>
  <si>
    <t>0.5129</t>
  </si>
  <si>
    <t>2.9021</t>
  </si>
  <si>
    <t>1.1434</t>
  </si>
  <si>
    <t>0.2907</t>
  </si>
  <si>
    <t>2.5222</t>
  </si>
  <si>
    <t>0.6005</t>
  </si>
  <si>
    <t>3.2791</t>
  </si>
  <si>
    <t>0.9351</t>
  </si>
  <si>
    <t>2.8537</t>
  </si>
  <si>
    <t>1.1368</t>
  </si>
  <si>
    <t>0.5942</t>
  </si>
  <si>
    <t>5.3964</t>
  </si>
  <si>
    <t>0.3019</t>
  </si>
  <si>
    <t>3.3690</t>
  </si>
  <si>
    <t>0.9120</t>
  </si>
  <si>
    <t>2.8379</t>
  </si>
  <si>
    <t>1.1095</t>
  </si>
  <si>
    <t>0.2839</t>
  </si>
  <si>
    <t>0.5884</t>
  </si>
  <si>
    <t>6.6339</t>
  </si>
  <si>
    <t>3.4590</t>
  </si>
  <si>
    <t>2.5750</t>
  </si>
  <si>
    <t>2.8221</t>
  </si>
  <si>
    <t>1.0822</t>
  </si>
  <si>
    <t>0.2808</t>
  </si>
  <si>
    <t>2.4468</t>
  </si>
  <si>
    <t>0.5826</t>
  </si>
  <si>
    <t>7.8714</t>
  </si>
  <si>
    <t>0.2925</t>
  </si>
  <si>
    <t>3.5489</t>
  </si>
  <si>
    <t>0.4770</t>
  </si>
  <si>
    <t>2.6352</t>
  </si>
  <si>
    <t>0.8657</t>
  </si>
  <si>
    <t>0.5768</t>
  </si>
  <si>
    <t>9.1089</t>
  </si>
  <si>
    <t>0.2877</t>
  </si>
  <si>
    <t>3.6389</t>
  </si>
  <si>
    <t>0.4680</t>
  </si>
  <si>
    <t>2.6954</t>
  </si>
  <si>
    <t>0.8426</t>
  </si>
  <si>
    <t>1.0276</t>
  </si>
  <si>
    <t>0.2746</t>
  </si>
  <si>
    <t>2.3983</t>
  </si>
  <si>
    <t>10.3464</t>
  </si>
  <si>
    <t>0.2830</t>
  </si>
  <si>
    <t>3.7288</t>
  </si>
  <si>
    <t>2.7557</t>
  </si>
  <si>
    <t>0.8194</t>
  </si>
  <si>
    <t>1.0003</t>
  </si>
  <si>
    <t>0.2662</t>
  </si>
  <si>
    <t>2.3141</t>
  </si>
  <si>
    <t>0.5587</t>
  </si>
  <si>
    <t>2.3989</t>
  </si>
  <si>
    <t>0.9537</t>
  </si>
  <si>
    <t>2.6397</t>
  </si>
  <si>
    <t>0.2643</t>
  </si>
  <si>
    <t>2.3000</t>
  </si>
  <si>
    <t>4.6888</t>
  </si>
  <si>
    <t>0.5500</t>
  </si>
  <si>
    <t>3.3966</t>
  </si>
  <si>
    <t>2.6205</t>
  </si>
  <si>
    <t>1.0114</t>
  </si>
  <si>
    <t>2.2858</t>
  </si>
  <si>
    <t>4.7201</t>
  </si>
  <si>
    <t>0.5414</t>
  </si>
  <si>
    <t>3.6504</t>
  </si>
  <si>
    <t>0.5613</t>
  </si>
  <si>
    <t>0.8880</t>
  </si>
  <si>
    <t>2.6013</t>
  </si>
  <si>
    <t>0.2604</t>
  </si>
  <si>
    <t>2.2717</t>
  </si>
  <si>
    <t>0.5409</t>
  </si>
  <si>
    <t>4.7514</t>
  </si>
  <si>
    <t>0.5327</t>
  </si>
  <si>
    <t>3.9043</t>
  </si>
  <si>
    <t>2.5082</t>
  </si>
  <si>
    <t>2.5821</t>
  </si>
  <si>
    <t>0.9827</t>
  </si>
  <si>
    <t>0.2585</t>
  </si>
  <si>
    <t>2.2576</t>
  </si>
  <si>
    <t>0.5375</t>
  </si>
  <si>
    <t>4.7827</t>
  </si>
  <si>
    <t>4.1581</t>
  </si>
  <si>
    <t>2.5446</t>
  </si>
  <si>
    <t>2.5630</t>
  </si>
  <si>
    <t>0.9683</t>
  </si>
  <si>
    <t>0.2566</t>
  </si>
  <si>
    <t>2.2435</t>
  </si>
  <si>
    <t>0.5342</t>
  </si>
  <si>
    <t>4.8140</t>
  </si>
  <si>
    <t>4.4119</t>
  </si>
  <si>
    <t>0.5312</t>
  </si>
  <si>
    <t>2.5810</t>
  </si>
  <si>
    <t>0.7896</t>
  </si>
  <si>
    <t>2.5438</t>
  </si>
  <si>
    <t>0.9540</t>
  </si>
  <si>
    <t>0.2547</t>
  </si>
  <si>
    <t>4.8453</t>
  </si>
  <si>
    <t>4.6658</t>
  </si>
  <si>
    <t>2.6174</t>
  </si>
  <si>
    <t>0.7568</t>
  </si>
  <si>
    <t>2.5246</t>
  </si>
  <si>
    <t>2.2153</t>
  </si>
  <si>
    <t>0.5275</t>
  </si>
  <si>
    <t>4.8766</t>
  </si>
  <si>
    <t>4.9196</t>
  </si>
  <si>
    <t>0.7240</t>
  </si>
  <si>
    <t>2.5054</t>
  </si>
  <si>
    <t>2.2012</t>
  </si>
  <si>
    <t>4.9079</t>
  </si>
  <si>
    <t>5.1735</t>
  </si>
  <si>
    <t>2.6903</t>
  </si>
  <si>
    <t>0.6912</t>
  </si>
  <si>
    <t>0.9109</t>
  </si>
  <si>
    <t>0.2489</t>
  </si>
  <si>
    <t>2.1871</t>
  </si>
  <si>
    <t>4.9392</t>
  </si>
  <si>
    <t>0.4808</t>
  </si>
  <si>
    <t>5.4273</t>
  </si>
  <si>
    <t>0.4912</t>
  </si>
  <si>
    <t>0.6584</t>
  </si>
  <si>
    <t>0.8965</t>
  </si>
  <si>
    <t>0.2470</t>
  </si>
  <si>
    <t>2.1730</t>
  </si>
  <si>
    <t>0.5174</t>
  </si>
  <si>
    <t>4.9705</t>
  </si>
  <si>
    <t>0.4722</t>
  </si>
  <si>
    <t>0.4812</t>
  </si>
  <si>
    <t>2.7631</t>
  </si>
  <si>
    <t>2.4479</t>
  </si>
  <si>
    <t>0.8822</t>
  </si>
  <si>
    <t>0.2451</t>
  </si>
  <si>
    <t>0.5140</t>
  </si>
  <si>
    <t>5.0018</t>
  </si>
  <si>
    <t>5.9350</t>
  </si>
  <si>
    <t>0.4712</t>
  </si>
  <si>
    <t>2.7995</t>
  </si>
  <si>
    <t>0.5927</t>
  </si>
  <si>
    <t>0.8678</t>
  </si>
  <si>
    <t>0.5107</t>
  </si>
  <si>
    <t>6.3619</t>
  </si>
  <si>
    <t>9.7158</t>
  </si>
  <si>
    <t>5.4291</t>
  </si>
  <si>
    <t>17.9170</t>
  </si>
  <si>
    <t>6.7715</t>
  </si>
  <si>
    <t>14.7656</t>
  </si>
  <si>
    <t>1.2166</t>
  </si>
  <si>
    <t>12.7693</t>
  </si>
  <si>
    <t>104.581</t>
  </si>
  <si>
    <t>24.9002</t>
  </si>
  <si>
    <t>5.6918</t>
  </si>
  <si>
    <t>2.5373</t>
  </si>
  <si>
    <t>8.6924</t>
  </si>
  <si>
    <t>4.8572</t>
  </si>
  <si>
    <t>16.0298</t>
  </si>
  <si>
    <t>6.0582</t>
  </si>
  <si>
    <t>13.2103</t>
  </si>
  <si>
    <t>1.0885</t>
  </si>
  <si>
    <t>11.4243</t>
  </si>
  <si>
    <t>93.5648</t>
  </si>
  <si>
    <t>22.2773</t>
  </si>
  <si>
    <t>5.3050</t>
  </si>
  <si>
    <t>2.3649</t>
  </si>
  <si>
    <t>8.1018</t>
  </si>
  <si>
    <t>4.5272</t>
  </si>
  <si>
    <t>14.9407</t>
  </si>
  <si>
    <t>5.6466</t>
  </si>
  <si>
    <t>12.3128</t>
  </si>
  <si>
    <t>1.0145</t>
  </si>
  <si>
    <t>10.6481</t>
  </si>
  <si>
    <t>87.2079</t>
  </si>
  <si>
    <t>20.7638</t>
  </si>
  <si>
    <t>4.9308</t>
  </si>
  <si>
    <t>2.1981</t>
  </si>
  <si>
    <t>7.5302</t>
  </si>
  <si>
    <t>4.2078</t>
  </si>
  <si>
    <t>13.8866</t>
  </si>
  <si>
    <t>5.2482</t>
  </si>
  <si>
    <t>5.4944</t>
  </si>
  <si>
    <t>2.0158</t>
  </si>
  <si>
    <t>1.1886</t>
  </si>
  <si>
    <t>9.7349</t>
  </si>
  <si>
    <t>2.3178</t>
  </si>
  <si>
    <t>2.6363</t>
  </si>
  <si>
    <t>0.7808</t>
  </si>
  <si>
    <t>5.2223</t>
  </si>
  <si>
    <t>5.1399</t>
  </si>
  <si>
    <t>1.8858</t>
  </si>
  <si>
    <t>1.1119</t>
  </si>
  <si>
    <t>9.1068</t>
  </si>
  <si>
    <t>2.1683</t>
  </si>
  <si>
    <t>2.4545</t>
  </si>
  <si>
    <t>3.8545</t>
  </si>
  <si>
    <t>4.8622</t>
  </si>
  <si>
    <t>0.3714</t>
  </si>
  <si>
    <t>3.0275</t>
  </si>
  <si>
    <t>0.4064</t>
  </si>
  <si>
    <t>2.9519</t>
  </si>
  <si>
    <t>4.4534</t>
  </si>
  <si>
    <t>2.4028</t>
  </si>
  <si>
    <t>0.9559</t>
  </si>
  <si>
    <t>0.6916</t>
  </si>
  <si>
    <t>0.8836</t>
  </si>
  <si>
    <t>2.0019</t>
  </si>
  <si>
    <t>0.4674</t>
  </si>
  <si>
    <t>0.4785</t>
  </si>
  <si>
    <t>2.5682</t>
  </si>
  <si>
    <t>2.3737</t>
  </si>
  <si>
    <t>0.4590</t>
  </si>
  <si>
    <t>5.1791</t>
  </si>
  <si>
    <t>0.5080</t>
  </si>
  <si>
    <t>0.8552</t>
  </si>
  <si>
    <t>0.4868</t>
  </si>
  <si>
    <t>3.5963</t>
  </si>
  <si>
    <t>0.8279</t>
  </si>
  <si>
    <t>1.0162</t>
  </si>
  <si>
    <t>3.6671</t>
  </si>
  <si>
    <t>0.4239</t>
  </si>
  <si>
    <t>2.1597</t>
  </si>
  <si>
    <t>0.9193</t>
  </si>
  <si>
    <t>3.6327</t>
  </si>
  <si>
    <t>1.3985</t>
  </si>
  <si>
    <t>4.1828</t>
  </si>
  <si>
    <t>1.4812</t>
  </si>
  <si>
    <t>0.7328</t>
  </si>
  <si>
    <t>6.0545</t>
  </si>
  <si>
    <t>2.0815</t>
  </si>
  <si>
    <t>1.3692</t>
  </si>
  <si>
    <t>4.1446</t>
  </si>
  <si>
    <t>1.4677</t>
  </si>
  <si>
    <t>0.6798</t>
  </si>
  <si>
    <t>9.9475</t>
  </si>
  <si>
    <t>2.9462</t>
  </si>
  <si>
    <t>15.6211</t>
  </si>
  <si>
    <t>7.5537</t>
  </si>
  <si>
    <t>19.7050</t>
  </si>
  <si>
    <t>7.7765</t>
  </si>
  <si>
    <t>19.3939</t>
  </si>
  <si>
    <t>7.1155</t>
  </si>
  <si>
    <t>4.1956</t>
  </si>
  <si>
    <t>34.3618</t>
  </si>
  <si>
    <t>8.1814</t>
  </si>
  <si>
    <t>8.6626</t>
  </si>
  <si>
    <t>13.6034</t>
  </si>
  <si>
    <t>6.5780</t>
  </si>
  <si>
    <t>17.1597</t>
  </si>
  <si>
    <t>6.7720</t>
  </si>
  <si>
    <t>16.8889</t>
  </si>
  <si>
    <t>6.1964</t>
  </si>
  <si>
    <t>3.6537</t>
  </si>
  <si>
    <t>29.9234</t>
  </si>
  <si>
    <t>7.1246</t>
  </si>
  <si>
    <t>7.8420</t>
  </si>
  <si>
    <t>2.3226</t>
  </si>
  <si>
    <t>12.3146</t>
  </si>
  <si>
    <t>5.9548</t>
  </si>
  <si>
    <t>15.5341</t>
  </si>
  <si>
    <t>6.1305</t>
  </si>
  <si>
    <t>15.2889</t>
  </si>
  <si>
    <t>5.6094</t>
  </si>
  <si>
    <t>3.3075</t>
  </si>
  <si>
    <t>27.0886</t>
  </si>
  <si>
    <t>6.4497</t>
  </si>
  <si>
    <t>7.0618</t>
  </si>
  <si>
    <t>2.0915</t>
  </si>
  <si>
    <t>11.0895</t>
  </si>
  <si>
    <t>5.3624</t>
  </si>
  <si>
    <t>13.9887</t>
  </si>
  <si>
    <t>5.5206</t>
  </si>
  <si>
    <t>13.7679</t>
  </si>
  <si>
    <t>5.0513</t>
  </si>
  <si>
    <t>2.9785</t>
  </si>
  <si>
    <t>24.3937</t>
  </si>
  <si>
    <t>5.8080</t>
  </si>
  <si>
    <t>6.3222</t>
  </si>
  <si>
    <t>1.8725</t>
  </si>
  <si>
    <t>9.9281</t>
  </si>
  <si>
    <t>4.8008</t>
  </si>
  <si>
    <t>12.5236</t>
  </si>
  <si>
    <t>4.9424</t>
  </si>
  <si>
    <t>12.3259</t>
  </si>
  <si>
    <t>4.5223</t>
  </si>
  <si>
    <t>21.8389</t>
  </si>
  <si>
    <t>5.1997</t>
  </si>
  <si>
    <t>5.6231</t>
  </si>
  <si>
    <t>1.6654</t>
  </si>
  <si>
    <t>8.8303</t>
  </si>
  <si>
    <t>4.2699</t>
  </si>
  <si>
    <t>11.1388</t>
  </si>
  <si>
    <t>4.3959</t>
  </si>
  <si>
    <t>10.9630</t>
  </si>
  <si>
    <t>4.0222</t>
  </si>
  <si>
    <t>2.3717</t>
  </si>
  <si>
    <t>19.4240</t>
  </si>
  <si>
    <t>4.6248</t>
  </si>
  <si>
    <t>5.0909</t>
  </si>
  <si>
    <t>1.9596</t>
  </si>
  <si>
    <t>3.4626</t>
  </si>
  <si>
    <t>1.3908</t>
  </si>
  <si>
    <t>2.6272</t>
  </si>
  <si>
    <t>1.0852</t>
  </si>
  <si>
    <t>3.6288</t>
  </si>
  <si>
    <t>1.2042</t>
  </si>
  <si>
    <t>5.0449</t>
  </si>
  <si>
    <t>5.5297</t>
  </si>
  <si>
    <t>1.6771</t>
  </si>
  <si>
    <t>1.3521</t>
  </si>
  <si>
    <t>2.5628</t>
  </si>
  <si>
    <t>1.0542</t>
  </si>
  <si>
    <t>3.4487</t>
  </si>
  <si>
    <t>1.1698</t>
  </si>
  <si>
    <t>4.8334</t>
  </si>
  <si>
    <t>1.4244</t>
  </si>
  <si>
    <t>5.3187</t>
  </si>
  <si>
    <t>0.8043</t>
  </si>
  <si>
    <t>2.4983</t>
  </si>
  <si>
    <t>1.0232</t>
  </si>
  <si>
    <t>3.2685</t>
  </si>
  <si>
    <t>4.6219</t>
  </si>
  <si>
    <t>5.1076</t>
  </si>
  <si>
    <t>0.7807</t>
  </si>
  <si>
    <t>1.2749</t>
  </si>
  <si>
    <t>2.4339</t>
  </si>
  <si>
    <t>3.0883</t>
  </si>
  <si>
    <t>4.4105</t>
  </si>
  <si>
    <t>4.8966</t>
  </si>
  <si>
    <t>1.8355</t>
  </si>
  <si>
    <t>1.2362</t>
  </si>
  <si>
    <t>2.3694</t>
  </si>
  <si>
    <t>2.9082</t>
  </si>
  <si>
    <t>4.1990</t>
  </si>
  <si>
    <t>1.2987</t>
  </si>
  <si>
    <t>4.6855</t>
  </si>
  <si>
    <t>0.7334</t>
  </si>
  <si>
    <t>1.8883</t>
  </si>
  <si>
    <t>2.7280</t>
  </si>
  <si>
    <t>1.0322</t>
  </si>
  <si>
    <t>3.9875</t>
  </si>
  <si>
    <t>4.4745</t>
  </si>
  <si>
    <t>0.7097</t>
  </si>
  <si>
    <t>1.9411</t>
  </si>
  <si>
    <t>0.8992</t>
  </si>
  <si>
    <t>0.9978</t>
  </si>
  <si>
    <t>3.7760</t>
  </si>
  <si>
    <t>1.2149</t>
  </si>
  <si>
    <t>4.2634</t>
  </si>
  <si>
    <t>0.6861</t>
  </si>
  <si>
    <t>1.9939</t>
  </si>
  <si>
    <t>2.3677</t>
  </si>
  <si>
    <t>0.9634</t>
  </si>
  <si>
    <t>3.5646</t>
  </si>
  <si>
    <t>1.1730</t>
  </si>
  <si>
    <t>4.0524</t>
  </si>
  <si>
    <t>0.6624</t>
  </si>
  <si>
    <t>1.0817</t>
  </si>
  <si>
    <t>2.1116</t>
  </si>
  <si>
    <t>0.8372</t>
  </si>
  <si>
    <t>2.1876</t>
  </si>
  <si>
    <t>3.3531</t>
  </si>
  <si>
    <t>1.1311</t>
  </si>
  <si>
    <t>3.8413</t>
  </si>
  <si>
    <t>0.6387</t>
  </si>
  <si>
    <t>2.0995</t>
  </si>
  <si>
    <t>1.0431</t>
  </si>
  <si>
    <t>2.0472</t>
  </si>
  <si>
    <t>2.1279</t>
  </si>
  <si>
    <t>1.1764</t>
  </si>
  <si>
    <t>3.9570</t>
  </si>
  <si>
    <t>0.6704</t>
  </si>
  <si>
    <t>0.7752</t>
  </si>
  <si>
    <t>1.9369</t>
  </si>
  <si>
    <t>0.9118</t>
  </si>
  <si>
    <t>3.1646</t>
  </si>
  <si>
    <t>2.2051</t>
  </si>
  <si>
    <t>1.7459</t>
  </si>
  <si>
    <t>2.9362</t>
  </si>
  <si>
    <t>3.4997</t>
  </si>
  <si>
    <t>0.6194</t>
  </si>
  <si>
    <t>3.0367</t>
  </si>
  <si>
    <t>1.9261</t>
  </si>
  <si>
    <t>2.8873</t>
  </si>
  <si>
    <t>1.0613</t>
  </si>
  <si>
    <t>0.6456</t>
  </si>
  <si>
    <t>0.9265</t>
  </si>
  <si>
    <t>1.8418</t>
  </si>
  <si>
    <t>0.8345</t>
  </si>
  <si>
    <t>2.8383</t>
  </si>
  <si>
    <t>3.2633</t>
  </si>
  <si>
    <t>0.6719</t>
  </si>
  <si>
    <t>0.9258</t>
  </si>
  <si>
    <t>2.8723</t>
  </si>
  <si>
    <t>0.8974</t>
  </si>
  <si>
    <t>1.9418</t>
  </si>
  <si>
    <t>1.8898</t>
  </si>
  <si>
    <t>0.8141</t>
  </si>
  <si>
    <t>2.7892</t>
  </si>
  <si>
    <t>1.0120</t>
  </si>
  <si>
    <t>3.1449</t>
  </si>
  <si>
    <t>0.6982</t>
  </si>
  <si>
    <t>2.0811</t>
  </si>
  <si>
    <t>0.9252</t>
  </si>
  <si>
    <t>2.7899</t>
  </si>
  <si>
    <t>0.8716</t>
  </si>
  <si>
    <t>1.9497</t>
  </si>
  <si>
    <t>0.7049</t>
  </si>
  <si>
    <t>0.7936</t>
  </si>
  <si>
    <t>2.7401</t>
  </si>
  <si>
    <t>3.0265</t>
  </si>
  <si>
    <t>2.0221</t>
  </si>
  <si>
    <t>2.7074</t>
  </si>
  <si>
    <t>0.8459</t>
  </si>
  <si>
    <t>1.9575</t>
  </si>
  <si>
    <t>0.6950</t>
  </si>
  <si>
    <t>2.9079</t>
  </si>
  <si>
    <t>0.9238</t>
  </si>
  <si>
    <t>2.6248</t>
  </si>
  <si>
    <t>0.8201</t>
  </si>
  <si>
    <t>0.6852</t>
  </si>
  <si>
    <t>2.0344</t>
  </si>
  <si>
    <t>2.6417</t>
  </si>
  <si>
    <t>2.7893</t>
  </si>
  <si>
    <t>0.7772</t>
  </si>
  <si>
    <t>1.9043</t>
  </si>
  <si>
    <t>2.5420</t>
  </si>
  <si>
    <t>1.9732</t>
  </si>
  <si>
    <t>0.6754</t>
  </si>
  <si>
    <t>2.0828</t>
  </si>
  <si>
    <t>0.7321</t>
  </si>
  <si>
    <t>2.5924</t>
  </si>
  <si>
    <t>0.9131</t>
  </si>
  <si>
    <t>2.6706</t>
  </si>
  <si>
    <t>0.8036</t>
  </si>
  <si>
    <t>0.9225</t>
  </si>
  <si>
    <t>2.4592</t>
  </si>
  <si>
    <t>1.9810</t>
  </si>
  <si>
    <t>2.1312</t>
  </si>
  <si>
    <t>2.5430</t>
  </si>
  <si>
    <t>0.8883</t>
  </si>
  <si>
    <t>2.5517</t>
  </si>
  <si>
    <t>0.8300</t>
  </si>
  <si>
    <t>1.7864</t>
  </si>
  <si>
    <t>2.3762</t>
  </si>
  <si>
    <t>0.7424</t>
  </si>
  <si>
    <t>1.9888</t>
  </si>
  <si>
    <t>0.6909</t>
  </si>
  <si>
    <t>0.8634</t>
  </si>
  <si>
    <t>2.4328</t>
  </si>
  <si>
    <t>1.7275</t>
  </si>
  <si>
    <t>2.2932</t>
  </si>
  <si>
    <t>1.9967</t>
  </si>
  <si>
    <t>0.6459</t>
  </si>
  <si>
    <t>2.4441</t>
  </si>
  <si>
    <t>2.3138</t>
  </si>
  <si>
    <t>1.6685</t>
  </si>
  <si>
    <t>0.9204</t>
  </si>
  <si>
    <t>0.6905</t>
  </si>
  <si>
    <t>2.0045</t>
  </si>
  <si>
    <t>2.2771</t>
  </si>
  <si>
    <t>2.3945</t>
  </si>
  <si>
    <t>2.1947</t>
  </si>
  <si>
    <t>0.9094</t>
  </si>
  <si>
    <t>1.6096</t>
  </si>
  <si>
    <t>2.1266</t>
  </si>
  <si>
    <t>2.0124</t>
  </si>
  <si>
    <t>0.6289</t>
  </si>
  <si>
    <t>2.3449</t>
  </si>
  <si>
    <t>2.0755</t>
  </si>
  <si>
    <t>0.9359</t>
  </si>
  <si>
    <t>1.5507</t>
  </si>
  <si>
    <t>1.9451</t>
  </si>
  <si>
    <t>2.3315</t>
  </si>
  <si>
    <t>0.6199</t>
  </si>
  <si>
    <t>2.3319</t>
  </si>
  <si>
    <t>2.1241</t>
  </si>
  <si>
    <t>1.9848</t>
  </si>
  <si>
    <t>2.3371</t>
  </si>
  <si>
    <t>0.7630</t>
  </si>
  <si>
    <t>0.8953</t>
  </si>
  <si>
    <t>1.5235</t>
  </si>
  <si>
    <t>0.8874</t>
  </si>
  <si>
    <t>1.8106</t>
  </si>
  <si>
    <t>2.3427</t>
  </si>
  <si>
    <t>2.3058</t>
  </si>
  <si>
    <t>0.7502</t>
  </si>
  <si>
    <t>2.2214</t>
  </si>
  <si>
    <t>0.8750</t>
  </si>
  <si>
    <t>1.5099</t>
  </si>
  <si>
    <t>1.8679</t>
  </si>
  <si>
    <t>0.5879</t>
  </si>
  <si>
    <t>2.3483</t>
  </si>
  <si>
    <t>2.2701</t>
  </si>
  <si>
    <t>0.8548</t>
  </si>
  <si>
    <t>1.4963</t>
  </si>
  <si>
    <t>0.8557</t>
  </si>
  <si>
    <t>2.1134</t>
  </si>
  <si>
    <t>0.8860</t>
  </si>
  <si>
    <t>0.8614</t>
  </si>
  <si>
    <t>Year</t>
  </si>
  <si>
    <t>0.7781</t>
  </si>
  <si>
    <t>2.0772</t>
  </si>
  <si>
    <t>3.2390</t>
  </si>
  <si>
    <t>2.0973</t>
  </si>
  <si>
    <t>1.2055</t>
  </si>
  <si>
    <t>2.0243</t>
  </si>
  <si>
    <t>1.5911</t>
  </si>
  <si>
    <t>1.9352</t>
  </si>
  <si>
    <t>0.7633</t>
  </si>
  <si>
    <t>4.7310</t>
  </si>
  <si>
    <t>0.7678</t>
  </si>
  <si>
    <t>1.9565</t>
  </si>
  <si>
    <t>0.9843</t>
  </si>
  <si>
    <t>3.2282</t>
  </si>
  <si>
    <t>0.8856</t>
  </si>
  <si>
    <t>2.0767</t>
  </si>
  <si>
    <t>1.2209</t>
  </si>
  <si>
    <t>1.9454</t>
  </si>
  <si>
    <t>1.3477</t>
  </si>
  <si>
    <t>1.7791</t>
  </si>
  <si>
    <t>4.7437</t>
  </si>
  <si>
    <t>1.8358</t>
  </si>
  <si>
    <t>3.2174</t>
  </si>
  <si>
    <t>0.8796</t>
  </si>
  <si>
    <t>2.0561</t>
  </si>
  <si>
    <t>1.2363</t>
  </si>
  <si>
    <t>1.8665</t>
  </si>
  <si>
    <t>0.7342</t>
  </si>
  <si>
    <t>4.7563</t>
  </si>
  <si>
    <t>0.7472</t>
  </si>
  <si>
    <t>0.9445</t>
  </si>
  <si>
    <t>3.2067</t>
  </si>
  <si>
    <t>0.8736</t>
  </si>
  <si>
    <t>2.0354</t>
  </si>
  <si>
    <t>1.2518</t>
  </si>
  <si>
    <t>1.7875</t>
  </si>
  <si>
    <t>1.7733</t>
  </si>
  <si>
    <t>0.7230</t>
  </si>
  <si>
    <t>4.5106</t>
  </si>
  <si>
    <t>0.7393</t>
  </si>
  <si>
    <t>2.0236</t>
  </si>
  <si>
    <t>0.9230</t>
  </si>
  <si>
    <t>2.9400</t>
  </si>
  <si>
    <t>0.8632</t>
  </si>
  <si>
    <t>2.0641</t>
  </si>
  <si>
    <t>0.8630</t>
  </si>
  <si>
    <t>1.9236</t>
  </si>
  <si>
    <t>0.7117</t>
  </si>
  <si>
    <t>4.2646</t>
  </si>
  <si>
    <t>0.7314</t>
  </si>
  <si>
    <t>2.3327</t>
  </si>
  <si>
    <t>0.9015</t>
  </si>
  <si>
    <t>0.8528</t>
  </si>
  <si>
    <t>2.0928</t>
  </si>
  <si>
    <t>1.2101</t>
  </si>
  <si>
    <t>1.7095</t>
  </si>
  <si>
    <t>0.8658</t>
  </si>
  <si>
    <t>2.0738</t>
  </si>
  <si>
    <t>4.0184</t>
  </si>
  <si>
    <t>0.7235</t>
  </si>
  <si>
    <t>0.8799</t>
  </si>
  <si>
    <t>2.4064</t>
  </si>
  <si>
    <t>2.1214</t>
  </si>
  <si>
    <t>1.1893</t>
  </si>
  <si>
    <t>1.6705</t>
  </si>
  <si>
    <t>0.8685</t>
  </si>
  <si>
    <t>2.2241</t>
  </si>
  <si>
    <t>0.6891</t>
  </si>
  <si>
    <t>0.7155</t>
  </si>
  <si>
    <t>2.9518</t>
  </si>
  <si>
    <t>0.8583</t>
  </si>
  <si>
    <t>2.1394</t>
  </si>
  <si>
    <t>0.6779</t>
  </si>
  <si>
    <t>3.5252</t>
  </si>
  <si>
    <t>3.2618</t>
  </si>
  <si>
    <t>0.8367</t>
  </si>
  <si>
    <t>1.1477</t>
  </si>
  <si>
    <t>1.5923</t>
  </si>
  <si>
    <t>0.8740</t>
  </si>
  <si>
    <t>3.2782</t>
  </si>
  <si>
    <t>0.6996</t>
  </si>
  <si>
    <t>3.5720</t>
  </si>
  <si>
    <t>1.6052</t>
  </si>
  <si>
    <t>2.2074</t>
  </si>
  <si>
    <t>1.5532</t>
  </si>
  <si>
    <t>26.1166</t>
  </si>
  <si>
    <t>6.8513</t>
  </si>
  <si>
    <t>29.3295</t>
  </si>
  <si>
    <t>7.5111</t>
  </si>
  <si>
    <t>28.3144</t>
  </si>
  <si>
    <t>9.3765</t>
  </si>
  <si>
    <t>40.0654</t>
  </si>
  <si>
    <t>21.4222</t>
  </si>
  <si>
    <t>17.0762</t>
  </si>
  <si>
    <t>9.0441</t>
  </si>
  <si>
    <t>23.2148</t>
  </si>
  <si>
    <t>6.0901</t>
  </si>
  <si>
    <t>26.0707</t>
  </si>
  <si>
    <t>6.6766</t>
  </si>
  <si>
    <t>25.1683</t>
  </si>
  <si>
    <t>8.3347</t>
  </si>
  <si>
    <t>35.6137</t>
  </si>
  <si>
    <t>19.0419</t>
  </si>
  <si>
    <t>15.1789</t>
  </si>
  <si>
    <t>8.0392</t>
  </si>
  <si>
    <t>20.3129</t>
  </si>
  <si>
    <t>5.3288</t>
  </si>
  <si>
    <t>22.8119</t>
  </si>
  <si>
    <t>5.8420</t>
  </si>
  <si>
    <t>22.0223</t>
  </si>
  <si>
    <t>7.2929</t>
  </si>
  <si>
    <t>31.1620</t>
  </si>
  <si>
    <t>16.6617</t>
  </si>
  <si>
    <t>13.2815</t>
  </si>
  <si>
    <t>7.0343</t>
  </si>
  <si>
    <t>17.4111</t>
  </si>
  <si>
    <t>4.5675</t>
  </si>
  <si>
    <t>19.5530</t>
  </si>
  <si>
    <t>5.0074</t>
  </si>
  <si>
    <t>18.8762</t>
  </si>
  <si>
    <t>6.2510</t>
  </si>
  <si>
    <t>26.7103</t>
  </si>
  <si>
    <t>14.2814</t>
  </si>
  <si>
    <t>11.3842</t>
  </si>
  <si>
    <t>6.0294</t>
  </si>
  <si>
    <t>14.5092</t>
  </si>
  <si>
    <t>3.8063</t>
  </si>
  <si>
    <t>16.2942</t>
  </si>
  <si>
    <t>4.1729</t>
  </si>
  <si>
    <t>15.7302</t>
  </si>
  <si>
    <t>5.2092</t>
  </si>
  <si>
    <t>22.2586</t>
  </si>
  <si>
    <t>11.9012</t>
  </si>
  <si>
    <t>9.4868</t>
  </si>
  <si>
    <t>5.0245</t>
  </si>
  <si>
    <t>11.6074</t>
  </si>
  <si>
    <t>3.0450</t>
  </si>
  <si>
    <t>13.0353</t>
  </si>
  <si>
    <t>3.3383</t>
  </si>
  <si>
    <t>12.5842</t>
  </si>
  <si>
    <t>4.1673</t>
  </si>
  <si>
    <t>17.8068</t>
  </si>
  <si>
    <t>9.5210</t>
  </si>
  <si>
    <t>7.5894</t>
  </si>
  <si>
    <t>8.7055</t>
  </si>
  <si>
    <t>9.7765</t>
  </si>
  <si>
    <t>2.5037</t>
  </si>
  <si>
    <t>9.4381</t>
  </si>
  <si>
    <t>13.3551</t>
  </si>
  <si>
    <t>7.1407</t>
  </si>
  <si>
    <t>5.6921</t>
  </si>
  <si>
    <t>8.1460</t>
  </si>
  <si>
    <t>2.2203</t>
  </si>
  <si>
    <t>9.2221</t>
  </si>
  <si>
    <t>2.4342</t>
  </si>
  <si>
    <t>8.9977</t>
  </si>
  <si>
    <t>3.0387</t>
  </si>
  <si>
    <t>12.6066</t>
  </si>
  <si>
    <t>6.9424</t>
  </si>
  <si>
    <t>5.5030</t>
  </si>
  <si>
    <t>2.9310</t>
  </si>
  <si>
    <t>7.5865</t>
  </si>
  <si>
    <t>2.1569</t>
  </si>
  <si>
    <t>8.6676</t>
  </si>
  <si>
    <t>2.3646</t>
  </si>
  <si>
    <t>8.5573</t>
  </si>
  <si>
    <t>11.8580</t>
  </si>
  <si>
    <t>6.7440</t>
  </si>
  <si>
    <t>5.3139</t>
  </si>
  <si>
    <t>7.0269</t>
  </si>
  <si>
    <t>0.2595</t>
  </si>
  <si>
    <t>2.7635</t>
  </si>
  <si>
    <t>1.9237</t>
  </si>
  <si>
    <t>0.5697</t>
  </si>
  <si>
    <t>0.4360</t>
  </si>
  <si>
    <t>1.1053</t>
  </si>
  <si>
    <t>2.2297</t>
  </si>
  <si>
    <t>0.8605</t>
  </si>
  <si>
    <t>2.0423</t>
  </si>
  <si>
    <t>0.8262</t>
  </si>
  <si>
    <t>2.6547</t>
  </si>
  <si>
    <t>1.6636</t>
  </si>
  <si>
    <t>1.7083</t>
  </si>
  <si>
    <t>1.6727</t>
  </si>
  <si>
    <t>0.6213</t>
  </si>
  <si>
    <t>0.7541</t>
  </si>
  <si>
    <t>1.7273</t>
  </si>
  <si>
    <t>0.8484</t>
  </si>
  <si>
    <t>1.6188</t>
  </si>
  <si>
    <t>1.6668</t>
  </si>
  <si>
    <t>0.5649</t>
  </si>
  <si>
    <t>0.6153</t>
  </si>
  <si>
    <t>4.4835</t>
  </si>
  <si>
    <t>0.7468</t>
  </si>
  <si>
    <t>1.7119</t>
  </si>
  <si>
    <t>0.8130</t>
  </si>
  <si>
    <t>1.2343</t>
  </si>
  <si>
    <t>0.9280</t>
  </si>
  <si>
    <t>0.5992</t>
  </si>
  <si>
    <t>1.6253</t>
  </si>
  <si>
    <t>0.5624</t>
  </si>
  <si>
    <t>1.6618</t>
  </si>
  <si>
    <t>4.4610</t>
  </si>
  <si>
    <t>0.7395</t>
  </si>
  <si>
    <t>1.6966</t>
  </si>
  <si>
    <t>1.2156</t>
  </si>
  <si>
    <t>0.9299</t>
  </si>
  <si>
    <t>1.5838</t>
  </si>
  <si>
    <t>0.6033</t>
  </si>
  <si>
    <t>4.4384</t>
  </si>
  <si>
    <t>1.6812</t>
  </si>
  <si>
    <t>0.7422</t>
  </si>
  <si>
    <t>1.1968</t>
  </si>
  <si>
    <t>0.9319</t>
  </si>
  <si>
    <t>1.4840</t>
  </si>
  <si>
    <t>1.5424</t>
  </si>
  <si>
    <t>1.6509</t>
  </si>
  <si>
    <t>0.5973</t>
  </si>
  <si>
    <t>4.4159</t>
  </si>
  <si>
    <t>0.7250</t>
  </si>
  <si>
    <t>1.1781</t>
  </si>
  <si>
    <t>0.9338</t>
  </si>
  <si>
    <t>1.4389</t>
  </si>
  <si>
    <t>0.6451</t>
  </si>
  <si>
    <t>1.5009</t>
  </si>
  <si>
    <t>4.3933</t>
  </si>
  <si>
    <t>0.7177</t>
  </si>
  <si>
    <t>1.6505</t>
  </si>
  <si>
    <t>0.6604</t>
  </si>
  <si>
    <t>0.5524</t>
  </si>
  <si>
    <t>1.6400</t>
  </si>
  <si>
    <t>0.5853</t>
  </si>
  <si>
    <t>4.3707</t>
  </si>
  <si>
    <t>0.7104</t>
  </si>
  <si>
    <t>1.6351</t>
  </si>
  <si>
    <t>0.6358</t>
  </si>
  <si>
    <t>1.1407</t>
  </si>
  <si>
    <t>0.9377</t>
  </si>
  <si>
    <t>1.3488</t>
  </si>
  <si>
    <t>0.6758</t>
  </si>
  <si>
    <t>0.5499</t>
  </si>
  <si>
    <t>1.6345</t>
  </si>
  <si>
    <t>0.5793</t>
  </si>
  <si>
    <t>4.3480</t>
  </si>
  <si>
    <t>1.6197</t>
  </si>
  <si>
    <t>1.1220</t>
  </si>
  <si>
    <t>1.3036</t>
  </si>
  <si>
    <t>1.6290</t>
  </si>
  <si>
    <t>4.3254</t>
  </si>
  <si>
    <t>1.6043</t>
  </si>
  <si>
    <t>0.5648</t>
  </si>
  <si>
    <t>1.1032</t>
  </si>
  <si>
    <t>0.9416</t>
  </si>
  <si>
    <t>1.2584</t>
  </si>
  <si>
    <t>0.5449</t>
  </si>
  <si>
    <t>1.6236</t>
  </si>
  <si>
    <t>0.5672</t>
  </si>
  <si>
    <t>4.3027</t>
  </si>
  <si>
    <t>1.5889</t>
  </si>
  <si>
    <t>1.0845</t>
  </si>
  <si>
    <t>1.6127</t>
  </si>
  <si>
    <t>4.1152</t>
  </si>
  <si>
    <t>1.0834</t>
  </si>
  <si>
    <t>0.9302</t>
  </si>
  <si>
    <t>1.2181</t>
  </si>
  <si>
    <t>1.6018</t>
  </si>
  <si>
    <t>1.4830</t>
  </si>
  <si>
    <t>0.5254</t>
  </si>
  <si>
    <t>1.0823</t>
  </si>
  <si>
    <t>0.9167</t>
  </si>
  <si>
    <t>1.1598</t>
  </si>
  <si>
    <t>3.7396</t>
  </si>
  <si>
    <t>0.6430</t>
  </si>
  <si>
    <t>1.4300</t>
  </si>
  <si>
    <t>1.0811</t>
  </si>
  <si>
    <t>0.9033</t>
  </si>
  <si>
    <t>1.1455</t>
  </si>
  <si>
    <t>0.7178</t>
  </si>
  <si>
    <t>0.5533</t>
  </si>
  <si>
    <t>0.5216</t>
  </si>
  <si>
    <t>1.0800</t>
  </si>
  <si>
    <t>0.8899</t>
  </si>
  <si>
    <t>1.1229</t>
  </si>
  <si>
    <t>0.7164</t>
  </si>
  <si>
    <t>1.0430</t>
  </si>
  <si>
    <t>0.6127</t>
  </si>
  <si>
    <t>0.8765</t>
  </si>
  <si>
    <t>1.1003</t>
  </si>
  <si>
    <t>0.9847</t>
  </si>
  <si>
    <t>0.5232</t>
  </si>
  <si>
    <t>1.5582</t>
  </si>
  <si>
    <t>3.1749</t>
  </si>
  <si>
    <t>1.2710</t>
  </si>
  <si>
    <t>0.5178</t>
  </si>
  <si>
    <t>1.0777</t>
  </si>
  <si>
    <t>10.7216</t>
  </si>
  <si>
    <t>4.9512</t>
  </si>
  <si>
    <t>15.0032</t>
  </si>
  <si>
    <t>4.9363</t>
  </si>
  <si>
    <t>19.4236</t>
  </si>
  <si>
    <t>5.6855</t>
  </si>
  <si>
    <t>23.4843</t>
  </si>
  <si>
    <t>6.4693</t>
  </si>
  <si>
    <t>10.5613</t>
  </si>
  <si>
    <t>6.3850</t>
  </si>
  <si>
    <t>9.5303</t>
  </si>
  <si>
    <t>4.4011</t>
  </si>
  <si>
    <t>13.3361</t>
  </si>
  <si>
    <t>4.3878</t>
  </si>
  <si>
    <t>17.2654</t>
  </si>
  <si>
    <t>5.0537</t>
  </si>
  <si>
    <t>20.8749</t>
  </si>
  <si>
    <t>5.7505</t>
  </si>
  <si>
    <t>9.3879</t>
  </si>
  <si>
    <t>5.6755</t>
  </si>
  <si>
    <t>8.3390</t>
  </si>
  <si>
    <t>3.8509</t>
  </si>
  <si>
    <t>11.6691</t>
  </si>
  <si>
    <t>3.8394</t>
  </si>
  <si>
    <t>15.1072</t>
  </si>
  <si>
    <t>4.4220</t>
  </si>
  <si>
    <t>10.6605</t>
  </si>
  <si>
    <t>5.2236</t>
  </si>
  <si>
    <t>2.9969</t>
  </si>
  <si>
    <t>24.5443</t>
  </si>
  <si>
    <t>5.8439</t>
  </si>
  <si>
    <t>3.5968</t>
  </si>
  <si>
    <t>5.7576</t>
  </si>
  <si>
    <t>8.5692</t>
  </si>
  <si>
    <t>3.5820</t>
  </si>
  <si>
    <t>9.8331</t>
  </si>
  <si>
    <t>4.8181</t>
  </si>
  <si>
    <t>2.7643</t>
  </si>
  <si>
    <t>22.6393</t>
  </si>
  <si>
    <t>5.3903</t>
  </si>
  <si>
    <t>3.3913</t>
  </si>
  <si>
    <t>5.4286</t>
  </si>
  <si>
    <t>2.0769</t>
  </si>
  <si>
    <t>8.0796</t>
  </si>
  <si>
    <t>3.3773</t>
  </si>
  <si>
    <t>9.2712</t>
  </si>
  <si>
    <t>4.5428</t>
  </si>
  <si>
    <t>2.6063</t>
  </si>
  <si>
    <t>21.3456</t>
  </si>
  <si>
    <t>5.0823</t>
  </si>
  <si>
    <t>3.1857</t>
  </si>
  <si>
    <t>1.0372</t>
  </si>
  <si>
    <t>5.0996</t>
  </si>
  <si>
    <t>1.9510</t>
  </si>
  <si>
    <t>7.5899</t>
  </si>
  <si>
    <t>3.1726</t>
  </si>
  <si>
    <t>8.7093</t>
  </si>
  <si>
    <t>4.2675</t>
  </si>
  <si>
    <t>20.0519</t>
  </si>
  <si>
    <t>4.7743</t>
  </si>
  <si>
    <t>2.5217</t>
  </si>
  <si>
    <t>0.8210</t>
  </si>
  <si>
    <t>4.0366</t>
  </si>
  <si>
    <t>6.0079</t>
  </si>
  <si>
    <t>2.5113</t>
  </si>
  <si>
    <t>6.8939</t>
  </si>
  <si>
    <t>3.3780</t>
  </si>
  <si>
    <t>15.8724</t>
  </si>
  <si>
    <t>2.3478</t>
  </si>
  <si>
    <t>0.7644</t>
  </si>
  <si>
    <t>3.7582</t>
  </si>
  <si>
    <t>1.4378</t>
  </si>
  <si>
    <t>5.5936</t>
  </si>
  <si>
    <t>2.3381</t>
  </si>
  <si>
    <t>6.4185</t>
  </si>
  <si>
    <t>3.1450</t>
  </si>
  <si>
    <t>1.8044</t>
  </si>
  <si>
    <t>14.7777</t>
  </si>
  <si>
    <t>3.5185</t>
  </si>
  <si>
    <t>2.5123</t>
  </si>
  <si>
    <t>1.8397</t>
  </si>
  <si>
    <t>5.8955</t>
  </si>
  <si>
    <t>2.0169</t>
  </si>
  <si>
    <t>6.3551</t>
  </si>
  <si>
    <t>8.1152</t>
  </si>
  <si>
    <t>5.7522</t>
  </si>
  <si>
    <t>4.3686</t>
  </si>
  <si>
    <t>5.3410</t>
  </si>
  <si>
    <t>1.9473</t>
  </si>
  <si>
    <t>5.9147</t>
  </si>
  <si>
    <t>2.4310</t>
  </si>
  <si>
    <t>7.3667</t>
  </si>
  <si>
    <t>5.5539</t>
  </si>
  <si>
    <t>4.1795</t>
  </si>
  <si>
    <t>2.3448</t>
  </si>
  <si>
    <t>1.7128</t>
  </si>
  <si>
    <t>4.7866</t>
  </si>
  <si>
    <t>5.4743</t>
  </si>
  <si>
    <t>6.6181</t>
  </si>
  <si>
    <t>5.3555</t>
  </si>
  <si>
    <t>3.9904</t>
  </si>
  <si>
    <t>2.2610</t>
  </si>
  <si>
    <t>3.1101</t>
  </si>
  <si>
    <t>1.6494</t>
  </si>
  <si>
    <t>4.4861</t>
  </si>
  <si>
    <t>1.9167</t>
  </si>
  <si>
    <t>5.4366</t>
  </si>
  <si>
    <t>2.4379</t>
  </si>
  <si>
    <t>6.3978</t>
  </si>
  <si>
    <t>3.8984</t>
  </si>
  <si>
    <t>1.8430</t>
  </si>
  <si>
    <t>4.9609</t>
  </si>
  <si>
    <t>5.5841</t>
  </si>
  <si>
    <t>5.4073</t>
  </si>
  <si>
    <t>3.6123</t>
  </si>
  <si>
    <t>2.0936</t>
  </si>
  <si>
    <t>1.9911</t>
  </si>
  <si>
    <t>3.3107</t>
  </si>
  <si>
    <t>4.4853</t>
  </si>
  <si>
    <t>2.2504</t>
  </si>
  <si>
    <t>4.7697</t>
  </si>
  <si>
    <t>5.1930</t>
  </si>
  <si>
    <t>3.4232</t>
  </si>
  <si>
    <t>2.0098</t>
  </si>
  <si>
    <t>4.2555</t>
  </si>
  <si>
    <t>1.5194</t>
  </si>
  <si>
    <t>1.4876</t>
  </si>
  <si>
    <t>3.4103</t>
  </si>
  <si>
    <t>4.5914</t>
  </si>
  <si>
    <t>4.8586</t>
  </si>
  <si>
    <t>3.2955</t>
  </si>
  <si>
    <t>1.9927</t>
  </si>
  <si>
    <t>4.1404</t>
  </si>
  <si>
    <t>1.4783</t>
  </si>
  <si>
    <t>1.9759</t>
  </si>
  <si>
    <t>1.4528</t>
  </si>
  <si>
    <t>3.5100</t>
  </si>
  <si>
    <t>1.6663</t>
  </si>
  <si>
    <t>4.2324</t>
  </si>
  <si>
    <t>2.0725</t>
  </si>
  <si>
    <t>4.5240</t>
  </si>
  <si>
    <t>3.1677</t>
  </si>
  <si>
    <t>4.0251</t>
  </si>
  <si>
    <t>1.4371</t>
  </si>
  <si>
    <t>1.9683</t>
  </si>
  <si>
    <t>3.6099</t>
  </si>
  <si>
    <t>4.1058</t>
  </si>
  <si>
    <t>1.9834</t>
  </si>
  <si>
    <t>4.2345</t>
  </si>
  <si>
    <t>4.1891</t>
  </si>
  <si>
    <t>3.0400</t>
  </si>
  <si>
    <t>1.9586</t>
  </si>
  <si>
    <t>1.3959</t>
  </si>
  <si>
    <t>1.9608</t>
  </si>
  <si>
    <t>1.5630</t>
  </si>
  <si>
    <t>3.9789</t>
  </si>
  <si>
    <t>1.8941</t>
  </si>
  <si>
    <t>4.0558</t>
  </si>
  <si>
    <t>1.9415</t>
  </si>
  <si>
    <t>3.7940</t>
  </si>
  <si>
    <t>1.3546</t>
  </si>
  <si>
    <t>1.3481</t>
  </si>
  <si>
    <t>3.8102</t>
  </si>
  <si>
    <t>1.5113</t>
  </si>
  <si>
    <t>3.8519</t>
  </si>
  <si>
    <t>1.8047</t>
  </si>
  <si>
    <t>3.8770</t>
  </si>
  <si>
    <t>1.9245</t>
  </si>
  <si>
    <t>1.3133</t>
  </si>
  <si>
    <t>1.9456</t>
  </si>
  <si>
    <t>1.3132</t>
  </si>
  <si>
    <t>3.9106</t>
  </si>
  <si>
    <t>1.4595</t>
  </si>
  <si>
    <t>3.7247</t>
  </si>
  <si>
    <t>1.7152</t>
  </si>
  <si>
    <t>3.6981</t>
  </si>
  <si>
    <t>3.5623</t>
  </si>
  <si>
    <t>1.2719</t>
  </si>
  <si>
    <t>1.2784</t>
  </si>
  <si>
    <t>4.0112</t>
  </si>
  <si>
    <t>3.5973</t>
  </si>
  <si>
    <t>1.6256</t>
  </si>
  <si>
    <t>3.5190</t>
  </si>
  <si>
    <t>2.8468</t>
  </si>
  <si>
    <t>2.5291</t>
  </si>
  <si>
    <t>3.4462</t>
  </si>
  <si>
    <t>1.2304</t>
  </si>
  <si>
    <t>1.9305</t>
  </si>
  <si>
    <t>4.1120</t>
  </si>
  <si>
    <t>1.3556</t>
  </si>
  <si>
    <t>1.5358</t>
  </si>
  <si>
    <t>2.4014</t>
  </si>
  <si>
    <t>1.8733</t>
  </si>
  <si>
    <t>3.3300</t>
  </si>
  <si>
    <t>1.1889</t>
  </si>
  <si>
    <t>1.9229</t>
  </si>
  <si>
    <t>1.2086</t>
  </si>
  <si>
    <t>1.3035</t>
  </si>
  <si>
    <t>3.3420</t>
  </si>
  <si>
    <t>3.1603</t>
  </si>
  <si>
    <t>2.1741</t>
  </si>
  <si>
    <t>2.2737</t>
  </si>
  <si>
    <t>3.2136</t>
  </si>
  <si>
    <t>1.1474</t>
  </si>
  <si>
    <t>1.9153</t>
  </si>
  <si>
    <t>3.2141</t>
  </si>
  <si>
    <t>1.8374</t>
  </si>
  <si>
    <t>2.1460</t>
  </si>
  <si>
    <t>1.1057</t>
  </si>
  <si>
    <t>1.9077</t>
  </si>
  <si>
    <t>1.1388</t>
  </si>
  <si>
    <t>4.4154</t>
  </si>
  <si>
    <t>3.0859</t>
  </si>
  <si>
    <t>1.2657</t>
  </si>
  <si>
    <t>2.8012</t>
  </si>
  <si>
    <t>1.5004</t>
  </si>
  <si>
    <t>2.0182</t>
  </si>
  <si>
    <t>1.8221</t>
  </si>
  <si>
    <t>2.9802</t>
  </si>
  <si>
    <t>1.1040</t>
  </si>
  <si>
    <t>4.5168</t>
  </si>
  <si>
    <t>1.1754</t>
  </si>
  <si>
    <t>2.6213</t>
  </si>
  <si>
    <t>1.1631</t>
  </si>
  <si>
    <t>1.8905</t>
  </si>
  <si>
    <t>2.8633</t>
  </si>
  <si>
    <t>1.8547</t>
  </si>
  <si>
    <t>1.0924</t>
  </si>
  <si>
    <t>4.2656</t>
  </si>
  <si>
    <t>1.1298</t>
  </si>
  <si>
    <t>2.9922</t>
  </si>
  <si>
    <t>1.1599</t>
  </si>
  <si>
    <t>2.4651</t>
  </si>
  <si>
    <t>1.8754</t>
  </si>
  <si>
    <t>1.7673</t>
  </si>
  <si>
    <t>2.7831</t>
  </si>
  <si>
    <t>1.0086</t>
  </si>
  <si>
    <t>1.8093</t>
  </si>
  <si>
    <t>1.0809</t>
  </si>
  <si>
    <t>4.0141</t>
  </si>
  <si>
    <t>1.1443</t>
  </si>
  <si>
    <t>2.3087</t>
  </si>
  <si>
    <t>1.8603</t>
  </si>
  <si>
    <t>1.7296</t>
  </si>
  <si>
    <t>2.7028</t>
  </si>
  <si>
    <t>1.7638</t>
  </si>
  <si>
    <t>1.0694</t>
  </si>
  <si>
    <t>1.0954</t>
  </si>
  <si>
    <t>3.0614</t>
  </si>
  <si>
    <t>2.1523</t>
  </si>
  <si>
    <t>1.0600</t>
  </si>
  <si>
    <t>1.8452</t>
  </si>
  <si>
    <t>1.6920</t>
  </si>
  <si>
    <t>2.6225</t>
  </si>
  <si>
    <t>0.9811</t>
  </si>
  <si>
    <t>1.7184</t>
  </si>
  <si>
    <t>3.5104</t>
  </si>
  <si>
    <t>1.0781</t>
  </si>
  <si>
    <t>3.0960</t>
  </si>
  <si>
    <t>1.1133</t>
  </si>
  <si>
    <t>1.9958</t>
  </si>
  <si>
    <t>1.0256</t>
  </si>
  <si>
    <t>1.6543</t>
  </si>
  <si>
    <t>2.5421</t>
  </si>
  <si>
    <t>0.9674</t>
  </si>
  <si>
    <t>1.6729</t>
  </si>
  <si>
    <t>1.0463</t>
  </si>
  <si>
    <t>0.7394</t>
  </si>
  <si>
    <t>3.1840</t>
  </si>
  <si>
    <t>0.3053</t>
  </si>
  <si>
    <t>2.6895</t>
  </si>
  <si>
    <t>0.6403</t>
  </si>
  <si>
    <t>22.5171</t>
  </si>
  <si>
    <t>5.8186</t>
  </si>
  <si>
    <t>4.0345</t>
  </si>
  <si>
    <t>3.1531</t>
  </si>
  <si>
    <t>2.6747</t>
  </si>
  <si>
    <t>0.6368</t>
  </si>
  <si>
    <t>4.6554</t>
  </si>
  <si>
    <t>1.3136</t>
  </si>
  <si>
    <t>8.0797</t>
  </si>
  <si>
    <t>3.4391</t>
  </si>
  <si>
    <t>12.6746</t>
  </si>
  <si>
    <t>4.8794</t>
  </si>
  <si>
    <t>13.7779</t>
  </si>
  <si>
    <t>3.1787</t>
  </si>
  <si>
    <t>26.0339</t>
  </si>
  <si>
    <t>6.1986</t>
  </si>
  <si>
    <t>4.1933</t>
  </si>
  <si>
    <t>1.1832</t>
  </si>
  <si>
    <t>7.2776</t>
  </si>
  <si>
    <t>11.4163</t>
  </si>
  <si>
    <t>4.3950</t>
  </si>
  <si>
    <t>12.4101</t>
  </si>
  <si>
    <t>4.3947</t>
  </si>
  <si>
    <t>2.8632</t>
  </si>
  <si>
    <t>23.4494</t>
  </si>
  <si>
    <t>5.5832</t>
  </si>
  <si>
    <t>3.9005</t>
  </si>
  <si>
    <t>1.1006</t>
  </si>
  <si>
    <t>6.7695</t>
  </si>
  <si>
    <t>2.8814</t>
  </si>
  <si>
    <t>10.6193</t>
  </si>
  <si>
    <t>4.0882</t>
  </si>
  <si>
    <t>11.5437</t>
  </si>
  <si>
    <t>4.0879</t>
  </si>
  <si>
    <t>21.8123</t>
  </si>
  <si>
    <t>5.1934</t>
  </si>
  <si>
    <t>3.6177</t>
  </si>
  <si>
    <t>6.2786</t>
  </si>
  <si>
    <t>2.6725</t>
  </si>
  <si>
    <t>9.8493</t>
  </si>
  <si>
    <t>10.7066</t>
  </si>
  <si>
    <t>3.7914</t>
  </si>
  <si>
    <t>2.4702</t>
  </si>
  <si>
    <t>20.2306</t>
  </si>
  <si>
    <t>4.8168</t>
  </si>
  <si>
    <t>3.3447</t>
  </si>
  <si>
    <t>0.9438</t>
  </si>
  <si>
    <t>5.8049</t>
  </si>
  <si>
    <t>2.4708</t>
  </si>
  <si>
    <t>9.1061</t>
  </si>
  <si>
    <t>3.5056</t>
  </si>
  <si>
    <t>9.8988</t>
  </si>
  <si>
    <t>3.5054</t>
  </si>
  <si>
    <t>18.7042</t>
  </si>
  <si>
    <t>3.0817</t>
  </si>
  <si>
    <t>0.8696</t>
  </si>
  <si>
    <t>5.3484</t>
  </si>
  <si>
    <t>2.2765</t>
  </si>
  <si>
    <t>8.3899</t>
  </si>
  <si>
    <t>3.2299</t>
  </si>
  <si>
    <t>9.1203</t>
  </si>
  <si>
    <t>3.2297</t>
  </si>
  <si>
    <t>2.1042</t>
  </si>
  <si>
    <t>17.2331</t>
  </si>
  <si>
    <t>4.1031</t>
  </si>
  <si>
    <t>2.9402</t>
  </si>
  <si>
    <t>0.8296</t>
  </si>
  <si>
    <t>5.1028</t>
  </si>
  <si>
    <t>2.1720</t>
  </si>
  <si>
    <t>8.0048</t>
  </si>
  <si>
    <t>3.0816</t>
  </si>
  <si>
    <t>8.7016</t>
  </si>
  <si>
    <t>3.0814</t>
  </si>
  <si>
    <t>2.0076</t>
  </si>
  <si>
    <t>16.4420</t>
  </si>
  <si>
    <t>3.9148</t>
  </si>
  <si>
    <t>2.7722</t>
  </si>
  <si>
    <t>0.7822</t>
  </si>
  <si>
    <t>4.8113</t>
  </si>
  <si>
    <t>2.0479</t>
  </si>
  <si>
    <t>7.5474</t>
  </si>
  <si>
    <t>2.9055</t>
  </si>
  <si>
    <t>8.2044</t>
  </si>
  <si>
    <t>2.9053</t>
  </si>
  <si>
    <t>1.8929</t>
  </si>
  <si>
    <t>15.5025</t>
  </si>
  <si>
    <t>3.6911</t>
  </si>
  <si>
    <t>2.6042</t>
  </si>
  <si>
    <t>0.7348</t>
  </si>
  <si>
    <t>4.5197</t>
  </si>
  <si>
    <t>2.8759</t>
  </si>
  <si>
    <t>0.7193</t>
  </si>
  <si>
    <t>2.8578</t>
  </si>
  <si>
    <t>Rate Groups 551 - 590</t>
  </si>
  <si>
    <t>3.8610</t>
  </si>
  <si>
    <t>3.2310</t>
  </si>
  <si>
    <t>1.3541</t>
  </si>
  <si>
    <t>1.6992</t>
  </si>
  <si>
    <t>2.8720</t>
  </si>
  <si>
    <t>0.6762</t>
  </si>
  <si>
    <t>1.5962</t>
  </si>
  <si>
    <t>0.6544</t>
  </si>
  <si>
    <t>1.2310</t>
  </si>
  <si>
    <t>4.7888</t>
  </si>
  <si>
    <t>0.6326</t>
  </si>
  <si>
    <t>1.8760</t>
  </si>
  <si>
    <t>0.6108</t>
  </si>
  <si>
    <t>4.4695</t>
  </si>
  <si>
    <t>2.5130</t>
  </si>
  <si>
    <t>1.7348</t>
  </si>
  <si>
    <t>1.1665</t>
  </si>
  <si>
    <t>2.3625</t>
  </si>
  <si>
    <t>0.8850</t>
  </si>
  <si>
    <t>3.2600</t>
  </si>
  <si>
    <t>1.1425</t>
  </si>
  <si>
    <t>1.4398</t>
  </si>
  <si>
    <t>0.5489</t>
  </si>
  <si>
    <t>2.3754</t>
  </si>
  <si>
    <t>0.5257</t>
  </si>
  <si>
    <t>1.3072</t>
  </si>
  <si>
    <t>0.5268</t>
  </si>
  <si>
    <t>2.3648</t>
  </si>
  <si>
    <t>7.4367</t>
  </si>
  <si>
    <t>1.8273</t>
  </si>
  <si>
    <t>8.5686</t>
  </si>
  <si>
    <t>1.7970</t>
  </si>
  <si>
    <t>6.2197</t>
  </si>
  <si>
    <t>1.2348</t>
  </si>
  <si>
    <t>3.5106</t>
  </si>
  <si>
    <t>4.2871</t>
  </si>
  <si>
    <t>1.8918</t>
  </si>
  <si>
    <t>5.9493</t>
  </si>
  <si>
    <t>1.4619</t>
  </si>
  <si>
    <t>6.8549</t>
  </si>
  <si>
    <t>1.4376</t>
  </si>
  <si>
    <t>4.9757</t>
  </si>
  <si>
    <t>2.8084</t>
  </si>
  <si>
    <t>2.5136</t>
  </si>
  <si>
    <t>3.2153</t>
  </si>
  <si>
    <t>1.4189</t>
  </si>
  <si>
    <t>4.4620</t>
  </si>
  <si>
    <t>1.0964</t>
  </si>
  <si>
    <t>5.1412</t>
  </si>
  <si>
    <t>1.0782</t>
  </si>
  <si>
    <t>3.7318</t>
  </si>
  <si>
    <t>0.7409</t>
  </si>
  <si>
    <t>1.8852</t>
  </si>
  <si>
    <t>3.0808</t>
  </si>
  <si>
    <t>1.3795</t>
  </si>
  <si>
    <t>4.1805</t>
  </si>
  <si>
    <t>1.0660</t>
  </si>
  <si>
    <t>4.9171</t>
  </si>
  <si>
    <t>2.0883</t>
  </si>
  <si>
    <t>1.3401</t>
  </si>
  <si>
    <t>1.0355</t>
  </si>
  <si>
    <t>4.6929</t>
  </si>
  <si>
    <t>1.0183</t>
  </si>
  <si>
    <t>3.5760</t>
  </si>
  <si>
    <t>1.9238</t>
  </si>
  <si>
    <t>7.0900</t>
  </si>
  <si>
    <t>2.7295</t>
  </si>
  <si>
    <t>7.7071</t>
  </si>
  <si>
    <t>2.7293</t>
  </si>
  <si>
    <t>1.7781</t>
  </si>
  <si>
    <t>14.5629</t>
  </si>
  <si>
    <t>3.4674</t>
  </si>
  <si>
    <t>2.0614</t>
  </si>
  <si>
    <t>0.5817</t>
  </si>
  <si>
    <t>3.5776</t>
  </si>
  <si>
    <t>5.6122</t>
  </si>
  <si>
    <t>2.1605</t>
  </si>
  <si>
    <t>6.1007</t>
  </si>
  <si>
    <t>2.1604</t>
  </si>
  <si>
    <t>1.4075</t>
  </si>
  <si>
    <t>11.5275</t>
  </si>
  <si>
    <t>1.9192</t>
  </si>
  <si>
    <t>3.3309</t>
  </si>
  <si>
    <t>1.4178</t>
  </si>
  <si>
    <t>5.2251</t>
  </si>
  <si>
    <t>2.0115</t>
  </si>
  <si>
    <t>5.6799</t>
  </si>
  <si>
    <t>10.7325</t>
  </si>
  <si>
    <t>3.0841</t>
  </si>
  <si>
    <t>1.3127</t>
  </si>
  <si>
    <t>4.8381</t>
  </si>
  <si>
    <t>1.8625</t>
  </si>
  <si>
    <t>5.2592</t>
  </si>
  <si>
    <t>1.2134</t>
  </si>
  <si>
    <t>9.9375</t>
  </si>
  <si>
    <t>1.7835</t>
  </si>
  <si>
    <t>3.0954</t>
  </si>
  <si>
    <t>1.3175</t>
  </si>
  <si>
    <t>4.8557</t>
  </si>
  <si>
    <t>1.8693</t>
  </si>
  <si>
    <t>5.2783</t>
  </si>
  <si>
    <t>1.2178</t>
  </si>
  <si>
    <t>9.9736</t>
  </si>
  <si>
    <t>0.3417</t>
  </si>
  <si>
    <t>2.7697</t>
  </si>
  <si>
    <t>0.3587</t>
  </si>
  <si>
    <t>0.3309</t>
  </si>
  <si>
    <t>2.6917</t>
  </si>
  <si>
    <t>0.4257</t>
  </si>
  <si>
    <t>0.2799</t>
  </si>
  <si>
    <t>0.4089</t>
  </si>
  <si>
    <t>2.7420</t>
  </si>
  <si>
    <t xml:space="preserve"> ------  RATE GROUPS 207 - 542 ------</t>
  </si>
  <si>
    <t>2.3096</t>
  </si>
  <si>
    <t>2.6966</t>
  </si>
  <si>
    <t>0.9766</t>
  </si>
  <si>
    <t>2.8306</t>
  </si>
  <si>
    <t>0.9290</t>
  </si>
  <si>
    <t>1.8926</t>
  </si>
  <si>
    <t>7.2394</t>
  </si>
  <si>
    <t>2.4164</t>
  </si>
  <si>
    <t>0.7860</t>
  </si>
  <si>
    <t>2.2783</t>
  </si>
  <si>
    <t>1.6937</t>
  </si>
  <si>
    <t>2.0389</t>
  </si>
  <si>
    <t>1.9074</t>
  </si>
  <si>
    <t>1.4073</t>
  </si>
  <si>
    <t>2.7928</t>
  </si>
  <si>
    <t>3.3514</t>
  </si>
  <si>
    <t>1.6140</t>
  </si>
  <si>
    <t>1.3710</t>
  </si>
  <si>
    <t>0.7012</t>
  </si>
  <si>
    <t>0.6581</t>
  </si>
  <si>
    <t>1.1962</t>
  </si>
  <si>
    <t>0.4212</t>
  </si>
  <si>
    <t>0.4888</t>
  </si>
  <si>
    <t>0.6150</t>
  </si>
  <si>
    <t>3.4975</t>
  </si>
  <si>
    <t>0.3200</t>
  </si>
  <si>
    <t>1.8803</t>
  </si>
  <si>
    <t>0.5844</t>
  </si>
  <si>
    <t>2.1358</t>
  </si>
  <si>
    <t>2.5629</t>
  </si>
  <si>
    <t>0.4676</t>
  </si>
  <si>
    <t>0.5743</t>
  </si>
  <si>
    <t>2.7267</t>
  </si>
  <si>
    <t>0.4188</t>
  </si>
  <si>
    <t>2.6773</t>
  </si>
  <si>
    <t>2.5809</t>
  </si>
  <si>
    <t>0.8407</t>
  </si>
  <si>
    <t>0.2738</t>
  </si>
  <si>
    <t>2.3881</t>
  </si>
  <si>
    <t>0.5686</t>
  </si>
  <si>
    <t>5.2901</t>
  </si>
  <si>
    <t>0.2597</t>
  </si>
  <si>
    <t>2.9751</t>
  </si>
  <si>
    <t>0.6963</t>
  </si>
  <si>
    <t>2.5698</t>
  </si>
  <si>
    <t>0.8259</t>
  </si>
  <si>
    <t>0.2703</t>
  </si>
  <si>
    <t>2.3599</t>
  </si>
  <si>
    <t>0.5619</t>
  </si>
  <si>
    <t>5.7569</t>
  </si>
  <si>
    <t>0.2573</t>
  </si>
  <si>
    <t>3.2236</t>
  </si>
  <si>
    <t>0.3973</t>
  </si>
  <si>
    <t>2.8458</t>
  </si>
  <si>
    <t>2.5587</t>
  </si>
  <si>
    <t>0.8110</t>
  </si>
  <si>
    <t>2.3316</t>
  </si>
  <si>
    <t>0.5552</t>
  </si>
  <si>
    <t>6.2237</t>
  </si>
  <si>
    <t>0.2550</t>
  </si>
  <si>
    <t>2.9301</t>
  </si>
  <si>
    <t>0.6539</t>
  </si>
  <si>
    <t>2.5476</t>
  </si>
  <si>
    <t>2.3033</t>
  </si>
  <si>
    <t>0.5484</t>
  </si>
  <si>
    <t>6.6904</t>
  </si>
  <si>
    <t>0.2526</t>
  </si>
  <si>
    <t>3.7206</t>
  </si>
  <si>
    <t>0.3758</t>
  </si>
  <si>
    <t>2.5364</t>
  </si>
  <si>
    <t>0.2596</t>
  </si>
  <si>
    <t>0.5417</t>
  </si>
  <si>
    <t>7.1572</t>
  </si>
  <si>
    <t>0.2502</t>
  </si>
  <si>
    <t>3.9691</t>
  </si>
  <si>
    <t>0.3650</t>
  </si>
  <si>
    <t>3.0986</t>
  </si>
  <si>
    <t>0.6114</t>
  </si>
  <si>
    <t>2.5253</t>
  </si>
  <si>
    <t>0.7664</t>
  </si>
  <si>
    <t>7.6240</t>
  </si>
  <si>
    <t>0.2479</t>
  </si>
  <si>
    <t>4.2176</t>
  </si>
  <si>
    <t>0.3543</t>
  </si>
  <si>
    <t>3.1828</t>
  </si>
  <si>
    <t>0.5901</t>
  </si>
  <si>
    <t>2.5142</t>
  </si>
  <si>
    <t>0.7516</t>
  </si>
  <si>
    <t>2.2185</t>
  </si>
  <si>
    <t>0.5282</t>
  </si>
  <si>
    <t>8.0908</t>
  </si>
  <si>
    <t>0.2455</t>
  </si>
  <si>
    <t>4.4660</t>
  </si>
  <si>
    <t>0.3435</t>
  </si>
  <si>
    <t>3.2671</t>
  </si>
  <si>
    <t>2.5031</t>
  </si>
  <si>
    <t>0.7367</t>
  </si>
  <si>
    <t>2.1903</t>
  </si>
  <si>
    <t>8.5576</t>
  </si>
  <si>
    <t>0.2432</t>
  </si>
  <si>
    <t>0.3328</t>
  </si>
  <si>
    <t>3.3513</t>
  </si>
  <si>
    <t>0.5476</t>
  </si>
  <si>
    <t>0.7219</t>
  </si>
  <si>
    <t>2.1620</t>
  </si>
  <si>
    <t>9.0244</t>
  </si>
  <si>
    <t>0.2408</t>
  </si>
  <si>
    <t>4.9630</t>
  </si>
  <si>
    <t>0.3220</t>
  </si>
  <si>
    <t>0.5264</t>
  </si>
  <si>
    <t>5.2861</t>
  </si>
  <si>
    <t>2.9114</t>
  </si>
  <si>
    <t>5.6589</t>
  </si>
  <si>
    <t>1.0427</t>
  </si>
  <si>
    <t>0.9561</t>
  </si>
  <si>
    <t>7.8302</t>
  </si>
  <si>
    <t>1.8643</t>
  </si>
  <si>
    <t>2.3493</t>
  </si>
  <si>
    <t>0.9504</t>
  </si>
  <si>
    <t>3.2641</t>
  </si>
  <si>
    <t>1.1731</t>
  </si>
  <si>
    <t>6.8490</t>
  </si>
  <si>
    <t>3.4961</t>
  </si>
  <si>
    <t>1.4670</t>
  </si>
  <si>
    <t>4.2410</t>
  </si>
  <si>
    <t>5.4078</t>
  </si>
  <si>
    <t>1.6846</t>
  </si>
  <si>
    <t>6.5226</t>
  </si>
  <si>
    <t>1.9168</t>
  </si>
  <si>
    <t>3.4766</t>
  </si>
  <si>
    <t>4.0510</t>
  </si>
  <si>
    <t>1.4169</t>
  </si>
  <si>
    <t>5.1411</t>
  </si>
  <si>
    <t>6.1962</t>
  </si>
  <si>
    <t>1.8569</t>
  </si>
  <si>
    <t>1.8327</t>
  </si>
  <si>
    <t>3.4572</t>
  </si>
  <si>
    <t>1.3753</t>
  </si>
  <si>
    <t>1.3712</t>
  </si>
  <si>
    <t>4.8744</t>
  </si>
  <si>
    <t>5.8698</t>
  </si>
  <si>
    <t>3.0959</t>
  </si>
  <si>
    <t>3.4377</t>
  </si>
  <si>
    <t>1.3295</t>
  </si>
  <si>
    <t>3.6710</t>
  </si>
  <si>
    <t>1.3255</t>
  </si>
  <si>
    <t>4.6078</t>
  </si>
  <si>
    <t>1.5266</t>
  </si>
  <si>
    <t>5.5435</t>
  </si>
  <si>
    <t>1.7371</t>
  </si>
  <si>
    <t>3.0251</t>
  </si>
  <si>
    <t>1.7145</t>
  </si>
  <si>
    <t>3.4183</t>
  </si>
  <si>
    <t>3.4810</t>
  </si>
  <si>
    <t>4.3411</t>
  </si>
  <si>
    <t>1.4740</t>
  </si>
  <si>
    <t>5.2171</t>
  </si>
  <si>
    <t>1.6772</t>
  </si>
  <si>
    <t>2.9543</t>
  </si>
  <si>
    <t>1.6554</t>
  </si>
  <si>
    <t>3.3988</t>
  </si>
  <si>
    <t>1.2378</t>
  </si>
  <si>
    <t>1.2341</t>
  </si>
  <si>
    <t>4.0744</t>
  </si>
  <si>
    <t>1.4214</t>
  </si>
  <si>
    <t>4.8907</t>
  </si>
  <si>
    <t>1.6173</t>
  </si>
  <si>
    <t>3.3794</t>
  </si>
  <si>
    <t>1.1920</t>
  </si>
  <si>
    <t>3.2870</t>
  </si>
  <si>
    <t>1.2597</t>
  </si>
  <si>
    <t>1.4782</t>
  </si>
  <si>
    <t>4.9751</t>
  </si>
  <si>
    <t>1.6976</t>
  </si>
  <si>
    <t>1.5371</t>
  </si>
  <si>
    <t>3.3599</t>
  </si>
  <si>
    <t>3.0856</t>
  </si>
  <si>
    <t>1.2112</t>
  </si>
  <si>
    <t>4.6212</t>
  </si>
  <si>
    <t>1.4780</t>
  </si>
  <si>
    <t>3.3405</t>
  </si>
  <si>
    <t>2.8842</t>
  </si>
  <si>
    <t>1.1628</t>
  </si>
  <si>
    <t>4.2670</t>
  </si>
  <si>
    <t>2.6713</t>
  </si>
  <si>
    <t>3.5751</t>
  </si>
  <si>
    <t>1.3660</t>
  </si>
  <si>
    <t>3.5126</t>
  </si>
  <si>
    <t>3.5270</t>
  </si>
  <si>
    <t>1.3393</t>
  </si>
  <si>
    <t>1.5405</t>
  </si>
  <si>
    <t>2.6171</t>
  </si>
  <si>
    <t>3.4784</t>
  </si>
  <si>
    <t>1.3290</t>
  </si>
  <si>
    <t>3.6847</t>
  </si>
  <si>
    <t>1.0637</t>
  </si>
  <si>
    <t>3.0638</t>
  </si>
  <si>
    <t>1.1185</t>
  </si>
  <si>
    <t>3.5177</t>
  </si>
  <si>
    <t>1.3141</t>
  </si>
  <si>
    <t>4.0004</t>
  </si>
  <si>
    <t>1.3977</t>
  </si>
  <si>
    <t>1.2920</t>
  </si>
  <si>
    <t>3.8567</t>
  </si>
  <si>
    <t>1.0454</t>
  </si>
  <si>
    <t>3.1539</t>
  </si>
  <si>
    <t>3.5084</t>
  </si>
  <si>
    <t>3.8670</t>
  </si>
  <si>
    <t>1.4848</t>
  </si>
  <si>
    <t>1.3872</t>
  </si>
  <si>
    <t>3.2845</t>
  </si>
  <si>
    <t>1.2550</t>
  </si>
  <si>
    <t>4.0288</t>
  </si>
  <si>
    <t>1.0270</t>
  </si>
  <si>
    <t>3.2441</t>
  </si>
  <si>
    <t>3.4991</t>
  </si>
  <si>
    <t>1.2636</t>
  </si>
  <si>
    <t>3.7334</t>
  </si>
  <si>
    <t>1.4570</t>
  </si>
  <si>
    <t>1.3766</t>
  </si>
  <si>
    <t>4.2009</t>
  </si>
  <si>
    <t>1.0087</t>
  </si>
  <si>
    <t>3.3345</t>
  </si>
  <si>
    <t>1.0519</t>
  </si>
  <si>
    <t>3.4898</t>
  </si>
  <si>
    <t>1.2382</t>
  </si>
  <si>
    <t>3.5997</t>
  </si>
  <si>
    <t>1.4291</t>
  </si>
  <si>
    <t>3.0902</t>
  </si>
  <si>
    <t>4.3730</t>
  </si>
  <si>
    <t>0.9904</t>
  </si>
  <si>
    <t>3.4250</t>
  </si>
  <si>
    <t>1.0296</t>
  </si>
  <si>
    <t>3.4805</t>
  </si>
  <si>
    <t>3.4660</t>
  </si>
  <si>
    <t>1.4012</t>
  </si>
  <si>
    <t>2.3461</t>
  </si>
  <si>
    <t>1.3555</t>
  </si>
  <si>
    <t>1.1435</t>
  </si>
  <si>
    <t>4.5451</t>
  </si>
  <si>
    <t>0.9721</t>
  </si>
  <si>
    <t>3.5156</t>
  </si>
  <si>
    <t>1.0073</t>
  </si>
  <si>
    <t>1.1875</t>
  </si>
  <si>
    <t>3.3321</t>
  </si>
  <si>
    <t>1.3733</t>
  </si>
  <si>
    <t>2.2919</t>
  </si>
  <si>
    <t>1.3449</t>
  </si>
  <si>
    <t>2.8952</t>
  </si>
  <si>
    <t>1.1062</t>
  </si>
  <si>
    <t>4.7171</t>
  </si>
  <si>
    <t>0.9538</t>
  </si>
  <si>
    <t>3.6065</t>
  </si>
  <si>
    <t>3.4619</t>
  </si>
  <si>
    <t>2.2377</t>
  </si>
  <si>
    <t>2.7976</t>
  </si>
  <si>
    <t>1.0689</t>
  </si>
  <si>
    <t>4.8892</t>
  </si>
  <si>
    <t>3.6975</t>
  </si>
  <si>
    <t>0.9626</t>
  </si>
  <si>
    <t>3.4526</t>
  </si>
  <si>
    <t>3.0641</t>
  </si>
  <si>
    <t>2.1835</t>
  </si>
  <si>
    <t>1.3238</t>
  </si>
  <si>
    <t>2.6998</t>
  </si>
  <si>
    <t>5.0613</t>
  </si>
  <si>
    <t>0.9172</t>
  </si>
  <si>
    <t>3.7886</t>
  </si>
  <si>
    <t>0.9402</t>
  </si>
  <si>
    <t>3.4433</t>
  </si>
  <si>
    <t>2.1293</t>
  </si>
  <si>
    <t>0.8989</t>
  </si>
  <si>
    <t>3.8799</t>
  </si>
  <si>
    <t>0.9178</t>
  </si>
  <si>
    <t>3.4340</t>
  </si>
  <si>
    <t>1.0856</t>
  </si>
  <si>
    <t>1.2614</t>
  </si>
  <si>
    <t>2.0751</t>
  </si>
  <si>
    <t>5.4055</t>
  </si>
  <si>
    <t>3.9714</t>
  </si>
  <si>
    <t>3.4247</t>
  </si>
  <si>
    <t>2.6612</t>
  </si>
  <si>
    <t>1.2334</t>
  </si>
  <si>
    <t>2.0209</t>
  </si>
  <si>
    <t>1.2921</t>
  </si>
  <si>
    <t>2.4055</t>
  </si>
  <si>
    <t>0.9191</t>
  </si>
  <si>
    <t>5.3320</t>
  </si>
  <si>
    <t>3.9809</t>
  </si>
  <si>
    <t>0.8816</t>
  </si>
  <si>
    <t>3.4003</t>
  </si>
  <si>
    <t>1.0411</t>
  </si>
  <si>
    <t>2.6695</t>
  </si>
  <si>
    <t>1.2161</t>
  </si>
  <si>
    <t>2.0112</t>
  </si>
  <si>
    <t>1.2761</t>
  </si>
  <si>
    <t>2.3372</t>
  </si>
  <si>
    <t>0.9264</t>
  </si>
  <si>
    <t>5.2586</t>
  </si>
  <si>
    <t>3.3758</t>
  </si>
  <si>
    <t>1.0221</t>
  </si>
  <si>
    <t>2.6779</t>
  </si>
  <si>
    <t>1.1989</t>
  </si>
  <si>
    <t>1.2601</t>
  </si>
  <si>
    <t>2.2689</t>
  </si>
  <si>
    <t>0.9336</t>
  </si>
  <si>
    <t>5.1852</t>
  </si>
  <si>
    <t>0.8406</t>
  </si>
  <si>
    <t>4.0000</t>
  </si>
  <si>
    <t>0.8540</t>
  </si>
  <si>
    <t>2.6863</t>
  </si>
  <si>
    <t>1.9917</t>
  </si>
  <si>
    <t>1.2441</t>
  </si>
  <si>
    <t>5.1117</t>
  </si>
  <si>
    <t>0.8273</t>
  </si>
  <si>
    <t>4.0095</t>
  </si>
  <si>
    <t>3.3269</t>
  </si>
  <si>
    <t>0.9842</t>
  </si>
  <si>
    <t>2.6947</t>
  </si>
  <si>
    <t>1.1644</t>
  </si>
  <si>
    <t>1.9819</t>
  </si>
  <si>
    <t>1.2281</t>
  </si>
  <si>
    <t>2.1321</t>
  </si>
  <si>
    <t>0.9482</t>
  </si>
  <si>
    <t>5.0383</t>
  </si>
  <si>
    <t>0.8139</t>
  </si>
  <si>
    <t>4.0190</t>
  </si>
  <si>
    <t>0.8263</t>
  </si>
  <si>
    <t>3.3023</t>
  </si>
  <si>
    <t>2.7030</t>
  </si>
  <si>
    <t>1.1471</t>
  </si>
  <si>
    <t>1.9722</t>
  </si>
  <si>
    <t>1.2122</t>
  </si>
  <si>
    <t>2.0636</t>
  </si>
  <si>
    <t>4.9649</t>
  </si>
  <si>
    <t>0.8006</t>
  </si>
  <si>
    <t>4.0286</t>
  </si>
  <si>
    <t>0.8125</t>
  </si>
  <si>
    <t>3.2778</t>
  </si>
  <si>
    <t>2.7114</t>
  </si>
  <si>
    <t>1.9624</t>
  </si>
  <si>
    <t>1.9951</t>
  </si>
  <si>
    <t>0.7872</t>
  </si>
  <si>
    <t>4.0382</t>
  </si>
  <si>
    <t>0.7986</t>
  </si>
  <si>
    <t>3.2532</t>
  </si>
  <si>
    <t>0.9270</t>
  </si>
  <si>
    <t>2.7198</t>
  </si>
  <si>
    <t>1.9527</t>
  </si>
  <si>
    <t>1.1802</t>
  </si>
  <si>
    <t>1.9264</t>
  </si>
  <si>
    <t>4.8180</t>
  </si>
  <si>
    <t>0.7739</t>
  </si>
  <si>
    <t>3.2286</t>
  </si>
  <si>
    <t>0.9080</t>
  </si>
  <si>
    <t>1.0953</t>
  </si>
  <si>
    <t>1.1642</t>
  </si>
  <si>
    <t>1.8577</t>
  </si>
  <si>
    <t>4.7446</t>
  </si>
  <si>
    <t>4.0573</t>
  </si>
  <si>
    <t>0.7709</t>
  </si>
  <si>
    <t>3.2039</t>
  </si>
  <si>
    <t>0.8889</t>
  </si>
  <si>
    <t>2.7366</t>
  </si>
  <si>
    <t>1.0780</t>
  </si>
  <si>
    <t>1.9332</t>
  </si>
  <si>
    <t>1.1482</t>
  </si>
  <si>
    <t>1.7889</t>
  </si>
  <si>
    <t>4.6711</t>
  </si>
  <si>
    <t>4.0669</t>
  </si>
  <si>
    <t>0.7570</t>
  </si>
  <si>
    <t>3.1793</t>
  </si>
  <si>
    <t>1.0607</t>
  </si>
  <si>
    <t>1.9235</t>
  </si>
  <si>
    <t>0.9921</t>
  </si>
  <si>
    <t>4.5977</t>
  </si>
  <si>
    <t>4.0765</t>
  </si>
  <si>
    <t>0.8506</t>
  </si>
  <si>
    <t>2.7534</t>
  </si>
  <si>
    <t>1.9137</t>
  </si>
  <si>
    <t>1.1163</t>
  </si>
  <si>
    <t>1.6512</t>
  </si>
  <si>
    <t>0.9994</t>
  </si>
  <si>
    <t>4.5243</t>
  </si>
  <si>
    <t>0.7206</t>
  </si>
  <si>
    <t>3.1299</t>
  </si>
  <si>
    <t>0.8315</t>
  </si>
  <si>
    <t>2.7618</t>
  </si>
  <si>
    <t>1.0261</t>
  </si>
  <si>
    <t>1.9040</t>
  </si>
  <si>
    <t>1.5822</t>
  </si>
  <si>
    <t>1.0068</t>
  </si>
  <si>
    <t>4.6539</t>
  </si>
  <si>
    <t>3.9230</t>
  </si>
  <si>
    <t>3.1094</t>
  </si>
  <si>
    <t>0.8159</t>
  </si>
  <si>
    <t>2.7105</t>
  </si>
  <si>
    <t>1.0005</t>
  </si>
  <si>
    <t>1.8797</t>
  </si>
  <si>
    <t>1.5422</t>
  </si>
  <si>
    <t>4.7835</t>
  </si>
  <si>
    <t>0.6999</t>
  </si>
  <si>
    <t>3.7598</t>
  </si>
  <si>
    <t>2.6592</t>
  </si>
  <si>
    <t>0.9748</t>
  </si>
  <si>
    <t>1.8555</t>
  </si>
  <si>
    <t>1.5021</t>
  </si>
  <si>
    <t>4.9131</t>
  </si>
  <si>
    <t>0.6896</t>
  </si>
  <si>
    <t>3.0685</t>
  </si>
  <si>
    <t>0.7847</t>
  </si>
  <si>
    <t>2.6078</t>
  </si>
  <si>
    <t>0.9491</t>
  </si>
  <si>
    <t>1.8312</t>
  </si>
  <si>
    <t>1.0498</t>
  </si>
  <si>
    <t>1.4620</t>
  </si>
  <si>
    <t>5.0427</t>
  </si>
  <si>
    <t>3.4329</t>
  </si>
  <si>
    <t>0.7691</t>
  </si>
  <si>
    <t>2.5347</t>
  </si>
  <si>
    <t>4.5209</t>
  </si>
  <si>
    <t>1.6959</t>
  </si>
  <si>
    <t>7.2160</t>
  </si>
  <si>
    <t>3.3575</t>
  </si>
  <si>
    <t>11.1718</t>
  </si>
  <si>
    <t>4.6744</t>
  </si>
  <si>
    <t>11.6500</t>
  </si>
  <si>
    <t>4.8046</t>
  </si>
  <si>
    <t>1.3625</t>
  </si>
  <si>
    <t>11.1587</t>
  </si>
  <si>
    <t>2.6568</t>
  </si>
  <si>
    <t>4.0721</t>
  </si>
  <si>
    <t>6.4996</t>
  </si>
  <si>
    <t>3.0242</t>
  </si>
  <si>
    <t>10.0627</t>
  </si>
  <si>
    <t>10.4934</t>
  </si>
  <si>
    <t>4.3276</t>
  </si>
  <si>
    <t>1.2272</t>
  </si>
  <si>
    <t>10.0509</t>
  </si>
  <si>
    <t>2.3931</t>
  </si>
  <si>
    <t>3.8222</t>
  </si>
  <si>
    <t>1.4338</t>
  </si>
  <si>
    <t>6.1008</t>
  </si>
  <si>
    <t>2.8386</t>
  </si>
  <si>
    <t>9.4453</t>
  </si>
  <si>
    <t>9.8496</t>
  </si>
  <si>
    <t>4.0621</t>
  </si>
  <si>
    <t>9.4342</t>
  </si>
  <si>
    <t>3.5788</t>
  </si>
  <si>
    <t>1.3425</t>
  </si>
  <si>
    <t>5.7123</t>
  </si>
  <si>
    <t>8.8437</t>
  </si>
  <si>
    <t>3.7003</t>
  </si>
  <si>
    <t>9.2222</t>
  </si>
  <si>
    <t>3.8034</t>
  </si>
  <si>
    <t>1.0785</t>
  </si>
  <si>
    <t>8.8333</t>
  </si>
  <si>
    <t>2.1032</t>
  </si>
  <si>
    <t>3.3417</t>
  </si>
  <si>
    <t>1.2536</t>
  </si>
  <si>
    <t>2.4818</t>
  </si>
  <si>
    <t>8.2579</t>
  </si>
  <si>
    <t>3.4552</t>
  </si>
  <si>
    <t>8.6114</t>
  </si>
  <si>
    <t>3.5515</t>
  </si>
  <si>
    <t>8.2482</t>
  </si>
  <si>
    <t>1.9639</t>
  </si>
  <si>
    <t>3.1111</t>
  </si>
  <si>
    <t>1.1670</t>
  </si>
  <si>
    <t>4.9658</t>
  </si>
  <si>
    <t>2.3105</t>
  </si>
  <si>
    <t>7.6880</t>
  </si>
  <si>
    <t>3.2168</t>
  </si>
  <si>
    <t>8.0171</t>
  </si>
  <si>
    <t>3.3064</t>
  </si>
  <si>
    <t>0.9376</t>
  </si>
  <si>
    <t>7.6790</t>
  </si>
  <si>
    <t>1.8283</t>
  </si>
  <si>
    <t>2.8059</t>
  </si>
  <si>
    <t>1.0525</t>
  </si>
  <si>
    <t>4.4786</t>
  </si>
  <si>
    <t>2.0838</t>
  </si>
  <si>
    <t>6.9338</t>
  </si>
  <si>
    <t>2.9012</t>
  </si>
  <si>
    <t>7.2305</t>
  </si>
  <si>
    <t>2.9820</t>
  </si>
  <si>
    <t>0.8456</t>
  </si>
  <si>
    <t>6.9256</t>
  </si>
  <si>
    <t>0.9924</t>
  </si>
  <si>
    <t>1.9648</t>
  </si>
  <si>
    <t>6.5376</t>
  </si>
  <si>
    <t>2.7354</t>
  </si>
  <si>
    <t>6.8174</t>
  </si>
  <si>
    <t>2.8116</t>
  </si>
  <si>
    <t>0.7973</t>
  </si>
  <si>
    <t>6.5299</t>
  </si>
  <si>
    <t>2.4852</t>
  </si>
  <si>
    <t>0.9323</t>
  </si>
  <si>
    <t>3.9668</t>
  </si>
  <si>
    <t>1.8457</t>
  </si>
  <si>
    <t>6.1413</t>
  </si>
  <si>
    <t>2.5696</t>
  </si>
  <si>
    <t>6.4042</t>
  </si>
  <si>
    <t>2.6412</t>
  </si>
  <si>
    <t>6.1341</t>
  </si>
  <si>
    <t>1.4605</t>
  </si>
  <si>
    <t>0.7994</t>
  </si>
  <si>
    <t>3.4016</t>
  </si>
  <si>
    <t>1.5827</t>
  </si>
  <si>
    <t>5.2664</t>
  </si>
  <si>
    <t>2.2035</t>
  </si>
  <si>
    <t>5.4918</t>
  </si>
  <si>
    <t>2.2649</t>
  </si>
  <si>
    <t>5.2602</t>
  </si>
  <si>
    <t>1.2524</t>
  </si>
  <si>
    <t>1.9842</t>
  </si>
  <si>
    <t>3.1670</t>
  </si>
  <si>
    <t>1.4736</t>
  </si>
  <si>
    <t>4.9032</t>
  </si>
  <si>
    <t>2.0516</t>
  </si>
  <si>
    <t>5.1130</t>
  </si>
  <si>
    <t>4.8974</t>
  </si>
  <si>
    <t>1.8372</t>
  </si>
  <si>
    <t>0.6892</t>
  </si>
  <si>
    <t>2.9324</t>
  </si>
  <si>
    <t>1.3644</t>
  </si>
  <si>
    <t>4.5400</t>
  </si>
  <si>
    <t>1.8996</t>
  </si>
  <si>
    <t>4.7343</t>
  </si>
  <si>
    <t>1.9525</t>
  </si>
  <si>
    <t>4.5346</t>
  </si>
  <si>
    <t>1.8439</t>
  </si>
  <si>
    <t>0.6917</t>
  </si>
  <si>
    <t>2.9431</t>
  </si>
  <si>
    <t>1.3694</t>
  </si>
  <si>
    <t>1.9065</t>
  </si>
  <si>
    <t>4.7515</t>
  </si>
  <si>
    <t>0.5557</t>
  </si>
  <si>
    <t>4.5511</t>
  </si>
  <si>
    <t>1.0836</t>
  </si>
  <si>
    <t>1.8082</t>
  </si>
  <si>
    <t>1.3046</t>
  </si>
  <si>
    <t>4.3777</t>
  </si>
  <si>
    <t>1.8317</t>
  </si>
  <si>
    <t>4.6408</t>
  </si>
  <si>
    <t>1.9139</t>
  </si>
  <si>
    <t>0.5383</t>
  </si>
  <si>
    <t>4.4214</t>
  </si>
  <si>
    <t>1.0527</t>
  </si>
  <si>
    <t>1.7726</t>
  </si>
  <si>
    <t>2.6686</t>
  </si>
  <si>
    <t>1.2417</t>
  </si>
  <si>
    <t>4.2033</t>
  </si>
  <si>
    <t>1.7587</t>
  </si>
  <si>
    <t>4.5310</t>
  </si>
  <si>
    <t>1.8686</t>
  </si>
  <si>
    <t>4.2937</t>
  </si>
  <si>
    <t>1.0223</t>
  </si>
  <si>
    <t>2.5374</t>
  </si>
  <si>
    <t>4.0333</t>
  </si>
  <si>
    <t>4.4221</t>
  </si>
  <si>
    <t>1.8237</t>
  </si>
  <si>
    <t>4.1681</t>
  </si>
  <si>
    <t>1.7014</t>
  </si>
  <si>
    <t>2.4101</t>
  </si>
  <si>
    <t>3.8677</t>
  </si>
  <si>
    <t>1.6183</t>
  </si>
  <si>
    <t>4.3141</t>
  </si>
  <si>
    <t>1.7792</t>
  </si>
  <si>
    <t>4.0444</t>
  </si>
  <si>
    <t>1.6658</t>
  </si>
  <si>
    <t>0.6249</t>
  </si>
  <si>
    <t>2.2867</t>
  </si>
  <si>
    <t>1.0640</t>
  </si>
  <si>
    <t>1.5508</t>
  </si>
  <si>
    <t>4.2070</t>
  </si>
  <si>
    <t>1.7350</t>
  </si>
  <si>
    <t>0.9340</t>
  </si>
  <si>
    <t>2.1955</t>
  </si>
  <si>
    <t>4.1546</t>
  </si>
  <si>
    <t>3.8528</t>
  </si>
  <si>
    <t>0.9173</t>
  </si>
  <si>
    <t>1.6596</t>
  </si>
  <si>
    <t>0.6225</t>
  </si>
  <si>
    <t>0.9933</t>
  </si>
  <si>
    <t>3.5347</t>
  </si>
  <si>
    <t>1.4790</t>
  </si>
  <si>
    <t>4.1584</t>
  </si>
  <si>
    <t>1.7150</t>
  </si>
  <si>
    <t>0.9132</t>
  </si>
  <si>
    <t>1.6676</t>
  </si>
  <si>
    <t>0.6256</t>
  </si>
  <si>
    <t>2.0743</t>
  </si>
  <si>
    <t>0.9651</t>
  </si>
  <si>
    <t>3.4736</t>
  </si>
  <si>
    <t>1.4534</t>
  </si>
  <si>
    <t>4.1622</t>
  </si>
  <si>
    <t>1.7166</t>
  </si>
  <si>
    <t>0.4549</t>
  </si>
  <si>
    <t>3.8180</t>
  </si>
  <si>
    <t>0.9090</t>
  </si>
  <si>
    <t>1.6756</t>
  </si>
  <si>
    <t>2.0137</t>
  </si>
  <si>
    <t>0.9369</t>
  </si>
  <si>
    <t>3.4125</t>
  </si>
  <si>
    <t>1.4278</t>
  </si>
  <si>
    <t>4.1660</t>
  </si>
  <si>
    <t>0.4513</t>
  </si>
  <si>
    <t>3.8005</t>
  </si>
  <si>
    <t>0.9049</t>
  </si>
  <si>
    <t>1.7602</t>
  </si>
  <si>
    <t>3.5038</t>
  </si>
  <si>
    <t>4.3594</t>
  </si>
  <si>
    <t>1.7979</t>
  </si>
  <si>
    <t>0.4681</t>
  </si>
  <si>
    <t>0.9417</t>
  </si>
  <si>
    <t>0.6634</t>
  </si>
  <si>
    <t>1.9785</t>
  </si>
  <si>
    <t>3.4399</t>
  </si>
  <si>
    <t>4.3633</t>
  </si>
  <si>
    <t>1.7995</t>
  </si>
  <si>
    <t>0.4644</t>
  </si>
  <si>
    <t>3.9368</t>
  </si>
  <si>
    <t>0.9373</t>
  </si>
  <si>
    <t>0.6666</t>
  </si>
  <si>
    <t>1.9151</t>
  </si>
  <si>
    <t>4.3673</t>
  </si>
  <si>
    <t>1.8012</t>
  </si>
  <si>
    <t>0.4607</t>
  </si>
  <si>
    <t>3.9186</t>
  </si>
  <si>
    <t>2.1529</t>
  </si>
  <si>
    <t>0.6573</t>
  </si>
  <si>
    <t>2.1080</t>
  </si>
  <si>
    <t>3.3839</t>
  </si>
  <si>
    <t>1.3948</t>
  </si>
  <si>
    <t>1.7878</t>
  </si>
  <si>
    <t>0.4555</t>
  </si>
  <si>
    <t>3.8804</t>
  </si>
  <si>
    <t>2.5288</t>
  </si>
  <si>
    <t>0.6481</t>
  </si>
  <si>
    <t>2.3009</t>
  </si>
  <si>
    <t>0.8611</t>
  </si>
  <si>
    <t>3.3918</t>
  </si>
  <si>
    <t>1.3770</t>
  </si>
  <si>
    <t>4.2222</t>
  </si>
  <si>
    <t>1.7744</t>
  </si>
  <si>
    <t>3.8423</t>
  </si>
  <si>
    <t>0.9148</t>
  </si>
  <si>
    <t>0.6388</t>
  </si>
  <si>
    <t>0.5378</t>
  </si>
  <si>
    <t>2.7268</t>
  </si>
  <si>
    <t>0.6873</t>
  </si>
  <si>
    <t>2.8619</t>
  </si>
  <si>
    <t>0.8184</t>
  </si>
  <si>
    <t>2.7133</t>
  </si>
  <si>
    <t>0.7651</t>
  </si>
  <si>
    <t>1.6480</t>
  </si>
  <si>
    <t>1.9050</t>
  </si>
  <si>
    <t>2.8927</t>
  </si>
  <si>
    <t>2.8569</t>
  </si>
  <si>
    <t>0.8185</t>
  </si>
  <si>
    <t>2.5891</t>
  </si>
  <si>
    <t>0.8053</t>
  </si>
  <si>
    <t>2.3092</t>
  </si>
  <si>
    <t>0.5019</t>
  </si>
  <si>
    <t>3.0589</t>
  </si>
  <si>
    <t>0.6588</t>
  </si>
  <si>
    <t>2.4648</t>
  </si>
  <si>
    <t>1.4759</t>
  </si>
  <si>
    <t>2.2313</t>
  </si>
  <si>
    <t>2.1437</t>
  </si>
  <si>
    <t>3.2255</t>
  </si>
  <si>
    <t>0.6445</t>
  </si>
  <si>
    <t>0.8186</t>
  </si>
  <si>
    <t>0.6287</t>
  </si>
  <si>
    <t>0.7910</t>
  </si>
  <si>
    <t>2.1533</t>
  </si>
  <si>
    <t>3.3923</t>
  </si>
  <si>
    <t>0.8187</t>
  </si>
  <si>
    <t>2.2159</t>
  </si>
  <si>
    <t>2.3824</t>
  </si>
  <si>
    <t>3.5593</t>
  </si>
  <si>
    <t>0.6158</t>
  </si>
  <si>
    <t>2.8368</t>
  </si>
  <si>
    <t>0.7766</t>
  </si>
  <si>
    <t>1.9969</t>
  </si>
  <si>
    <t>2.5018</t>
  </si>
  <si>
    <t>0.6015</t>
  </si>
  <si>
    <t>2.8318</t>
  </si>
  <si>
    <t>0.4919</t>
  </si>
  <si>
    <t>1.1317</t>
  </si>
  <si>
    <t>0.7695</t>
  </si>
  <si>
    <t>1.9186</t>
  </si>
  <si>
    <t>2.4105</t>
  </si>
  <si>
    <t>0.4600</t>
  </si>
  <si>
    <t>3.6765</t>
  </si>
  <si>
    <t>0.8038</t>
  </si>
  <si>
    <t>1.9111</t>
  </si>
  <si>
    <t>1.1139</t>
  </si>
  <si>
    <t>0.7517</t>
  </si>
  <si>
    <t>0.4315</t>
  </si>
  <si>
    <t>2.3192</t>
  </si>
  <si>
    <t>0.4551</t>
  </si>
  <si>
    <t>3.6263</t>
  </si>
  <si>
    <t>2.6911</t>
  </si>
  <si>
    <t>0.4772</t>
  </si>
  <si>
    <t>1.0960</t>
  </si>
  <si>
    <t>0.7340</t>
  </si>
  <si>
    <t>1.8062</t>
  </si>
  <si>
    <t>0.4502</t>
  </si>
  <si>
    <t>3.5761</t>
  </si>
  <si>
    <t>0.5749</t>
  </si>
  <si>
    <t>0.4698</t>
  </si>
  <si>
    <t>0.7162</t>
  </si>
  <si>
    <t>1.7499</t>
  </si>
  <si>
    <t>0.4605</t>
  </si>
  <si>
    <t>2.1367</t>
  </si>
  <si>
    <t>0.4453</t>
  </si>
  <si>
    <t>3.5258</t>
  </si>
  <si>
    <t>2.5502</t>
  </si>
  <si>
    <t>0.7584</t>
  </si>
  <si>
    <t>0.4624</t>
  </si>
  <si>
    <t>0.6985</t>
  </si>
  <si>
    <t>1.6935</t>
  </si>
  <si>
    <t>0.4750</t>
  </si>
  <si>
    <t>3.4754</t>
  </si>
  <si>
    <t>0.5572</t>
  </si>
  <si>
    <t>2.4796</t>
  </si>
  <si>
    <t>1.6887</t>
  </si>
  <si>
    <t>0.6807</t>
  </si>
  <si>
    <t>1.6372</t>
  </si>
  <si>
    <t>1.9541</t>
  </si>
  <si>
    <t>0.5483</t>
  </si>
  <si>
    <t>1.0245</t>
  </si>
  <si>
    <t>0.6630</t>
  </si>
  <si>
    <t>1.5807</t>
  </si>
  <si>
    <t>1.8628</t>
  </si>
  <si>
    <t>3.3745</t>
  </si>
  <si>
    <t>0.7128</t>
  </si>
  <si>
    <t>1.0066</t>
  </si>
  <si>
    <t>0.6452</t>
  </si>
  <si>
    <t>0.5186</t>
  </si>
  <si>
    <t>1.7715</t>
  </si>
  <si>
    <t>3.3240</t>
  </si>
  <si>
    <t>2.2674</t>
  </si>
  <si>
    <t>0.6976</t>
  </si>
  <si>
    <t>1.5218</t>
  </si>
  <si>
    <t>0.9888</t>
  </si>
  <si>
    <t>0.6275</t>
  </si>
  <si>
    <t>1.4676</t>
  </si>
  <si>
    <t>0.5332</t>
  </si>
  <si>
    <t>1.6803</t>
  </si>
  <si>
    <t>0.4207</t>
  </si>
  <si>
    <t>3.2734</t>
  </si>
  <si>
    <t>2.1966</t>
  </si>
  <si>
    <t>0.6824</t>
  </si>
  <si>
    <t>1.4661</t>
  </si>
  <si>
    <t>1.4110</t>
  </si>
  <si>
    <t>0.5478</t>
  </si>
  <si>
    <t>1.5890</t>
  </si>
  <si>
    <t>0.4158</t>
  </si>
  <si>
    <t>3.2228</t>
  </si>
  <si>
    <t>0.5126</t>
  </si>
  <si>
    <t>1.4103</t>
  </si>
  <si>
    <t>1.3544</t>
  </si>
  <si>
    <t>1.4977</t>
  </si>
  <si>
    <t>0.4109</t>
  </si>
  <si>
    <t>3.1722</t>
  </si>
  <si>
    <t>0.5037</t>
  </si>
  <si>
    <t>2.0546</t>
  </si>
  <si>
    <t>0.6519</t>
  </si>
  <si>
    <t>0.4107</t>
  </si>
  <si>
    <t>1.2976</t>
  </si>
  <si>
    <t>0.5770</t>
  </si>
  <si>
    <t>1.4064</t>
  </si>
  <si>
    <t>3.1214</t>
  </si>
  <si>
    <t>1.9836</t>
  </si>
  <si>
    <t>0.6366</t>
  </si>
  <si>
    <t>1.2988</t>
  </si>
  <si>
    <t>0.4033</t>
  </si>
  <si>
    <t>1.2409</t>
  </si>
  <si>
    <t>0.5916</t>
  </si>
  <si>
    <t>0.4886</t>
  </si>
  <si>
    <t>2.0707</t>
  </si>
  <si>
    <t>0.4021</t>
  </si>
  <si>
    <t>1.2056</t>
  </si>
  <si>
    <t>1.8354</t>
  </si>
  <si>
    <t>0.3999</t>
  </si>
  <si>
    <t>2.1579</t>
  </si>
  <si>
    <t>0.6051</t>
  </si>
  <si>
    <t>1.3323</t>
  </si>
  <si>
    <t>0.4009</t>
  </si>
  <si>
    <t>0.9947</t>
  </si>
  <si>
    <t>0.5458</t>
  </si>
  <si>
    <t>0.5676</t>
  </si>
  <si>
    <t>0.3969</t>
  </si>
  <si>
    <t>2.5059</t>
  </si>
  <si>
    <t>2.2452</t>
  </si>
  <si>
    <t>0.5893</t>
  </si>
  <si>
    <t>0.3997</t>
  </si>
  <si>
    <t>0.3939</t>
  </si>
  <si>
    <t>2.3325</t>
  </si>
  <si>
    <t>1.3658</t>
  </si>
  <si>
    <t>0.5351</t>
  </si>
  <si>
    <t>1.0994</t>
  </si>
  <si>
    <t>0.5435</t>
  </si>
  <si>
    <t>0.3908</t>
  </si>
  <si>
    <t>2.0945</t>
  </si>
  <si>
    <t>2.4200</t>
  </si>
  <si>
    <t>0.5577</t>
  </si>
  <si>
    <t>1.3825</t>
  </si>
  <si>
    <t>1.1107</t>
  </si>
  <si>
    <t>0.5314</t>
  </si>
  <si>
    <t>2.6934</t>
  </si>
  <si>
    <t>1.8886</t>
  </si>
  <si>
    <t>0.4574</t>
  </si>
  <si>
    <t>1.3993</t>
  </si>
  <si>
    <t>1.1494</t>
  </si>
  <si>
    <t>0.5244</t>
  </si>
  <si>
    <t>1.0285</t>
  </si>
  <si>
    <t>0.5193</t>
  </si>
  <si>
    <t>7.9824</t>
  </si>
  <si>
    <t>3.1404</t>
  </si>
  <si>
    <t>12.1179</t>
  </si>
  <si>
    <t>3.1999</t>
  </si>
  <si>
    <t>3.6618</t>
  </si>
  <si>
    <t>0.6110</t>
  </si>
  <si>
    <t>2.4306</t>
  </si>
  <si>
    <t>2.0569</t>
  </si>
  <si>
    <t>0.7665</t>
  </si>
  <si>
    <t>1.2431</t>
  </si>
  <si>
    <t>0.9071</t>
  </si>
  <si>
    <t>0.6345</t>
  </si>
  <si>
    <t>3.7998</t>
  </si>
  <si>
    <t>0.7276</t>
  </si>
  <si>
    <t>1.2407</t>
  </si>
  <si>
    <t>1.7467</t>
  </si>
  <si>
    <t>3.9379</t>
  </si>
  <si>
    <t>0.4804</t>
  </si>
  <si>
    <t>2.4263</t>
  </si>
  <si>
    <t>0.7173</t>
  </si>
  <si>
    <t>2.1015</t>
  </si>
  <si>
    <t>0.8691</t>
  </si>
  <si>
    <t>3.0679</t>
  </si>
  <si>
    <t>0.7069</t>
  </si>
  <si>
    <t>2.1238</t>
  </si>
  <si>
    <t>0.4640</t>
  </si>
  <si>
    <t>2.9646</t>
  </si>
  <si>
    <t>2.1462</t>
  </si>
  <si>
    <t>1.5657</t>
  </si>
  <si>
    <t>0.7229</t>
  </si>
  <si>
    <t>2.8613</t>
  </si>
  <si>
    <t>0.5830</t>
  </si>
  <si>
    <t>0.6862</t>
  </si>
  <si>
    <t>0.7028</t>
  </si>
  <si>
    <t>0.8122</t>
  </si>
  <si>
    <t>1.5052</t>
  </si>
  <si>
    <t>0.7450</t>
  </si>
  <si>
    <t>4.4900</t>
  </si>
  <si>
    <t>2.7578</t>
  </si>
  <si>
    <t>0.5773</t>
  </si>
  <si>
    <t>2.1909</t>
  </si>
  <si>
    <t>0.6900</t>
  </si>
  <si>
    <t>1.2285</t>
  </si>
  <si>
    <t>0.7932</t>
  </si>
  <si>
    <t>0.5717</t>
  </si>
  <si>
    <t>0.6655</t>
  </si>
  <si>
    <t>0.6773</t>
  </si>
  <si>
    <t>0.7743</t>
  </si>
  <si>
    <t>1.3841</t>
  </si>
  <si>
    <t>0.7894</t>
  </si>
  <si>
    <t>4.7660</t>
  </si>
  <si>
    <t>2.5505</t>
  </si>
  <si>
    <t>2.2356</t>
  </si>
  <si>
    <t>0.6645</t>
  </si>
  <si>
    <t>1.2237</t>
  </si>
  <si>
    <t>0.7553</t>
  </si>
  <si>
    <t>0.8116</t>
  </si>
  <si>
    <t>4.9040</t>
  </si>
  <si>
    <t>0.4229</t>
  </si>
  <si>
    <t>0.5604</t>
  </si>
  <si>
    <t>1.2213</t>
  </si>
  <si>
    <t>0.7363</t>
  </si>
  <si>
    <t>0.8338</t>
  </si>
  <si>
    <t>5.0508</t>
  </si>
  <si>
    <t>0.4210</t>
  </si>
  <si>
    <t>2.3932</t>
  </si>
  <si>
    <t>0.7288</t>
  </si>
  <si>
    <t>1.2305</t>
  </si>
  <si>
    <t>5.1976</t>
  </si>
  <si>
    <t>2.5254</t>
  </si>
  <si>
    <t>2.3750</t>
  </si>
  <si>
    <t>2.1954</t>
  </si>
  <si>
    <t>1.2185</t>
  </si>
  <si>
    <t>1.1981</t>
  </si>
  <si>
    <t>5.3443</t>
  </si>
  <si>
    <t>0.4174</t>
  </si>
  <si>
    <t>2.5648</t>
  </si>
  <si>
    <t>0.5408</t>
  </si>
  <si>
    <t>2.3567</t>
  </si>
  <si>
    <t>0.6076</t>
  </si>
  <si>
    <t>0.6260</t>
  </si>
  <si>
    <t>0.7137</t>
  </si>
  <si>
    <t>5.4911</t>
  </si>
  <si>
    <t>0.4156</t>
  </si>
  <si>
    <t>2.3384</t>
  </si>
  <si>
    <t>0.5952</t>
  </si>
  <si>
    <t>2.1329</t>
  </si>
  <si>
    <t>1.1334</t>
  </si>
  <si>
    <t>0.7506</t>
  </si>
  <si>
    <t>5.6379</t>
  </si>
  <si>
    <t>2.6437</t>
  </si>
  <si>
    <t>0.5276</t>
  </si>
  <si>
    <t>2.3201</t>
  </si>
  <si>
    <t>2.1016</t>
  </si>
  <si>
    <t>0.6089</t>
  </si>
  <si>
    <t>1.2145</t>
  </si>
  <si>
    <t>1.1010</t>
  </si>
  <si>
    <t>0.7297</t>
  </si>
  <si>
    <t>5.7847</t>
  </si>
  <si>
    <t>0.4119</t>
  </si>
  <si>
    <t>2.6832</t>
  </si>
  <si>
    <t>0.5210</t>
  </si>
  <si>
    <t>0.5705</t>
  </si>
  <si>
    <t>2.0703</t>
  </si>
  <si>
    <t>1.0685</t>
  </si>
  <si>
    <t>8.0751</t>
  </si>
  <si>
    <t>11.4269</t>
  </si>
  <si>
    <t>3.7159</t>
  </si>
  <si>
    <t>15.7690</t>
  </si>
  <si>
    <t>4.5245</t>
  </si>
  <si>
    <t>17.2223</t>
  </si>
  <si>
    <t>4.8728</t>
  </si>
  <si>
    <t>4.1723</t>
  </si>
  <si>
    <t>7.1778</t>
  </si>
  <si>
    <t>2.9767</t>
  </si>
  <si>
    <t>10.1572</t>
  </si>
  <si>
    <t>3.3030</t>
  </si>
  <si>
    <t>14.0169</t>
  </si>
  <si>
    <t>4.0218</t>
  </si>
  <si>
    <t>15.3087</t>
  </si>
  <si>
    <t>4.3314</t>
  </si>
  <si>
    <t>3.7087</t>
  </si>
  <si>
    <t>6.2806</t>
  </si>
  <si>
    <t>8.8876</t>
  </si>
  <si>
    <t>12.2648</t>
  </si>
  <si>
    <t>3.5191</t>
  </si>
  <si>
    <t>13.3951</t>
  </si>
  <si>
    <t>1.9872</t>
  </si>
  <si>
    <t>3.2451</t>
  </si>
  <si>
    <t>5.3834</t>
  </si>
  <si>
    <t>2.2325</t>
  </si>
  <si>
    <t>7.6179</t>
  </si>
  <si>
    <t>10.5127</t>
  </si>
  <si>
    <t>3.0164</t>
  </si>
  <si>
    <t>11.4815</t>
  </si>
  <si>
    <t>1.7033</t>
  </si>
  <si>
    <t>3.2485</t>
  </si>
  <si>
    <t>1.8604</t>
  </si>
  <si>
    <t>6.3483</t>
  </si>
  <si>
    <t>8.7605</t>
  </si>
  <si>
    <t>9.5679</t>
  </si>
  <si>
    <t>1.4194</t>
  </si>
  <si>
    <t>2.0935</t>
  </si>
  <si>
    <t>8.1132</t>
  </si>
  <si>
    <t>2.2951</t>
  </si>
  <si>
    <t>8.1168</t>
  </si>
  <si>
    <t>2.8651</t>
  </si>
  <si>
    <t>11.1095</t>
  </si>
  <si>
    <t>6.5457</t>
  </si>
  <si>
    <t>5.1249</t>
  </si>
  <si>
    <t>6.4674</t>
  </si>
  <si>
    <t>2.0300</t>
  </si>
  <si>
    <t>7.5588</t>
  </si>
  <si>
    <t>7.6764</t>
  </si>
  <si>
    <t>2.7782</t>
  </si>
  <si>
    <t>10.3609</t>
  </si>
  <si>
    <t>6.3473</t>
  </si>
  <si>
    <t>4.9358</t>
  </si>
  <si>
    <t>2.6797</t>
  </si>
  <si>
    <t>5.9078</t>
  </si>
  <si>
    <t>7.0043</t>
  </si>
  <si>
    <t>7.2360</t>
  </si>
  <si>
    <t>2.6914</t>
  </si>
  <si>
    <t>9.6123</t>
  </si>
  <si>
    <t>6.1490</t>
  </si>
  <si>
    <t>4.7467</t>
  </si>
  <si>
    <t>2.5960</t>
  </si>
  <si>
    <t>5.3483</t>
  </si>
  <si>
    <t>1.9031</t>
  </si>
  <si>
    <t>6.4499</t>
  </si>
  <si>
    <t>2.0864</t>
  </si>
  <si>
    <t>6.7956</t>
  </si>
  <si>
    <t>2.6046</t>
  </si>
  <si>
    <t>8.8638</t>
  </si>
  <si>
    <t>5.9506</t>
  </si>
  <si>
    <t>4.5576</t>
  </si>
  <si>
    <t>3.6345</t>
  </si>
  <si>
    <t>1.1351</t>
  </si>
  <si>
    <t>4.3992</t>
  </si>
  <si>
    <t>4.8434</t>
  </si>
  <si>
    <t>2.9481</t>
  </si>
  <si>
    <t>1.3859</t>
  </si>
  <si>
    <t>2.2799</t>
  </si>
  <si>
    <t>3.4731</t>
  </si>
  <si>
    <t>1.1027</t>
  </si>
  <si>
    <t>4.6786</t>
  </si>
  <si>
    <t>0.7216</t>
  </si>
  <si>
    <t>2.8756</t>
  </si>
  <si>
    <t>1.3463</t>
  </si>
  <si>
    <t>2.2372</t>
  </si>
  <si>
    <t>3.3116</t>
  </si>
  <si>
    <t>1.0702</t>
  </si>
  <si>
    <t>4.0385</t>
  </si>
  <si>
    <t>1.3067</t>
  </si>
  <si>
    <t>2.1945</t>
  </si>
  <si>
    <t>3.1502</t>
  </si>
  <si>
    <t>3.8582</t>
  </si>
  <si>
    <t>2.7307</t>
  </si>
  <si>
    <t>1.2671</t>
  </si>
  <si>
    <t>2.9888</t>
  </si>
  <si>
    <t>1.0054</t>
  </si>
  <si>
    <t>3.6779</t>
  </si>
  <si>
    <t>4.1842</t>
  </si>
  <si>
    <t>2.6582</t>
  </si>
  <si>
    <t>1.2275</t>
  </si>
  <si>
    <t>2.1092</t>
  </si>
  <si>
    <t>2.8273</t>
  </si>
  <si>
    <t>1.1879</t>
  </si>
  <si>
    <t>2.6659</t>
  </si>
  <si>
    <t>3.3172</t>
  </si>
  <si>
    <t>3.8546</t>
  </si>
  <si>
    <t>0.6155</t>
  </si>
  <si>
    <t>1.1483</t>
  </si>
  <si>
    <t>2.0239</t>
  </si>
  <si>
    <t>2.5045</t>
  </si>
  <si>
    <t>3.1369</t>
  </si>
  <si>
    <t>3.6899</t>
  </si>
  <si>
    <t>2.4408</t>
  </si>
  <si>
    <t>1.1087</t>
  </si>
  <si>
    <t>2.3431</t>
  </si>
  <si>
    <t>2.9565</t>
  </si>
  <si>
    <t>3.5251</t>
  </si>
  <si>
    <t>0.5730</t>
  </si>
  <si>
    <t>2.3683</t>
  </si>
  <si>
    <t>1.1499</t>
  </si>
  <si>
    <t>2.4838</t>
  </si>
  <si>
    <t>0.5418</t>
  </si>
  <si>
    <t>2.7945</t>
  </si>
  <si>
    <t>0.5857</t>
  </si>
  <si>
    <t>1.9130</t>
  </si>
  <si>
    <t>0.5909</t>
  </si>
  <si>
    <t>Reserve Factors - 2007</t>
  </si>
  <si>
    <t>18.2656</t>
  </si>
  <si>
    <t>5.0317</t>
  </si>
  <si>
    <t>8.2144</t>
  </si>
  <si>
    <t>7.1478</t>
  </si>
  <si>
    <t>3.3008</t>
  </si>
  <si>
    <t>10.0021</t>
  </si>
  <si>
    <t>0.6384</t>
  </si>
  <si>
    <t>1.7767</t>
  </si>
  <si>
    <t>0.6093</t>
  </si>
  <si>
    <t>2.0418</t>
  </si>
  <si>
    <t>0.4925</t>
  </si>
  <si>
    <t>4.2129</t>
  </si>
  <si>
    <t>2.4654</t>
  </si>
  <si>
    <t>0.7546</t>
  </si>
  <si>
    <t>4.6275</t>
  </si>
  <si>
    <t>0.4841</t>
  </si>
  <si>
    <t>2.4114</t>
  </si>
  <si>
    <t>0.8975</t>
  </si>
  <si>
    <t>0.3593</t>
  </si>
  <si>
    <t>3.3858</t>
  </si>
  <si>
    <t>0.8039</t>
  </si>
  <si>
    <t>2.9123</t>
  </si>
  <si>
    <t>1.0904</t>
  </si>
  <si>
    <t>2.4776</t>
  </si>
  <si>
    <t>1.9029</t>
  </si>
  <si>
    <t>0.5636</t>
  </si>
  <si>
    <t>2.1546</t>
  </si>
  <si>
    <t>3.0239</t>
  </si>
  <si>
    <t>1.1934</t>
  </si>
  <si>
    <t>2.0341</t>
  </si>
  <si>
    <t>0.9836</t>
  </si>
  <si>
    <t>0.5574</t>
  </si>
  <si>
    <t>0.9253</t>
  </si>
  <si>
    <t>2.4808</t>
  </si>
  <si>
    <t>0.2419</t>
  </si>
  <si>
    <t>2.1337</t>
  </si>
  <si>
    <t>Reserve Factors - 2004</t>
  </si>
  <si>
    <t>Reserve Factors - 2005</t>
  </si>
  <si>
    <t>Max</t>
  </si>
  <si>
    <t>2.0980</t>
  </si>
  <si>
    <t>0.7773</t>
  </si>
  <si>
    <t>0.2290</t>
  </si>
  <si>
    <t>2.0114</t>
  </si>
  <si>
    <t>0.4789</t>
  </si>
  <si>
    <t>6.3541</t>
  </si>
  <si>
    <t>3.7748</t>
  </si>
  <si>
    <t>0.4998</t>
  </si>
  <si>
    <t>0.5855</t>
  </si>
  <si>
    <t>2.0880</t>
  </si>
  <si>
    <t>0.7509</t>
  </si>
  <si>
    <t>0.2259</t>
  </si>
  <si>
    <t>1.9874</t>
  </si>
  <si>
    <t>0.4732</t>
  </si>
  <si>
    <t>6.6274</t>
  </si>
  <si>
    <t>3.7553</t>
  </si>
  <si>
    <t>0.4923</t>
  </si>
  <si>
    <t>2.7590</t>
  </si>
  <si>
    <t>0.7245</t>
  </si>
  <si>
    <t>0.2229</t>
  </si>
  <si>
    <t>1.9635</t>
  </si>
  <si>
    <t>0.4675</t>
  </si>
  <si>
    <t>6.9006</t>
  </si>
  <si>
    <t>0.3776</t>
  </si>
  <si>
    <t>3.7358</t>
  </si>
  <si>
    <t>0.4849</t>
  </si>
  <si>
    <t>2.8032</t>
  </si>
  <si>
    <t>0.5511</t>
  </si>
  <si>
    <t>2.0679</t>
  </si>
  <si>
    <t>0.2199</t>
  </si>
  <si>
    <t>1.9396</t>
  </si>
  <si>
    <t>Reserve Factors - 2003</t>
  </si>
  <si>
    <t>6.9969</t>
  </si>
  <si>
    <t>2.8307</t>
  </si>
  <si>
    <t>9.7217</t>
  </si>
  <si>
    <t>3.4938</t>
  </si>
  <si>
    <t>15.8012</t>
  </si>
  <si>
    <t>8.7027</t>
  </si>
  <si>
    <t>16.9155</t>
  </si>
  <si>
    <t>3.1167</t>
  </si>
  <si>
    <t>23.4057</t>
  </si>
  <si>
    <t>5.5728</t>
  </si>
  <si>
    <t>6.0474</t>
  </si>
  <si>
    <t>2.4465</t>
  </si>
  <si>
    <t>8.4023</t>
  </si>
  <si>
    <t>3.0197</t>
  </si>
  <si>
    <t>13.6567</t>
  </si>
  <si>
    <t>7.5216</t>
  </si>
  <si>
    <t>14.6198</t>
  </si>
  <si>
    <t>2.6937</t>
  </si>
  <si>
    <t>2.4700</t>
  </si>
  <si>
    <t>20.2292</t>
  </si>
  <si>
    <t>4.8165</t>
  </si>
  <si>
    <t>5.4284</t>
  </si>
  <si>
    <t>2.1961</t>
  </si>
  <si>
    <t>7.5423</t>
  </si>
  <si>
    <t>2.7106</t>
  </si>
  <si>
    <t>12.2589</t>
  </si>
  <si>
    <t>6.7517</t>
  </si>
  <si>
    <t>13.1234</t>
  </si>
  <si>
    <t>2.2172</t>
  </si>
  <si>
    <t>18.1586</t>
  </si>
  <si>
    <t>4.3235</t>
  </si>
  <si>
    <t>4.8420</t>
  </si>
  <si>
    <t>1.9589</t>
  </si>
  <si>
    <t>6.7275</t>
  </si>
  <si>
    <t>2.4178</t>
  </si>
  <si>
    <t>10.9346</t>
  </si>
  <si>
    <t>6.0223</t>
  </si>
  <si>
    <t>11.7057</t>
  </si>
  <si>
    <t>2.1568</t>
  </si>
  <si>
    <t>1.9777</t>
  </si>
  <si>
    <t>16.1970</t>
  </si>
  <si>
    <t>3.8564</t>
  </si>
  <si>
    <t>4.2881</t>
  </si>
  <si>
    <t>5.9580</t>
  </si>
  <si>
    <t>2.1412</t>
  </si>
  <si>
    <t>9.6839</t>
  </si>
  <si>
    <t>5.3335</t>
  </si>
  <si>
    <t>10.3668</t>
  </si>
  <si>
    <t>1.9101</t>
  </si>
  <si>
    <t>1.7514</t>
  </si>
  <si>
    <t>14.3444</t>
  </si>
  <si>
    <t>3.7669</t>
  </si>
  <si>
    <t>1.5239</t>
  </si>
  <si>
    <t>5.2338</t>
  </si>
  <si>
    <t>1.8809</t>
  </si>
  <si>
    <t>8.5067</t>
  </si>
  <si>
    <t>4.6852</t>
  </si>
  <si>
    <t>9.1066</t>
  </si>
  <si>
    <t>1.6779</t>
  </si>
  <si>
    <t>1.5385</t>
  </si>
  <si>
    <t>12.6006</t>
  </si>
  <si>
    <t>3.0002</t>
  </si>
  <si>
    <t>3.2771</t>
  </si>
  <si>
    <t>1.3258</t>
  </si>
  <si>
    <t>4.5532</t>
  </si>
  <si>
    <t>1.6364</t>
  </si>
  <si>
    <t>7.4006</t>
  </si>
  <si>
    <t>4.0759</t>
  </si>
  <si>
    <t>7.9225</t>
  </si>
  <si>
    <t>1.4597</t>
  </si>
  <si>
    <t>1.3385</t>
  </si>
  <si>
    <t>10.9622</t>
  </si>
  <si>
    <t>2.6101</t>
  </si>
  <si>
    <t>3.0898</t>
  </si>
  <si>
    <t>1.2500</t>
  </si>
  <si>
    <t>4.2930</t>
  </si>
  <si>
    <t>1.5429</t>
  </si>
  <si>
    <t>6.9777</t>
  </si>
  <si>
    <t>3.8430</t>
  </si>
  <si>
    <t>7.4698</t>
  </si>
  <si>
    <t>1.3763</t>
  </si>
  <si>
    <t>1.2620</t>
  </si>
  <si>
    <t>10.3358</t>
  </si>
  <si>
    <t>2.9025</t>
  </si>
  <si>
    <t>1.1743</t>
  </si>
  <si>
    <t>4.0328</t>
  </si>
  <si>
    <t>1.4493</t>
  </si>
  <si>
    <t>6.5548</t>
  </si>
  <si>
    <t>3.6101</t>
  </si>
  <si>
    <t>7.0170</t>
  </si>
  <si>
    <t>1.2929</t>
  </si>
  <si>
    <t>1.1855</t>
  </si>
  <si>
    <t>9.7094</t>
  </si>
  <si>
    <t>2.3118</t>
  </si>
  <si>
    <t>2.7153</t>
  </si>
  <si>
    <t>3.7727</t>
  </si>
  <si>
    <t>1.3558</t>
  </si>
  <si>
    <t>6.1319</t>
  </si>
  <si>
    <t>3.3772</t>
  </si>
  <si>
    <t>6.5643</t>
  </si>
  <si>
    <t>1.2095</t>
  </si>
  <si>
    <t>1.1090</t>
  </si>
  <si>
    <t>9.0829</t>
  </si>
  <si>
    <t>2.1626</t>
  </si>
  <si>
    <t>2.5280</t>
  </si>
  <si>
    <t>1.0227</t>
  </si>
  <si>
    <t>1.2623</t>
  </si>
  <si>
    <t>5.7090</t>
  </si>
  <si>
    <t>3.1443</t>
  </si>
  <si>
    <t>6.1116</t>
  </si>
  <si>
    <t>1.1261</t>
  </si>
  <si>
    <t>8.4565</t>
  </si>
  <si>
    <t>2.0135</t>
  </si>
  <si>
    <t>2.3408</t>
  </si>
  <si>
    <t>3.2523</t>
  </si>
  <si>
    <t>0.4811</t>
  </si>
  <si>
    <t>2.6474</t>
  </si>
  <si>
    <t>1.1269</t>
  </si>
  <si>
    <t>4.3234</t>
  </si>
  <si>
    <t>1.6644</t>
  </si>
  <si>
    <t>4.8625</t>
  </si>
  <si>
    <t>1.7219</t>
  </si>
  <si>
    <t>0.9603</t>
  </si>
  <si>
    <t>7.9011</t>
  </si>
  <si>
    <t>1.8812</t>
  </si>
  <si>
    <t>1.6788</t>
  </si>
  <si>
    <t>0.4737</t>
  </si>
  <si>
    <t>2.5090</t>
  </si>
  <si>
    <t>1.0679</t>
  </si>
  <si>
    <t>4.1570</t>
  </si>
  <si>
    <t>1.6003</t>
  </si>
  <si>
    <t>4.7303</t>
  </si>
  <si>
    <t>1.6751</t>
  </si>
  <si>
    <t>0.8815</t>
  </si>
  <si>
    <t>7.2671</t>
  </si>
  <si>
    <t>1.7303</t>
  </si>
  <si>
    <t>1.6526</t>
  </si>
  <si>
    <t>3.9959</t>
  </si>
  <si>
    <t>1.5383</t>
  </si>
  <si>
    <t>4.6011</t>
  </si>
  <si>
    <t>1.6293</t>
  </si>
  <si>
    <t>0.8061</t>
  </si>
  <si>
    <t>6.6600</t>
  </si>
  <si>
    <t>1.5857</t>
  </si>
  <si>
    <t>1.6570</t>
  </si>
  <si>
    <t>2.2896</t>
  </si>
  <si>
    <t>0.9746</t>
  </si>
  <si>
    <t>3.9122</t>
  </si>
  <si>
    <t>1.5061</t>
  </si>
  <si>
    <t>4.5590</t>
  </si>
  <si>
    <t>6.1934</t>
  </si>
  <si>
    <t>1.6747</t>
  </si>
  <si>
    <t>0.9460</t>
  </si>
  <si>
    <t>3.8605</t>
  </si>
  <si>
    <t>1.4862</t>
  </si>
  <si>
    <t>4.5539</t>
  </si>
  <si>
    <t>1.6126</t>
  </si>
  <si>
    <t>0.6960</t>
  </si>
  <si>
    <t>5.7801</t>
  </si>
  <si>
    <t>1.3762</t>
  </si>
  <si>
    <t>0.4776</t>
  </si>
  <si>
    <t>2.1556</t>
  </si>
  <si>
    <t>0.9175</t>
  </si>
  <si>
    <t>3.8088</t>
  </si>
  <si>
    <t>1.4663</t>
  </si>
  <si>
    <t>4.5488</t>
  </si>
  <si>
    <t>1.6108</t>
  </si>
  <si>
    <t>0.6441</t>
  </si>
  <si>
    <t>5.3669</t>
  </si>
  <si>
    <t>2.0886</t>
  </si>
  <si>
    <t>0.8890</t>
  </si>
  <si>
    <t>3.7571</t>
  </si>
  <si>
    <t>1.6090</t>
  </si>
  <si>
    <t>0.5922</t>
  </si>
  <si>
    <t>4.9537</t>
  </si>
  <si>
    <t>1.8064</t>
  </si>
  <si>
    <t>0.5097</t>
  </si>
  <si>
    <t>2.1135</t>
  </si>
  <si>
    <t>0.8996</t>
  </si>
  <si>
    <t>3.8739</t>
  </si>
  <si>
    <t>1.4913</t>
  </si>
  <si>
    <t>4.7448</t>
  </si>
  <si>
    <t>0.5650</t>
  </si>
  <si>
    <t>4.7468</t>
  </si>
  <si>
    <t>1.1302</t>
  </si>
  <si>
    <t>0.5149</t>
  </si>
  <si>
    <t>3.8198</t>
  </si>
  <si>
    <t>4.7394</t>
  </si>
  <si>
    <t>1.6783</t>
  </si>
  <si>
    <t>1.8434</t>
  </si>
  <si>
    <t>0.5201</t>
  </si>
  <si>
    <t>1.4497</t>
  </si>
  <si>
    <t>4.7341</t>
  </si>
  <si>
    <t>1.6764</t>
  </si>
  <si>
    <t>3.8828</t>
  </si>
  <si>
    <t>0.9245</t>
  </si>
  <si>
    <t>2.1674</t>
  </si>
  <si>
    <t>1.9932</t>
  </si>
  <si>
    <t>0.9744</t>
  </si>
  <si>
    <t>3.3046</t>
  </si>
  <si>
    <t>2.0579</t>
  </si>
  <si>
    <t>0.8846</t>
  </si>
  <si>
    <t>1.4003</t>
  </si>
  <si>
    <t>0.9772</t>
  </si>
  <si>
    <t>1.7394</t>
  </si>
  <si>
    <t>3.3394</t>
  </si>
  <si>
    <t>1.0040</t>
  </si>
  <si>
    <t>0.7845</t>
  </si>
  <si>
    <t>1.7245</t>
  </si>
  <si>
    <t>1.3904</t>
  </si>
  <si>
    <t>1.9770</t>
  </si>
  <si>
    <t>0.8707</t>
  </si>
  <si>
    <t>1.3549</t>
  </si>
  <si>
    <t>0.9657</t>
  </si>
  <si>
    <t>1.4854</t>
  </si>
  <si>
    <t>0.9397</t>
  </si>
  <si>
    <t>0.9883</t>
  </si>
  <si>
    <t>0.7419</t>
  </si>
  <si>
    <t>1.7094</t>
  </si>
  <si>
    <t>1.3528</t>
  </si>
  <si>
    <t>1.8959</t>
  </si>
  <si>
    <t>0.8568</t>
  </si>
  <si>
    <t>1.2963</t>
  </si>
  <si>
    <t>0.9425</t>
  </si>
  <si>
    <t>1.4863</t>
  </si>
  <si>
    <t>0.6802</t>
  </si>
  <si>
    <t>0.7477</t>
  </si>
  <si>
    <t>1.7214</t>
  </si>
  <si>
    <t>1.8475</t>
  </si>
  <si>
    <t>0.8706</t>
  </si>
  <si>
    <t>1.2377</t>
  </si>
  <si>
    <t>3.4890</t>
  </si>
  <si>
    <t>0.9458</t>
  </si>
  <si>
    <t>0.6185</t>
  </si>
  <si>
    <t>0.7455</t>
  </si>
  <si>
    <t>1.7334</t>
  </si>
  <si>
    <t>1.3239</t>
  </si>
  <si>
    <t>0.8844</t>
  </si>
  <si>
    <t>1.1791</t>
  </si>
  <si>
    <t>0.8961</t>
  </si>
  <si>
    <t>1.4880</t>
  </si>
  <si>
    <t>0.9055</t>
  </si>
  <si>
    <t>3.5464</t>
  </si>
  <si>
    <t>0.7433</t>
  </si>
  <si>
    <t>1.7454</t>
  </si>
  <si>
    <t>1.3095</t>
  </si>
  <si>
    <t>1.7505</t>
  </si>
  <si>
    <t>1.1205</t>
  </si>
  <si>
    <t>0.8728</t>
  </si>
  <si>
    <t>3.6038</t>
  </si>
  <si>
    <t>0.4950</t>
  </si>
  <si>
    <t>0.7410</t>
  </si>
  <si>
    <t>1.2950</t>
  </si>
  <si>
    <t>1.7020</t>
  </si>
  <si>
    <t>1.0619</t>
  </si>
  <si>
    <t>1.4897</t>
  </si>
  <si>
    <t>0.8827</t>
  </si>
  <si>
    <t>3.6613</t>
  </si>
  <si>
    <t>1.6534</t>
  </si>
  <si>
    <t>0.9259</t>
  </si>
  <si>
    <t>1.0033</t>
  </si>
  <si>
    <t>1.4906</t>
  </si>
  <si>
    <t>0.7366</t>
  </si>
  <si>
    <t>1.7815</t>
  </si>
  <si>
    <t>1.2662</t>
  </si>
  <si>
    <t>1.6047</t>
  </si>
  <si>
    <t>9.6459</t>
  </si>
  <si>
    <t>4.2566</t>
  </si>
  <si>
    <t>13.3860</t>
  </si>
  <si>
    <t>3.2892</t>
  </si>
  <si>
    <t>15.4235</t>
  </si>
  <si>
    <t>3.2347</t>
  </si>
  <si>
    <t>11.1954</t>
  </si>
  <si>
    <t>6.3190</t>
  </si>
  <si>
    <t>5.6557</t>
  </si>
  <si>
    <t>8.5741</t>
  </si>
  <si>
    <t>3.7837</t>
  </si>
  <si>
    <t>11.8987</t>
  </si>
  <si>
    <t>2.9238</t>
  </si>
  <si>
    <t>13.7098</t>
  </si>
  <si>
    <t>2.8753</t>
  </si>
  <si>
    <t>9.9514</t>
  </si>
  <si>
    <t>1.9756</t>
  </si>
  <si>
    <t>5.6169</t>
  </si>
  <si>
    <t>5.0273</t>
  </si>
  <si>
    <t>7.5024</t>
  </si>
  <si>
    <t>10.4113</t>
  </si>
  <si>
    <t>2.5583</t>
  </si>
  <si>
    <t>11.9960</t>
  </si>
  <si>
    <t>2.5158</t>
  </si>
  <si>
    <t>8.7075</t>
  </si>
  <si>
    <t>1.7287</t>
  </si>
  <si>
    <t>4.9148</t>
  </si>
  <si>
    <t>4.3989</t>
  </si>
  <si>
    <t>6.4306</t>
  </si>
  <si>
    <t>8.9240</t>
  </si>
  <si>
    <t>2.1928</t>
  </si>
  <si>
    <t>10.2823</t>
  </si>
  <si>
    <t>2.1564</t>
  </si>
  <si>
    <t>7.4636</t>
  </si>
  <si>
    <t>1.4817</t>
  </si>
  <si>
    <t>4.2127</t>
  </si>
  <si>
    <t>3.7705</t>
  </si>
  <si>
    <t>5.3588</t>
  </si>
  <si>
    <t>7.8792</t>
  </si>
  <si>
    <t>0.6720</t>
  </si>
  <si>
    <t>3.4028</t>
  </si>
  <si>
    <t>1.6455</t>
  </si>
  <si>
    <t>4.3513</t>
  </si>
  <si>
    <t>1.7172</t>
  </si>
  <si>
    <t>4.3390</t>
  </si>
  <si>
    <t>1.5919</t>
  </si>
  <si>
    <t>0.8969</t>
  </si>
  <si>
    <t>7.3586</t>
  </si>
  <si>
    <t>1.7521</t>
  </si>
  <si>
    <t>2.2571</t>
  </si>
  <si>
    <t>0.6685</t>
  </si>
  <si>
    <t>3.2328</t>
  </si>
  <si>
    <t>1.5633</t>
  </si>
  <si>
    <t>4.1924</t>
  </si>
  <si>
    <t>1.6545</t>
  </si>
  <si>
    <t>4.2357</t>
  </si>
  <si>
    <t>1.5540</t>
  </si>
  <si>
    <t>0.8352</t>
  </si>
  <si>
    <t>6.8653</t>
  </si>
  <si>
    <t>1.6346</t>
  </si>
  <si>
    <t>2.2451</t>
  </si>
  <si>
    <t>0.6649</t>
  </si>
  <si>
    <t>3.0713</t>
  </si>
  <si>
    <t>4.0411</t>
  </si>
  <si>
    <t>1.5948</t>
  </si>
  <si>
    <t>4.1369</t>
  </si>
  <si>
    <t>1.5178</t>
  </si>
  <si>
    <t>0.7767</t>
  </si>
  <si>
    <t>6.3973</t>
  </si>
  <si>
    <t>1.5232</t>
  </si>
  <si>
    <t>2.2332</t>
  </si>
  <si>
    <t>0.6614</t>
  </si>
  <si>
    <t>1.4109</t>
  </si>
  <si>
    <t>3.8969</t>
  </si>
  <si>
    <t>1.5379</t>
  </si>
  <si>
    <t>4.0423</t>
  </si>
  <si>
    <t>1.4831</t>
  </si>
  <si>
    <t>0.7211</t>
  </si>
  <si>
    <t>5.9531</t>
  </si>
  <si>
    <t>2.0702</t>
  </si>
  <si>
    <t>2.8117</t>
  </si>
  <si>
    <t>1.0050</t>
  </si>
  <si>
    <t>4.4688</t>
  </si>
  <si>
    <t>0.9884</t>
  </si>
  <si>
    <t>3.4981</t>
  </si>
  <si>
    <t>0.6791</t>
  </si>
  <si>
    <t>2.0522</t>
  </si>
  <si>
    <t>1.8067</t>
  </si>
  <si>
    <t>2.6771</t>
  </si>
  <si>
    <t>3.3359</t>
  </si>
  <si>
    <t>4.2447</t>
  </si>
  <si>
    <t>0.9584</t>
  </si>
  <si>
    <t>3.4202</t>
  </si>
  <si>
    <t>0.6585</t>
  </si>
  <si>
    <t>1.7805</t>
  </si>
  <si>
    <t>3.0544</t>
  </si>
  <si>
    <t>0.9441</t>
  </si>
  <si>
    <t>4.0206</t>
  </si>
  <si>
    <t>3.3423</t>
  </si>
  <si>
    <t>0.6380</t>
  </si>
  <si>
    <t>2.0160</t>
  </si>
  <si>
    <t>1.7543</t>
  </si>
  <si>
    <t>2.4080</t>
  </si>
  <si>
    <t>2.7729</t>
  </si>
  <si>
    <t>0.9137</t>
  </si>
  <si>
    <t>3.7965</t>
  </si>
  <si>
    <t>3.2644</t>
  </si>
  <si>
    <t>0.6174</t>
  </si>
  <si>
    <t>1.7281</t>
  </si>
  <si>
    <t>2.2735</t>
  </si>
  <si>
    <t>1.1430</t>
  </si>
  <si>
    <t>2.4913</t>
  </si>
  <si>
    <t>0.8832</t>
  </si>
  <si>
    <t>3.5724</t>
  </si>
  <si>
    <t>0.8686</t>
  </si>
  <si>
    <t>3.1865</t>
  </si>
  <si>
    <t>0.5968</t>
  </si>
  <si>
    <t>1.9799</t>
  </si>
  <si>
    <t>1.7019</t>
  </si>
  <si>
    <t>2.2098</t>
  </si>
  <si>
    <t>3.3483</t>
  </si>
  <si>
    <t>3.1086</t>
  </si>
  <si>
    <t>0.5762</t>
  </si>
  <si>
    <t>1.9619</t>
  </si>
  <si>
    <t>1.0642</t>
  </si>
  <si>
    <t>1.9283</t>
  </si>
  <si>
    <t>0.8223</t>
  </si>
  <si>
    <t>3.1242</t>
  </si>
  <si>
    <t>0.8087</t>
  </si>
  <si>
    <t>3.0307</t>
  </si>
  <si>
    <t>1.9438</t>
  </si>
  <si>
    <t>1.6496</t>
  </si>
  <si>
    <t>1.8699</t>
  </si>
  <si>
    <t>1.7456</t>
  </si>
  <si>
    <t>0.8394</t>
  </si>
  <si>
    <t>3.1321</t>
  </si>
  <si>
    <t>1.9258</t>
  </si>
  <si>
    <t>1.6234</t>
  </si>
  <si>
    <t>1.7353</t>
  </si>
  <si>
    <t>0.9853</t>
  </si>
  <si>
    <t>0.8071</t>
  </si>
  <si>
    <t>3.1348</t>
  </si>
  <si>
    <t>0.5610</t>
  </si>
  <si>
    <t>1.5972</t>
  </si>
  <si>
    <t>1.6008</t>
  </si>
  <si>
    <t>1.1488</t>
  </si>
  <si>
    <t>0.7748</t>
  </si>
  <si>
    <t>2.6481</t>
  </si>
  <si>
    <t>0.7763</t>
  </si>
  <si>
    <t>1.5710</t>
  </si>
  <si>
    <t>2.6056</t>
  </si>
  <si>
    <t>0.7999</t>
  </si>
  <si>
    <t>1.6201</t>
  </si>
  <si>
    <t>0.9150</t>
  </si>
  <si>
    <t>0.7636</t>
  </si>
  <si>
    <t>2.8071</t>
  </si>
  <si>
    <t>2.9451</t>
  </si>
  <si>
    <t>0.5733</t>
  </si>
  <si>
    <t>1.8413</t>
  </si>
  <si>
    <t>2.5351</t>
  </si>
  <si>
    <t>0.7782</t>
  </si>
  <si>
    <t>1.6395</t>
  </si>
  <si>
    <t>0.8841</t>
  </si>
  <si>
    <t>0.7523</t>
  </si>
  <si>
    <t>2.9664</t>
  </si>
  <si>
    <t>0.7762</t>
  </si>
  <si>
    <t>2.8390</t>
  </si>
  <si>
    <t>0.6078</t>
  </si>
  <si>
    <t>1.7929</t>
  </si>
  <si>
    <t>1.4625</t>
  </si>
  <si>
    <t>2.4645</t>
  </si>
  <si>
    <t>1.6588</t>
  </si>
  <si>
    <t>0.8532</t>
  </si>
  <si>
    <t>3.1259</t>
  </si>
  <si>
    <t>0.7761</t>
  </si>
  <si>
    <t>0.6424</t>
  </si>
  <si>
    <t>1.7445</t>
  </si>
  <si>
    <t>1.4083</t>
  </si>
  <si>
    <t>1.6781</t>
  </si>
  <si>
    <t>1.3276</t>
  </si>
  <si>
    <t>0.7298</t>
  </si>
  <si>
    <t>3.2857</t>
  </si>
  <si>
    <t>0.6770</t>
  </si>
  <si>
    <t>1.6961</t>
  </si>
  <si>
    <t>2.3230</t>
  </si>
  <si>
    <t>1.6975</t>
  </si>
  <si>
    <t>0.7914</t>
  </si>
  <si>
    <t>1.3725</t>
  </si>
  <si>
    <t>0.7116</t>
  </si>
  <si>
    <t>1.6478</t>
  </si>
  <si>
    <t>1.2998</t>
  </si>
  <si>
    <t>2.2521</t>
  </si>
  <si>
    <t>1.7168</t>
  </si>
  <si>
    <t>0.7604</t>
  </si>
  <si>
    <t>0.7073</t>
  </si>
  <si>
    <t>3.6060</t>
  </si>
  <si>
    <t>2.4137</t>
  </si>
  <si>
    <t>0.7462</t>
  </si>
  <si>
    <t>1.5994</t>
  </si>
  <si>
    <t>2.1812</t>
  </si>
  <si>
    <t>1.7361</t>
  </si>
  <si>
    <t>1.1287</t>
  </si>
  <si>
    <t>0.3595</t>
  </si>
  <si>
    <t>3.1359</t>
  </si>
  <si>
    <t>3.4083</t>
  </si>
  <si>
    <t>1.0509</t>
  </si>
  <si>
    <t>3.7189</t>
  </si>
  <si>
    <t>0.3216</t>
  </si>
  <si>
    <t>4.0295</t>
  </si>
  <si>
    <t>0.4966</t>
  </si>
  <si>
    <t>0.8439</t>
  </si>
  <si>
    <t>2.3131</t>
  </si>
  <si>
    <t>2.7421</t>
  </si>
  <si>
    <t>0.7560</t>
  </si>
  <si>
    <t>1.7770</t>
  </si>
  <si>
    <t>0.7189</t>
  </si>
  <si>
    <t>2.3661</t>
  </si>
  <si>
    <t>0.8504</t>
  </si>
  <si>
    <t>2.1181</t>
  </si>
  <si>
    <t>0.7586</t>
  </si>
  <si>
    <t>0.6956</t>
  </si>
  <si>
    <t>1.7769</t>
  </si>
  <si>
    <t>0.6967</t>
  </si>
  <si>
    <t>0.9209</t>
  </si>
  <si>
    <t>0.6846</t>
  </si>
  <si>
    <t>0.3068</t>
  </si>
  <si>
    <t>2.1448</t>
  </si>
  <si>
    <t>4.2945</t>
  </si>
  <si>
    <t>3.1010</t>
  </si>
  <si>
    <t>0.8838</t>
  </si>
  <si>
    <t>1.8562</t>
  </si>
  <si>
    <t>0.5900</t>
  </si>
  <si>
    <t>1.0175</t>
  </si>
  <si>
    <t>0.3879</t>
  </si>
  <si>
    <t>0.8603</t>
  </si>
  <si>
    <t>1.1594</t>
  </si>
  <si>
    <t>0.3759</t>
  </si>
  <si>
    <t>0.3540</t>
  </si>
  <si>
    <t>2.4180</t>
  </si>
  <si>
    <t>0.9405</t>
  </si>
  <si>
    <t>2.7254</t>
  </si>
  <si>
    <t>2.8128</t>
  </si>
  <si>
    <t>0.5112</t>
  </si>
  <si>
    <t>2.3130</t>
  </si>
  <si>
    <t>2.9494</t>
  </si>
  <si>
    <t>0.5000</t>
  </si>
  <si>
    <t>0.4704</t>
  </si>
  <si>
    <t>1.6758</t>
  </si>
  <si>
    <t>2.8585</t>
  </si>
  <si>
    <t>3.4721</t>
  </si>
  <si>
    <t>2.4467</t>
  </si>
  <si>
    <t>2.6665</t>
  </si>
  <si>
    <t>0.3422</t>
  </si>
  <si>
    <t>0.3149</t>
  </si>
  <si>
    <t>1.0484</t>
  </si>
  <si>
    <t>0.4452</t>
  </si>
  <si>
    <t>2.4773</t>
  </si>
  <si>
    <t>1.0196</t>
  </si>
  <si>
    <t>2.1382</t>
  </si>
  <si>
    <t>0.7374</t>
  </si>
  <si>
    <t>0.4191</t>
  </si>
  <si>
    <t>0.6903</t>
  </si>
  <si>
    <t>0.9331</t>
  </si>
  <si>
    <t>2.0753</t>
  </si>
  <si>
    <t>0.3016</t>
  </si>
  <si>
    <t>0.5359</t>
  </si>
  <si>
    <t>2.1711</t>
  </si>
  <si>
    <t>0.7848</t>
  </si>
  <si>
    <t>3.2827</t>
  </si>
  <si>
    <t>1.9682</t>
  </si>
  <si>
    <t>0.7444</t>
  </si>
  <si>
    <t>1.3135</t>
  </si>
  <si>
    <t>0.6030</t>
  </si>
  <si>
    <t>1.8329</t>
  </si>
  <si>
    <t>1.9408</t>
  </si>
  <si>
    <t>0.9838</t>
  </si>
  <si>
    <t>3.0093</t>
  </si>
  <si>
    <t>4.0477</t>
  </si>
  <si>
    <t>0.9358</t>
  </si>
  <si>
    <t>2.8625</t>
  </si>
  <si>
    <t>1.6700</t>
  </si>
  <si>
    <t>0.8398</t>
  </si>
  <si>
    <t>2.5689</t>
  </si>
  <si>
    <t>1.4895</t>
  </si>
  <si>
    <t>2.4221</t>
  </si>
  <si>
    <t>3.2579</t>
  </si>
  <si>
    <t>0.6958</t>
  </si>
  <si>
    <t>1.3089</t>
  </si>
  <si>
    <t>5.8430</t>
  </si>
  <si>
    <t>2.6656</t>
  </si>
  <si>
    <t>1.8425</t>
  </si>
  <si>
    <t>0.5998</t>
  </si>
  <si>
    <t>1.4212</t>
  </si>
  <si>
    <t>1.8202</t>
  </si>
  <si>
    <t>0.5926</t>
  </si>
  <si>
    <t>2.4135</t>
  </si>
  <si>
    <t>0.5831</t>
  </si>
  <si>
    <t>2.7347</t>
  </si>
  <si>
    <t>2.3499</t>
  </si>
  <si>
    <t>1.7332</t>
  </si>
  <si>
    <t>0.9600</t>
  </si>
  <si>
    <t>0.9169</t>
  </si>
  <si>
    <t>0.5454</t>
  </si>
  <si>
    <t>2.2838</t>
  </si>
  <si>
    <t>0.8737</t>
  </si>
  <si>
    <t>4.2765</t>
  </si>
  <si>
    <t>0.7704</t>
  </si>
  <si>
    <t>2.9292</t>
  </si>
  <si>
    <t>0.7428</t>
  </si>
  <si>
    <t>1.0247</t>
  </si>
  <si>
    <t>3.8996</t>
  </si>
  <si>
    <t>0.7152</t>
  </si>
  <si>
    <t>0.9878</t>
  </si>
  <si>
    <t>0.2567</t>
  </si>
  <si>
    <t>2.1427</t>
  </si>
  <si>
    <t>0.3854</t>
  </si>
  <si>
    <t>4.0712</t>
  </si>
  <si>
    <t>0.4088</t>
  </si>
  <si>
    <t>0.9140</t>
  </si>
  <si>
    <t>0.3878</t>
  </si>
  <si>
    <t>0.6323</t>
  </si>
  <si>
    <t>0.8402</t>
  </si>
  <si>
    <t>2.4359</t>
  </si>
  <si>
    <t>0.9949</t>
  </si>
  <si>
    <t>0.2615</t>
  </si>
  <si>
    <t>0.3705</t>
  </si>
  <si>
    <t>0.7316</t>
  </si>
  <si>
    <t>6.0390</t>
  </si>
  <si>
    <t>1.4379</t>
  </si>
  <si>
    <t>2.0793</t>
  </si>
  <si>
    <t>0.8412</t>
  </si>
  <si>
    <t>2.7339</t>
  </si>
  <si>
    <t>0.9825</t>
  </si>
  <si>
    <t>4.2314</t>
  </si>
  <si>
    <t>4.8745</t>
  </si>
  <si>
    <t>0.8981</t>
  </si>
  <si>
    <t>0.6790</t>
  </si>
  <si>
    <t>5.6188</t>
  </si>
  <si>
    <t>2.5816</t>
  </si>
  <si>
    <t>1.2114</t>
  </si>
  <si>
    <t>2.5554</t>
  </si>
  <si>
    <t>0.6084</t>
  </si>
  <si>
    <t>4.9129</t>
  </si>
  <si>
    <t>3.1963</t>
  </si>
  <si>
    <t>0.5167</t>
  </si>
  <si>
    <t>2.6562</t>
  </si>
  <si>
    <t>0.8619</t>
  </si>
  <si>
    <t>2.5693</t>
  </si>
  <si>
    <t>0.2902</t>
  </si>
  <si>
    <t>2.5257</t>
  </si>
  <si>
    <t>0.6014</t>
  </si>
  <si>
    <t>5.1834</t>
  </si>
  <si>
    <t>2.4938</t>
  </si>
  <si>
    <t>3.3996</t>
  </si>
  <si>
    <t>1.3592</t>
  </si>
  <si>
    <t>4.1496</t>
  </si>
  <si>
    <t>1.7610</t>
  </si>
  <si>
    <t>0.4451</t>
  </si>
  <si>
    <t>3.8042</t>
  </si>
  <si>
    <t>0.9058</t>
  </si>
  <si>
    <t>3.2806</t>
  </si>
  <si>
    <t>2.6867</t>
  </si>
  <si>
    <t>1.3415</t>
  </si>
  <si>
    <t>1.7477</t>
  </si>
  <si>
    <t>0.4399</t>
  </si>
  <si>
    <t>3.7661</t>
  </si>
  <si>
    <t>0.8967</t>
  </si>
  <si>
    <t>3.6565</t>
  </si>
  <si>
    <t>0.6204</t>
  </si>
  <si>
    <t>0.8160</t>
  </si>
  <si>
    <t>3.4154</t>
  </si>
  <si>
    <t>1.3237</t>
  </si>
  <si>
    <t>4.0045</t>
  </si>
  <si>
    <t>1.7343</t>
  </si>
  <si>
    <t>0.4346</t>
  </si>
  <si>
    <t>3.7280</t>
  </si>
  <si>
    <t>3.4238</t>
  </si>
  <si>
    <t>0.6801</t>
  </si>
  <si>
    <t>2.9065</t>
  </si>
  <si>
    <t>1.4612</t>
  </si>
  <si>
    <t>3.1329</t>
  </si>
  <si>
    <t>0.7459</t>
  </si>
  <si>
    <t>3.7429</t>
  </si>
  <si>
    <t>2.7725</t>
  </si>
  <si>
    <t>0.6673</t>
  </si>
  <si>
    <t>2.9132</t>
  </si>
  <si>
    <t>1.0937</t>
  </si>
  <si>
    <t>3.2769</t>
  </si>
  <si>
    <t>0.3602</t>
  </si>
  <si>
    <t>3.1006</t>
  </si>
  <si>
    <t>0.7382</t>
  </si>
  <si>
    <t>2.9363</t>
  </si>
  <si>
    <t>2.9199</t>
  </si>
  <si>
    <t>0.4636</t>
  </si>
  <si>
    <t>1.7762</t>
  </si>
  <si>
    <t>0.7916</t>
  </si>
  <si>
    <t>0.7432</t>
  </si>
  <si>
    <t>0.4345</t>
  </si>
  <si>
    <t>0.7185</t>
  </si>
  <si>
    <t>2.1761</t>
  </si>
  <si>
    <t>3.1380</t>
  </si>
  <si>
    <t>2.1495</t>
  </si>
  <si>
    <t>3.0472</t>
  </si>
  <si>
    <t>0.7131</t>
  </si>
  <si>
    <t>2.5040</t>
  </si>
  <si>
    <t>3.8278</t>
  </si>
  <si>
    <t>0.3646</t>
  </si>
  <si>
    <t>2.9739</t>
  </si>
  <si>
    <t>2.9596</t>
  </si>
  <si>
    <t>0.6968</t>
  </si>
  <si>
    <t>0.6913</t>
  </si>
  <si>
    <t>0.7343</t>
  </si>
  <si>
    <t>0.9269</t>
  </si>
  <si>
    <t>0.6859</t>
  </si>
  <si>
    <t>0.9656</t>
  </si>
  <si>
    <t>2.8360</t>
  </si>
  <si>
    <t>0.7191</t>
  </si>
  <si>
    <t>1.3645</t>
  </si>
  <si>
    <t>1.0042</t>
  </si>
  <si>
    <t>0.6696</t>
  </si>
  <si>
    <t>0.7038</t>
  </si>
  <si>
    <t>0.3239</t>
  </si>
  <si>
    <t>0.6961</t>
  </si>
  <si>
    <t>1.1203</t>
  </si>
  <si>
    <t>0.6587</t>
  </si>
  <si>
    <t>0.6885</t>
  </si>
  <si>
    <t>0.6533</t>
  </si>
  <si>
    <t>3.0615</t>
  </si>
  <si>
    <t>1.1976</t>
  </si>
  <si>
    <t>1.1811</t>
  </si>
  <si>
    <t>0.6333</t>
  </si>
  <si>
    <t>1.0603</t>
  </si>
  <si>
    <t>3.0173</t>
  </si>
  <si>
    <t>1.1646</t>
  </si>
  <si>
    <t>0.6234</t>
  </si>
  <si>
    <t>0.6134</t>
  </si>
  <si>
    <t>0.9848</t>
  </si>
  <si>
    <t>1.1315</t>
  </si>
  <si>
    <t>2.2022</t>
  </si>
  <si>
    <t>0.8261</t>
  </si>
  <si>
    <t>2.3404</t>
  </si>
  <si>
    <t>0.7760</t>
  </si>
  <si>
    <t>2.1390</t>
  </si>
  <si>
    <t>0.7260</t>
  </si>
  <si>
    <t>3.0890</t>
  </si>
  <si>
    <t>0.5832</t>
  </si>
  <si>
    <t>Rate Groups 110 - 134</t>
  </si>
  <si>
    <t>6.2172</t>
  </si>
  <si>
    <t>1.8414</t>
  </si>
  <si>
    <t>9.7632</t>
  </si>
  <si>
    <t>4.7211</t>
  </si>
  <si>
    <t>12.3156</t>
  </si>
  <si>
    <t>4.8603</t>
  </si>
  <si>
    <t>12.1212</t>
  </si>
  <si>
    <t>4.4472</t>
  </si>
  <si>
    <t>2.6222</t>
  </si>
  <si>
    <t>21.4762</t>
  </si>
  <si>
    <t>5.1134</t>
  </si>
  <si>
    <t>5.4141</t>
  </si>
  <si>
    <t>1.6035</t>
  </si>
  <si>
    <t>8.5021</t>
  </si>
  <si>
    <t>10.7248</t>
  </si>
  <si>
    <t>4.2325</t>
  </si>
  <si>
    <t>10.5555</t>
  </si>
  <si>
    <t>3.8727</t>
  </si>
  <si>
    <t>0.9162</t>
  </si>
  <si>
    <t>4.5368</t>
  </si>
  <si>
    <t>1.0931</t>
  </si>
  <si>
    <t>5.6137</t>
  </si>
  <si>
    <t>1.1361</t>
  </si>
  <si>
    <t>5.8322</t>
  </si>
  <si>
    <t>1.4258</t>
  </si>
  <si>
    <t>9.8917</t>
  </si>
  <si>
    <t>2.2985</t>
  </si>
  <si>
    <t>0.8907</t>
  </si>
  <si>
    <t>4.2953</t>
  </si>
  <si>
    <t>1.0627</t>
  </si>
  <si>
    <t>5.3691</t>
  </si>
  <si>
    <t>1.1045</t>
  </si>
  <si>
    <t>5.6102</t>
  </si>
  <si>
    <t>1.3862</t>
  </si>
  <si>
    <t>9.2477</t>
  </si>
  <si>
    <t>1.2476</t>
  </si>
  <si>
    <t>2.1868</t>
  </si>
  <si>
    <t>0.8653</t>
  </si>
  <si>
    <t>4.0537</t>
  </si>
  <si>
    <t>1.0324</t>
  </si>
  <si>
    <t>5.1244</t>
  </si>
  <si>
    <t>1.0730</t>
  </si>
  <si>
    <t>5.3882</t>
  </si>
  <si>
    <t>1.3466</t>
  </si>
  <si>
    <t>8.6038</t>
  </si>
  <si>
    <t>3.8122</t>
  </si>
  <si>
    <t>1.0020</t>
  </si>
  <si>
    <t>4.8798</t>
  </si>
  <si>
    <t>1.0414</t>
  </si>
  <si>
    <t>5.1663</t>
  </si>
  <si>
    <t>1.3070</t>
  </si>
  <si>
    <t>7.9598</t>
  </si>
  <si>
    <t>1.1763</t>
  </si>
  <si>
    <t>1.9633</t>
  </si>
  <si>
    <t>0.8144</t>
  </si>
  <si>
    <t>3.5706</t>
  </si>
  <si>
    <t>0.9716</t>
  </si>
  <si>
    <t>4.6351</t>
  </si>
  <si>
    <t>4.9443</t>
  </si>
  <si>
    <t>1.2674</t>
  </si>
  <si>
    <t>7.3158</t>
  </si>
  <si>
    <t>1.8516</t>
  </si>
  <si>
    <t>3.3291</t>
  </si>
  <si>
    <t>0.9413</t>
  </si>
  <si>
    <t>4.3905</t>
  </si>
  <si>
    <t>4.7223</t>
  </si>
  <si>
    <t>6.6719</t>
  </si>
  <si>
    <t>1.1050</t>
  </si>
  <si>
    <t>3.0875</t>
  </si>
  <si>
    <t>1.1882</t>
  </si>
  <si>
    <t>6.0279</t>
  </si>
  <si>
    <t>1.6281</t>
  </si>
  <si>
    <t>2.8460</t>
  </si>
  <si>
    <t>3.9012</t>
  </si>
  <si>
    <t>0.9152</t>
  </si>
  <si>
    <t>4.2784</t>
  </si>
  <si>
    <t>1.1486</t>
  </si>
  <si>
    <t>5.3840</t>
  </si>
  <si>
    <t>1.0338</t>
  </si>
  <si>
    <t>1.5164</t>
  </si>
  <si>
    <t>0.8502</t>
  </si>
  <si>
    <t>4.0564</t>
  </si>
  <si>
    <t>4.7400</t>
  </si>
  <si>
    <t>0.9981</t>
  </si>
  <si>
    <t>0.6871</t>
  </si>
  <si>
    <t>2.3629</t>
  </si>
  <si>
    <t>0.8198</t>
  </si>
  <si>
    <t>0.8521</t>
  </si>
  <si>
    <t>3.8344</t>
  </si>
  <si>
    <t>0.9625</t>
  </si>
  <si>
    <t>2.2486</t>
  </si>
  <si>
    <t>0.8368</t>
  </si>
  <si>
    <t>3.4206</t>
  </si>
  <si>
    <t>0.8862</t>
  </si>
  <si>
    <t>1.1224</t>
  </si>
  <si>
    <t>3.4521</t>
  </si>
  <si>
    <t>0.9268</t>
  </si>
  <si>
    <t>1.9926</t>
  </si>
  <si>
    <t>3.1564</t>
  </si>
  <si>
    <t>3.6971</t>
  </si>
  <si>
    <t>2.8081</t>
  </si>
  <si>
    <t>1.7366</t>
  </si>
  <si>
    <t>2.8921</t>
  </si>
  <si>
    <t>0.8180</t>
  </si>
  <si>
    <t>3.4564</t>
  </si>
  <si>
    <t>2.1642</t>
  </si>
  <si>
    <t>0.8555</t>
  </si>
  <si>
    <t>2.8514</t>
  </si>
  <si>
    <t>0.6198</t>
  </si>
  <si>
    <t>0.5986</t>
  </si>
  <si>
    <t>1.9009</t>
  </si>
  <si>
    <t>2.8871</t>
  </si>
  <si>
    <t>3.3328</t>
  </si>
  <si>
    <t>0.9917</t>
  </si>
  <si>
    <t>0.8483</t>
  </si>
  <si>
    <t>1.3081</t>
  </si>
  <si>
    <t>0.7442</t>
  </si>
  <si>
    <t>2.8820</t>
  </si>
  <si>
    <t>0.8181</t>
  </si>
  <si>
    <t>0.9464</t>
  </si>
  <si>
    <t>1.9921</t>
  </si>
  <si>
    <t>2.6970</t>
  </si>
  <si>
    <t>0.5862</t>
  </si>
  <si>
    <t>1.4275</t>
  </si>
  <si>
    <t>0.7300</t>
  </si>
  <si>
    <t>2.8770</t>
  </si>
  <si>
    <t>0.9012</t>
  </si>
  <si>
    <t>1.9061</t>
  </si>
  <si>
    <t>2.6197</t>
  </si>
  <si>
    <t>1.5469</t>
  </si>
  <si>
    <t>2.9614</t>
  </si>
  <si>
    <t>2.5422</t>
  </si>
  <si>
    <t>0.5526</t>
  </si>
  <si>
    <t>1.6662</t>
  </si>
  <si>
    <t>2.5611</t>
  </si>
  <si>
    <t>0.7016</t>
  </si>
  <si>
    <t>2.8669</t>
  </si>
  <si>
    <t>0.8183</t>
  </si>
  <si>
    <t>2.8374</t>
  </si>
  <si>
    <t>0.8105</t>
  </si>
  <si>
    <t>2.4646</t>
  </si>
  <si>
    <t>0.5357</t>
  </si>
  <si>
    <t>1.7856</t>
  </si>
  <si>
    <t>1.2147</t>
  </si>
  <si>
    <t>4.7255</t>
  </si>
  <si>
    <t>5.4224</t>
  </si>
  <si>
    <t>2.6569</t>
  </si>
  <si>
    <t>1.5243</t>
  </si>
  <si>
    <t>12.4844</t>
  </si>
  <si>
    <t>1.9524</t>
  </si>
  <si>
    <t>3.0296</t>
  </si>
  <si>
    <t>1.1591</t>
  </si>
  <si>
    <t>4.5486</t>
  </si>
  <si>
    <t>1.9013</t>
  </si>
  <si>
    <t>2.5796</t>
  </si>
  <si>
    <t>1.4015</t>
  </si>
  <si>
    <t>11.4904</t>
  </si>
  <si>
    <t>2.7358</t>
  </si>
  <si>
    <t>0.6255</t>
  </si>
  <si>
    <t>4.3769</t>
  </si>
  <si>
    <t>5.1103</t>
  </si>
  <si>
    <t>1.2836</t>
  </si>
  <si>
    <t>10.5373</t>
  </si>
  <si>
    <t>1.8901</t>
  </si>
  <si>
    <t>0.6154</t>
  </si>
  <si>
    <t>2.7533</t>
  </si>
  <si>
    <t>1.0534</t>
  </si>
  <si>
    <t>4.2104</t>
  </si>
  <si>
    <t>1.7600</t>
  </si>
  <si>
    <t>4.9597</t>
  </si>
  <si>
    <t>2.4302</t>
  </si>
  <si>
    <t>1.1707</t>
  </si>
  <si>
    <t>9.6238</t>
  </si>
  <si>
    <t>2.2914</t>
  </si>
  <si>
    <t>2.6221</t>
  </si>
  <si>
    <t>1.0032</t>
  </si>
  <si>
    <t>4.0488</t>
  </si>
  <si>
    <t>1.6924</t>
  </si>
  <si>
    <t>4.8126</t>
  </si>
  <si>
    <t>1.0626</t>
  </si>
  <si>
    <t>8.7489</t>
  </si>
  <si>
    <t>1.8279</t>
  </si>
  <si>
    <t>0.5951</t>
  </si>
  <si>
    <t>2.4954</t>
  </si>
  <si>
    <t>0.9547</t>
  </si>
  <si>
    <t>4.8297</t>
  </si>
  <si>
    <t>2.0557</t>
  </si>
  <si>
    <t>7.5763</t>
  </si>
  <si>
    <t>2.9167</t>
  </si>
  <si>
    <t>8.2359</t>
  </si>
  <si>
    <t>1.9001</t>
  </si>
  <si>
    <t>15.5619</t>
  </si>
  <si>
    <t>3.7052</t>
  </si>
  <si>
    <t>2.5729</t>
  </si>
  <si>
    <t>4.4653</t>
  </si>
  <si>
    <t>1.9006</t>
  </si>
  <si>
    <t>7.0047</t>
  </si>
  <si>
    <t>7.6145</t>
  </si>
  <si>
    <t>2.6964</t>
  </si>
  <si>
    <t>14.3878</t>
  </si>
  <si>
    <t>3.4257</t>
  </si>
  <si>
    <t>2.3705</t>
  </si>
  <si>
    <t>4.1141</t>
  </si>
  <si>
    <t>1.7512</t>
  </si>
  <si>
    <t>6.4538</t>
  </si>
  <si>
    <t>2.4845</t>
  </si>
  <si>
    <t>7.0156</t>
  </si>
  <si>
    <t>2.4844</t>
  </si>
  <si>
    <t>1.6186</t>
  </si>
  <si>
    <t>13.2563</t>
  </si>
  <si>
    <t>3.1563</t>
  </si>
  <si>
    <t>2.2617</t>
  </si>
  <si>
    <t>0.6382</t>
  </si>
  <si>
    <t>1.6708</t>
  </si>
  <si>
    <t>6.1575</t>
  </si>
  <si>
    <t>6.6935</t>
  </si>
  <si>
    <t>2.3703</t>
  </si>
  <si>
    <t>1.5443</t>
  </si>
  <si>
    <t>12.6477</t>
  </si>
  <si>
    <t>3.0114</t>
  </si>
  <si>
    <t>2.1324</t>
  </si>
  <si>
    <t>0.6017</t>
  </si>
  <si>
    <t>3.7010</t>
  </si>
  <si>
    <t>1.5753</t>
  </si>
  <si>
    <t>5.8057</t>
  </si>
  <si>
    <t>2.2350</t>
  </si>
  <si>
    <t>6.3111</t>
  </si>
  <si>
    <t>2.2349</t>
  </si>
  <si>
    <t>11.9250</t>
  </si>
  <si>
    <t>2.8393</t>
  </si>
  <si>
    <t>2.0032</t>
  </si>
  <si>
    <t>3.4767</t>
  </si>
  <si>
    <t>1.4798</t>
  </si>
  <si>
    <t>5.4538</t>
  </si>
  <si>
    <t>2.0996</t>
  </si>
  <si>
    <t>5.9286</t>
  </si>
  <si>
    <t>2.0994</t>
  </si>
  <si>
    <t>1.3678</t>
  </si>
  <si>
    <t>11.2022</t>
  </si>
  <si>
    <t>1.8740</t>
  </si>
  <si>
    <t>3.2524</t>
  </si>
  <si>
    <t>5.1020</t>
  </si>
  <si>
    <t>1.9641</t>
  </si>
  <si>
    <t>5.5461</t>
  </si>
  <si>
    <t>1.9640</t>
  </si>
  <si>
    <t>10.4795</t>
  </si>
  <si>
    <t>2.4951</t>
  </si>
  <si>
    <t>1.7447</t>
  </si>
  <si>
    <t>3.0281</t>
  </si>
  <si>
    <t>1.2889</t>
  </si>
  <si>
    <t>4.7501</t>
  </si>
  <si>
    <t>1.8287</t>
  </si>
  <si>
    <t>5.1636</t>
  </si>
  <si>
    <t>1.1913</t>
  </si>
  <si>
    <t>9.7568</t>
  </si>
  <si>
    <t>2.3231</t>
  </si>
  <si>
    <t>1.6155</t>
  </si>
  <si>
    <t>2.8038</t>
  </si>
  <si>
    <t>4.3982</t>
  </si>
  <si>
    <t>1.6932</t>
  </si>
  <si>
    <t>4.7811</t>
  </si>
  <si>
    <t>1.6931</t>
  </si>
  <si>
    <t>1.1031</t>
  </si>
  <si>
    <t>9.0341</t>
  </si>
  <si>
    <t>2.1510</t>
  </si>
  <si>
    <t>1.6214</t>
  </si>
  <si>
    <t>0.4575</t>
  </si>
  <si>
    <t>2.8140</t>
  </si>
  <si>
    <t>1.1977</t>
  </si>
  <si>
    <t>4.4142</t>
  </si>
  <si>
    <t>1.6994</t>
  </si>
  <si>
    <t>4.7985</t>
  </si>
  <si>
    <t>1.1071</t>
  </si>
  <si>
    <t>9.0670</t>
  </si>
  <si>
    <t>2.6731</t>
  </si>
  <si>
    <t>1.1378</t>
  </si>
  <si>
    <t>4.2477</t>
  </si>
  <si>
    <t>4.6695</t>
  </si>
  <si>
    <t>1.6536</t>
  </si>
  <si>
    <t>1.0257</t>
  </si>
  <si>
    <t>8.4122</t>
  </si>
  <si>
    <t>2.0029</t>
  </si>
  <si>
    <t>1.5738</t>
  </si>
  <si>
    <t>2.5375</t>
  </si>
  <si>
    <t>1.0801</t>
  </si>
  <si>
    <t>4.0865</t>
  </si>
  <si>
    <t>1.5732</t>
  </si>
  <si>
    <t>4.5435</t>
  </si>
  <si>
    <t>0.4747</t>
  </si>
  <si>
    <t>1.4549</t>
  </si>
  <si>
    <t>4.3003</t>
  </si>
  <si>
    <t>1.5228</t>
  </si>
  <si>
    <t>0.8014</t>
  </si>
  <si>
    <t>6.6065</t>
  </si>
  <si>
    <t>1.5730</t>
  </si>
  <si>
    <t>1.5024</t>
  </si>
  <si>
    <t>3.7601</t>
  </si>
  <si>
    <t>0.5848</t>
  </si>
  <si>
    <t>2.9407</t>
  </si>
  <si>
    <t>1.3299</t>
  </si>
  <si>
    <t>0.3295</t>
  </si>
  <si>
    <t>2.8704</t>
  </si>
  <si>
    <t>0.6834</t>
  </si>
  <si>
    <t>6.2719</t>
  </si>
  <si>
    <t>0.4586</t>
  </si>
  <si>
    <t>3.8444</t>
  </si>
  <si>
    <t>3.2709</t>
  </si>
  <si>
    <t>2.9267</t>
  </si>
  <si>
    <t>1.2984</t>
  </si>
  <si>
    <t>0.3252</t>
  </si>
  <si>
    <t>6.5830</t>
  </si>
  <si>
    <t>0.4542</t>
  </si>
  <si>
    <t>3.9287</t>
  </si>
  <si>
    <t>3.3791</t>
  </si>
  <si>
    <t>2.9126</t>
  </si>
  <si>
    <t>1.2668</t>
  </si>
  <si>
    <t>6.8940</t>
  </si>
  <si>
    <t>0.4498</t>
  </si>
  <si>
    <t>4.0131</t>
  </si>
  <si>
    <t>3.4872</t>
  </si>
  <si>
    <t>0.3166</t>
  </si>
  <si>
    <t>2.7679</t>
  </si>
  <si>
    <t>0.6590</t>
  </si>
  <si>
    <t>7.2051</t>
  </si>
  <si>
    <t>3.5953</t>
  </si>
  <si>
    <t>0.8564</t>
  </si>
  <si>
    <t>2.8845</t>
  </si>
  <si>
    <t>1.2037</t>
  </si>
  <si>
    <t>7.5162</t>
  </si>
  <si>
    <t>3.4896</t>
  </si>
  <si>
    <t>3.0323</t>
  </si>
  <si>
    <t>0.7681</t>
  </si>
  <si>
    <t>2.5205</t>
  </si>
  <si>
    <t>1.0742</t>
  </si>
  <si>
    <t>0.2753</t>
  </si>
  <si>
    <t>6.2653</t>
  </si>
  <si>
    <t>1.2353</t>
  </si>
  <si>
    <t>1.2568</t>
  </si>
  <si>
    <t>1.1839</t>
  </si>
  <si>
    <t>4.5373</t>
  </si>
  <si>
    <t>1.2546</t>
  </si>
  <si>
    <t>1.2472</t>
  </si>
  <si>
    <t>0.6703</t>
  </si>
  <si>
    <t>3.3082</t>
  </si>
  <si>
    <t>1.3056</t>
  </si>
  <si>
    <t>1.2590</t>
  </si>
  <si>
    <t>0.6122</t>
  </si>
  <si>
    <t>1.9380</t>
  </si>
  <si>
    <t>0.5865</t>
  </si>
  <si>
    <t>1.2833</t>
  </si>
  <si>
    <t>2.0647</t>
  </si>
  <si>
    <t>0.6115</t>
  </si>
  <si>
    <t>2.2420</t>
  </si>
  <si>
    <t>1.2828</t>
  </si>
  <si>
    <t>0.4960</t>
  </si>
  <si>
    <t>2.7071</t>
  </si>
  <si>
    <t>2.3179</t>
  </si>
  <si>
    <t>3.5889</t>
  </si>
  <si>
    <t>1.4883</t>
  </si>
  <si>
    <t>5.0786</t>
  </si>
  <si>
    <t>7.0084</t>
  </si>
  <si>
    <t>2.0109</t>
  </si>
  <si>
    <t>7.6543</t>
  </si>
  <si>
    <t>1.1355</t>
  </si>
  <si>
    <t>2.1657</t>
  </si>
  <si>
    <t>3.8090</t>
  </si>
  <si>
    <t>5.2563</t>
  </si>
  <si>
    <t>1.5082</t>
  </si>
  <si>
    <t>5.7408</t>
  </si>
  <si>
    <t>0.8517</t>
  </si>
  <si>
    <t>1.6243</t>
  </si>
  <si>
    <t>4.1817</t>
  </si>
  <si>
    <t>3.7034</t>
  </si>
  <si>
    <t>2.8705</t>
  </si>
  <si>
    <t>2.6996</t>
  </si>
  <si>
    <t>0.6428</t>
  </si>
  <si>
    <t>0.4367</t>
  </si>
  <si>
    <t>4.2660</t>
  </si>
  <si>
    <t>3.8116</t>
  </si>
  <si>
    <t>0.8024</t>
  </si>
  <si>
    <t>2.8565</t>
  </si>
  <si>
    <t>2.6654</t>
  </si>
  <si>
    <t>0.6346</t>
  </si>
  <si>
    <t>8.1383</t>
  </si>
  <si>
    <t>4.3503</t>
  </si>
  <si>
    <t>3.9197</t>
  </si>
  <si>
    <t>0.7754</t>
  </si>
  <si>
    <t>2.8424</t>
  </si>
  <si>
    <t>1.1091</t>
  </si>
  <si>
    <t>0.2995</t>
  </si>
  <si>
    <t>2.6312</t>
  </si>
  <si>
    <t>8.4493</t>
  </si>
  <si>
    <t>4.0278</t>
  </si>
  <si>
    <t>2.8284</t>
  </si>
  <si>
    <t>1.0775</t>
  </si>
  <si>
    <t>0.6183</t>
  </si>
  <si>
    <t>8.7604</t>
  </si>
  <si>
    <t>4.5190</t>
  </si>
  <si>
    <t>0.5003</t>
  </si>
  <si>
    <t>4.1359</t>
  </si>
  <si>
    <t>0.7215</t>
  </si>
  <si>
    <t>2.8143</t>
  </si>
  <si>
    <t>1.0460</t>
  </si>
  <si>
    <t>9.0714</t>
  </si>
  <si>
    <t>4.6033</t>
  </si>
  <si>
    <t>0.4909</t>
  </si>
  <si>
    <t>4.2441</t>
  </si>
  <si>
    <t>0.6945</t>
  </si>
  <si>
    <t>2.8003</t>
  </si>
  <si>
    <t>1.0144</t>
  </si>
  <si>
    <t>0.2867</t>
  </si>
  <si>
    <t>2.5287</t>
  </si>
  <si>
    <t>0.6021</t>
  </si>
  <si>
    <t>4.8921</t>
  </si>
  <si>
    <t>7.9377</t>
  </si>
  <si>
    <t>3.2828</t>
  </si>
  <si>
    <t>13.1625</t>
  </si>
  <si>
    <t>4.9307</t>
  </si>
  <si>
    <t>14.6433</t>
  </si>
  <si>
    <t>5.1319</t>
  </si>
  <si>
    <t>2.0117</t>
  </si>
  <si>
    <t>16.4756</t>
  </si>
  <si>
    <t>3.9228</t>
  </si>
  <si>
    <t>4.3768</t>
  </si>
  <si>
    <t>1.2148</t>
  </si>
  <si>
    <t>7.1016</t>
  </si>
  <si>
    <t>2.9370</t>
  </si>
  <si>
    <t>11.7761</t>
  </si>
  <si>
    <t>4.4113</t>
  </si>
  <si>
    <t>13.1009</t>
  </si>
  <si>
    <t>4.5913</t>
  </si>
  <si>
    <t>1.7998</t>
  </si>
  <si>
    <t>14.7401</t>
  </si>
  <si>
    <t>3.5096</t>
  </si>
  <si>
    <t>4.0794</t>
  </si>
  <si>
    <t>1.1323</t>
  </si>
  <si>
    <t>6.6191</t>
  </si>
  <si>
    <t>2.7375</t>
  </si>
  <si>
    <t>10.9760</t>
  </si>
  <si>
    <t>4.1116</t>
  </si>
  <si>
    <t>12.2108</t>
  </si>
  <si>
    <t>4.2794</t>
  </si>
  <si>
    <t>1.6775</t>
  </si>
  <si>
    <t>13.7387</t>
  </si>
  <si>
    <t>3.7916</t>
  </si>
  <si>
    <t>1.0524</t>
  </si>
  <si>
    <t>6.1521</t>
  </si>
  <si>
    <t>2.5443</t>
  </si>
  <si>
    <t>10.2016</t>
  </si>
  <si>
    <t>3.8216</t>
  </si>
  <si>
    <t>11.3493</t>
  </si>
  <si>
    <t>3.9775</t>
  </si>
  <si>
    <t>12.7694</t>
  </si>
  <si>
    <t>3.0403</t>
  </si>
  <si>
    <t>3.5134</t>
  </si>
  <si>
    <t>0.9752</t>
  </si>
  <si>
    <t>5.7007</t>
  </si>
  <si>
    <t>2.3576</t>
  </si>
  <si>
    <t>9.4530</t>
  </si>
  <si>
    <t>3.5411</t>
  </si>
  <si>
    <t>10.5165</t>
  </si>
  <si>
    <t>3.6856</t>
  </si>
  <si>
    <t>1.4447</t>
  </si>
  <si>
    <t>11.8324</t>
  </si>
  <si>
    <t>2.8172</t>
  </si>
  <si>
    <t>3.2447</t>
  </si>
  <si>
    <t>0.9006</t>
  </si>
  <si>
    <t>5.2648</t>
  </si>
  <si>
    <t>2.1773</t>
  </si>
  <si>
    <t>3.2703</t>
  </si>
  <si>
    <t>9.7123</t>
  </si>
  <si>
    <t>3.4038</t>
  </si>
  <si>
    <t>1.3343</t>
  </si>
  <si>
    <t>10.9276</t>
  </si>
  <si>
    <t>2.6018</t>
  </si>
  <si>
    <t>2.9438</t>
  </si>
  <si>
    <t>4.7764</t>
  </si>
  <si>
    <t>7.9204</t>
  </si>
  <si>
    <t>8.8115</t>
  </si>
  <si>
    <t>3.0881</t>
  </si>
  <si>
    <t>1.2105</t>
  </si>
  <si>
    <t>9.9140</t>
  </si>
  <si>
    <t>2.7755</t>
  </si>
  <si>
    <t>4.5035</t>
  </si>
  <si>
    <t>7.4678</t>
  </si>
  <si>
    <t>2.7975</t>
  </si>
  <si>
    <t>8.3079</t>
  </si>
  <si>
    <t>2.9116</t>
  </si>
  <si>
    <t>9.3475</t>
  </si>
  <si>
    <t>2.2256</t>
  </si>
  <si>
    <t>2.6073</t>
  </si>
  <si>
    <t>0.7237</t>
  </si>
  <si>
    <t>4.2306</t>
  </si>
  <si>
    <t>1.7496</t>
  </si>
  <si>
    <t>7.0152</t>
  </si>
  <si>
    <t>2.6279</t>
  </si>
  <si>
    <t>7.8044</t>
  </si>
  <si>
    <t>8.7810</t>
  </si>
  <si>
    <t>2.0907</t>
  </si>
  <si>
    <t>3.3488</t>
  </si>
  <si>
    <t>1.3849</t>
  </si>
  <si>
    <t>5.5530</t>
  </si>
  <si>
    <t>2.0802</t>
  </si>
  <si>
    <t>6.1777</t>
  </si>
  <si>
    <t>2.1650</t>
  </si>
  <si>
    <t>0.8487</t>
  </si>
  <si>
    <t>6.9507</t>
  </si>
  <si>
    <t>1.6549</t>
  </si>
  <si>
    <t>1.9215</t>
  </si>
  <si>
    <t>3.1178</t>
  </si>
  <si>
    <t>1.2894</t>
  </si>
  <si>
    <t>5.1700</t>
  </si>
  <si>
    <t>1.9367</t>
  </si>
  <si>
    <t>5.7517</t>
  </si>
  <si>
    <t>2.0157</t>
  </si>
  <si>
    <t>6.4713</t>
  </si>
  <si>
    <t>1.5408</t>
  </si>
  <si>
    <t>0.4938</t>
  </si>
  <si>
    <t>2.8869</t>
  </si>
  <si>
    <t>4.7871</t>
  </si>
  <si>
    <t>1.7932</t>
  </si>
  <si>
    <t>5.3256</t>
  </si>
  <si>
    <t>1.8664</t>
  </si>
  <si>
    <t>5.9920</t>
  </si>
  <si>
    <t>1.4267</t>
  </si>
  <si>
    <t>1.7857</t>
  </si>
  <si>
    <t>0.4956</t>
  </si>
  <si>
    <t>2.8974</t>
  </si>
  <si>
    <t>1.1983</t>
  </si>
  <si>
    <t>4.8045</t>
  </si>
  <si>
    <t>5.3450</t>
  </si>
  <si>
    <t>1.8732</t>
  </si>
  <si>
    <t>6.0138</t>
  </si>
  <si>
    <t>1.7575</t>
  </si>
  <si>
    <t>0.4878</t>
  </si>
  <si>
    <t>1.1428</t>
  </si>
  <si>
    <t>4.5994</t>
  </si>
  <si>
    <t>1.7230</t>
  </si>
  <si>
    <t>5.1990</t>
  </si>
  <si>
    <t>1.8220</t>
  </si>
  <si>
    <t>5.7442</t>
  </si>
  <si>
    <t>2.6338</t>
  </si>
  <si>
    <t>4.4010</t>
  </si>
  <si>
    <t>1.6486</t>
  </si>
  <si>
    <t>5.0562</t>
  </si>
  <si>
    <t>1.7720</t>
  </si>
  <si>
    <t>0.6663</t>
  </si>
  <si>
    <t>5.4835</t>
  </si>
  <si>
    <t>2.5087</t>
  </si>
  <si>
    <t>1.0375</t>
  </si>
  <si>
    <t>4.2090</t>
  </si>
  <si>
    <t>1.5767</t>
  </si>
  <si>
    <t>4.9165</t>
  </si>
  <si>
    <t>5.2315</t>
  </si>
  <si>
    <t>1.2456</t>
  </si>
  <si>
    <t>1.6730</t>
  </si>
  <si>
    <t>2.3878</t>
  </si>
  <si>
    <t>0.9875</t>
  </si>
  <si>
    <t>4.0232</t>
  </si>
  <si>
    <t>1.5071</t>
  </si>
  <si>
    <t>4.7797</t>
  </si>
  <si>
    <t>4.9880</t>
  </si>
  <si>
    <t>1.1876</t>
  </si>
  <si>
    <t>1.6449</t>
  </si>
  <si>
    <t>2.2711</t>
  </si>
  <si>
    <t>3.8435</t>
  </si>
  <si>
    <t>4.6458</t>
  </si>
  <si>
    <t>1.6282</t>
  </si>
  <si>
    <t>4.7526</t>
  </si>
  <si>
    <t>1.1316</t>
  </si>
  <si>
    <t>1.6450</t>
  </si>
  <si>
    <t>0.9083</t>
  </si>
  <si>
    <t>1.3987</t>
  </si>
  <si>
    <t>4.5938</t>
  </si>
  <si>
    <t>1.6100</t>
  </si>
  <si>
    <t>0.5532</t>
  </si>
  <si>
    <t>4.6045</t>
  </si>
  <si>
    <t>1.0963</t>
  </si>
  <si>
    <t>2.1424</t>
  </si>
  <si>
    <t>3.6599</t>
  </si>
  <si>
    <t>4.5848</t>
  </si>
  <si>
    <t>1.6068</t>
  </si>
  <si>
    <t>4.5003</t>
  </si>
  <si>
    <t>1.0715</t>
  </si>
  <si>
    <t>0.4651</t>
  </si>
  <si>
    <t>2.0885</t>
  </si>
  <si>
    <t>0.8637</t>
  </si>
  <si>
    <t>3.5859</t>
  </si>
  <si>
    <t>1.3433</t>
  </si>
  <si>
    <t>4.5759</t>
  </si>
  <si>
    <t>1.6037</t>
  </si>
  <si>
    <t>4.3962</t>
  </si>
  <si>
    <t>1.6911</t>
  </si>
  <si>
    <t>0.4694</t>
  </si>
  <si>
    <t>0.5783</t>
  </si>
  <si>
    <t>2.3540</t>
  </si>
  <si>
    <t>2.2796</t>
  </si>
  <si>
    <t>1.7507</t>
  </si>
  <si>
    <t>0.6209</t>
  </si>
  <si>
    <t>2.3596</t>
  </si>
  <si>
    <t>2.2665</t>
  </si>
  <si>
    <t>2.3675</t>
  </si>
  <si>
    <t>1.4691</t>
  </si>
  <si>
    <t>0.8240</t>
  </si>
  <si>
    <t>1.6921</t>
  </si>
  <si>
    <t>1.5417</t>
  </si>
  <si>
    <t>0.5592</t>
  </si>
  <si>
    <t>2.3652</t>
  </si>
  <si>
    <t>0.5654</t>
  </si>
  <si>
    <t>2.2534</t>
  </si>
  <si>
    <t>0.6988</t>
  </si>
  <si>
    <t>2.4162</t>
  </si>
  <si>
    <t>0.7938</t>
  </si>
  <si>
    <t>1.4555</t>
  </si>
  <si>
    <t>1.6334</t>
  </si>
  <si>
    <t>1.4744</t>
  </si>
  <si>
    <t>0.5496</t>
  </si>
  <si>
    <t>2.3709</t>
  </si>
  <si>
    <t>2.2403</t>
  </si>
  <si>
    <t>2.4649</t>
  </si>
  <si>
    <t>1.5746</t>
  </si>
  <si>
    <t>1.4072</t>
  </si>
  <si>
    <t>2.3765</t>
  </si>
  <si>
    <t>0.6730</t>
  </si>
  <si>
    <t>1.4283</t>
  </si>
  <si>
    <t>1.5157</t>
  </si>
  <si>
    <t>0.6068</t>
  </si>
  <si>
    <t>1.3400</t>
  </si>
  <si>
    <t>2.3821</t>
  </si>
  <si>
    <t>0.6601</t>
  </si>
  <si>
    <t>2.5625</t>
  </si>
  <si>
    <t>1.4147</t>
  </si>
  <si>
    <t>0.7607</t>
  </si>
  <si>
    <t>1.2727</t>
  </si>
  <si>
    <t>2.2008</t>
  </si>
  <si>
    <t>0.6472</t>
  </si>
  <si>
    <t>2.6113</t>
  </si>
  <si>
    <t>1.3979</t>
  </si>
  <si>
    <t>2.1877</t>
  </si>
  <si>
    <t>2.6601</t>
  </si>
  <si>
    <t>0.6922</t>
  </si>
  <si>
    <t>1.3875</t>
  </si>
  <si>
    <t>0.5962</t>
  </si>
  <si>
    <t>1.2596</t>
  </si>
  <si>
    <t>2.3867</t>
  </si>
  <si>
    <t>2.1892</t>
  </si>
  <si>
    <t>0.6214</t>
  </si>
  <si>
    <t>2.6373</t>
  </si>
  <si>
    <t>0.6692</t>
  </si>
  <si>
    <t>0.7236</t>
  </si>
  <si>
    <t>1.3034</t>
  </si>
  <si>
    <t>1.3137</t>
  </si>
  <si>
    <t>0.4945</t>
  </si>
  <si>
    <t>0.5066</t>
  </si>
  <si>
    <t>2.1907</t>
  </si>
  <si>
    <t>0.6085</t>
  </si>
  <si>
    <t>1.3288</t>
  </si>
  <si>
    <t>0.7181</t>
  </si>
  <si>
    <t>1.2679</t>
  </si>
  <si>
    <t>2.3733</t>
  </si>
  <si>
    <t>2.1923</t>
  </si>
  <si>
    <t>0.5956</t>
  </si>
  <si>
    <t>2.5918</t>
  </si>
  <si>
    <t>1.2995</t>
  </si>
  <si>
    <t>1.2324</t>
  </si>
  <si>
    <t>1.4219</t>
  </si>
  <si>
    <t>0.4779</t>
  </si>
  <si>
    <t>2.3665</t>
  </si>
  <si>
    <t>0.5827</t>
  </si>
  <si>
    <t>2.5690</t>
  </si>
  <si>
    <t>1.2701</t>
  </si>
  <si>
    <t>1.1969</t>
  </si>
  <si>
    <t>1.4760</t>
  </si>
  <si>
    <t>0.4695</t>
  </si>
  <si>
    <t>2.3598</t>
  </si>
  <si>
    <t>0.4869</t>
  </si>
  <si>
    <t>0.5698</t>
  </si>
  <si>
    <t>2.5462</t>
  </si>
  <si>
    <t>0.5772</t>
  </si>
  <si>
    <t>1.2408</t>
  </si>
  <si>
    <t>0.7019</t>
  </si>
  <si>
    <t>1.1613</t>
  </si>
  <si>
    <t>0.4612</t>
  </si>
  <si>
    <t>2.3530</t>
  </si>
  <si>
    <t>2.1969</t>
  </si>
  <si>
    <t>0.5569</t>
  </si>
  <si>
    <t>2.5234</t>
  </si>
  <si>
    <t>1.1256</t>
  </si>
  <si>
    <t>0.6176</t>
  </si>
  <si>
    <t>11.3877</t>
  </si>
  <si>
    <t>13.7386</t>
  </si>
  <si>
    <t>15.0245</t>
  </si>
  <si>
    <t>2.2920</t>
  </si>
  <si>
    <t>9.0617</t>
  </si>
  <si>
    <t>6.3071</t>
  </si>
  <si>
    <t>10.1224</t>
  </si>
  <si>
    <t>3.1134</t>
  </si>
  <si>
    <t>12.2121</t>
  </si>
  <si>
    <t>2.0374</t>
  </si>
  <si>
    <t>8.0549</t>
  </si>
  <si>
    <t>5.5187</t>
  </si>
  <si>
    <t>8.8571</t>
  </si>
  <si>
    <t>2.7242</t>
  </si>
  <si>
    <t>10.6856</t>
  </si>
  <si>
    <t>11.6857</t>
  </si>
  <si>
    <t>7.0480</t>
  </si>
  <si>
    <t>3.3262</t>
  </si>
  <si>
    <t>7.5918</t>
  </si>
  <si>
    <t>2.3350</t>
  </si>
  <si>
    <t>9.1591</t>
  </si>
  <si>
    <t>10.0164</t>
  </si>
  <si>
    <t>1.5280</t>
  </si>
  <si>
    <t>6.0412</t>
  </si>
  <si>
    <t>2.8510</t>
  </si>
  <si>
    <t>3.9419</t>
  </si>
  <si>
    <t>6.3265</t>
  </si>
  <si>
    <t>1.9459</t>
  </si>
  <si>
    <t>7.6326</t>
  </si>
  <si>
    <t>8.3470</t>
  </si>
  <si>
    <t>5.0343</t>
  </si>
  <si>
    <t>2.3758</t>
  </si>
  <si>
    <t>5.0612</t>
  </si>
  <si>
    <t>1.5567</t>
  </si>
  <si>
    <t>6.1061</t>
  </si>
  <si>
    <t>6.6776</t>
  </si>
  <si>
    <t>4.0274</t>
  </si>
  <si>
    <t>1.9007</t>
  </si>
  <si>
    <t>3.7959</t>
  </si>
  <si>
    <t>1.1675</t>
  </si>
  <si>
    <t>4.5795</t>
  </si>
  <si>
    <t>5.0082</t>
  </si>
  <si>
    <t>0.7640</t>
  </si>
  <si>
    <t>3.0206</t>
  </si>
  <si>
    <t>2.8114</t>
  </si>
  <si>
    <t>0.6694</t>
  </si>
  <si>
    <t>5.0100</t>
  </si>
  <si>
    <t>0.3040</t>
  </si>
  <si>
    <t>2.8499</t>
  </si>
  <si>
    <t>0.4940</t>
  </si>
  <si>
    <t>0.8496</t>
  </si>
  <si>
    <t>2.9809</t>
  </si>
  <si>
    <t>0.9839</t>
  </si>
  <si>
    <t>0.3190</t>
  </si>
  <si>
    <t>2.7788</t>
  </si>
  <si>
    <t>0.6616</t>
  </si>
  <si>
    <t>5.5468</t>
  </si>
  <si>
    <t>3.1356</t>
  </si>
  <si>
    <t>0.4816</t>
  </si>
  <si>
    <t>3.0789</t>
  </si>
  <si>
    <t>2.9681</t>
  </si>
  <si>
    <t>0.9668</t>
  </si>
  <si>
    <t>2.7463</t>
  </si>
  <si>
    <t>6.0836</t>
  </si>
  <si>
    <t>3.4214</t>
  </si>
  <si>
    <t>0.4693</t>
  </si>
  <si>
    <t>3.1758</t>
  </si>
  <si>
    <t>0.8008</t>
  </si>
  <si>
    <t>2.9553</t>
  </si>
  <si>
    <t>0.6462</t>
  </si>
  <si>
    <t>6.6204</t>
  </si>
  <si>
    <t>3.7072</t>
  </si>
  <si>
    <t>0.4569</t>
  </si>
  <si>
    <t>3.2727</t>
  </si>
  <si>
    <t>0.7764</t>
  </si>
  <si>
    <t>2.9425</t>
  </si>
  <si>
    <t>0.9327</t>
  </si>
  <si>
    <t>1.0691</t>
  </si>
  <si>
    <t>2.3125</t>
  </si>
  <si>
    <t>0.8938</t>
  </si>
  <si>
    <t>3.6627</t>
  </si>
  <si>
    <t>2.2959</t>
  </si>
  <si>
    <t>1.0295</t>
  </si>
  <si>
    <t>0.8594</t>
  </si>
  <si>
    <t>2.8035</t>
  </si>
  <si>
    <t>3.4845</t>
  </si>
  <si>
    <t>0.5785</t>
  </si>
  <si>
    <t>2.2234</t>
  </si>
  <si>
    <t>1.8533</t>
  </si>
  <si>
    <t>0.6505</t>
  </si>
  <si>
    <t>1.9703</t>
  </si>
  <si>
    <t>0.8250</t>
  </si>
  <si>
    <t>0.9240</t>
  </si>
  <si>
    <t>2.1509</t>
  </si>
  <si>
    <t>0.9503</t>
  </si>
  <si>
    <t>1.9286</t>
  </si>
  <si>
    <t>2.0563</t>
  </si>
  <si>
    <t>0.8133</t>
  </si>
  <si>
    <t>2.6517</t>
  </si>
  <si>
    <t>0.9126</t>
  </si>
  <si>
    <t>3.1913</t>
  </si>
  <si>
    <t>2.0848</t>
  </si>
  <si>
    <t>2.8164</t>
  </si>
  <si>
    <t>0.9652</t>
  </si>
  <si>
    <t>2.0039</t>
  </si>
  <si>
    <t>0.6379</t>
  </si>
  <si>
    <t>2.1425</t>
  </si>
  <si>
    <t>0.8015</t>
  </si>
  <si>
    <t>3.0765</t>
  </si>
  <si>
    <t>2.7380</t>
  </si>
  <si>
    <t>0.9383</t>
  </si>
  <si>
    <t>0.6316</t>
  </si>
  <si>
    <t>2.2288</t>
  </si>
  <si>
    <t>0.7897</t>
  </si>
  <si>
    <t>2.7377</t>
  </si>
  <si>
    <t>0.8897</t>
  </si>
  <si>
    <t>2.9616</t>
  </si>
  <si>
    <t>2.6594</t>
  </si>
  <si>
    <t>0.9114</t>
  </si>
  <si>
    <t>0.6253</t>
  </si>
  <si>
    <t>2.7809</t>
  </si>
  <si>
    <t>0.8783</t>
  </si>
  <si>
    <t>1.8864</t>
  </si>
  <si>
    <t>2.5808</t>
  </si>
  <si>
    <t>2.2299</t>
  </si>
  <si>
    <t>2.4018</t>
  </si>
  <si>
    <t>0.7660</t>
  </si>
  <si>
    <t>2.8241</t>
  </si>
  <si>
    <t>0.8668</t>
  </si>
  <si>
    <t>2.7315</t>
  </si>
  <si>
    <t>2.3052</t>
  </si>
  <si>
    <t>2.4885</t>
  </si>
  <si>
    <t>2.8674</t>
  </si>
  <si>
    <t>0.8554</t>
  </si>
  <si>
    <t>1.7541</t>
  </si>
  <si>
    <t>0.9962</t>
  </si>
  <si>
    <t>2.4232</t>
  </si>
  <si>
    <t>0.8304</t>
  </si>
  <si>
    <t>2.3806</t>
  </si>
  <si>
    <t>0.6064</t>
  </si>
  <si>
    <t>2.5754</t>
  </si>
  <si>
    <t>0.7423</t>
  </si>
  <si>
    <t>2.9108</t>
  </si>
  <si>
    <t>1.6879</t>
  </si>
  <si>
    <t>1.0038</t>
  </si>
  <si>
    <t>2.3442</t>
  </si>
  <si>
    <t>2.4559</t>
  </si>
  <si>
    <t>2.6624</t>
  </si>
  <si>
    <t>2.9542</t>
  </si>
  <si>
    <t>0.8324</t>
  </si>
  <si>
    <t>2.3857</t>
  </si>
  <si>
    <t>1.6218</t>
  </si>
  <si>
    <t>2.2651</t>
  </si>
  <si>
    <t>0.5938</t>
  </si>
  <si>
    <t>2.7496</t>
  </si>
  <si>
    <t>2.9978</t>
  </si>
  <si>
    <t>2.2702</t>
  </si>
  <si>
    <t>0.6448</t>
  </si>
  <si>
    <t>1.5557</t>
  </si>
  <si>
    <t>1.0191</t>
  </si>
  <si>
    <t>2.1860</t>
  </si>
  <si>
    <t>0.7491</t>
  </si>
  <si>
    <t>2.6066</t>
  </si>
  <si>
    <t>0.5875</t>
  </si>
  <si>
    <t>2.8369</t>
  </si>
  <si>
    <t>0.7066</t>
  </si>
  <si>
    <t>3.0414</t>
  </si>
  <si>
    <t>0.8094</t>
  </si>
  <si>
    <t>0.6547</t>
  </si>
  <si>
    <t>1.0267</t>
  </si>
  <si>
    <t>0.7220</t>
  </si>
  <si>
    <t>2.6819</t>
  </si>
  <si>
    <t>2.9244</t>
  </si>
  <si>
    <t>3.0851</t>
  </si>
  <si>
    <t>2.0390</t>
  </si>
  <si>
    <t>0.6647</t>
  </si>
  <si>
    <t>1.0343</t>
  </si>
  <si>
    <t>2.0272</t>
  </si>
  <si>
    <t>0.6947</t>
  </si>
  <si>
    <t>3.0120</t>
  </si>
  <si>
    <t>3.1289</t>
  </si>
  <si>
    <t>1.9233</t>
  </si>
  <si>
    <t>1.3572</t>
  </si>
  <si>
    <t>1.0420</t>
  </si>
  <si>
    <t>1.9477</t>
  </si>
  <si>
    <t>3.1290</t>
  </si>
  <si>
    <t>0.5706</t>
  </si>
  <si>
    <t>0.6748</t>
  </si>
  <si>
    <t>3.1455</t>
  </si>
  <si>
    <t>0.7751</t>
  </si>
  <si>
    <t>1.9199</t>
  </si>
  <si>
    <t>1.0290</t>
  </si>
  <si>
    <t>1.8942</t>
  </si>
  <si>
    <t>0.5663</t>
  </si>
  <si>
    <t>3.1049</t>
  </si>
  <si>
    <t>0.6669</t>
  </si>
  <si>
    <t>3.1621</t>
  </si>
  <si>
    <t>1.9165</t>
  </si>
  <si>
    <t>1.3851</t>
  </si>
  <si>
    <t>1.0159</t>
  </si>
  <si>
    <t>1.8406</t>
  </si>
  <si>
    <t>3.8725</t>
  </si>
  <si>
    <t>3.1514</t>
  </si>
  <si>
    <t>3.1788</t>
  </si>
  <si>
    <t>1.9131</t>
  </si>
  <si>
    <t>1.3990</t>
  </si>
  <si>
    <t>1.0029</t>
  </si>
  <si>
    <t>1.7870</t>
  </si>
  <si>
    <t>4.2442</t>
  </si>
  <si>
    <t>3.1980</t>
  </si>
  <si>
    <t>0.6511</t>
  </si>
  <si>
    <t>0.7416</t>
  </si>
  <si>
    <t>1.9097</t>
  </si>
  <si>
    <t>0.6470</t>
  </si>
  <si>
    <t>1.7333</t>
  </si>
  <si>
    <t>3.2446</t>
  </si>
  <si>
    <t>3.2122</t>
  </si>
  <si>
    <t>1.9063</t>
  </si>
  <si>
    <t>0.6401</t>
  </si>
  <si>
    <t>1.4268</t>
  </si>
  <si>
    <t>0.9769</t>
  </si>
  <si>
    <t>1.6796</t>
  </si>
  <si>
    <t>4.9877</t>
  </si>
  <si>
    <t>3.2289</t>
  </si>
  <si>
    <t>0.6332</t>
  </si>
  <si>
    <t>0.9638</t>
  </si>
  <si>
    <t>1.6258</t>
  </si>
  <si>
    <t>5.3595</t>
  </si>
  <si>
    <t>3.2456</t>
  </si>
  <si>
    <t>0.7079</t>
  </si>
  <si>
    <t>1.8994</t>
  </si>
  <si>
    <t>1.4546</t>
  </si>
  <si>
    <t>0.9508</t>
  </si>
  <si>
    <t>1.5719</t>
  </si>
  <si>
    <t>0.7253</t>
  </si>
  <si>
    <t>5.7312</t>
  </si>
  <si>
    <t>0.5402</t>
  </si>
  <si>
    <t>3.3847</t>
  </si>
  <si>
    <t>3.2623</t>
  </si>
  <si>
    <t>1.8960</t>
  </si>
  <si>
    <t>1.4686</t>
  </si>
  <si>
    <t>0.9378</t>
  </si>
  <si>
    <t>1.5181</t>
  </si>
  <si>
    <t>6.1030</t>
  </si>
  <si>
    <t>0.5358</t>
  </si>
  <si>
    <t>3.4314</t>
  </si>
  <si>
    <t>0.6854</t>
  </si>
  <si>
    <t>0.6124</t>
  </si>
  <si>
    <t>1.4825</t>
  </si>
  <si>
    <t>6.4747</t>
  </si>
  <si>
    <t>3.2958</t>
  </si>
  <si>
    <t>0.6741</t>
  </si>
  <si>
    <t>1.8892</t>
  </si>
  <si>
    <t>1.4101</t>
  </si>
  <si>
    <t>6.8465</t>
  </si>
  <si>
    <t>0.5271</t>
  </si>
  <si>
    <t>1.3561</t>
  </si>
  <si>
    <t>7.2182</t>
  </si>
  <si>
    <t>3.5721</t>
  </si>
  <si>
    <t>0.5876</t>
  </si>
  <si>
    <t>3.3294</t>
  </si>
  <si>
    <t>1.8824</t>
  </si>
  <si>
    <t>0.8857</t>
  </si>
  <si>
    <t>0.7669</t>
  </si>
  <si>
    <t>6.6529</t>
  </si>
  <si>
    <t>3.3911</t>
  </si>
  <si>
    <t>3.2404</t>
  </si>
  <si>
    <t>0.6406</t>
  </si>
  <si>
    <t>1.8875</t>
  </si>
  <si>
    <t>0.5915</t>
  </si>
  <si>
    <t>1.5128</t>
  </si>
  <si>
    <t>0.8731</t>
  </si>
  <si>
    <t>6.0876</t>
  </si>
  <si>
    <t>3.2100</t>
  </si>
  <si>
    <t>0.5724</t>
  </si>
  <si>
    <t>1.5015</t>
  </si>
  <si>
    <t>0.8606</t>
  </si>
  <si>
    <t>1.2412</t>
  </si>
  <si>
    <t>5.5223</t>
  </si>
  <si>
    <t>3.0287</t>
  </si>
  <si>
    <t>0.5647</t>
  </si>
  <si>
    <t>3.0623</t>
  </si>
  <si>
    <t>0.8480</t>
  </si>
  <si>
    <t>1.2108</t>
  </si>
  <si>
    <t>4.9570</t>
  </si>
  <si>
    <t>0.5093</t>
  </si>
  <si>
    <t>2.8473</t>
  </si>
  <si>
    <t>2.9731</t>
  </si>
  <si>
    <t>0.6077</t>
  </si>
  <si>
    <t>1.9028</t>
  </si>
  <si>
    <t>0.5911</t>
  </si>
  <si>
    <t>1.4787</t>
  </si>
  <si>
    <t>1.1804</t>
  </si>
  <si>
    <t>4.3917</t>
  </si>
  <si>
    <t>0.5059</t>
  </si>
  <si>
    <t>0.5494</t>
  </si>
  <si>
    <t>1.9079</t>
  </si>
  <si>
    <t>0.5910</t>
  </si>
  <si>
    <t>1.4673</t>
  </si>
  <si>
    <t>1.8340</t>
  </si>
  <si>
    <t>1.7455</t>
  </si>
  <si>
    <t>0.8932</t>
  </si>
  <si>
    <t>7.3570</t>
  </si>
  <si>
    <t>0.7606</t>
  </si>
  <si>
    <t>1.6226</t>
  </si>
  <si>
    <t>4.4814</t>
  </si>
  <si>
    <t>4.6487</t>
  </si>
  <si>
    <t>1.7056</t>
  </si>
  <si>
    <t>6.8461</t>
  </si>
  <si>
    <t>1.6300</t>
  </si>
  <si>
    <t>2.5544</t>
  </si>
  <si>
    <t>0.7566</t>
  </si>
  <si>
    <t>3.1874</t>
  </si>
  <si>
    <t>4.3232</t>
  </si>
  <si>
    <t>1.7061</t>
  </si>
  <si>
    <t>4.5444</t>
  </si>
  <si>
    <t>1.6673</t>
  </si>
  <si>
    <t>0.7686</t>
  </si>
  <si>
    <t>6.3607</t>
  </si>
  <si>
    <t>1.5145</t>
  </si>
  <si>
    <t>2.6155</t>
  </si>
  <si>
    <t>0.7746</t>
  </si>
  <si>
    <t>3.1164</t>
  </si>
  <si>
    <t>1.5069</t>
  </si>
  <si>
    <t>1.6949</t>
  </si>
  <si>
    <t>4.5752</t>
  </si>
  <si>
    <t>1.6786</t>
  </si>
  <si>
    <t>0.7318</t>
  </si>
  <si>
    <t>6.0728</t>
  </si>
  <si>
    <t>1.4459</t>
  </si>
  <si>
    <t>2.6712</t>
  </si>
  <si>
    <t>0.7911</t>
  </si>
  <si>
    <t>3.0388</t>
  </si>
  <si>
    <t>1.4694</t>
  </si>
  <si>
    <t>4.2576</t>
  </si>
  <si>
    <t>1.6802</t>
  </si>
  <si>
    <t>4.5965</t>
  </si>
  <si>
    <t>1.6864</t>
  </si>
  <si>
    <t>0.6935</t>
  </si>
  <si>
    <t>5.7717</t>
  </si>
  <si>
    <t>1.3742</t>
  </si>
  <si>
    <t>2.7270</t>
  </si>
  <si>
    <t>0.8076</t>
  </si>
  <si>
    <t>2.9612</t>
  </si>
  <si>
    <t>1.4319</t>
  </si>
  <si>
    <t>4.2203</t>
  </si>
  <si>
    <t>1.6655</t>
  </si>
  <si>
    <t>4.6179</t>
  </si>
  <si>
    <t>1.6943</t>
  </si>
  <si>
    <t>5.4706</t>
  </si>
  <si>
    <t>1.3025</t>
  </si>
  <si>
    <t>0.8242</t>
  </si>
  <si>
    <t>2.8836</t>
  </si>
  <si>
    <t>1.3944</t>
  </si>
  <si>
    <t>4.1831</t>
  </si>
  <si>
    <t>1.6508</t>
  </si>
  <si>
    <t>4.6392</t>
  </si>
  <si>
    <t>1.7021</t>
  </si>
  <si>
    <t>5.1696</t>
  </si>
  <si>
    <t>2.8385</t>
  </si>
  <si>
    <t>1.3569</t>
  </si>
  <si>
    <t>4.1458</t>
  </si>
  <si>
    <t>1.6361</t>
  </si>
  <si>
    <t>4.6606</t>
  </si>
  <si>
    <t>1.7099</t>
  </si>
  <si>
    <t>0.5784</t>
  </si>
  <si>
    <t>4.8685</t>
  </si>
  <si>
    <t>1.1592</t>
  </si>
  <si>
    <t>2.8942</t>
  </si>
  <si>
    <t>0.8572</t>
  </si>
  <si>
    <t>2.7284</t>
  </si>
  <si>
    <t>1.3193</t>
  </si>
  <si>
    <t>4.1085</t>
  </si>
  <si>
    <t>4.6819</t>
  </si>
  <si>
    <t>1.7178</t>
  </si>
  <si>
    <t>4.5674</t>
  </si>
  <si>
    <t>1.0875</t>
  </si>
  <si>
    <t>2.9500</t>
  </si>
  <si>
    <t>2.6508</t>
  </si>
  <si>
    <t>2.5382</t>
  </si>
  <si>
    <t>2.1282</t>
  </si>
  <si>
    <t>0.8565</t>
  </si>
  <si>
    <t>0.2380</t>
  </si>
  <si>
    <t>2.0831</t>
  </si>
  <si>
    <t>5.5343</t>
  </si>
  <si>
    <t>3.8332</t>
  </si>
  <si>
    <t>0.5222</t>
  </si>
  <si>
    <t>2.5824</t>
  </si>
  <si>
    <t>0.8301</t>
  </si>
  <si>
    <t>0.2350</t>
  </si>
  <si>
    <t>2.0592</t>
  </si>
  <si>
    <t>0.4903</t>
  </si>
  <si>
    <t>5.8076</t>
  </si>
  <si>
    <t>0.3932</t>
  </si>
  <si>
    <t>0.5147</t>
  </si>
  <si>
    <t>2.6265</t>
  </si>
  <si>
    <t>0.6200</t>
  </si>
  <si>
    <t>2.1081</t>
  </si>
  <si>
    <t>0.8037</t>
  </si>
  <si>
    <t>0.4846</t>
  </si>
  <si>
    <t>6.0808</t>
  </si>
  <si>
    <t>3.7942</t>
  </si>
  <si>
    <t>0.5073</t>
  </si>
  <si>
    <t>0.6028</t>
  </si>
  <si>
    <t>3.0977</t>
  </si>
  <si>
    <t>1.0488</t>
  </si>
  <si>
    <t>2.3984</t>
  </si>
  <si>
    <t>0.5537</t>
  </si>
  <si>
    <t>0.5656</t>
  </si>
  <si>
    <t>3.1396</t>
  </si>
  <si>
    <t>0.2844</t>
  </si>
  <si>
    <t>0.7203</t>
  </si>
  <si>
    <t>1.0158</t>
  </si>
  <si>
    <t>0.9993</t>
  </si>
  <si>
    <t>0.2800</t>
  </si>
  <si>
    <t>1.2818</t>
  </si>
  <si>
    <t>4.0713</t>
  </si>
  <si>
    <t>1.6067</t>
  </si>
  <si>
    <t>4.7033</t>
  </si>
  <si>
    <t>1.7256</t>
  </si>
  <si>
    <t>0.5016</t>
  </si>
  <si>
    <t>3.2307</t>
  </si>
  <si>
    <t>0.8626</t>
  </si>
  <si>
    <t>3.0071</t>
  </si>
  <si>
    <t>1.2585</t>
  </si>
  <si>
    <t>4.0625</t>
  </si>
  <si>
    <t>1.5830</t>
  </si>
  <si>
    <t>4.6295</t>
  </si>
  <si>
    <t>1.7293</t>
  </si>
  <si>
    <t>0.4971</t>
  </si>
  <si>
    <t>4.2346</t>
  </si>
  <si>
    <t>1.0082</t>
  </si>
  <si>
    <t>3.5114</t>
  </si>
  <si>
    <t>0.8515</t>
  </si>
  <si>
    <t>3.3633</t>
  </si>
  <si>
    <t>4.0538</t>
  </si>
  <si>
    <t>1.5593</t>
  </si>
  <si>
    <t>4.5558</t>
  </si>
  <si>
    <t>1.7331</t>
  </si>
  <si>
    <t>4.2028</t>
  </si>
  <si>
    <t>1.0007</t>
  </si>
  <si>
    <t>3.7921</t>
  </si>
  <si>
    <t>0.8404</t>
  </si>
  <si>
    <t>3.7196</t>
  </si>
  <si>
    <t>1.2119</t>
  </si>
  <si>
    <t>4.4820</t>
  </si>
  <si>
    <t>0.4879</t>
  </si>
  <si>
    <t>4.1710</t>
  </si>
  <si>
    <t>0.9931</t>
  </si>
  <si>
    <t>4.0728</t>
  </si>
  <si>
    <t>4.0363</t>
  </si>
  <si>
    <t>1.5118</t>
  </si>
  <si>
    <t>4.4083</t>
  </si>
  <si>
    <t>1.7406</t>
  </si>
  <si>
    <t>0.4834</t>
  </si>
  <si>
    <t>4.1392</t>
  </si>
  <si>
    <t>0.9855</t>
  </si>
  <si>
    <t>4.3535</t>
  </si>
  <si>
    <t>0.8182</t>
  </si>
  <si>
    <t>4.4321</t>
  </si>
  <si>
    <t>4.0275</t>
  </si>
  <si>
    <t>1.4881</t>
  </si>
  <si>
    <t>4.3345</t>
  </si>
  <si>
    <t>1.7444</t>
  </si>
  <si>
    <t>0.4788</t>
  </si>
  <si>
    <t>4.1074</t>
  </si>
  <si>
    <t>0.9780</t>
  </si>
  <si>
    <t>4.2308</t>
  </si>
  <si>
    <t>0.7368</t>
  </si>
  <si>
    <t>4.3715</t>
  </si>
  <si>
    <t>1.0426</t>
  </si>
  <si>
    <t>3.6689</t>
  </si>
  <si>
    <t>1.3369</t>
  </si>
  <si>
    <t>3.8898</t>
  </si>
  <si>
    <t>1.5959</t>
  </si>
  <si>
    <t>3.7208</t>
  </si>
  <si>
    <t>0.8859</t>
  </si>
  <si>
    <t>4.0591</t>
  </si>
  <si>
    <t>0.6574</t>
  </si>
  <si>
    <t>4.2488</t>
  </si>
  <si>
    <t>3.3117</t>
  </si>
  <si>
    <t>1.1898</t>
  </si>
  <si>
    <t>3.4579</t>
  </si>
  <si>
    <t>1.4468</t>
  </si>
  <si>
    <t>3.3397</t>
  </si>
  <si>
    <t>0.7952</t>
  </si>
  <si>
    <t>3.8385</t>
  </si>
  <si>
    <t>0.5799</t>
  </si>
  <si>
    <t>4.0640</t>
  </si>
  <si>
    <t>2.9561</t>
  </si>
  <si>
    <t>1.0468</t>
  </si>
  <si>
    <t>0.3436</t>
  </si>
  <si>
    <t>2.9641</t>
  </si>
  <si>
    <t>0.7057</t>
  </si>
  <si>
    <t>3.6096</t>
  </si>
  <si>
    <t>0.5100</t>
  </si>
  <si>
    <t>3.8606</t>
  </si>
  <si>
    <t>2.6316</t>
  </si>
  <si>
    <t>0.9183</t>
  </si>
  <si>
    <t>2.6625</t>
  </si>
  <si>
    <t>2.6235</t>
  </si>
  <si>
    <t>0.6246</t>
  </si>
  <si>
    <t>3.7947</t>
  </si>
  <si>
    <t>0.5027</t>
  </si>
  <si>
    <t>0.9027</t>
  </si>
  <si>
    <t>2.6139</t>
  </si>
  <si>
    <t>1.1621</t>
  </si>
  <si>
    <t>0.3005</t>
  </si>
  <si>
    <t>0.4954</t>
  </si>
  <si>
    <t>4.3302</t>
  </si>
  <si>
    <t>2.6200</t>
  </si>
  <si>
    <t>0.8871</t>
  </si>
  <si>
    <t>2.5653</t>
  </si>
  <si>
    <t>0.6147</t>
  </si>
  <si>
    <t>4.1647</t>
  </si>
  <si>
    <t>4.5651</t>
  </si>
  <si>
    <t>0.6606</t>
  </si>
  <si>
    <t>1.1671</t>
  </si>
  <si>
    <t>2.5606</t>
  </si>
  <si>
    <t>0.6097</t>
  </si>
  <si>
    <t>4.4790</t>
  </si>
  <si>
    <t>0.4836</t>
  </si>
  <si>
    <t>4.5426</t>
  </si>
  <si>
    <t>0.6521</t>
  </si>
  <si>
    <t>2.6650</t>
  </si>
  <si>
    <t>2.5051</t>
  </si>
  <si>
    <t>1.1367</t>
  </si>
  <si>
    <t>2.5331</t>
  </si>
  <si>
    <t>0.6031</t>
  </si>
  <si>
    <t>4.7932</t>
  </si>
  <si>
    <t>4.5202</t>
  </si>
  <si>
    <t>2.7158</t>
  </si>
  <si>
    <t>0.8318</t>
  </si>
  <si>
    <t>2.4936</t>
  </si>
  <si>
    <t>2.5056</t>
  </si>
  <si>
    <t>0.5966</t>
  </si>
  <si>
    <t>5.1075</t>
  </si>
  <si>
    <t>0.4746</t>
  </si>
  <si>
    <t>4.4978</t>
  </si>
  <si>
    <t>0.6349</t>
  </si>
  <si>
    <t>2.7666</t>
  </si>
  <si>
    <t>0.8120</t>
  </si>
  <si>
    <t>2.4820</t>
  </si>
  <si>
    <t>1.0760</t>
  </si>
  <si>
    <t>2.4781</t>
  </si>
  <si>
    <t>5.4217</t>
  </si>
  <si>
    <t>0.4701</t>
  </si>
  <si>
    <t>4.4754</t>
  </si>
  <si>
    <t>0.6263</t>
  </si>
  <si>
    <t>2.8174</t>
  </si>
  <si>
    <t>0.7922</t>
  </si>
  <si>
    <t>2.4705</t>
  </si>
  <si>
    <t>0.2807</t>
  </si>
  <si>
    <t>5.7360</t>
  </si>
  <si>
    <t>0.4656</t>
  </si>
  <si>
    <t>4.4530</t>
  </si>
  <si>
    <t>2.8682</t>
  </si>
  <si>
    <t>0.7724</t>
  </si>
  <si>
    <t>1.0153</t>
  </si>
  <si>
    <t>0.2772</t>
  </si>
  <si>
    <t>2.4231</t>
  </si>
  <si>
    <t>6.0502</t>
  </si>
  <si>
    <t>0.4611</t>
  </si>
  <si>
    <t>4.4306</t>
  </si>
  <si>
    <t>2.9190</t>
  </si>
  <si>
    <t>0.7526</t>
  </si>
  <si>
    <t>2.4474</t>
  </si>
  <si>
    <t>0.9850</t>
  </si>
  <si>
    <t>0.2737</t>
  </si>
  <si>
    <t>0.5704</t>
  </si>
  <si>
    <t>6.3645</t>
  </si>
  <si>
    <t>0.4566</t>
  </si>
  <si>
    <t>4.4082</t>
  </si>
  <si>
    <t>2.9697</t>
  </si>
  <si>
    <t>2.4358</t>
  </si>
  <si>
    <t>0.2702</t>
  </si>
  <si>
    <t>2.3681</t>
  </si>
  <si>
    <t>0.5638</t>
  </si>
  <si>
    <t>6.6787</t>
  </si>
  <si>
    <t>0.4521</t>
  </si>
  <si>
    <t>4.3858</t>
  </si>
  <si>
    <t>0.5919</t>
  </si>
  <si>
    <t>3.0205</t>
  </si>
  <si>
    <t>0.7130</t>
  </si>
  <si>
    <t>2.4243</t>
  </si>
  <si>
    <t>0.2668</t>
  </si>
  <si>
    <t>2.3406</t>
  </si>
  <si>
    <t>0.5573</t>
  </si>
  <si>
    <t>6.9930</t>
  </si>
  <si>
    <t>0.4477</t>
  </si>
  <si>
    <t>4.3634</t>
  </si>
  <si>
    <t>0.8939</t>
  </si>
  <si>
    <t>0.2633</t>
  </si>
  <si>
    <t>0.5507</t>
  </si>
  <si>
    <t>7.3072</t>
  </si>
  <si>
    <t>4.3410</t>
  </si>
  <si>
    <t>3.1221</t>
  </si>
  <si>
    <t>0.6734</t>
  </si>
  <si>
    <t>2.4012</t>
  </si>
  <si>
    <t>0.2598</t>
  </si>
  <si>
    <t>2.2855</t>
  </si>
  <si>
    <t>0.5442</t>
  </si>
  <si>
    <t>7.6215</t>
  </si>
  <si>
    <t>4.3186</t>
  </si>
  <si>
    <t>0.5662</t>
  </si>
  <si>
    <t>3.1729</t>
  </si>
  <si>
    <t>0.6536</t>
  </si>
  <si>
    <t>0.8332</t>
  </si>
  <si>
    <t>0.2564</t>
  </si>
  <si>
    <t>2.2580</t>
  </si>
  <si>
    <t>0.5376</t>
  </si>
  <si>
    <t>7.9357</t>
  </si>
  <si>
    <t>0.4342</t>
  </si>
  <si>
    <t>4.2962</t>
  </si>
  <si>
    <t>0.5576</t>
  </si>
  <si>
    <t>0.6338</t>
  </si>
  <si>
    <t>2.3781</t>
  </si>
  <si>
    <t>0.8029</t>
  </si>
  <si>
    <t>0.2529</t>
  </si>
  <si>
    <t>2.2305</t>
  </si>
  <si>
    <t>9.7957</t>
  </si>
  <si>
    <t>3.9630</t>
  </si>
  <si>
    <t>13.6104</t>
  </si>
  <si>
    <t>4.8914</t>
  </si>
  <si>
    <t>22.1217</t>
  </si>
  <si>
    <t>12.1837</t>
  </si>
  <si>
    <t>23.6817</t>
  </si>
  <si>
    <t>4.0010</t>
  </si>
  <si>
    <t>32.7680</t>
  </si>
  <si>
    <t>7.8019</t>
  </si>
  <si>
    <t>5.8359</t>
  </si>
  <si>
    <t>3.2142</t>
  </si>
  <si>
    <t>6.2474</t>
  </si>
  <si>
    <t>1.1511</t>
  </si>
  <si>
    <t>8.6445</t>
  </si>
  <si>
    <t>2.0582</t>
  </si>
  <si>
    <t>3.4703</t>
  </si>
  <si>
    <t>5.5890</t>
  </si>
  <si>
    <t>3.0782</t>
  </si>
  <si>
    <t>6.0668</t>
  </si>
  <si>
    <t>0.9899</t>
  </si>
  <si>
    <t>8.1212</t>
  </si>
  <si>
    <t>1.9336</t>
  </si>
  <si>
    <t>0.9974</t>
  </si>
  <si>
    <t>3.3519</t>
  </si>
  <si>
    <t>1.2046</t>
  </si>
  <si>
    <t>5.3474</t>
  </si>
  <si>
    <t>2.9452</t>
  </si>
  <si>
    <t>5.8880</t>
  </si>
  <si>
    <t>7.6132</t>
  </si>
  <si>
    <t>0.6177</t>
  </si>
  <si>
    <t>0.6751</t>
  </si>
  <si>
    <t>0.6362</t>
  </si>
  <si>
    <t>0.3569</t>
  </si>
  <si>
    <t>0.6689</t>
  </si>
  <si>
    <t>1.7116</t>
  </si>
  <si>
    <t>0.8951</t>
  </si>
  <si>
    <t>0.3115</t>
  </si>
  <si>
    <t>1.1463</t>
  </si>
  <si>
    <t>0.3074</t>
  </si>
  <si>
    <t>0.4587</t>
  </si>
  <si>
    <t>0.4803</t>
  </si>
  <si>
    <t>0.3054</t>
  </si>
  <si>
    <t>0.4528</t>
  </si>
  <si>
    <t>0.7627</t>
  </si>
  <si>
    <t>0.3033</t>
  </si>
  <si>
    <t>0.4469</t>
  </si>
  <si>
    <t>0.3013</t>
  </si>
  <si>
    <t>2.1063</t>
  </si>
  <si>
    <t>0.4410</t>
  </si>
  <si>
    <t>Rate Groups 604 - 689</t>
  </si>
  <si>
    <t>1.4175</t>
  </si>
  <si>
    <t>1.4058</t>
  </si>
  <si>
    <t>1.0893</t>
  </si>
  <si>
    <t>4.3677</t>
  </si>
  <si>
    <t>1.6362</t>
  </si>
  <si>
    <t>4.8591</t>
  </si>
  <si>
    <t>1.7029</t>
  </si>
  <si>
    <t>1.3017</t>
  </si>
  <si>
    <t>1.5977</t>
  </si>
  <si>
    <t>1.0389</t>
  </si>
  <si>
    <t>4.1813</t>
  </si>
  <si>
    <t>1.5663</t>
  </si>
  <si>
    <t>4.7264</t>
  </si>
  <si>
    <t>0.6361</t>
  </si>
  <si>
    <t>5.2220</t>
  </si>
  <si>
    <t>1.2433</t>
  </si>
  <si>
    <t>1.5721</t>
  </si>
  <si>
    <t>0.4364</t>
  </si>
  <si>
    <t>0.9902</t>
  </si>
  <si>
    <t>4.0009</t>
  </si>
  <si>
    <t>1.4987</t>
  </si>
  <si>
    <t>4.5966</t>
  </si>
  <si>
    <t>1.6109</t>
  </si>
  <si>
    <t>4.9850</t>
  </si>
  <si>
    <t>1.1869</t>
  </si>
  <si>
    <t>1.5465</t>
  </si>
  <si>
    <t>0.9432</t>
  </si>
  <si>
    <t>1.4334</t>
  </si>
  <si>
    <t>1.5664</t>
  </si>
  <si>
    <t>4.7560</t>
  </si>
  <si>
    <t>1.1324</t>
  </si>
  <si>
    <t>0.4221</t>
  </si>
  <si>
    <t>2.1708</t>
  </si>
  <si>
    <t>0.8978</t>
  </si>
  <si>
    <t>1.3701</t>
  </si>
  <si>
    <t>4.3452</t>
  </si>
  <si>
    <t>4.5345</t>
  </si>
  <si>
    <t>1.4953</t>
  </si>
  <si>
    <t>0.4150</t>
  </si>
  <si>
    <t>0.8539</t>
  </si>
  <si>
    <t>4.2235</t>
  </si>
  <si>
    <t>1.4802</t>
  </si>
  <si>
    <t>4.3205</t>
  </si>
  <si>
    <t>1.0287</t>
  </si>
  <si>
    <t>1.4955</t>
  </si>
  <si>
    <t>0.4151</t>
  </si>
  <si>
    <t>3.3945</t>
  </si>
  <si>
    <t>1.2716</t>
  </si>
  <si>
    <t>4.1762</t>
  </si>
  <si>
    <t>1.4636</t>
  </si>
  <si>
    <t>4.1859</t>
  </si>
  <si>
    <t>0.9967</t>
  </si>
  <si>
    <t>0.4190</t>
  </si>
  <si>
    <t>1.9476</t>
  </si>
  <si>
    <t>3.3272</t>
  </si>
  <si>
    <t>1.2464</t>
  </si>
  <si>
    <t>1.4607</t>
  </si>
  <si>
    <t>4.0912</t>
  </si>
  <si>
    <t>0.9741</t>
  </si>
  <si>
    <t>1.5234</t>
  </si>
  <si>
    <t>1.8986</t>
  </si>
  <si>
    <t>4.1599</t>
  </si>
  <si>
    <t>1.4579</t>
  </si>
  <si>
    <t>0.4771</t>
  </si>
  <si>
    <t>0.9516</t>
  </si>
  <si>
    <t>1.5374</t>
  </si>
  <si>
    <t>0.4267</t>
  </si>
  <si>
    <t>1.8497</t>
  </si>
  <si>
    <t>0.7650</t>
  </si>
  <si>
    <t>1.1960</t>
  </si>
  <si>
    <t>4.1517</t>
  </si>
  <si>
    <t>1.4550</t>
  </si>
  <si>
    <t>0.4641</t>
  </si>
  <si>
    <t>3.9019</t>
  </si>
  <si>
    <t>1.5514</t>
  </si>
  <si>
    <t>1.8007</t>
  </si>
  <si>
    <t>3.1254</t>
  </si>
  <si>
    <t>1.1708</t>
  </si>
  <si>
    <t>4.1435</t>
  </si>
  <si>
    <t>1.4521</t>
  </si>
  <si>
    <t>3.8072</t>
  </si>
  <si>
    <t>0.9065</t>
  </si>
  <si>
    <t>1.7517</t>
  </si>
  <si>
    <t>3.0534</t>
  </si>
  <si>
    <t>0.7404</t>
  </si>
  <si>
    <t>2.9246</t>
  </si>
  <si>
    <t>1.0741</t>
  </si>
  <si>
    <t>3.5250</t>
  </si>
  <si>
    <t>1.3559</t>
  </si>
  <si>
    <t>3.9615</t>
  </si>
  <si>
    <t>0.4283</t>
  </si>
  <si>
    <t>3.6546</t>
  </si>
  <si>
    <t>0.8702</t>
  </si>
  <si>
    <t>3.2975</t>
  </si>
  <si>
    <t>0.7308</t>
  </si>
  <si>
    <t>3.2344</t>
  </si>
  <si>
    <t>1.0539</t>
  </si>
  <si>
    <t>3.5174</t>
  </si>
  <si>
    <t>1.3353</t>
  </si>
  <si>
    <t>3.8974</t>
  </si>
  <si>
    <t>0.4243</t>
  </si>
  <si>
    <t>3.6269</t>
  </si>
  <si>
    <t>0.8636</t>
  </si>
  <si>
    <t>3.5416</t>
  </si>
  <si>
    <t>3.5442</t>
  </si>
  <si>
    <t>1.0336</t>
  </si>
  <si>
    <t>1.3146</t>
  </si>
  <si>
    <t>3.8333</t>
  </si>
  <si>
    <t>1.5136</t>
  </si>
  <si>
    <t>3.5993</t>
  </si>
  <si>
    <t>3.7857</t>
  </si>
  <si>
    <t>0.7115</t>
  </si>
  <si>
    <t>3.8540</t>
  </si>
  <si>
    <t>1.0133</t>
  </si>
  <si>
    <t>1.2940</t>
  </si>
  <si>
    <t>3.7691</t>
  </si>
  <si>
    <t>1.5168</t>
  </si>
  <si>
    <t>0.4164</t>
  </si>
  <si>
    <t>3.5717</t>
  </si>
  <si>
    <t>3.6789</t>
  </si>
  <si>
    <t>0.6407</t>
  </si>
  <si>
    <t>3.8013</t>
  </si>
  <si>
    <t>0.9066</t>
  </si>
  <si>
    <t>3.1903</t>
  </si>
  <si>
    <t>1.1625</t>
  </si>
  <si>
    <t>3.3824</t>
  </si>
  <si>
    <t>1.3878</t>
  </si>
  <si>
    <t>0.3765</t>
  </si>
  <si>
    <t>3.2355</t>
  </si>
  <si>
    <t>0.5716</t>
  </si>
  <si>
    <t>3.6946</t>
  </si>
  <si>
    <t>0.8034</t>
  </si>
  <si>
    <t>2.8798</t>
  </si>
  <si>
    <t>1.0346</t>
  </si>
  <si>
    <t>3.0068</t>
  </si>
  <si>
    <t>1.2581</t>
  </si>
  <si>
    <t>0.3373</t>
  </si>
  <si>
    <t>2.9041</t>
  </si>
  <si>
    <t>0.5042</t>
  </si>
  <si>
    <t>3.5339</t>
  </si>
  <si>
    <t>2.5705</t>
  </si>
  <si>
    <t>1.1279</t>
  </si>
  <si>
    <t>2.5774</t>
  </si>
  <si>
    <t>0.6137</t>
  </si>
  <si>
    <t>3.1388</t>
  </si>
  <si>
    <t>0.4435</t>
  </si>
  <si>
    <t>3.3570</t>
  </si>
  <si>
    <t>2.2883</t>
  </si>
  <si>
    <t>0.7985</t>
  </si>
  <si>
    <t>2.3152</t>
  </si>
  <si>
    <t>0.2640</t>
  </si>
  <si>
    <t>2.2813</t>
  </si>
  <si>
    <t>3.2997</t>
  </si>
  <si>
    <t>3.5612</t>
  </si>
  <si>
    <t>2.2833</t>
  </si>
  <si>
    <t>0.7849</t>
  </si>
  <si>
    <t>2.2729</t>
  </si>
  <si>
    <t>1.0105</t>
  </si>
  <si>
    <t>0.2613</t>
  </si>
  <si>
    <t>2.2631</t>
  </si>
  <si>
    <t>3.4606</t>
  </si>
  <si>
    <t>3.7654</t>
  </si>
  <si>
    <t>0.7601</t>
  </si>
  <si>
    <t>2.6032</t>
  </si>
  <si>
    <t>0.2809</t>
  </si>
  <si>
    <t>2.4446</t>
  </si>
  <si>
    <t>2.4782</t>
  </si>
  <si>
    <t>2.5930</t>
  </si>
  <si>
    <t>0.7388</t>
  </si>
  <si>
    <t>2.5921</t>
  </si>
  <si>
    <t>0.2774</t>
  </si>
  <si>
    <t>0.5753</t>
  </si>
  <si>
    <t>4.8233</t>
  </si>
  <si>
    <t>0.2620</t>
  </si>
  <si>
    <t>0.2198</t>
  </si>
  <si>
    <t>1.9263</t>
  </si>
  <si>
    <t>4.2405</t>
  </si>
  <si>
    <t>0.4445</t>
  </si>
  <si>
    <t>2.3077</t>
  </si>
  <si>
    <t>0.6296</t>
  </si>
  <si>
    <t>2.1786</t>
  </si>
  <si>
    <t>0.8046</t>
  </si>
  <si>
    <t>0.2181</t>
  </si>
  <si>
    <t>1.9142</t>
  </si>
  <si>
    <t>0.4558</t>
  </si>
  <si>
    <t>4.2677</t>
  </si>
  <si>
    <t>0.4256</t>
  </si>
  <si>
    <t>4.4987</t>
  </si>
  <si>
    <t>2.3394</t>
  </si>
  <si>
    <t>2.1619</t>
  </si>
  <si>
    <t>0.7921</t>
  </si>
  <si>
    <t>0.2165</t>
  </si>
  <si>
    <t>1.9019</t>
  </si>
  <si>
    <t>4.2949</t>
  </si>
  <si>
    <t>4.7194</t>
  </si>
  <si>
    <t>2.3710</t>
  </si>
  <si>
    <t>2.1453</t>
  </si>
  <si>
    <t>0.7796</t>
  </si>
  <si>
    <t>0.2148</t>
  </si>
  <si>
    <t>1.8896</t>
  </si>
  <si>
    <t>0.4499</t>
  </si>
  <si>
    <t>4.3222</t>
  </si>
  <si>
    <t>0.7357</t>
  </si>
  <si>
    <t>2.9562</t>
  </si>
  <si>
    <t>1.1820</t>
  </si>
  <si>
    <t>3.6084</t>
  </si>
  <si>
    <t>1.5313</t>
  </si>
  <si>
    <t>0.3870</t>
  </si>
  <si>
    <t>3.3080</t>
  </si>
  <si>
    <t>0.7876</t>
  </si>
  <si>
    <t>2.8527</t>
  </si>
  <si>
    <t>0.5475</t>
  </si>
  <si>
    <t>2.3363</t>
  </si>
  <si>
    <t>2.9630</t>
  </si>
  <si>
    <t>3.5453</t>
  </si>
  <si>
    <t>1.5197</t>
  </si>
  <si>
    <t>3.2748</t>
  </si>
  <si>
    <t>0.7797</t>
  </si>
  <si>
    <t>3.1795</t>
  </si>
  <si>
    <t>0.5394</t>
  </si>
  <si>
    <t>2.9699</t>
  </si>
  <si>
    <t>1.1510</t>
  </si>
  <si>
    <t>0.2546</t>
  </si>
  <si>
    <t>1.7568</t>
  </si>
  <si>
    <t>2.5245</t>
  </si>
  <si>
    <t>0.5463</t>
  </si>
  <si>
    <t>0.8806</t>
  </si>
  <si>
    <t>0.9671</t>
  </si>
  <si>
    <t>0.8682</t>
  </si>
  <si>
    <t>3.8539</t>
  </si>
  <si>
    <t>0.6675</t>
  </si>
  <si>
    <t>81.0554</t>
  </si>
  <si>
    <t>19.2989</t>
  </si>
  <si>
    <t>4.5690</t>
  </si>
  <si>
    <t>2.0368</t>
  </si>
  <si>
    <t>3.8990</t>
  </si>
  <si>
    <t>12.8676</t>
  </si>
  <si>
    <t>4.8631</t>
  </si>
  <si>
    <t>10.6043</t>
  </si>
  <si>
    <t>9.1706</t>
  </si>
  <si>
    <t>75.1075</t>
  </si>
  <si>
    <t>17.8827</t>
  </si>
  <si>
    <t>4.2196</t>
  </si>
  <si>
    <t>1.8810</t>
  </si>
  <si>
    <t>6.4441</t>
  </si>
  <si>
    <t>3.6009</t>
  </si>
  <si>
    <t>11.8836</t>
  </si>
  <si>
    <t>4.4912</t>
  </si>
  <si>
    <t>9.7934</t>
  </si>
  <si>
    <t>0.8069</t>
  </si>
  <si>
    <t>8.4694</t>
  </si>
  <si>
    <t>69.3641</t>
  </si>
  <si>
    <t>16.5153</t>
  </si>
  <si>
    <t>1.7386</t>
  </si>
  <si>
    <t>5.9561</t>
  </si>
  <si>
    <t>3.3282</t>
  </si>
  <si>
    <t>10.9838</t>
  </si>
  <si>
    <t>4.1511</t>
  </si>
  <si>
    <t>9.0518</t>
  </si>
  <si>
    <t>0.7458</t>
  </si>
  <si>
    <t>7.8280</t>
  </si>
  <si>
    <t>64.1115</t>
  </si>
  <si>
    <t>15.2646</t>
  </si>
  <si>
    <t>3.6772</t>
  </si>
  <si>
    <t>1.6392</t>
  </si>
  <si>
    <t>5.6158</t>
  </si>
  <si>
    <t>10.3561</t>
  </si>
  <si>
    <t>3.9139</t>
  </si>
  <si>
    <t>8.5346</t>
  </si>
  <si>
    <t>0.7032</t>
  </si>
  <si>
    <t>7.3807</t>
  </si>
  <si>
    <t>60.4480</t>
  </si>
  <si>
    <t>14.3924</t>
  </si>
  <si>
    <t>3.4543</t>
  </si>
  <si>
    <t>1.2261</t>
  </si>
  <si>
    <t>1.4232</t>
  </si>
  <si>
    <t>2.1267</t>
  </si>
  <si>
    <t>2.0467</t>
  </si>
  <si>
    <t>0.6964</t>
  </si>
  <si>
    <t>3.8701</t>
  </si>
  <si>
    <t>1.4076</t>
  </si>
  <si>
    <t>2.4089</t>
  </si>
  <si>
    <t>0.6757</t>
  </si>
  <si>
    <t>2.3359</t>
  </si>
  <si>
    <t>3.6153</t>
  </si>
  <si>
    <t>0.8299</t>
  </si>
  <si>
    <t>0.5510</t>
  </si>
  <si>
    <t>1.7764</t>
  </si>
  <si>
    <t>4.1123</t>
  </si>
  <si>
    <t>1.7763</t>
  </si>
  <si>
    <t>2.9966</t>
  </si>
  <si>
    <t>3.3144</t>
  </si>
  <si>
    <t>0.6241</t>
  </si>
  <si>
    <t>3.4712</t>
  </si>
  <si>
    <t>1.3530</t>
  </si>
  <si>
    <t>2.9149</t>
  </si>
  <si>
    <t>0.3420</t>
  </si>
  <si>
    <t>1.1001</t>
  </si>
  <si>
    <t>2.7959</t>
  </si>
  <si>
    <t>0.3552</t>
  </si>
  <si>
    <t>0.5825</t>
  </si>
  <si>
    <t>1.0457</t>
  </si>
  <si>
    <t>1.2410</t>
  </si>
  <si>
    <t>0.3268</t>
  </si>
  <si>
    <t>2.7144</t>
  </si>
  <si>
    <t>3.1711</t>
  </si>
  <si>
    <t>0.9640</t>
  </si>
  <si>
    <t>0.3158</t>
  </si>
  <si>
    <t>0.3218</t>
  </si>
  <si>
    <t>4.5984</t>
  </si>
  <si>
    <t>0.5187</t>
  </si>
  <si>
    <t>3.2272</t>
  </si>
  <si>
    <t>1.1126</t>
  </si>
  <si>
    <t>1.0555</t>
  </si>
  <si>
    <t>0.4526</t>
  </si>
  <si>
    <t>7.2689</t>
  </si>
  <si>
    <t>0.8309</t>
  </si>
  <si>
    <t>2.8466</t>
  </si>
  <si>
    <t>1.5906</t>
  </si>
  <si>
    <t>5.2494</t>
  </si>
  <si>
    <t>1.9839</t>
  </si>
  <si>
    <t>4.3261</t>
  </si>
  <si>
    <t>0.3564</t>
  </si>
  <si>
    <t>3.7412</t>
  </si>
  <si>
    <t>30.6403</t>
  </si>
  <si>
    <t>7.2953</t>
  </si>
  <si>
    <t>1.8108</t>
  </si>
  <si>
    <t>2.6793</t>
  </si>
  <si>
    <t>1.4972</t>
  </si>
  <si>
    <t>4.9686</t>
  </si>
  <si>
    <t>1.8778</t>
  </si>
  <si>
    <t>4.2715</t>
  </si>
  <si>
    <t>0.3519</t>
  </si>
  <si>
    <t>3.3991</t>
  </si>
  <si>
    <t>27.8517</t>
  </si>
  <si>
    <t>6.6314</t>
  </si>
  <si>
    <t>5.2754</t>
  </si>
  <si>
    <t>2.9478</t>
  </si>
  <si>
    <t>9.7285</t>
  </si>
  <si>
    <t>8.0173</t>
  </si>
  <si>
    <t>6.9334</t>
  </si>
  <si>
    <t>56.7845</t>
  </si>
  <si>
    <t>13.5201</t>
  </si>
  <si>
    <t>2.3697</t>
  </si>
  <si>
    <t>1.0564</t>
  </si>
  <si>
    <t>3.6190</t>
  </si>
  <si>
    <t>2.0223</t>
  </si>
  <si>
    <t>6.6739</t>
  </si>
  <si>
    <t>2.5223</t>
  </si>
  <si>
    <t>5.5001</t>
  </si>
  <si>
    <t>38.9554</t>
  </si>
  <si>
    <t>9.2751</t>
  </si>
  <si>
    <t>2.2063</t>
  </si>
  <si>
    <t>3.3695</t>
  </si>
  <si>
    <t>1.8828</t>
  </si>
  <si>
    <t>6.2137</t>
  </si>
  <si>
    <t>5.1208</t>
  </si>
  <si>
    <t>0.4219</t>
  </si>
  <si>
    <t>4.4284</t>
  </si>
  <si>
    <t>36.2688</t>
  </si>
  <si>
    <t>8.6354</t>
  </si>
  <si>
    <t>2.0429</t>
  </si>
  <si>
    <t>0.9107</t>
  </si>
  <si>
    <t>3.1199</t>
  </si>
  <si>
    <t>1.7433</t>
  </si>
  <si>
    <t>5.7534</t>
  </si>
  <si>
    <t>2.1744</t>
  </si>
  <si>
    <t>4.7414</t>
  </si>
  <si>
    <t>0.3907</t>
  </si>
  <si>
    <t>4.1004</t>
  </si>
  <si>
    <t>33.5822</t>
  </si>
  <si>
    <t>7.9958</t>
  </si>
  <si>
    <t>2.0503</t>
  </si>
  <si>
    <t>3.1312</t>
  </si>
  <si>
    <t>1.7497</t>
  </si>
  <si>
    <t>5.7743</t>
  </si>
  <si>
    <t>4.7587</t>
  </si>
  <si>
    <t>0.3921</t>
  </si>
  <si>
    <t>4.1153</t>
  </si>
  <si>
    <t>33.7043</t>
  </si>
  <si>
    <t>8.0248</t>
  </si>
  <si>
    <t>2.9473</t>
  </si>
  <si>
    <t>1.6469</t>
  </si>
  <si>
    <t>2.0656</t>
  </si>
  <si>
    <t>4.6986</t>
  </si>
  <si>
    <t>0.3871</t>
  </si>
  <si>
    <t>3.7390</t>
  </si>
  <si>
    <t>30.6368</t>
  </si>
  <si>
    <t>7.2945</t>
  </si>
  <si>
    <t>1.9335</t>
  </si>
  <si>
    <t>5.1629</t>
  </si>
  <si>
    <t>1.9513</t>
  </si>
  <si>
    <t>4.6353</t>
  </si>
  <si>
    <t>3.3740</t>
  </si>
  <si>
    <t>27.6611</t>
  </si>
  <si>
    <t>6.5860</t>
  </si>
  <si>
    <t>1.8751</t>
  </si>
  <si>
    <t>2.5919</t>
  </si>
  <si>
    <t>4.8668</t>
  </si>
  <si>
    <t>1.8393</t>
  </si>
  <si>
    <t>4.5686</t>
  </si>
  <si>
    <t>0.3764</t>
  </si>
  <si>
    <t>24.7794</t>
  </si>
  <si>
    <t>5.8999</t>
  </si>
  <si>
    <t>1.8166</t>
  </si>
  <si>
    <t>2.4206</t>
  </si>
  <si>
    <t>1.3526</t>
  </si>
  <si>
    <t>4.5773</t>
  </si>
  <si>
    <t>1.7299</t>
  </si>
  <si>
    <t>4.4984</t>
  </si>
  <si>
    <t>0.3706</t>
  </si>
  <si>
    <t>2.6789</t>
  </si>
  <si>
    <t>21.9938</t>
  </si>
  <si>
    <t>5.2366</t>
  </si>
  <si>
    <t>1.7582</t>
  </si>
  <si>
    <t>0.7838</t>
  </si>
  <si>
    <t>1.2594</t>
  </si>
  <si>
    <t>1.6231</t>
  </si>
  <si>
    <t>4.4247</t>
  </si>
  <si>
    <t>19.3068</t>
  </si>
  <si>
    <t>4.5969</t>
  </si>
  <si>
    <t>1.7010</t>
  </si>
  <si>
    <t>0.7583</t>
  </si>
  <si>
    <t>2.0929</t>
  </si>
  <si>
    <t>1.1695</t>
  </si>
  <si>
    <t>4.0215</t>
  </si>
  <si>
    <t>1.5199</t>
  </si>
  <si>
    <t>0.3585</t>
  </si>
  <si>
    <t>2.0336</t>
  </si>
  <si>
    <t>16.7325</t>
  </si>
  <si>
    <t>3.9839</t>
  </si>
  <si>
    <t>1.6874</t>
  </si>
  <si>
    <t>1.9880</t>
  </si>
  <si>
    <t>1.1108</t>
  </si>
  <si>
    <t>3.8549</t>
  </si>
  <si>
    <t>4.3859</t>
  </si>
  <si>
    <t>0.3614</t>
  </si>
  <si>
    <t>14.6366</t>
  </si>
  <si>
    <t>3.4849</t>
  </si>
  <si>
    <t>1.8830</t>
  </si>
  <si>
    <t>3.6883</t>
  </si>
  <si>
    <t>1.3939</t>
  </si>
  <si>
    <t>4.4213</t>
  </si>
  <si>
    <t>0.3643</t>
  </si>
  <si>
    <t>1.5187</t>
  </si>
  <si>
    <t>12.5406</t>
  </si>
  <si>
    <t>2.9859</t>
  </si>
  <si>
    <t>1.6601</t>
  </si>
  <si>
    <t>0.7400</t>
  </si>
  <si>
    <t>1.7780</t>
  </si>
  <si>
    <t>3.5217</t>
  </si>
  <si>
    <t>4.4568</t>
  </si>
  <si>
    <t>1.2612</t>
  </si>
  <si>
    <t>10.4447</t>
  </si>
  <si>
    <t>1.7213</t>
  </si>
  <si>
    <t>0.7673</t>
  </si>
  <si>
    <t>1.7491</t>
  </si>
  <si>
    <t>0.9774</t>
  </si>
  <si>
    <t>3.5076</t>
  </si>
  <si>
    <t>4.6964</t>
  </si>
  <si>
    <t>1.0493</t>
  </si>
  <si>
    <t>8.7282</t>
  </si>
  <si>
    <t>2.0781</t>
  </si>
  <si>
    <t>1.7070</t>
  </si>
  <si>
    <t>0.7609</t>
  </si>
  <si>
    <t>0.9160</t>
  </si>
  <si>
    <t>3.3334</t>
  </si>
  <si>
    <t>4.7334</t>
  </si>
  <si>
    <t>0.3900</t>
  </si>
  <si>
    <t>0.7802</t>
  </si>
  <si>
    <t>6.5370</t>
  </si>
  <si>
    <t>1.5564</t>
  </si>
  <si>
    <t>1.6927</t>
  </si>
  <si>
    <t>1.5296</t>
  </si>
  <si>
    <t>0.8547</t>
  </si>
  <si>
    <t>3.1593</t>
  </si>
  <si>
    <t>1.1940</t>
  </si>
  <si>
    <t>4.7704</t>
  </si>
  <si>
    <t>0.5110</t>
  </si>
  <si>
    <t>4.3458</t>
  </si>
  <si>
    <t>1.0347</t>
  </si>
  <si>
    <t>1.6272</t>
  </si>
  <si>
    <t>3.1973</t>
  </si>
  <si>
    <t>1.1702</t>
  </si>
  <si>
    <t>4.6989</t>
  </si>
  <si>
    <t>0.4798</t>
  </si>
  <si>
    <t>4.2735</t>
  </si>
  <si>
    <t>3.3385</t>
  </si>
  <si>
    <t>1.7249</t>
  </si>
  <si>
    <t>0.8164</t>
  </si>
  <si>
    <t>0.5666</t>
  </si>
  <si>
    <t>4.2012</t>
  </si>
  <si>
    <t>4.1613</t>
  </si>
  <si>
    <t>0.7045</t>
  </si>
  <si>
    <t>0.7972</t>
  </si>
  <si>
    <t>1.1225</t>
  </si>
  <si>
    <t>4.5560</t>
  </si>
  <si>
    <t>0.9831</t>
  </si>
  <si>
    <t>4.9842</t>
  </si>
  <si>
    <t>1.9202</t>
  </si>
  <si>
    <t>0.7780</t>
  </si>
  <si>
    <t>3.3113</t>
  </si>
  <si>
    <t>1.0986</t>
  </si>
  <si>
    <t>4.4845</t>
  </si>
  <si>
    <t>0.4740</t>
  </si>
  <si>
    <t>4.0567</t>
  </si>
  <si>
    <t>0.9659</t>
  </si>
  <si>
    <t>5.8071</t>
  </si>
  <si>
    <t>0.6712</t>
  </si>
  <si>
    <t>2.0179</t>
  </si>
  <si>
    <t>3.3493</t>
  </si>
  <si>
    <t>1.0748</t>
  </si>
  <si>
    <t>4.4130</t>
  </si>
  <si>
    <t>0.8268</t>
  </si>
  <si>
    <t>0.4648</t>
  </si>
  <si>
    <t>3.9844</t>
  </si>
  <si>
    <t>0.9487</t>
  </si>
  <si>
    <t>6.0131</t>
  </si>
  <si>
    <t>0.5936</t>
  </si>
  <si>
    <t>1.9187</t>
  </si>
  <si>
    <t>0.6709</t>
  </si>
  <si>
    <t>3.0722</t>
  </si>
  <si>
    <t>3.9376</t>
  </si>
  <si>
    <t>0.8286</t>
  </si>
  <si>
    <t>0.4132</t>
  </si>
  <si>
    <t>3.5481</t>
  </si>
  <si>
    <t>0.8448</t>
  </si>
  <si>
    <t>6.0854</t>
  </si>
  <si>
    <t>2.7969</t>
  </si>
  <si>
    <t>0.8386</t>
  </si>
  <si>
    <t>3.4866</t>
  </si>
  <si>
    <t>3.1353</t>
  </si>
  <si>
    <t>0.4614</t>
  </si>
  <si>
    <t>2.5426</t>
  </si>
  <si>
    <t>0.2777</t>
  </si>
  <si>
    <t>2.3018</t>
  </si>
  <si>
    <t>0.6138</t>
  </si>
  <si>
    <t>0.5603</t>
  </si>
  <si>
    <t>2.1978</t>
  </si>
  <si>
    <t>0.7461</t>
  </si>
  <si>
    <t>1.7370</t>
  </si>
  <si>
    <t>4.2633</t>
  </si>
  <si>
    <t>0.6761</t>
  </si>
  <si>
    <t>1.4889</t>
  </si>
  <si>
    <t>0.4850</t>
  </si>
  <si>
    <t>2.3050</t>
  </si>
  <si>
    <t>0.6914</t>
  </si>
  <si>
    <t>7.0444</t>
  </si>
  <si>
    <t>1.7794</t>
  </si>
  <si>
    <t>0.6785</t>
  </si>
  <si>
    <t>2.8796</t>
  </si>
  <si>
    <t>0.8950</t>
  </si>
  <si>
    <t>0.2972</t>
  </si>
  <si>
    <t>2.5724</t>
  </si>
  <si>
    <t>7.6287</t>
  </si>
  <si>
    <t>0.4055</t>
  </si>
  <si>
    <t>2.8288</t>
  </si>
  <si>
    <t>2.5212</t>
  </si>
  <si>
    <t>0.6003</t>
  </si>
  <si>
    <t>8.2129</t>
  </si>
  <si>
    <t>0.3936</t>
  </si>
  <si>
    <t>1.9181</t>
  </si>
  <si>
    <t>2.5670</t>
  </si>
  <si>
    <t>0.6446</t>
  </si>
  <si>
    <t>2.7780</t>
  </si>
  <si>
    <t>1.0182</t>
  </si>
  <si>
    <t>2.4698</t>
  </si>
  <si>
    <t>0.5881</t>
  </si>
  <si>
    <t>8.3452</t>
  </si>
  <si>
    <t>0.4274</t>
  </si>
  <si>
    <t>2.6604</t>
  </si>
  <si>
    <t>0.6270</t>
  </si>
  <si>
    <t>2.7886</t>
  </si>
  <si>
    <t>0.9802</t>
  </si>
  <si>
    <t>0.2816</t>
  </si>
  <si>
    <t>2.4507</t>
  </si>
  <si>
    <t>8.4774</t>
  </si>
  <si>
    <t>0.3774</t>
  </si>
  <si>
    <t>0.4113</t>
  </si>
  <si>
    <t>2.7537</t>
  </si>
  <si>
    <t>2.7991</t>
  </si>
  <si>
    <t>0.9422</t>
  </si>
  <si>
    <t>8.6097</t>
  </si>
  <si>
    <t>2.6772</t>
  </si>
  <si>
    <t>0.3952</t>
  </si>
  <si>
    <t>2.8471</t>
  </si>
  <si>
    <t>2.8096</t>
  </si>
  <si>
    <t>0.9042</t>
  </si>
  <si>
    <t>0.2766</t>
  </si>
  <si>
    <t>2.4125</t>
  </si>
  <si>
    <t>0.5744</t>
  </si>
  <si>
    <t>8.7419</t>
  </si>
  <si>
    <t>0.3612</t>
  </si>
  <si>
    <t>2.9302</t>
  </si>
  <si>
    <t>0.3791</t>
  </si>
  <si>
    <t>2.9405</t>
  </si>
  <si>
    <t>2.8201</t>
  </si>
  <si>
    <t>0.8662</t>
  </si>
  <si>
    <t>0.2741</t>
  </si>
  <si>
    <t>2.3934</t>
  </si>
  <si>
    <t>0.5699</t>
  </si>
  <si>
    <t>8.8742</t>
  </si>
  <si>
    <t>0.3531</t>
  </si>
  <si>
    <t>3.1833</t>
  </si>
  <si>
    <t>0.3630</t>
  </si>
  <si>
    <t>3.0338</t>
  </si>
  <si>
    <t>0.8282</t>
  </si>
  <si>
    <t>0.2716</t>
  </si>
  <si>
    <t>2.3743</t>
  </si>
  <si>
    <t>9.0064</t>
  </si>
  <si>
    <t>0.3450</t>
  </si>
  <si>
    <t>3.4363</t>
  </si>
  <si>
    <t>0.3469</t>
  </si>
  <si>
    <t>3.1272</t>
  </si>
  <si>
    <t>2.8411</t>
  </si>
  <si>
    <t>0.7902</t>
  </si>
  <si>
    <t>0.2691</t>
  </si>
  <si>
    <t>2.3552</t>
  </si>
  <si>
    <t>0.5608</t>
  </si>
  <si>
    <t>9.1387</t>
  </si>
  <si>
    <t>3.6893</t>
  </si>
  <si>
    <t>0.3308</t>
  </si>
  <si>
    <t>3.2206</t>
  </si>
  <si>
    <t>0.5212</t>
  </si>
  <si>
    <t>2.8516</t>
  </si>
  <si>
    <t>0.7522</t>
  </si>
  <si>
    <t>9.2709</t>
  </si>
  <si>
    <t>0.3288</t>
  </si>
  <si>
    <t>3.9424</t>
  </si>
  <si>
    <t>0.3147</t>
  </si>
  <si>
    <t>3.3140</t>
  </si>
  <si>
    <t>0.5036</t>
  </si>
  <si>
    <t>2.8621</t>
  </si>
  <si>
    <t>0.7141</t>
  </si>
  <si>
    <t>2.3169</t>
  </si>
  <si>
    <t>0.5517</t>
  </si>
  <si>
    <t>9.4032</t>
  </si>
  <si>
    <t>0.3207</t>
  </si>
  <si>
    <t>4.1954</t>
  </si>
  <si>
    <t>0.2986</t>
  </si>
  <si>
    <t>3.4073</t>
  </si>
  <si>
    <t>0.4860</t>
  </si>
  <si>
    <t>2.8727</t>
  </si>
  <si>
    <t>2.2978</t>
  </si>
  <si>
    <t>0.5471</t>
  </si>
  <si>
    <t>9.5354</t>
  </si>
  <si>
    <t>0.3126</t>
  </si>
  <si>
    <t>4.4484</t>
  </si>
  <si>
    <t>0.2825</t>
  </si>
  <si>
    <t>3.5007</t>
  </si>
  <si>
    <t>0.4683</t>
  </si>
  <si>
    <t>2.8832</t>
  </si>
  <si>
    <t>0.6381</t>
  </si>
  <si>
    <t>0.5426</t>
  </si>
  <si>
    <t>9.6677</t>
  </si>
  <si>
    <t>0.3045</t>
  </si>
  <si>
    <t>4.7015</t>
  </si>
  <si>
    <t>0.2664</t>
  </si>
  <si>
    <t>3.5941</t>
  </si>
  <si>
    <t>0.4507</t>
  </si>
  <si>
    <t>2.8937</t>
  </si>
  <si>
    <t>0.6001</t>
  </si>
  <si>
    <t>0.2565</t>
  </si>
  <si>
    <t>2.2596</t>
  </si>
  <si>
    <t>9.7999</t>
  </si>
  <si>
    <t>0.2964</t>
  </si>
  <si>
    <t>4.9545</t>
  </si>
  <si>
    <t>0.2503</t>
  </si>
  <si>
    <t>3.6875</t>
  </si>
  <si>
    <t>0.4331</t>
  </si>
  <si>
    <t>2.9042</t>
  </si>
  <si>
    <t>0.5621</t>
  </si>
  <si>
    <t>0.2540</t>
  </si>
  <si>
    <t>2.2405</t>
  </si>
  <si>
    <t>5.6503</t>
  </si>
  <si>
    <t>2.0463</t>
  </si>
  <si>
    <t>9.6666</t>
  </si>
  <si>
    <t>4.1691</t>
  </si>
  <si>
    <t>14.4270</t>
  </si>
  <si>
    <t>5.9311</t>
  </si>
  <si>
    <t>15.9469</t>
  </si>
  <si>
    <t>5.2376</t>
  </si>
  <si>
    <t>4.4092</t>
  </si>
  <si>
    <t>36.1115</t>
  </si>
  <si>
    <t>8.5980</t>
  </si>
  <si>
    <t>4.8835</t>
  </si>
  <si>
    <t>1.7686</t>
  </si>
  <si>
    <t>8.3547</t>
  </si>
  <si>
    <t>2.8591</t>
  </si>
  <si>
    <t>13.4343</t>
  </si>
  <si>
    <t>3.1987</t>
  </si>
  <si>
    <t>1.9763</t>
  </si>
  <si>
    <t>0.6434</t>
  </si>
  <si>
    <t>3.1635</t>
  </si>
  <si>
    <t>1.2103</t>
  </si>
  <si>
    <t>4.7084</t>
  </si>
  <si>
    <t>1.9681</t>
  </si>
  <si>
    <t>5.4028</t>
  </si>
  <si>
    <t>2.6473</t>
  </si>
  <si>
    <t>12.4391</t>
  </si>
  <si>
    <t>2.9617</t>
  </si>
  <si>
    <t>3.1750</t>
  </si>
  <si>
    <t>3.0377</t>
  </si>
  <si>
    <t>1.0549</t>
  </si>
  <si>
    <t>2.7846</t>
  </si>
  <si>
    <t>2.5479</t>
  </si>
  <si>
    <t>5.3449</t>
  </si>
  <si>
    <t>2.6608</t>
  </si>
  <si>
    <t>0.9612</t>
  </si>
  <si>
    <t>0.4393</t>
  </si>
  <si>
    <t>3.1378</t>
  </si>
  <si>
    <t>3.1895</t>
  </si>
  <si>
    <t>0.5473</t>
  </si>
  <si>
    <t>0.8224</t>
  </si>
  <si>
    <t>4.1113</t>
  </si>
  <si>
    <t>0.5390</t>
  </si>
  <si>
    <t>0.6222</t>
  </si>
  <si>
    <t>2.2750</t>
  </si>
  <si>
    <t>0.2940</t>
  </si>
  <si>
    <t>0.9520</t>
  </si>
  <si>
    <t>0.8704</t>
  </si>
  <si>
    <t>0.6190</t>
  </si>
  <si>
    <t>0.5791</t>
  </si>
  <si>
    <t>3.8920</t>
  </si>
  <si>
    <t>1.6269</t>
  </si>
  <si>
    <t>4.6689</t>
  </si>
  <si>
    <t>2.2877</t>
  </si>
  <si>
    <t>0.9591</t>
  </si>
  <si>
    <t>7.9114</t>
  </si>
  <si>
    <t>0.5953</t>
  </si>
  <si>
    <t>0.9239</t>
  </si>
  <si>
    <t>3.8059</t>
  </si>
  <si>
    <t>1.5909</t>
  </si>
  <si>
    <t>4.6084</t>
  </si>
  <si>
    <t>2.2581</t>
  </si>
  <si>
    <t>0.8753</t>
  </si>
  <si>
    <t>7.2357</t>
  </si>
  <si>
    <t>1.7228</t>
  </si>
  <si>
    <t>0.6009</t>
  </si>
  <si>
    <t>2.3573</t>
  </si>
  <si>
    <t>0.9019</t>
  </si>
  <si>
    <t>1.5697</t>
  </si>
  <si>
    <t>4.5906</t>
  </si>
  <si>
    <t>2.2494</t>
  </si>
  <si>
    <t>0.8003</t>
  </si>
  <si>
    <t>6.6322</t>
  </si>
  <si>
    <t>1.5791</t>
  </si>
  <si>
    <t>1.8631</t>
  </si>
  <si>
    <t>0.6066</t>
  </si>
  <si>
    <t>0.8798</t>
  </si>
  <si>
    <t>3.7048</t>
  </si>
  <si>
    <t>1.5486</t>
  </si>
  <si>
    <t>4.5729</t>
  </si>
  <si>
    <t>2.2407</t>
  </si>
  <si>
    <t>0.7252</t>
  </si>
  <si>
    <t>6.0288</t>
  </si>
  <si>
    <t>1.4354</t>
  </si>
  <si>
    <t>1.8804</t>
  </si>
  <si>
    <t>0.8577</t>
  </si>
  <si>
    <t>3.6542</t>
  </si>
  <si>
    <t>1.5275</t>
  </si>
  <si>
    <t>4.5551</t>
  </si>
  <si>
    <t>2.2319</t>
  </si>
  <si>
    <t>5.4255</t>
  </si>
  <si>
    <t>1.2918</t>
  </si>
  <si>
    <t>1.8977</t>
  </si>
  <si>
    <t>2.1843</t>
  </si>
  <si>
    <t>0.8357</t>
  </si>
  <si>
    <t>3.6037</t>
  </si>
  <si>
    <t>2.2232</t>
  </si>
  <si>
    <t>4.8220</t>
  </si>
  <si>
    <t>1.1481</t>
  </si>
  <si>
    <t>0.8136</t>
  </si>
  <si>
    <t>3.5531</t>
  </si>
  <si>
    <t>4.5195</t>
  </si>
  <si>
    <t>2.2145</t>
  </si>
  <si>
    <t>4.2186</t>
  </si>
  <si>
    <t>1.0044</t>
  </si>
  <si>
    <t>1.9323</t>
  </si>
  <si>
    <t>0.6291</t>
  </si>
  <si>
    <t>2.0690</t>
  </si>
  <si>
    <t>1.4641</t>
  </si>
  <si>
    <t>4.5017</t>
  </si>
  <si>
    <t>2.2058</t>
  </si>
  <si>
    <t>0.4251</t>
  </si>
  <si>
    <t>0.8608</t>
  </si>
  <si>
    <t>2.2329</t>
  </si>
  <si>
    <t>0.6224</t>
  </si>
  <si>
    <t>2.1870</t>
  </si>
  <si>
    <t>0.7786</t>
  </si>
  <si>
    <t>3.4861</t>
  </si>
  <si>
    <t>4.4374</t>
  </si>
  <si>
    <t>0.4186</t>
  </si>
  <si>
    <t>3.5655</t>
  </si>
  <si>
    <t>0.6055</t>
  </si>
  <si>
    <t>1.0264</t>
  </si>
  <si>
    <t>2.2255</t>
  </si>
  <si>
    <t>5.4655</t>
  </si>
  <si>
    <t>2.7337</t>
  </si>
  <si>
    <t>0.7364</t>
  </si>
  <si>
    <t>0.2642</t>
  </si>
  <si>
    <t>4.2227</t>
  </si>
  <si>
    <t>2.7815</t>
  </si>
  <si>
    <t>0.4351</t>
  </si>
  <si>
    <t>0.4308</t>
  </si>
  <si>
    <t>0.6793</t>
  </si>
  <si>
    <t>0.5556</t>
  </si>
  <si>
    <t>0.6603</t>
  </si>
  <si>
    <t>0.8516</t>
  </si>
  <si>
    <t>0.2508</t>
  </si>
  <si>
    <t>1.7485</t>
  </si>
  <si>
    <t>1.2387</t>
  </si>
  <si>
    <t>0.2928</t>
  </si>
  <si>
    <t>1.3389</t>
  </si>
  <si>
    <t>3.0480</t>
  </si>
  <si>
    <t>1.1519</t>
  </si>
  <si>
    <t>1.3899</t>
  </si>
  <si>
    <t>0.5748</t>
  </si>
  <si>
    <t>2.8185</t>
  </si>
  <si>
    <t>0.2817</t>
  </si>
  <si>
    <t>1.2401</t>
  </si>
  <si>
    <t>0.7269</t>
  </si>
  <si>
    <t>1.1907</t>
  </si>
  <si>
    <t>0.5308</t>
  </si>
  <si>
    <t>1.1660</t>
  </si>
  <si>
    <t>0.6516</t>
  </si>
  <si>
    <t>0.2706</t>
  </si>
  <si>
    <t>0.6059</t>
  </si>
  <si>
    <t>1.1413</t>
  </si>
  <si>
    <t>0.5763</t>
  </si>
  <si>
    <t>1.5800</t>
  </si>
  <si>
    <t>1.1187</t>
  </si>
  <si>
    <t>3.9426</t>
  </si>
  <si>
    <t>0.5595</t>
  </si>
  <si>
    <t>1.9478</t>
  </si>
  <si>
    <t>0.8683</t>
  </si>
  <si>
    <t>3.9096</t>
  </si>
  <si>
    <t>1.8850</t>
  </si>
  <si>
    <t>0.6052</t>
  </si>
  <si>
    <t>2.2703</t>
  </si>
  <si>
    <t>2.7244</t>
  </si>
  <si>
    <t>1.4999</t>
  </si>
  <si>
    <t>0.5001</t>
  </si>
  <si>
    <t>0.5681</t>
  </si>
  <si>
    <t>3.3061</t>
  </si>
  <si>
    <t>3.3555</t>
  </si>
  <si>
    <t>0.3156</t>
  </si>
  <si>
    <t>2.1873</t>
  </si>
  <si>
    <t>4.4951</t>
  </si>
  <si>
    <t>4.7324</t>
  </si>
  <si>
    <t>1.9572</t>
  </si>
  <si>
    <t>7.8474</t>
  </si>
  <si>
    <t>8.7302</t>
  </si>
  <si>
    <t>3.0596</t>
  </si>
  <si>
    <t>1.1993</t>
  </si>
  <si>
    <t>9.8226</t>
  </si>
  <si>
    <t>2.7026</t>
  </si>
  <si>
    <t>4.3851</t>
  </si>
  <si>
    <t>1.8136</t>
  </si>
  <si>
    <t>7.2716</t>
  </si>
  <si>
    <t>2.7239</t>
  </si>
  <si>
    <t>8.0896</t>
  </si>
  <si>
    <t>2.8351</t>
  </si>
  <si>
    <t>1.1113</t>
  </si>
  <si>
    <t>9.1018</t>
  </si>
  <si>
    <t>2.1671</t>
  </si>
  <si>
    <t>2.4959</t>
  </si>
  <si>
    <t>0.6928</t>
  </si>
  <si>
    <t>4.0498</t>
  </si>
  <si>
    <t>1.6749</t>
  </si>
  <si>
    <t>6.7155</t>
  </si>
  <si>
    <t>2.5156</t>
  </si>
  <si>
    <t>7.4710</t>
  </si>
  <si>
    <t>8.4058</t>
  </si>
  <si>
    <t>2.0014</t>
  </si>
  <si>
    <t>2.2644</t>
  </si>
  <si>
    <t>3.6742</t>
  </si>
  <si>
    <t>1.5195</t>
  </si>
  <si>
    <t>6.0926</t>
  </si>
  <si>
    <t>2.2823</t>
  </si>
  <si>
    <t>6.7780</t>
  </si>
  <si>
    <t>0.9312</t>
  </si>
  <si>
    <t>7.6262</t>
  </si>
  <si>
    <t>2.1350</t>
  </si>
  <si>
    <t>3.4642</t>
  </si>
  <si>
    <t>1.4327</t>
  </si>
  <si>
    <t>5.7445</t>
  </si>
  <si>
    <t>2.1519</t>
  </si>
  <si>
    <t>6.3907</t>
  </si>
  <si>
    <t>2.2397</t>
  </si>
  <si>
    <t>0.8779</t>
  </si>
  <si>
    <t>7.1904</t>
  </si>
  <si>
    <t>1.7120</t>
  </si>
  <si>
    <t>2.0056</t>
  </si>
  <si>
    <t>3.2543</t>
  </si>
  <si>
    <t>1.3459</t>
  </si>
  <si>
    <t>5.3963</t>
  </si>
  <si>
    <t>6.0034</t>
  </si>
  <si>
    <t>2.1040</t>
  </si>
  <si>
    <t>0.8247</t>
  </si>
  <si>
    <t>6.7547</t>
  </si>
  <si>
    <t>1.8762</t>
  </si>
  <si>
    <t>0.5208</t>
  </si>
  <si>
    <t>3.0443</t>
  </si>
  <si>
    <t>5.0482</t>
  </si>
  <si>
    <t>1.8911</t>
  </si>
  <si>
    <t>5.6161</t>
  </si>
  <si>
    <t>0.7715</t>
  </si>
  <si>
    <t>6.3188</t>
  </si>
  <si>
    <t>1.5045</t>
  </si>
  <si>
    <t>1.7468</t>
  </si>
  <si>
    <t>0.4848</t>
  </si>
  <si>
    <t>2.8344</t>
  </si>
  <si>
    <t>1.1722</t>
  </si>
  <si>
    <t>4.7000</t>
  </si>
  <si>
    <t>1.8325</t>
  </si>
  <si>
    <t>0.7183</t>
  </si>
  <si>
    <t>5.8830</t>
  </si>
  <si>
    <t>1.4007</t>
  </si>
  <si>
    <t>1.6174</t>
  </si>
  <si>
    <t>0.4489</t>
  </si>
  <si>
    <t>2.6244</t>
  </si>
  <si>
    <t>1.0854</t>
  </si>
  <si>
    <t>4.3519</t>
  </si>
  <si>
    <t>4.8415</t>
  </si>
  <si>
    <t>1.6967</t>
  </si>
  <si>
    <t>0.6651</t>
  </si>
  <si>
    <t>5.4473</t>
  </si>
  <si>
    <t>1.2970</t>
  </si>
  <si>
    <t>1.6233</t>
  </si>
  <si>
    <t>2.6340</t>
  </si>
  <si>
    <t>1.9340</t>
  </si>
  <si>
    <t>0.5044</t>
  </si>
  <si>
    <t>2.0676</t>
  </si>
  <si>
    <t>0.6175</t>
  </si>
  <si>
    <t>1.7618</t>
  </si>
  <si>
    <t>0.7127</t>
  </si>
  <si>
    <t>0.8321</t>
  </si>
  <si>
    <t>3.5819</t>
  </si>
  <si>
    <t>4.1290</t>
  </si>
  <si>
    <t>0.7608</t>
  </si>
  <si>
    <t>0.5741</t>
  </si>
  <si>
    <t>1.7148</t>
  </si>
  <si>
    <t>2.2280</t>
  </si>
  <si>
    <t>0.8007</t>
  </si>
  <si>
    <t>1.8779</t>
  </si>
  <si>
    <t>0.6747</t>
  </si>
  <si>
    <t>3.2375</t>
  </si>
  <si>
    <t>1.6209</t>
  </si>
  <si>
    <t>0.6557</t>
  </si>
  <si>
    <t>0.7379</t>
  </si>
  <si>
    <t>Enter either payroll or premium; NOT BOTH</t>
  </si>
  <si>
    <t>Payroll</t>
  </si>
  <si>
    <t>Premium</t>
  </si>
  <si>
    <t>Target Rate</t>
  </si>
  <si>
    <t>2.3254</t>
  </si>
  <si>
    <t>2.7905</t>
  </si>
  <si>
    <t>0.4974</t>
  </si>
  <si>
    <t>0.5632</t>
  </si>
  <si>
    <t>2.2468</t>
  </si>
  <si>
    <t>0.4861</t>
  </si>
  <si>
    <t>0.5502</t>
  </si>
  <si>
    <t>0.7725</t>
  </si>
  <si>
    <t>0.3815</t>
  </si>
  <si>
    <t>Minimum</t>
  </si>
  <si>
    <t>A</t>
  </si>
  <si>
    <t>B</t>
  </si>
  <si>
    <t>Example: for accident year 2002</t>
  </si>
  <si>
    <t>Exp. Insurance Factor formula:</t>
  </si>
  <si>
    <t>9.0223</t>
  </si>
  <si>
    <t>3.5722</t>
  </si>
  <si>
    <t>0.4111</t>
  </si>
  <si>
    <t>2.5172</t>
  </si>
  <si>
    <t>0.6944</t>
  </si>
  <si>
    <t>2.3188</t>
  </si>
  <si>
    <t>0.2871</t>
  </si>
  <si>
    <t>2.5128</t>
  </si>
  <si>
    <t>9.4667</t>
  </si>
  <si>
    <t>3.6837</t>
  </si>
  <si>
    <t>0.6724</t>
  </si>
  <si>
    <t>2.3046</t>
  </si>
  <si>
    <t>2.4884</t>
  </si>
  <si>
    <t>0.5925</t>
  </si>
  <si>
    <t>9.9110</t>
  </si>
  <si>
    <t>0.2938</t>
  </si>
  <si>
    <t>3.7952</t>
  </si>
  <si>
    <t>0.3949</t>
  </si>
  <si>
    <t>2.6031</t>
  </si>
  <si>
    <t>0.6503</t>
  </si>
  <si>
    <t>2.2903</t>
  </si>
  <si>
    <t>0.8792</t>
  </si>
  <si>
    <t>2.4641</t>
  </si>
  <si>
    <t>0.5867</t>
  </si>
  <si>
    <t>10.3553</t>
  </si>
  <si>
    <t>3.9067</t>
  </si>
  <si>
    <t>2.6461</t>
  </si>
  <si>
    <t>2.2761</t>
  </si>
  <si>
    <t>0.8522</t>
  </si>
  <si>
    <t>2.4398</t>
  </si>
  <si>
    <t>0.5809</t>
  </si>
  <si>
    <t>10.7997</t>
  </si>
  <si>
    <t>4.0182</t>
  </si>
  <si>
    <t>2.6891</t>
  </si>
  <si>
    <t>2.2619</t>
  </si>
  <si>
    <t>2.4154</t>
  </si>
  <si>
    <t>11.2440</t>
  </si>
  <si>
    <t>0.2796</t>
  </si>
  <si>
    <t>4.1297</t>
  </si>
  <si>
    <t>2.7321</t>
  </si>
  <si>
    <t>0.5842</t>
  </si>
  <si>
    <t>2.2477</t>
  </si>
  <si>
    <t>0.4133</t>
  </si>
  <si>
    <t>3.0682</t>
  </si>
  <si>
    <t>------- RATE GROUPS 110 - 134 -------</t>
  </si>
  <si>
    <t>1.6175</t>
  </si>
  <si>
    <t>1.6331</t>
  </si>
  <si>
    <t>3.0582</t>
  </si>
  <si>
    <t>1.1456</t>
  </si>
  <si>
    <t>4.1353</t>
  </si>
  <si>
    <t>0.4383</t>
  </si>
  <si>
    <t>3.7125</t>
  </si>
  <si>
    <t>0.8839</t>
  </si>
  <si>
    <t>1.5793</t>
  </si>
  <si>
    <t>0.4384</t>
  </si>
  <si>
    <t>1.7028</t>
  </si>
  <si>
    <t>0.7042</t>
  </si>
  <si>
    <t>2.9909</t>
  </si>
  <si>
    <t>0.4254</t>
  </si>
  <si>
    <t>3.6178</t>
  </si>
  <si>
    <t>1.8239</t>
  </si>
  <si>
    <t>0.4314</t>
  </si>
  <si>
    <t>1.7786</t>
  </si>
  <si>
    <t>3.0081</t>
  </si>
  <si>
    <t>1.1129</t>
  </si>
  <si>
    <t>4.0705</t>
  </si>
  <si>
    <t>3.5881</t>
  </si>
  <si>
    <t>2.0684</t>
  </si>
  <si>
    <t>1.8544</t>
  </si>
  <si>
    <t>3.0253</t>
  </si>
  <si>
    <t>4.0139</t>
  </si>
  <si>
    <t>1.3999</t>
  </si>
  <si>
    <t>0.8472</t>
  </si>
  <si>
    <t>0.4175</t>
  </si>
  <si>
    <t>0.6769</t>
  </si>
  <si>
    <t>3.0425</t>
  </si>
  <si>
    <t>1.0979</t>
  </si>
  <si>
    <t>3.9573</t>
  </si>
  <si>
    <t>1.3767</t>
  </si>
  <si>
    <t>3.5286</t>
  </si>
  <si>
    <t>2.5575</t>
  </si>
  <si>
    <t>0.4105</t>
  </si>
  <si>
    <t>2.0061</t>
  </si>
  <si>
    <t>0.6678</t>
  </si>
  <si>
    <t>3.0597</t>
  </si>
  <si>
    <t>0.4086</t>
  </si>
  <si>
    <t>3.4989</t>
  </si>
  <si>
    <t>0.8331</t>
  </si>
  <si>
    <t>2.8021</t>
  </si>
  <si>
    <t>0.4036</t>
  </si>
  <si>
    <t>2.0819</t>
  </si>
  <si>
    <t>3.0769</t>
  </si>
  <si>
    <t>1.0829</t>
  </si>
  <si>
    <t>3.8440</t>
  </si>
  <si>
    <t>0.4044</t>
  </si>
  <si>
    <t>3.4692</t>
  </si>
  <si>
    <t>2.7579</t>
  </si>
  <si>
    <t>0.3590</t>
  </si>
  <si>
    <t>1.9532</t>
  </si>
  <si>
    <t>0.5880</t>
  </si>
  <si>
    <t>2.8008</t>
  </si>
  <si>
    <t>0.9734</t>
  </si>
  <si>
    <t>3.4284</t>
  </si>
  <si>
    <t>0.3623</t>
  </si>
  <si>
    <t>3.1135</t>
  </si>
  <si>
    <t>0.7413</t>
  </si>
  <si>
    <t>2.4957</t>
  </si>
  <si>
    <t>0.2955</t>
  </si>
  <si>
    <t>0.4856</t>
  </si>
  <si>
    <t>2.3593</t>
  </si>
  <si>
    <t>0.8098</t>
  </si>
  <si>
    <t>0.3003</t>
  </si>
  <si>
    <t>2.5856</t>
  </si>
  <si>
    <t>2.6811</t>
  </si>
  <si>
    <t>0.4787</t>
  </si>
  <si>
    <t>2.3723</t>
  </si>
  <si>
    <t>0.8041</t>
  </si>
  <si>
    <t>2.7861</t>
  </si>
  <si>
    <t>0.9558</t>
  </si>
  <si>
    <t>0.2971</t>
  </si>
  <si>
    <t>2.5631</t>
  </si>
  <si>
    <t>0.6103</t>
  </si>
  <si>
    <t>2.8666</t>
  </si>
  <si>
    <t>0.2849</t>
  </si>
  <si>
    <t>2.3854</t>
  </si>
  <si>
    <t>0.7984</t>
  </si>
  <si>
    <t>0.9382</t>
  </si>
  <si>
    <t>2.5406</t>
  </si>
  <si>
    <t>0.6049</t>
  </si>
  <si>
    <t>3.0520</t>
  </si>
  <si>
    <t>0.2797</t>
  </si>
  <si>
    <t>0.4649</t>
  </si>
  <si>
    <t>0.7927</t>
  </si>
  <si>
    <t>2.7002</t>
  </si>
  <si>
    <t>2.5180</t>
  </si>
  <si>
    <t>0.5995</t>
  </si>
  <si>
    <t>0.4580</t>
  </si>
  <si>
    <t>2.4115</t>
  </si>
  <si>
    <t>0.7870</t>
  </si>
  <si>
    <t>2.6572</t>
  </si>
  <si>
    <t>0.9029</t>
  </si>
  <si>
    <t>3.4229</t>
  </si>
  <si>
    <t>1.9812</t>
  </si>
  <si>
    <t>2.4245</t>
  </si>
  <si>
    <t>2.6143</t>
  </si>
  <si>
    <t>0.8853</t>
  </si>
  <si>
    <t>2.4730</t>
  </si>
  <si>
    <t>3.8897</t>
  </si>
  <si>
    <t>0.2667</t>
  </si>
  <si>
    <t>2.5088</t>
  </si>
  <si>
    <t>0.9555</t>
  </si>
  <si>
    <t>3.2817</t>
  </si>
  <si>
    <t>1.1794</t>
  </si>
  <si>
    <t>5.3339</t>
  </si>
  <si>
    <t>4.9661</t>
  </si>
  <si>
    <t>2.7351</t>
  </si>
  <si>
    <t>0.8982</t>
  </si>
  <si>
    <t>0.8237</t>
  </si>
  <si>
    <t>0.9070</t>
  </si>
  <si>
    <t>0.7599</t>
  </si>
  <si>
    <t>0.4128</t>
  </si>
  <si>
    <t>0.7136</t>
  </si>
  <si>
    <t>0.4173</t>
  </si>
  <si>
    <t>1.4407</t>
  </si>
  <si>
    <t>1.5103</t>
  </si>
  <si>
    <t>1.3330</t>
  </si>
  <si>
    <t>4.1352</t>
  </si>
  <si>
    <t>1.4644</t>
  </si>
  <si>
    <t>4.8790</t>
  </si>
  <si>
    <t>1.1617</t>
  </si>
  <si>
    <t>1.5547</t>
  </si>
  <si>
    <t>0.4387</t>
  </si>
  <si>
    <t>1.8987</t>
  </si>
  <si>
    <t>0.8082</t>
  </si>
  <si>
    <t>3.4156</t>
  </si>
  <si>
    <t>1.3149</t>
  </si>
  <si>
    <t>4.1306</t>
  </si>
  <si>
    <t>1.4627</t>
  </si>
  <si>
    <t>0.5384</t>
  </si>
  <si>
    <t>4.5033</t>
  </si>
  <si>
    <t>0.4432</t>
  </si>
  <si>
    <t>1.8378</t>
  </si>
  <si>
    <t>0.7823</t>
  </si>
  <si>
    <t>3.3686</t>
  </si>
  <si>
    <t>1.2968</t>
  </si>
  <si>
    <t>4.1259</t>
  </si>
  <si>
    <t>0.4913</t>
  </si>
  <si>
    <t>4.1277</t>
  </si>
  <si>
    <t>0.9828</t>
  </si>
  <si>
    <t>1.5868</t>
  </si>
  <si>
    <t>0.4478</t>
  </si>
  <si>
    <t>1.2787</t>
  </si>
  <si>
    <t>4.1212</t>
  </si>
  <si>
    <t>1.4594</t>
  </si>
  <si>
    <t>3.7521</t>
  </si>
  <si>
    <t>0.8934</t>
  </si>
  <si>
    <t>1.6029</t>
  </si>
  <si>
    <t>0.4523</t>
  </si>
  <si>
    <t>1.7160</t>
  </si>
  <si>
    <t>3.2746</t>
  </si>
  <si>
    <t>1.2606</t>
  </si>
  <si>
    <t>1.4578</t>
  </si>
  <si>
    <t>0.3970</t>
  </si>
  <si>
    <t>3.3764</t>
  </si>
  <si>
    <t>1.8847</t>
  </si>
  <si>
    <t>1.9005</t>
  </si>
  <si>
    <t>3.2469</t>
  </si>
  <si>
    <t>1.2490</t>
  </si>
  <si>
    <t>4.0585</t>
  </si>
  <si>
    <t>3.3443</t>
  </si>
  <si>
    <t>2.1665</t>
  </si>
  <si>
    <t>0.4382</t>
  </si>
  <si>
    <t>2.0850</t>
  </si>
  <si>
    <t>0.7094</t>
  </si>
  <si>
    <t>3.2191</t>
  </si>
  <si>
    <t>4.0005</t>
  </si>
  <si>
    <t>1.4419</t>
  </si>
  <si>
    <t>3.3121</t>
  </si>
  <si>
    <t>0.7886</t>
  </si>
  <si>
    <t>2.4483</t>
  </si>
  <si>
    <t>0.4311</t>
  </si>
  <si>
    <t>2.2695</t>
  </si>
  <si>
    <t>0.6989</t>
  </si>
  <si>
    <t>3.1914</t>
  </si>
  <si>
    <t>1.2257</t>
  </si>
  <si>
    <t>1.4339</t>
  </si>
  <si>
    <t>0.3837</t>
  </si>
  <si>
    <t>0.7810</t>
  </si>
  <si>
    <t>0.4240</t>
  </si>
  <si>
    <t>2.4540</t>
  </si>
  <si>
    <t>0.6883</t>
  </si>
  <si>
    <t>3.1636</t>
  </si>
  <si>
    <t>1.2140</t>
  </si>
  <si>
    <t>3.8844</t>
  </si>
  <si>
    <t>1.4260</t>
  </si>
  <si>
    <t>3.2478</t>
  </si>
  <si>
    <t>0.7733</t>
  </si>
  <si>
    <t>3.0119</t>
  </si>
  <si>
    <t>0.4170</t>
  </si>
  <si>
    <t>2.6385</t>
  </si>
  <si>
    <t>0.6778</t>
  </si>
  <si>
    <t>1.2023</t>
  </si>
  <si>
    <t>3.8263</t>
  </si>
  <si>
    <t>1.4180</t>
  </si>
  <si>
    <t>0.3749</t>
  </si>
  <si>
    <t>3.2156</t>
  </si>
  <si>
    <t>0.7656</t>
  </si>
  <si>
    <t>2.7482</t>
  </si>
  <si>
    <t>2.3555</t>
  </si>
  <si>
    <t>2.5934</t>
  </si>
  <si>
    <t>0.9935</t>
  </si>
  <si>
    <t>1.1766</t>
  </si>
  <si>
    <t>0.3091</t>
  </si>
  <si>
    <t>2.6563</t>
  </si>
  <si>
    <t>0.6325</t>
  </si>
  <si>
    <t>2.9833</t>
  </si>
  <si>
    <t>0.3361</t>
  </si>
  <si>
    <t>2.5094</t>
  </si>
  <si>
    <t>0.5480</t>
  </si>
  <si>
    <t>8.8417</t>
  </si>
  <si>
    <t>3.6349</t>
  </si>
  <si>
    <t>9.7732</t>
  </si>
  <si>
    <t>3.2099</t>
  </si>
  <si>
    <t>2.7022</t>
  </si>
  <si>
    <t>22.1312</t>
  </si>
  <si>
    <t>5.2693</t>
  </si>
  <si>
    <t>3.0419</t>
  </si>
  <si>
    <t>1.1016</t>
  </si>
  <si>
    <t>5.2041</t>
  </si>
  <si>
    <t>2.2445</t>
  </si>
  <si>
    <t>7.7669</t>
  </si>
  <si>
    <t>3.1931</t>
  </si>
  <si>
    <t>8.5852</t>
  </si>
  <si>
    <t>2.8197</t>
  </si>
  <si>
    <t>19.4410</t>
  </si>
  <si>
    <t>4.6288</t>
  </si>
  <si>
    <t>2.7527</t>
  </si>
  <si>
    <t>0.9969</t>
  </si>
  <si>
    <t>7.0285</t>
  </si>
  <si>
    <t>2.8895</t>
  </si>
  <si>
    <t>7.7690</t>
  </si>
  <si>
    <t>2.5516</t>
  </si>
  <si>
    <t>2.1481</t>
  </si>
  <si>
    <t>17.5926</t>
  </si>
  <si>
    <t>4.1887</t>
  </si>
  <si>
    <t>0.9399</t>
  </si>
  <si>
    <t>4.4402</t>
  </si>
  <si>
    <t>1.9150</t>
  </si>
  <si>
    <t>6.6269</t>
  </si>
  <si>
    <t>7.3250</t>
  </si>
  <si>
    <t>2.4058</t>
  </si>
  <si>
    <t>2.0253</t>
  </si>
  <si>
    <t>16.5874</t>
  </si>
  <si>
    <t>3.9494</t>
  </si>
  <si>
    <t>2.4381</t>
  </si>
  <si>
    <t>0.8830</t>
  </si>
  <si>
    <t>4.1711</t>
  </si>
  <si>
    <t>6.2253</t>
  </si>
  <si>
    <t>2.5593</t>
  </si>
  <si>
    <t>6.8811</t>
  </si>
  <si>
    <t>2.2600</t>
  </si>
  <si>
    <t>1.9026</t>
  </si>
  <si>
    <t>15.5821</t>
  </si>
  <si>
    <t>3.7100</t>
  </si>
  <si>
    <t>2.2808</t>
  </si>
  <si>
    <t>1.6829</t>
  </si>
  <si>
    <t>5.8236</t>
  </si>
  <si>
    <t>2.3942</t>
  </si>
  <si>
    <t>6.4371</t>
  </si>
  <si>
    <t>2.1142</t>
  </si>
  <si>
    <t>1.7798</t>
  </si>
  <si>
    <t>14.5768</t>
  </si>
  <si>
    <t>3.4707</t>
  </si>
  <si>
    <t>2.1235</t>
  </si>
  <si>
    <t>0.7690</t>
  </si>
  <si>
    <t>3.6329</t>
  </si>
  <si>
    <t>1.5668</t>
  </si>
  <si>
    <t>5.4220</t>
  </si>
  <si>
    <t>5.9932</t>
  </si>
  <si>
    <t>1.9684</t>
  </si>
  <si>
    <t>1.6571</t>
  </si>
  <si>
    <t>13.5715</t>
  </si>
  <si>
    <t>3.2313</t>
  </si>
  <si>
    <t>1.9662</t>
  </si>
  <si>
    <t>0.7121</t>
  </si>
  <si>
    <t>3.3638</t>
  </si>
  <si>
    <t>1.4508</t>
  </si>
  <si>
    <t>5.0204</t>
  </si>
  <si>
    <t>5.5493</t>
  </si>
  <si>
    <t>1.8226</t>
  </si>
  <si>
    <t>1.5343</t>
  </si>
  <si>
    <t>12.5662</t>
  </si>
  <si>
    <t>2.9920</t>
  </si>
  <si>
    <t>0.7147</t>
  </si>
  <si>
    <t>3.3760</t>
  </si>
  <si>
    <t>5.0386</t>
  </si>
  <si>
    <t>2.0714</t>
  </si>
  <si>
    <t>5.5694</t>
  </si>
  <si>
    <t>1.8292</t>
  </si>
  <si>
    <t>1.5399</t>
  </si>
  <si>
    <t>12.6119</t>
  </si>
  <si>
    <t>3.0028</t>
  </si>
  <si>
    <t>1.9314</t>
  </si>
  <si>
    <t>0.6995</t>
  </si>
  <si>
    <t>3.2161</t>
  </si>
  <si>
    <t>1.3871</t>
  </si>
  <si>
    <t>4.8575</t>
  </si>
  <si>
    <t>1.9970</t>
  </si>
  <si>
    <t>5.4196</t>
  </si>
  <si>
    <t>1.7800</t>
  </si>
  <si>
    <t>11.7395</t>
  </si>
  <si>
    <t>2.7951</t>
  </si>
  <si>
    <t>1.8894</t>
  </si>
  <si>
    <t>0.6842</t>
  </si>
  <si>
    <t>3.0604</t>
  </si>
  <si>
    <t>1.3199</t>
  </si>
  <si>
    <t>4.6800</t>
  </si>
  <si>
    <t>1.9240</t>
  </si>
  <si>
    <t>5.2713</t>
  </si>
  <si>
    <t>10.8961</t>
  </si>
  <si>
    <t>2.5943</t>
  </si>
  <si>
    <t>1.8474</t>
  </si>
  <si>
    <t>0.6690</t>
  </si>
  <si>
    <t>2.9089</t>
  </si>
  <si>
    <t>4.5060</t>
  </si>
  <si>
    <t>1.8525</t>
  </si>
  <si>
    <t>5.1245</t>
  </si>
  <si>
    <t>1.6831</t>
  </si>
  <si>
    <t>1.2251</t>
  </si>
  <si>
    <t>10.0814</t>
  </si>
  <si>
    <t>2.4003</t>
  </si>
  <si>
    <t>1.8054</t>
  </si>
  <si>
    <t>0.6538</t>
  </si>
  <si>
    <t>2.7615</t>
  </si>
  <si>
    <t>1.1910</t>
  </si>
  <si>
    <t>4.3354</t>
  </si>
  <si>
    <t>1.7823</t>
  </si>
  <si>
    <t>4.9791</t>
  </si>
  <si>
    <t>1.6353</t>
  </si>
  <si>
    <t>1.1274</t>
  </si>
  <si>
    <t>9.2952</t>
  </si>
  <si>
    <t>2.2132</t>
  </si>
  <si>
    <t>1.7634</t>
  </si>
  <si>
    <t>0.6386</t>
  </si>
  <si>
    <t>2.6183</t>
  </si>
  <si>
    <t>1.1293</t>
  </si>
  <si>
    <t>4.1684</t>
  </si>
  <si>
    <t>1.7137</t>
  </si>
  <si>
    <t>4.8352</t>
  </si>
  <si>
    <t>1.5881</t>
  </si>
  <si>
    <t>1.0332</t>
  </si>
  <si>
    <t>8.5376</t>
  </si>
  <si>
    <t>2.0328</t>
  </si>
  <si>
    <t>1.7396</t>
  </si>
  <si>
    <t>0.6300</t>
  </si>
  <si>
    <t>2.5055</t>
  </si>
  <si>
    <t>1.0806</t>
  </si>
  <si>
    <t>4.0472</t>
  </si>
  <si>
    <t>1.6638</t>
  </si>
  <si>
    <t>4.7425</t>
  </si>
  <si>
    <t>1.5576</t>
  </si>
  <si>
    <t>0.9526</t>
  </si>
  <si>
    <t>7.8908</t>
  </si>
  <si>
    <t>1.8788</t>
  </si>
  <si>
    <t>1.7435</t>
  </si>
  <si>
    <t>0.6314</t>
  </si>
  <si>
    <t>2.4338</t>
  </si>
  <si>
    <t>1.0497</t>
  </si>
  <si>
    <t>3.9915</t>
  </si>
  <si>
    <t>1.6409</t>
  </si>
  <si>
    <t>4.7258</t>
  </si>
  <si>
    <t>1.5521</t>
  </si>
  <si>
    <t>7.3780</t>
  </si>
  <si>
    <t>1.7567</t>
  </si>
  <si>
    <t>1.7475</t>
  </si>
  <si>
    <t>0.6329</t>
  </si>
  <si>
    <t>2.3621</t>
  </si>
  <si>
    <t>1.0187</t>
  </si>
  <si>
    <t>3.9358</t>
  </si>
  <si>
    <t>1.6180</t>
  </si>
  <si>
    <t>4.7091</t>
  </si>
  <si>
    <t>1.5466</t>
  </si>
  <si>
    <t>0.6343</t>
  </si>
  <si>
    <t>2.2904</t>
  </si>
  <si>
    <t>3.8801</t>
  </si>
  <si>
    <t>1.5951</t>
  </si>
  <si>
    <t>4.6923</t>
  </si>
  <si>
    <t>1.5411</t>
  </si>
  <si>
    <t>0.7593</t>
  </si>
  <si>
    <t>6.3527</t>
  </si>
  <si>
    <t>1.5126</t>
  </si>
  <si>
    <t>1.7553</t>
  </si>
  <si>
    <t>0.6357</t>
  </si>
  <si>
    <t>2.2187</t>
  </si>
  <si>
    <t>0.9569</t>
  </si>
  <si>
    <t>3.8244</t>
  </si>
  <si>
    <t>1.5722</t>
  </si>
  <si>
    <t>4.6756</t>
  </si>
  <si>
    <t>1.5356</t>
  </si>
  <si>
    <t>5.8400</t>
  </si>
  <si>
    <t>1.3905</t>
  </si>
  <si>
    <t>0.6371</t>
  </si>
  <si>
    <t>2.1470</t>
  </si>
  <si>
    <t>0.9260</t>
  </si>
  <si>
    <t>3.7687</t>
  </si>
  <si>
    <t>1.5493</t>
  </si>
  <si>
    <t>4.6588</t>
  </si>
  <si>
    <t>1.5301</t>
  </si>
  <si>
    <t>5.3273</t>
  </si>
  <si>
    <t>1.2684</t>
  </si>
  <si>
    <t>1.7632</t>
  </si>
  <si>
    <t>3.7130</t>
  </si>
  <si>
    <t>1.5264</t>
  </si>
  <si>
    <t>4.6421</t>
  </si>
  <si>
    <t>1.5246</t>
  </si>
  <si>
    <t>4.8146</t>
  </si>
  <si>
    <t>2.4267</t>
  </si>
  <si>
    <t>0.6276</t>
  </si>
  <si>
    <t>2.2725</t>
  </si>
  <si>
    <t>0.8791</t>
  </si>
  <si>
    <t>3.6916</t>
  </si>
  <si>
    <t>1.5047</t>
  </si>
  <si>
    <t>4.5618</t>
  </si>
  <si>
    <t>1.5372</t>
  </si>
  <si>
    <t>0.5579</t>
  </si>
  <si>
    <t>4.7524</t>
  </si>
  <si>
    <t>3.0903</t>
  </si>
  <si>
    <t>0.6167</t>
  </si>
  <si>
    <t>3.6703</t>
  </si>
  <si>
    <t>4.4815</t>
  </si>
  <si>
    <t>1.5497</t>
  </si>
  <si>
    <t>0.5497</t>
  </si>
  <si>
    <t>4.6901</t>
  </si>
  <si>
    <t>1.1167</t>
  </si>
  <si>
    <t>3.7538</t>
  </si>
  <si>
    <t>0.6057</t>
  </si>
  <si>
    <t>2.6670</t>
  </si>
  <si>
    <t>3.6489</t>
  </si>
  <si>
    <t>4.4012</t>
  </si>
  <si>
    <t>1.5622</t>
  </si>
  <si>
    <t>0.5415</t>
  </si>
  <si>
    <t>1.1019</t>
  </si>
  <si>
    <t>4.4173</t>
  </si>
  <si>
    <t>0.8312</t>
  </si>
  <si>
    <t>3.6276</t>
  </si>
  <si>
    <t>1.4393</t>
  </si>
  <si>
    <t>4.3209</t>
  </si>
  <si>
    <t>0.5334</t>
  </si>
  <si>
    <t>4.5657</t>
  </si>
  <si>
    <t>1.0871</t>
  </si>
  <si>
    <t>0.5838</t>
  </si>
  <si>
    <t>0.8152</t>
  </si>
  <si>
    <t>3.6063</t>
  </si>
  <si>
    <t>4.2406</t>
  </si>
  <si>
    <t>1.5873</t>
  </si>
  <si>
    <t>0.5252</t>
  </si>
  <si>
    <t>4.5036</t>
  </si>
  <si>
    <t>1.0723</t>
  </si>
  <si>
    <t>5.2640</t>
  </si>
  <si>
    <t>0.5250</t>
  </si>
  <si>
    <t>2.9862</t>
  </si>
  <si>
    <t>0.7324</t>
  </si>
  <si>
    <t>3.2851</t>
  </si>
  <si>
    <t>1.2790</t>
  </si>
  <si>
    <t>3.8124</t>
  </si>
  <si>
    <t>1.4660</t>
  </si>
  <si>
    <t>0.4738</t>
  </si>
  <si>
    <t>4.0699</t>
  </si>
  <si>
    <t>0.9690</t>
  </si>
  <si>
    <t>5.3362</t>
  </si>
  <si>
    <t>0.4679</t>
  </si>
  <si>
    <t>2.8779</t>
  </si>
  <si>
    <t>0.6523</t>
  </si>
  <si>
    <t>2.9676</t>
  </si>
  <si>
    <t>3.3976</t>
  </si>
  <si>
    <t>0.4237</t>
  </si>
  <si>
    <t>3.6468</t>
  </si>
  <si>
    <t>5.2974</t>
  </si>
  <si>
    <t>2.7367</t>
  </si>
  <si>
    <t>2.6536</t>
  </si>
  <si>
    <t>1.0129</t>
  </si>
  <si>
    <t>2.9962</t>
  </si>
  <si>
    <t>1.2172</t>
  </si>
  <si>
    <t>3.2339</t>
  </si>
  <si>
    <t>0.7700</t>
  </si>
  <si>
    <t>1.0786</t>
  </si>
  <si>
    <t>3.2152</t>
  </si>
  <si>
    <t>1.4385</t>
  </si>
  <si>
    <t>0.3557</t>
  </si>
  <si>
    <t>0.7305</t>
  </si>
  <si>
    <t>4.3812</t>
  </si>
  <si>
    <t>0.8253</t>
  </si>
  <si>
    <t>0.5106</t>
  </si>
  <si>
    <t>0.7565</t>
  </si>
  <si>
    <t>0.4952</t>
  </si>
  <si>
    <t>2.8947</t>
  </si>
  <si>
    <t>1.7981</t>
  </si>
  <si>
    <t>0.7336</t>
  </si>
  <si>
    <t>1.1597</t>
  </si>
  <si>
    <t>2.7138</t>
  </si>
  <si>
    <t>0.6878</t>
  </si>
  <si>
    <t>0.4487</t>
  </si>
  <si>
    <t>1.0849</t>
  </si>
  <si>
    <t>4.6725</t>
  </si>
  <si>
    <t>0.6419</t>
  </si>
  <si>
    <t>1.0101</t>
  </si>
  <si>
    <t>1.5790</t>
  </si>
  <si>
    <t>3.9000</t>
  </si>
  <si>
    <t>0.3868</t>
  </si>
  <si>
    <t>0.5731</t>
  </si>
  <si>
    <t>0.8979</t>
  </si>
  <si>
    <t>0.3750</t>
  </si>
  <si>
    <t>3.5363</t>
  </si>
  <si>
    <t>0.7465</t>
  </si>
  <si>
    <t>6.7573</t>
  </si>
  <si>
    <t>0.5071</t>
  </si>
  <si>
    <t>1.8869</t>
  </si>
  <si>
    <t>0.5727</t>
  </si>
  <si>
    <t>2.8279</t>
  </si>
  <si>
    <t>3.4282</t>
  </si>
  <si>
    <t>0.8876</t>
  </si>
  <si>
    <t>3.0763</t>
  </si>
  <si>
    <t>0.7325</t>
  </si>
  <si>
    <t>7.4292</t>
  </si>
  <si>
    <t>1.9666</t>
  </si>
  <si>
    <t>3.3699</t>
  </si>
  <si>
    <t>0.3493</t>
  </si>
  <si>
    <t>0.7184</t>
  </si>
  <si>
    <t>8.1011</t>
  </si>
  <si>
    <t>0.4799</t>
  </si>
  <si>
    <t>2.8900</t>
  </si>
  <si>
    <t>3.3115</t>
  </si>
  <si>
    <t>1.0293</t>
  </si>
  <si>
    <t>2.9583</t>
  </si>
  <si>
    <t>8.7730</t>
  </si>
  <si>
    <t>2.1261</t>
  </si>
  <si>
    <t>2.9210</t>
  </si>
  <si>
    <t>3.2531</t>
  </si>
  <si>
    <t>0.3342</t>
  </si>
  <si>
    <t>2.8993</t>
  </si>
  <si>
    <t>9.4448</t>
  </si>
  <si>
    <t>2.9520</t>
  </si>
  <si>
    <t>3.1947</t>
  </si>
  <si>
    <t>1.1710</t>
  </si>
  <si>
    <t>0.3267</t>
  </si>
  <si>
    <t>2.8403</t>
  </si>
  <si>
    <t>9.5969</t>
  </si>
  <si>
    <t>0.4433</t>
  </si>
  <si>
    <t>2.4968</t>
  </si>
  <si>
    <t>0.4915</t>
  </si>
  <si>
    <t>3.0594</t>
  </si>
  <si>
    <t>0.7210</t>
  </si>
  <si>
    <t>3.2068</t>
  </si>
  <si>
    <t>1.1273</t>
  </si>
  <si>
    <t>0.3238</t>
  </si>
  <si>
    <t>2.8183</t>
  </si>
  <si>
    <t>0.6710</t>
  </si>
  <si>
    <t>9.7490</t>
  </si>
  <si>
    <t>0.4340</t>
  </si>
  <si>
    <t>2.7878</t>
  </si>
  <si>
    <t>3.1668</t>
  </si>
  <si>
    <t>0.7007</t>
  </si>
  <si>
    <t>3.2189</t>
  </si>
  <si>
    <t>1.0835</t>
  </si>
  <si>
    <t>0.3209</t>
  </si>
  <si>
    <t>0.6658</t>
  </si>
  <si>
    <t>9.9011</t>
  </si>
  <si>
    <t>0.4247</t>
  </si>
  <si>
    <t>3.0788</t>
  </si>
  <si>
    <t>0.4545</t>
  </si>
  <si>
    <t>3.2742</t>
  </si>
  <si>
    <t>0.6805</t>
  </si>
  <si>
    <t>1.0398</t>
  </si>
  <si>
    <t>2.7743</t>
  </si>
  <si>
    <t>10.0532</t>
  </si>
  <si>
    <t>0.4154</t>
  </si>
  <si>
    <t>3.3698</t>
  </si>
  <si>
    <t>3.3815</t>
  </si>
  <si>
    <t>3.2431</t>
  </si>
  <si>
    <t>0.9961</t>
  </si>
  <si>
    <t>0.6553</t>
  </si>
  <si>
    <t>10.2053</t>
  </si>
  <si>
    <t>0.4061</t>
  </si>
  <si>
    <t>3.6608</t>
  </si>
  <si>
    <t>3.4889</t>
  </si>
  <si>
    <t>0.6399</t>
  </si>
  <si>
    <t>3.2552</t>
  </si>
  <si>
    <t>0.9524</t>
  </si>
  <si>
    <t>2.7304</t>
  </si>
  <si>
    <t>0.6501</t>
  </si>
  <si>
    <t>10.3574</t>
  </si>
  <si>
    <t>0.3968</t>
  </si>
  <si>
    <t>3.2673</t>
  </si>
  <si>
    <t>2.7084</t>
  </si>
  <si>
    <t>0.6449</t>
  </si>
  <si>
    <t>10.5095</t>
  </si>
  <si>
    <t>0.3874</t>
  </si>
  <si>
    <t>4.2427</t>
  </si>
  <si>
    <t>0.3805</t>
  </si>
  <si>
    <t>3.7037</t>
  </si>
  <si>
    <t>0.5994</t>
  </si>
  <si>
    <t>3.2794</t>
  </si>
  <si>
    <t>0.8650</t>
  </si>
  <si>
    <t>2.6864</t>
  </si>
  <si>
    <t>0.6396</t>
  </si>
  <si>
    <t>10.6616</t>
  </si>
  <si>
    <t>0.3619</t>
  </si>
  <si>
    <t>3.8111</t>
  </si>
  <si>
    <t>3.2915</t>
  </si>
  <si>
    <t>0.8213</t>
  </si>
  <si>
    <t>2.6644</t>
  </si>
  <si>
    <t>10.8137</t>
  </si>
  <si>
    <t>0.3688</t>
  </si>
  <si>
    <t>4.8247</t>
  </si>
  <si>
    <t>3.9184</t>
  </si>
  <si>
    <t>3.3036</t>
  </si>
  <si>
    <t>0.7776</t>
  </si>
  <si>
    <t>0.3008</t>
  </si>
  <si>
    <t>2.6425</t>
  </si>
  <si>
    <t>0.6292</t>
  </si>
  <si>
    <t>3.7002</t>
  </si>
  <si>
    <t>1.5958</t>
  </si>
  <si>
    <t>5.5224</t>
  </si>
  <si>
    <t>6.1042</t>
  </si>
  <si>
    <t>2.0049</t>
  </si>
  <si>
    <t>1.6878</t>
  </si>
  <si>
    <t>13.8228</t>
  </si>
  <si>
    <t>3.2912</t>
  </si>
  <si>
    <t>2.1707</t>
  </si>
  <si>
    <t>3.7136</t>
  </si>
  <si>
    <t>1.6017</t>
  </si>
  <si>
    <t>5.5425</t>
  </si>
  <si>
    <t>2.2786</t>
  </si>
  <si>
    <t>6.1264</t>
  </si>
  <si>
    <t>2.0121</t>
  </si>
  <si>
    <t>13.8731</t>
  </si>
  <si>
    <t>3.3031</t>
  </si>
  <si>
    <t>0.7694</t>
  </si>
  <si>
    <t>3.5377</t>
  </si>
  <si>
    <t>1.5258</t>
  </si>
  <si>
    <t>5.3433</t>
  </si>
  <si>
    <t>2.1967</t>
  </si>
  <si>
    <t>5.9616</t>
  </si>
  <si>
    <t>1.9580</t>
  </si>
  <si>
    <t>1.5745</t>
  </si>
  <si>
    <t>12.9134</t>
  </si>
  <si>
    <t>3.0746</t>
  </si>
  <si>
    <t>2.0783</t>
  </si>
  <si>
    <t>3.3664</t>
  </si>
  <si>
    <t>1.4519</t>
  </si>
  <si>
    <t>5.1480</t>
  </si>
  <si>
    <t>2.1164</t>
  </si>
  <si>
    <t>5.7984</t>
  </si>
  <si>
    <t>1.9044</t>
  </si>
  <si>
    <t>1.4591</t>
  </si>
  <si>
    <t>11.9857</t>
  </si>
  <si>
    <t>2.0321</t>
  </si>
  <si>
    <t>0.7359</t>
  </si>
  <si>
    <t>2.9533</t>
  </si>
  <si>
    <t>4.0785</t>
  </si>
  <si>
    <t>0.9583</t>
  </si>
  <si>
    <t>4.4727</t>
  </si>
  <si>
    <t>3.2296</t>
  </si>
  <si>
    <t>1.1964</t>
  </si>
  <si>
    <t>3.4498</t>
  </si>
  <si>
    <t>0.9255</t>
  </si>
  <si>
    <t>2.3437</t>
  </si>
  <si>
    <t>1.0958</t>
  </si>
  <si>
    <t>2.8420</t>
  </si>
  <si>
    <t>3.9247</t>
  </si>
  <si>
    <t>3.4957</t>
  </si>
  <si>
    <t>0.9084</t>
  </si>
  <si>
    <t>4.6049</t>
  </si>
  <si>
    <t>3.1580</t>
  </si>
  <si>
    <t>1.1824</t>
  </si>
  <si>
    <t>3.3358</t>
  </si>
  <si>
    <t>0.9452</t>
  </si>
  <si>
    <t>2.2827</t>
  </si>
  <si>
    <t>1.0666</t>
  </si>
  <si>
    <t>2.7305</t>
  </si>
  <si>
    <t>3.7707</t>
  </si>
  <si>
    <t>4.6175</t>
  </si>
  <si>
    <t>3.0384</t>
  </si>
  <si>
    <t>3.3251</t>
  </si>
  <si>
    <t>2.2621</t>
  </si>
  <si>
    <t>1.0820</t>
  </si>
  <si>
    <t>2.6523</t>
  </si>
  <si>
    <t>3.5295</t>
  </si>
  <si>
    <t>3.1836</t>
  </si>
  <si>
    <t>0.8794</t>
  </si>
  <si>
    <t>4.6300</t>
  </si>
  <si>
    <t>2.9186</t>
  </si>
  <si>
    <t>1.1429</t>
  </si>
  <si>
    <t>0.9333</t>
  </si>
  <si>
    <t>2.2415</t>
  </si>
  <si>
    <t>1.0974</t>
  </si>
  <si>
    <t>2.5741</t>
  </si>
  <si>
    <t>3.2880</t>
  </si>
  <si>
    <t>3.0276</t>
  </si>
  <si>
    <t>0.8649</t>
  </si>
  <si>
    <t>4.6426</t>
  </si>
  <si>
    <t>0.8396</t>
  </si>
  <si>
    <t>2.7988</t>
  </si>
  <si>
    <t>1.1232</t>
  </si>
  <si>
    <t>2.2209</t>
  </si>
  <si>
    <t>2.4958</t>
  </si>
  <si>
    <t>3.0463</t>
  </si>
  <si>
    <t>2.8715</t>
  </si>
  <si>
    <t>3.2928</t>
  </si>
  <si>
    <t>0.9214</t>
  </si>
  <si>
    <t>2.2003</t>
  </si>
  <si>
    <t>2.4174</t>
  </si>
  <si>
    <t>2.8043</t>
  </si>
  <si>
    <t>2.7155</t>
  </si>
  <si>
    <t>0.8358</t>
  </si>
  <si>
    <t>4.6678</t>
  </si>
  <si>
    <t>3.2821</t>
  </si>
  <si>
    <t>0.9154</t>
  </si>
  <si>
    <t>2.1797</t>
  </si>
  <si>
    <t>1.1437</t>
  </si>
  <si>
    <t>2.3389</t>
  </si>
  <si>
    <t>2.5594</t>
  </si>
  <si>
    <t>0.8089</t>
  </si>
  <si>
    <t>2.4385</t>
  </si>
  <si>
    <t>3.2713</t>
  </si>
  <si>
    <t>2.1591</t>
  </si>
  <si>
    <t>2.2604</t>
  </si>
  <si>
    <t>2.3197</t>
  </si>
  <si>
    <t>2.4034</t>
  </si>
  <si>
    <t>0.8068</t>
  </si>
  <si>
    <t>4.6931</t>
  </si>
  <si>
    <t>0.7987</t>
  </si>
  <si>
    <t>2.3182</t>
  </si>
  <si>
    <t>1.0439</t>
  </si>
  <si>
    <t>0.9035</t>
  </si>
  <si>
    <t>2.1385</t>
  </si>
  <si>
    <t>1.1746</t>
  </si>
  <si>
    <t>2.0771</t>
  </si>
  <si>
    <t>2.2473</t>
  </si>
  <si>
    <t>0.7923</t>
  </si>
  <si>
    <t>4.7057</t>
  </si>
  <si>
    <t>0.7884</t>
  </si>
  <si>
    <t>1.0241</t>
  </si>
  <si>
    <t>2.1179</t>
  </si>
  <si>
    <t>1.1900</t>
  </si>
  <si>
    <t>2.1031</t>
  </si>
  <si>
    <t>1.8342</t>
  </si>
  <si>
    <t>2.0913</t>
  </si>
  <si>
    <t>0.7778</t>
  </si>
  <si>
    <t>4.7183</t>
  </si>
  <si>
    <t>0.2988</t>
  </si>
  <si>
    <t>0.5014</t>
  </si>
  <si>
    <t>3.2381</t>
  </si>
  <si>
    <t>0.7047</t>
  </si>
  <si>
    <t>0.5288</t>
  </si>
  <si>
    <t>0.9642</t>
  </si>
  <si>
    <t>2.1459</t>
  </si>
  <si>
    <t>1.1658</t>
  </si>
  <si>
    <t>1.6403</t>
  </si>
  <si>
    <t>0.9436</t>
  </si>
  <si>
    <t>2.1378</t>
  </si>
  <si>
    <t>1.6564</t>
  </si>
  <si>
    <t>0.5393</t>
  </si>
  <si>
    <t>2.4128</t>
  </si>
  <si>
    <t>0.5445</t>
  </si>
  <si>
    <t>2.1215</t>
  </si>
  <si>
    <t>0.9560</t>
  </si>
  <si>
    <t>0.5498</t>
  </si>
  <si>
    <t>2.3053</t>
  </si>
  <si>
    <t>0.8819</t>
  </si>
  <si>
    <t>0.9184</t>
  </si>
  <si>
    <t>2.3012</t>
  </si>
  <si>
    <t>0.5479</t>
  </si>
  <si>
    <t>15.2963</t>
  </si>
  <si>
    <t>4.0886</t>
  </si>
  <si>
    <t>0.4228</t>
  </si>
  <si>
    <t>2.7115</t>
  </si>
  <si>
    <t>0.8911</t>
  </si>
  <si>
    <t>2.2769</t>
  </si>
  <si>
    <t>0.5421</t>
  </si>
  <si>
    <t>16.5338</t>
  </si>
  <si>
    <t>4.1785</t>
  </si>
  <si>
    <t>0.4138</t>
  </si>
  <si>
    <t>3.0568</t>
  </si>
  <si>
    <t>0.7037</t>
  </si>
  <si>
    <t>2.6957</t>
  </si>
  <si>
    <t>0.8638</t>
  </si>
  <si>
    <t>2.2527</t>
  </si>
  <si>
    <t>17.7713</t>
  </si>
  <si>
    <t>4.2684</t>
  </si>
  <si>
    <t>0.4047</t>
  </si>
  <si>
    <t>3.1171</t>
  </si>
  <si>
    <t>2.6799</t>
  </si>
  <si>
    <t>0.8365</t>
  </si>
  <si>
    <t>2.2284</t>
  </si>
  <si>
    <t>0.5306</t>
  </si>
  <si>
    <t>19.0088</t>
  </si>
  <si>
    <t>0.2499</t>
  </si>
  <si>
    <t>4.3584</t>
  </si>
  <si>
    <t>3.1773</t>
  </si>
  <si>
    <t>1.8127</t>
  </si>
  <si>
    <t>2.4060</t>
  </si>
  <si>
    <t>3.2353</t>
  </si>
  <si>
    <t>1.1627</t>
  </si>
  <si>
    <t>5.1112</t>
  </si>
  <si>
    <t>2.8150</t>
  </si>
  <si>
    <t>5.7109</t>
  </si>
  <si>
    <t>1.0522</t>
  </si>
  <si>
    <t>7.1204</t>
  </si>
  <si>
    <t>1.6953</t>
  </si>
  <si>
    <t>2.3466</t>
  </si>
  <si>
    <t>0.9494</t>
  </si>
  <si>
    <t>3.1204</t>
  </si>
  <si>
    <t>1.1214</t>
  </si>
  <si>
    <t>4.8802</t>
  </si>
  <si>
    <t>2.6878</t>
  </si>
  <si>
    <t>5.5355</t>
  </si>
  <si>
    <t>0.8047</t>
  </si>
  <si>
    <t>6.6429</t>
  </si>
  <si>
    <t>1.5816</t>
  </si>
  <si>
    <t>2.2873</t>
  </si>
  <si>
    <t>3.0073</t>
  </si>
  <si>
    <t>1.0808</t>
  </si>
  <si>
    <t>2.5635</t>
  </si>
  <si>
    <t>5.3619</t>
  </si>
  <si>
    <t>0.9879</t>
  </si>
  <si>
    <t>0.7469</t>
  </si>
  <si>
    <t>6.1806</t>
  </si>
  <si>
    <t>2.2465</t>
  </si>
  <si>
    <t>0.9088</t>
  </si>
  <si>
    <t>2.9202</t>
  </si>
  <si>
    <t>4.4712</t>
  </si>
  <si>
    <t>2.4625</t>
  </si>
  <si>
    <t>5.2334</t>
  </si>
  <si>
    <t>5.7815</t>
  </si>
  <si>
    <t>2.2464</t>
  </si>
  <si>
    <t>2.8865</t>
  </si>
  <si>
    <t>1.0374</t>
  </si>
  <si>
    <t>4.3706</t>
  </si>
  <si>
    <t>2.4071</t>
  </si>
  <si>
    <t>5.2002</t>
  </si>
  <si>
    <t>0.9581</t>
  </si>
  <si>
    <t>5.4923</t>
  </si>
  <si>
    <t>1.3077</t>
  </si>
  <si>
    <t>2.2463</t>
  </si>
  <si>
    <t>2.8528</t>
  </si>
  <si>
    <t>1.0253</t>
  </si>
  <si>
    <t>4.2700</t>
  </si>
  <si>
    <t>2.3517</t>
  </si>
  <si>
    <t>5.1670</t>
  </si>
  <si>
    <t>0.6231</t>
  </si>
  <si>
    <t>5.2030</t>
  </si>
  <si>
    <t>2.2462</t>
  </si>
  <si>
    <t>0.9087</t>
  </si>
  <si>
    <t>2.8192</t>
  </si>
  <si>
    <t>1.0132</t>
  </si>
  <si>
    <t>4.1694</t>
  </si>
  <si>
    <t>2.2963</t>
  </si>
  <si>
    <t>5.1338</t>
  </si>
  <si>
    <t>0.9459</t>
  </si>
  <si>
    <t>0.5863</t>
  </si>
  <si>
    <t>4.9138</t>
  </si>
  <si>
    <t>2.3482</t>
  </si>
  <si>
    <t>0.9500</t>
  </si>
  <si>
    <t>2.9121</t>
  </si>
  <si>
    <t>1.0466</t>
  </si>
  <si>
    <t>4.2538</t>
  </si>
  <si>
    <t>2.3428</t>
  </si>
  <si>
    <t>5.3324</t>
  </si>
  <si>
    <t>4.8347</t>
  </si>
  <si>
    <t>2.3481</t>
  </si>
  <si>
    <t>2.8769</t>
  </si>
  <si>
    <t>4.1486</t>
  </si>
  <si>
    <t>2.2849</t>
  </si>
  <si>
    <t>5.2977</t>
  </si>
  <si>
    <t>4.5324</t>
  </si>
  <si>
    <t>1.0791</t>
  </si>
  <si>
    <t>2.3479</t>
  </si>
  <si>
    <t>2.8417</t>
  </si>
  <si>
    <t>1.0213</t>
  </si>
  <si>
    <t>4.0435</t>
  </si>
  <si>
    <t>2.2270</t>
  </si>
  <si>
    <t>5.2630</t>
  </si>
  <si>
    <t>0.9697</t>
  </si>
  <si>
    <t>4.2300</t>
  </si>
  <si>
    <t>0.9427</t>
  </si>
  <si>
    <t>2.9714</t>
  </si>
  <si>
    <t>1.0112</t>
  </si>
  <si>
    <t>4.0062</t>
  </si>
  <si>
    <t>5.1617</t>
  </si>
  <si>
    <t>1.0208</t>
  </si>
  <si>
    <t>0.4897</t>
  </si>
  <si>
    <t>3.1303</t>
  </si>
  <si>
    <t>0.9355</t>
  </si>
  <si>
    <t>1.0011</t>
  </si>
  <si>
    <t>3.9689</t>
  </si>
  <si>
    <t>2.1061</t>
  </si>
  <si>
    <t>5.0604</t>
  </si>
  <si>
    <t>1.0720</t>
  </si>
  <si>
    <t>0.4820</t>
  </si>
  <si>
    <t>4.1121</t>
  </si>
  <si>
    <t>0.9791</t>
  </si>
  <si>
    <t>3.5215</t>
  </si>
  <si>
    <t>0.9283</t>
  </si>
  <si>
    <t>0.9910</t>
  </si>
  <si>
    <t>3.9317</t>
  </si>
  <si>
    <t>2.0457</t>
  </si>
  <si>
    <t>4.9591</t>
  </si>
  <si>
    <t>1.1231</t>
  </si>
  <si>
    <t>0.4743</t>
  </si>
  <si>
    <t>4.0531</t>
  </si>
  <si>
    <t>0.9650</t>
  </si>
  <si>
    <t>3.9127</t>
  </si>
  <si>
    <t>3.3604</t>
  </si>
  <si>
    <t>0.9809</t>
  </si>
  <si>
    <t>3.8944</t>
  </si>
  <si>
    <t>1.9852</t>
  </si>
  <si>
    <t>4.8578</t>
  </si>
  <si>
    <t>1.1742</t>
  </si>
  <si>
    <t>3.9942</t>
  </si>
  <si>
    <t>3.4900</t>
  </si>
  <si>
    <t>0.9708</t>
  </si>
  <si>
    <t>3.8571</t>
  </si>
  <si>
    <t>1.9248</t>
  </si>
  <si>
    <t>4.7565</t>
  </si>
  <si>
    <t>1.2254</t>
  </si>
  <si>
    <t>0.4589</t>
  </si>
  <si>
    <t>3.9352</t>
  </si>
  <si>
    <t>4.2867</t>
  </si>
  <si>
    <t>3.3048</t>
  </si>
  <si>
    <t>3.4876</t>
  </si>
  <si>
    <t>1.7022</t>
  </si>
  <si>
    <t>4.2503</t>
  </si>
  <si>
    <t>1.1655</t>
  </si>
  <si>
    <t>3.5391</t>
  </si>
  <si>
    <t>4.2014</t>
  </si>
  <si>
    <t>0.7431</t>
  </si>
  <si>
    <t>3.0970</t>
  </si>
  <si>
    <t>3.1245</t>
  </si>
  <si>
    <t>1.4901</t>
  </si>
  <si>
    <t>3.7617</t>
  </si>
  <si>
    <t>1.0967</t>
  </si>
  <si>
    <t>0.3664</t>
  </si>
  <si>
    <t>3.1532</t>
  </si>
  <si>
    <t>4.0480</t>
  </si>
  <si>
    <t>0.6595</t>
  </si>
  <si>
    <t>2.8667</t>
  </si>
  <si>
    <t>2.7680</t>
  </si>
  <si>
    <t>1.2885</t>
  </si>
  <si>
    <t>0.3221</t>
  </si>
  <si>
    <t>0.6613</t>
  </si>
  <si>
    <t>3.8552</t>
  </si>
  <si>
    <t>0.5815</t>
  </si>
  <si>
    <t>2.6334</t>
  </si>
  <si>
    <t>1.1056</t>
  </si>
  <si>
    <t>0.2813</t>
  </si>
  <si>
    <t>0.5786</t>
  </si>
  <si>
    <t>4.1122</t>
  </si>
  <si>
    <t>0.6046</t>
  </si>
  <si>
    <t>2.7919</t>
  </si>
  <si>
    <t>0.9729</t>
  </si>
  <si>
    <t>2.3915</t>
  </si>
  <si>
    <t>0.5694</t>
  </si>
  <si>
    <t>4.3692</t>
  </si>
  <si>
    <t>2.8037</t>
  </si>
  <si>
    <t>0.5980</t>
  </si>
  <si>
    <t>2.3870</t>
  </si>
  <si>
    <t>1.0262</t>
  </si>
  <si>
    <t>1.0065</t>
  </si>
  <si>
    <t>0.2712</t>
  </si>
  <si>
    <t>2.3528</t>
  </si>
  <si>
    <t>0.5602</t>
  </si>
  <si>
    <t>4.6262</t>
  </si>
  <si>
    <t>0.5673</t>
  </si>
  <si>
    <t>2.8889</t>
  </si>
  <si>
    <t>0.5913</t>
  </si>
  <si>
    <t>0.9865</t>
  </si>
  <si>
    <t>2.6589</t>
  </si>
  <si>
    <t>1.0401</t>
  </si>
  <si>
    <t>8.2004</t>
  </si>
  <si>
    <t>4.0181</t>
  </si>
  <si>
    <t>18.8803</t>
  </si>
  <si>
    <t>2.7668</t>
  </si>
  <si>
    <t>0.9008</t>
  </si>
  <si>
    <t>4.4289</t>
  </si>
  <si>
    <t>1.6944</t>
  </si>
  <si>
    <t>6.5917</t>
  </si>
  <si>
    <t>2.7554</t>
  </si>
  <si>
    <t>7.5639</t>
  </si>
  <si>
    <t>3.7062</t>
  </si>
  <si>
    <t>2.1264</t>
  </si>
  <si>
    <t>17.4149</t>
  </si>
  <si>
    <t>2.6087</t>
  </si>
  <si>
    <t>0.8493</t>
  </si>
  <si>
    <t>4.1758</t>
  </si>
  <si>
    <t>1.5976</t>
  </si>
  <si>
    <t>6.2151</t>
  </si>
  <si>
    <t>2.5979</t>
  </si>
  <si>
    <t>7.1317</t>
  </si>
  <si>
    <t>3.4945</t>
  </si>
  <si>
    <t>2.0048</t>
  </si>
  <si>
    <t>16.4197</t>
  </si>
  <si>
    <t>3.9095</t>
  </si>
  <si>
    <t>2.4506</t>
  </si>
  <si>
    <t>0.7978</t>
  </si>
  <si>
    <t>3.9227</t>
  </si>
  <si>
    <t>1.5008</t>
  </si>
  <si>
    <t>5.8384</t>
  </si>
  <si>
    <t>2.4405</t>
  </si>
  <si>
    <t>6.6994</t>
  </si>
  <si>
    <t>1.8833</t>
  </si>
  <si>
    <t>15.4246</t>
  </si>
  <si>
    <t>3.6725</t>
  </si>
  <si>
    <t>2.2925</t>
  </si>
  <si>
    <t>0.7463</t>
  </si>
  <si>
    <t>3.6697</t>
  </si>
  <si>
    <t>11.4441</t>
  </si>
  <si>
    <t>0.9429</t>
  </si>
  <si>
    <t>9.8969</t>
  </si>
  <si>
    <t>0.5878</t>
  </si>
  <si>
    <t>0.7714</t>
  </si>
  <si>
    <t>1.0127</t>
  </si>
  <si>
    <t>0.2587</t>
  </si>
  <si>
    <t>2.2449</t>
  </si>
  <si>
    <t>0.5345</t>
  </si>
  <si>
    <t>3.6215</t>
  </si>
  <si>
    <t>0.4244</t>
  </si>
  <si>
    <t>3.9696</t>
  </si>
  <si>
    <t>0.5745</t>
  </si>
  <si>
    <t>2.2733</t>
  </si>
  <si>
    <t>0.7578</t>
  </si>
  <si>
    <t xml:space="preserve"> ------ RATE GROUPS 159 - 190 -----</t>
  </si>
  <si>
    <t>3.0622</t>
  </si>
  <si>
    <t>0.8072</t>
  </si>
  <si>
    <t>0.8617</t>
  </si>
  <si>
    <t>3.4188</t>
  </si>
  <si>
    <t>1.7788</t>
  </si>
  <si>
    <t>4.3123</t>
  </si>
  <si>
    <t>0.4124</t>
  </si>
  <si>
    <t>3.5244</t>
  </si>
  <si>
    <t>0.8392</t>
  </si>
  <si>
    <t>3.4023</t>
  </si>
  <si>
    <t>0.8010</t>
  </si>
  <si>
    <t>0.8530</t>
  </si>
  <si>
    <t>3.3864</t>
  </si>
  <si>
    <t>1.7263</t>
  </si>
  <si>
    <t>4.2242</t>
  </si>
  <si>
    <t>1.0211</t>
  </si>
  <si>
    <t>0.4058</t>
  </si>
  <si>
    <t>3.4732</t>
  </si>
  <si>
    <t>0.8270</t>
  </si>
  <si>
    <t>3.7425</t>
  </si>
  <si>
    <t>0.7947</t>
  </si>
  <si>
    <t>3.0348</t>
  </si>
  <si>
    <t>0.8442</t>
  </si>
  <si>
    <t>3.3540</t>
  </si>
  <si>
    <t>1.6737</t>
  </si>
  <si>
    <t>4.1361</t>
  </si>
  <si>
    <t>1.0655</t>
  </si>
  <si>
    <t>0.3991</t>
  </si>
  <si>
    <t>3.4220</t>
  </si>
  <si>
    <t>0.8148</t>
  </si>
  <si>
    <t>3.7275</t>
  </si>
  <si>
    <t>0.7199</t>
  </si>
  <si>
    <t>2.8737</t>
  </si>
  <si>
    <t>3.0327</t>
  </si>
  <si>
    <t>3.6959</t>
  </si>
  <si>
    <t>1.0135</t>
  </si>
  <si>
    <t>3.0774</t>
  </si>
  <si>
    <t>0.7327</t>
  </si>
  <si>
    <t>3.6534</t>
  </si>
  <si>
    <t>0.6461</t>
  </si>
  <si>
    <t>2.6931</t>
  </si>
  <si>
    <t>0.6828</t>
  </si>
  <si>
    <t>2.7170</t>
  </si>
  <si>
    <t>3.2710</t>
  </si>
  <si>
    <t>0.9536</t>
  </si>
  <si>
    <t>0.3186</t>
  </si>
  <si>
    <t>0.6529</t>
  </si>
  <si>
    <t>3.5200</t>
  </si>
  <si>
    <t>2.4928</t>
  </si>
  <si>
    <t>0.6044</t>
  </si>
  <si>
    <t>2.4069</t>
  </si>
  <si>
    <t>1.1204</t>
  </si>
  <si>
    <t>2.8615</t>
  </si>
  <si>
    <t>0.8861</t>
  </si>
  <si>
    <t>0.2801</t>
  </si>
  <si>
    <t>2.4153</t>
  </si>
  <si>
    <t>0.5751</t>
  </si>
  <si>
    <t>0.5057</t>
  </si>
  <si>
    <t>2.2899</t>
  </si>
  <si>
    <t>0.5315</t>
  </si>
  <si>
    <t>2.1182</t>
  </si>
  <si>
    <t>0.9614</t>
  </si>
  <si>
    <t>2.4856</t>
  </si>
  <si>
    <t>0.8168</t>
  </si>
  <si>
    <t>0.2446</t>
  </si>
  <si>
    <t>2.1132</t>
  </si>
  <si>
    <t>0.5032</t>
  </si>
  <si>
    <t>3.5758</t>
  </si>
  <si>
    <t>2.3639</t>
  </si>
  <si>
    <t>2.0969</t>
  </si>
  <si>
    <t>2.4278</t>
  </si>
  <si>
    <t>0.8460</t>
  </si>
  <si>
    <t>0.2402</t>
  </si>
  <si>
    <t>2.0795</t>
  </si>
  <si>
    <t>0.4951</t>
  </si>
  <si>
    <t>3.7993</t>
  </si>
  <si>
    <t>2.4380</t>
  </si>
  <si>
    <t>0.5200</t>
  </si>
  <si>
    <t>2.0756</t>
  </si>
  <si>
    <t>2.3699</t>
  </si>
  <si>
    <t>0.8752</t>
  </si>
  <si>
    <t>2.0459</t>
  </si>
  <si>
    <t>4.0228</t>
  </si>
  <si>
    <t>0.4933</t>
  </si>
  <si>
    <t>2.5121</t>
  </si>
  <si>
    <t>0.8578</t>
  </si>
  <si>
    <t>2.3120</t>
  </si>
  <si>
    <t>0.9044</t>
  </si>
  <si>
    <t>0.2314</t>
  </si>
  <si>
    <t>0.4858</t>
  </si>
  <si>
    <t>2.7328</t>
  </si>
  <si>
    <t>0.5055</t>
  </si>
  <si>
    <t>2.0860</t>
  </si>
  <si>
    <t>0.8293</t>
  </si>
  <si>
    <t>2.2954</t>
  </si>
  <si>
    <t>0.8920</t>
  </si>
  <si>
    <t>0.2298</t>
  </si>
  <si>
    <t>1.9999</t>
  </si>
  <si>
    <t>0.4762</t>
  </si>
  <si>
    <t>4.0772</t>
  </si>
  <si>
    <t>0.4783</t>
  </si>
  <si>
    <t>2.9535</t>
  </si>
  <si>
    <t>0.4968</t>
  </si>
  <si>
    <t>2.1177</t>
  </si>
  <si>
    <t>2.2787</t>
  </si>
  <si>
    <t>0.2281</t>
  </si>
  <si>
    <t>1.9877</t>
  </si>
  <si>
    <t>0.4733</t>
  </si>
  <si>
    <t>4.1044</t>
  </si>
  <si>
    <t>0.4708</t>
  </si>
  <si>
    <t>3.1743</t>
  </si>
  <si>
    <t>0.4881</t>
  </si>
  <si>
    <t>0.2265</t>
  </si>
  <si>
    <t>1.9755</t>
  </si>
  <si>
    <t>4.1316</t>
  </si>
  <si>
    <t>0.4633</t>
  </si>
  <si>
    <t>3.3950</t>
  </si>
  <si>
    <t>0.4794</t>
  </si>
  <si>
    <t>2.1810</t>
  </si>
  <si>
    <t>0.7437</t>
  </si>
  <si>
    <t>2.2453</t>
  </si>
  <si>
    <t>0.8545</t>
  </si>
  <si>
    <t>0.2248</t>
  </si>
  <si>
    <t>1.9632</t>
  </si>
  <si>
    <t>4.1589</t>
  </si>
  <si>
    <t>3.6157</t>
  </si>
  <si>
    <t>0.4707</t>
  </si>
  <si>
    <t>2.2127</t>
  </si>
  <si>
    <t>0.2231</t>
  </si>
  <si>
    <t>1.9509</t>
  </si>
  <si>
    <t>4.1861</t>
  </si>
  <si>
    <t>0.4482</t>
  </si>
  <si>
    <t>3.8365</t>
  </si>
  <si>
    <t>0.4619</t>
  </si>
  <si>
    <t>2.2444</t>
  </si>
  <si>
    <t>0.6866</t>
  </si>
  <si>
    <t>2.2120</t>
  </si>
  <si>
    <t>0.8295</t>
  </si>
  <si>
    <t>0.2215</t>
  </si>
  <si>
    <t>1.9386</t>
  </si>
  <si>
    <t>0.4616</t>
  </si>
  <si>
    <t>4.2133</t>
  </si>
  <si>
    <t>4.0572</t>
  </si>
  <si>
    <t>0.4532</t>
  </si>
  <si>
    <t>2.2760</t>
  </si>
  <si>
    <t>2.1953</t>
  </si>
  <si>
    <t>0.8171</t>
  </si>
  <si>
    <t>1.0325</t>
  </si>
  <si>
    <t>4.1400</t>
  </si>
  <si>
    <t>0.6327</t>
  </si>
  <si>
    <t>1.5748</t>
  </si>
  <si>
    <t>1.3844</t>
  </si>
  <si>
    <t>0.5585</t>
  </si>
  <si>
    <t>1.4416</t>
  </si>
  <si>
    <t>1.4569</t>
  </si>
  <si>
    <t>1.4174</t>
  </si>
  <si>
    <t>0.8341</t>
  </si>
  <si>
    <t>1.2734</t>
  </si>
  <si>
    <t>4.0450</t>
  </si>
  <si>
    <t>1.3931</t>
  </si>
  <si>
    <t>1.2179</t>
  </si>
  <si>
    <t>0.4844</t>
  </si>
  <si>
    <t>1.8249</t>
  </si>
  <si>
    <t>0.7150</t>
  </si>
  <si>
    <t>1.3203</t>
  </si>
  <si>
    <t>1.6329</t>
  </si>
  <si>
    <t>0.6753</t>
  </si>
  <si>
    <t>0.4102</t>
  </si>
  <si>
    <t>1.2960</t>
  </si>
  <si>
    <t>0.6356</t>
  </si>
  <si>
    <t>2.6588</t>
  </si>
  <si>
    <t>0.3855</t>
  </si>
  <si>
    <t>2.5106</t>
  </si>
  <si>
    <t>1.1939</t>
  </si>
  <si>
    <t>0.2911</t>
  </si>
  <si>
    <t>0.4010</t>
  </si>
  <si>
    <t>2.3787</t>
  </si>
  <si>
    <t>4.8000</t>
  </si>
  <si>
    <t>0.3971</t>
  </si>
  <si>
    <t>2.5954</t>
  </si>
  <si>
    <t>0.8423</t>
  </si>
  <si>
    <t>0.3933</t>
  </si>
  <si>
    <t>0.4969</t>
  </si>
  <si>
    <t>0.8192</t>
  </si>
  <si>
    <t>0.9450</t>
  </si>
  <si>
    <t>1.2628</t>
  </si>
  <si>
    <t>2.2636</t>
  </si>
  <si>
    <t>2.5448</t>
  </si>
  <si>
    <t>0.9248</t>
  </si>
  <si>
    <t>2.7423</t>
  </si>
  <si>
    <t>2.6398</t>
  </si>
  <si>
    <t>4.0873</t>
  </si>
  <si>
    <t>2.8382</t>
  </si>
  <si>
    <t>0.5470</t>
  </si>
  <si>
    <t>2.5506</t>
  </si>
  <si>
    <t>0.9116</t>
  </si>
  <si>
    <t>2.6887</t>
  </si>
  <si>
    <t>1.2311</t>
  </si>
  <si>
    <t>10.9658</t>
  </si>
  <si>
    <t>5.1157</t>
  </si>
  <si>
    <t>0.3249</t>
  </si>
  <si>
    <t>0.5386</t>
  </si>
  <si>
    <t>3.3156</t>
  </si>
  <si>
    <t>0.7338</t>
  </si>
  <si>
    <t>0.2979</t>
  </si>
  <si>
    <t>0.6239</t>
  </si>
  <si>
    <t>11.1178</t>
  </si>
  <si>
    <t>0.3502</t>
  </si>
  <si>
    <t>5.4067</t>
  </si>
  <si>
    <t>4.1332</t>
  </si>
  <si>
    <t>0.5183</t>
  </si>
  <si>
    <t>3.3277</t>
  </si>
  <si>
    <t>0.6901</t>
  </si>
  <si>
    <t>2.5985</t>
  </si>
  <si>
    <t>0.6187</t>
  </si>
  <si>
    <t>11.2699</t>
  </si>
  <si>
    <t>0.3409</t>
  </si>
  <si>
    <t>5.6977</t>
  </si>
  <si>
    <t>3.3398</t>
  </si>
  <si>
    <t>0.6464</t>
  </si>
  <si>
    <t>0.2921</t>
  </si>
  <si>
    <t>2.5765</t>
  </si>
  <si>
    <t>0.6135</t>
  </si>
  <si>
    <t>7.0629</t>
  </si>
  <si>
    <t>2.5579</t>
  </si>
  <si>
    <t>12.0832</t>
  </si>
  <si>
    <t>5.2113</t>
  </si>
  <si>
    <t>18.0338</t>
  </si>
  <si>
    <t>7.4139</t>
  </si>
  <si>
    <t>19.9336</t>
  </si>
  <si>
    <t>6.5470</t>
  </si>
  <si>
    <t>5.5115</t>
  </si>
  <si>
    <t>45.1393</t>
  </si>
  <si>
    <t>10.7475</t>
  </si>
  <si>
    <t>6.1044</t>
  </si>
  <si>
    <t>2.2107</t>
  </si>
  <si>
    <t>10.4433</t>
  </si>
  <si>
    <t>4.5041</t>
  </si>
  <si>
    <t>15.5863</t>
  </si>
  <si>
    <t>6.4077</t>
  </si>
  <si>
    <t>17.2283</t>
  </si>
  <si>
    <t>5.6585</t>
  </si>
  <si>
    <t>4.7635</t>
  </si>
  <si>
    <t>39.0133</t>
  </si>
  <si>
    <t>9.2889</t>
  </si>
  <si>
    <t>5.4795</t>
  </si>
  <si>
    <t>1.9844</t>
  </si>
  <si>
    <t>9.3744</t>
  </si>
  <si>
    <t>4.0431</t>
  </si>
  <si>
    <t>13.9909</t>
  </si>
  <si>
    <t>5.7518</t>
  </si>
  <si>
    <t>15.4649</t>
  </si>
  <si>
    <t>5.0793</t>
  </si>
  <si>
    <t>4.2759</t>
  </si>
  <si>
    <t>35.0200</t>
  </si>
  <si>
    <t>8.3381</t>
  </si>
  <si>
    <t>4.8876</t>
  </si>
  <si>
    <t>1.7701</t>
  </si>
  <si>
    <t>8.3617</t>
  </si>
  <si>
    <t>12.4795</t>
  </si>
  <si>
    <t>5.1305</t>
  </si>
  <si>
    <t>13.7943</t>
  </si>
  <si>
    <t>4.5306</t>
  </si>
  <si>
    <t>3.8140</t>
  </si>
  <si>
    <t>31.2369</t>
  </si>
  <si>
    <t>7.4374</t>
  </si>
  <si>
    <t>4.3285</t>
  </si>
  <si>
    <t>1.5676</t>
  </si>
  <si>
    <t>7.4053</t>
  </si>
  <si>
    <t>3.1938</t>
  </si>
  <si>
    <t>11.0521</t>
  </si>
  <si>
    <t>4.5436</t>
  </si>
  <si>
    <t>12.2164</t>
  </si>
  <si>
    <t>4.0124</t>
  </si>
  <si>
    <t>3.3778</t>
  </si>
  <si>
    <t>27.6640</t>
  </si>
  <si>
    <t>6.5867</t>
  </si>
  <si>
    <t>3.8024</t>
  </si>
  <si>
    <t>1.3771</t>
  </si>
  <si>
    <t>6.5051</t>
  </si>
  <si>
    <t>2.8056</t>
  </si>
  <si>
    <t>9.7086</t>
  </si>
  <si>
    <t>3.9913</t>
  </si>
  <si>
    <t>10.7314</t>
  </si>
  <si>
    <t>3.5246</t>
  </si>
  <si>
    <t>2.9672</t>
  </si>
  <si>
    <t>24.3012</t>
  </si>
  <si>
    <t>5.7860</t>
  </si>
  <si>
    <t>3.4409</t>
  </si>
  <si>
    <t>5.8867</t>
  </si>
  <si>
    <t>2.5388</t>
  </si>
  <si>
    <t>8.7856</t>
  </si>
  <si>
    <t>3.6119</t>
  </si>
  <si>
    <t>9.7112</t>
  </si>
  <si>
    <t>2.6851</t>
  </si>
  <si>
    <t>21.9909</t>
  </si>
  <si>
    <t>5.2359</t>
  </si>
  <si>
    <t>3.2443</t>
  </si>
  <si>
    <t>1.1749</t>
  </si>
  <si>
    <t>5.5503</t>
  </si>
  <si>
    <t>2.3938</t>
  </si>
  <si>
    <t>8.2836</t>
  </si>
  <si>
    <t>3.4055</t>
  </si>
  <si>
    <t>9.1563</t>
  </si>
  <si>
    <t>2.5317</t>
  </si>
  <si>
    <t>20.7342</t>
  </si>
  <si>
    <t>4.9367</t>
  </si>
  <si>
    <t>3.0476</t>
  </si>
  <si>
    <t>1.1037</t>
  </si>
  <si>
    <t>5.2139</t>
  </si>
  <si>
    <t>2.2487</t>
  </si>
  <si>
    <t>7.7816</t>
  </si>
  <si>
    <t>3.1991</t>
  </si>
  <si>
    <t>8.6014</t>
  </si>
  <si>
    <t>2.3782</t>
  </si>
  <si>
    <t>19.4776</t>
  </si>
  <si>
    <t>4.6375</t>
  </si>
  <si>
    <t>4.2922</t>
  </si>
  <si>
    <t>1.8512</t>
  </si>
  <si>
    <t>6.4060</t>
  </si>
  <si>
    <t>2.6336</t>
  </si>
  <si>
    <t>7.0809</t>
  </si>
  <si>
    <t>2.3256</t>
  </si>
  <si>
    <t>1.9578</t>
  </si>
  <si>
    <t>16.0345</t>
  </si>
  <si>
    <t>3.8177</t>
  </si>
  <si>
    <t>3.9962</t>
  </si>
  <si>
    <t>1.7235</t>
  </si>
  <si>
    <t>5.9642</t>
  </si>
  <si>
    <t>2.4519</t>
  </si>
  <si>
    <t>6.5925</t>
  </si>
  <si>
    <t>2.1652</t>
  </si>
  <si>
    <t>1.8228</t>
  </si>
  <si>
    <t>14.9287</t>
  </si>
  <si>
    <t>3.5544</t>
  </si>
  <si>
    <t>0.7833</t>
  </si>
  <si>
    <t>1.4044</t>
  </si>
  <si>
    <t>0.8712</t>
  </si>
  <si>
    <t>1.3693</t>
  </si>
  <si>
    <t>0.4959</t>
  </si>
  <si>
    <t>0.8217</t>
  </si>
  <si>
    <t>0.7722</t>
  </si>
  <si>
    <t>1.2309</t>
  </si>
  <si>
    <t>0.6178</t>
  </si>
  <si>
    <t>4.0898</t>
  </si>
  <si>
    <t>0.2578</t>
  </si>
  <si>
    <t>0.4404</t>
  </si>
  <si>
    <t>3.1666</t>
  </si>
  <si>
    <t>2.2070</t>
  </si>
  <si>
    <t>2.0107</t>
  </si>
  <si>
    <t>1.6393</t>
  </si>
  <si>
    <t>1.6876</t>
  </si>
  <si>
    <t>1.5442</t>
  </si>
  <si>
    <t>4.1337</t>
  </si>
  <si>
    <t>1.6314</t>
  </si>
  <si>
    <t>0.5967</t>
  </si>
  <si>
    <t>0.8498</t>
  </si>
  <si>
    <t>5.7243</t>
  </si>
  <si>
    <t>3.4163</t>
  </si>
  <si>
    <t>0.4922</t>
  </si>
  <si>
    <t>2.9383</t>
  </si>
  <si>
    <t>2.5327</t>
  </si>
  <si>
    <t>2.4365</t>
  </si>
  <si>
    <t>5.9948</t>
  </si>
  <si>
    <t>0.3912</t>
  </si>
  <si>
    <t>3.1998</t>
  </si>
  <si>
    <t>1.3800</t>
  </si>
  <si>
    <t>4.9566</t>
  </si>
  <si>
    <t>2.0377</t>
  </si>
  <si>
    <t>5.6369</t>
  </si>
  <si>
    <t>1.8514</t>
  </si>
  <si>
    <t>1.3476</t>
  </si>
  <si>
    <t>1.9859</t>
  </si>
  <si>
    <t>0.7192</t>
  </si>
  <si>
    <t>1.3101</t>
  </si>
  <si>
    <t>4.7690</t>
  </si>
  <si>
    <t>5.4770</t>
  </si>
  <si>
    <t>1.7989</t>
  </si>
  <si>
    <t>10.2248</t>
  </si>
  <si>
    <t>2.4345</t>
  </si>
  <si>
    <t>1.9397</t>
  </si>
  <si>
    <t>0.7025</t>
  </si>
  <si>
    <t>2.8802</t>
  </si>
  <si>
    <t>1.2422</t>
  </si>
  <si>
    <t>4.5852</t>
  </si>
  <si>
    <t>5.3188</t>
  </si>
  <si>
    <t>1.7469</t>
  </si>
  <si>
    <t>1.1365</t>
  </si>
  <si>
    <t>9.3913</t>
  </si>
  <si>
    <t>2.2360</t>
  </si>
  <si>
    <t>1.9135</t>
  </si>
  <si>
    <t>0.6930</t>
  </si>
  <si>
    <t>2.7560</t>
  </si>
  <si>
    <t>1.1887</t>
  </si>
  <si>
    <t>4.4519</t>
  </si>
  <si>
    <t>1.8302</t>
  </si>
  <si>
    <t>5.2168</t>
  </si>
  <si>
    <t>1.7134</t>
  </si>
  <si>
    <t>17.7032</t>
  </si>
  <si>
    <t>6.7819</t>
  </si>
  <si>
    <t>23.4095</t>
  </si>
  <si>
    <t>6.3949</t>
  </si>
  <si>
    <t>22.2803</t>
  </si>
  <si>
    <t>5.6259</t>
  </si>
  <si>
    <t>17.8777</t>
  </si>
  <si>
    <t>2.9271</t>
  </si>
  <si>
    <t>7.8685</t>
  </si>
  <si>
    <t>6.3800</t>
  </si>
  <si>
    <t>15.7361</t>
  </si>
  <si>
    <t>6.0283</t>
  </si>
  <si>
    <t>20.8084</t>
  </si>
  <si>
    <t>19.8047</t>
  </si>
  <si>
    <t>5.0008</t>
  </si>
  <si>
    <t>15.8913</t>
  </si>
  <si>
    <t>6.9942</t>
  </si>
  <si>
    <t>5.6711</t>
  </si>
  <si>
    <t>13.7691</t>
  </si>
  <si>
    <t>5.2748</t>
  </si>
  <si>
    <t>18.2074</t>
  </si>
  <si>
    <t>4.9738</t>
  </si>
  <si>
    <t>17.3291</t>
  </si>
  <si>
    <t>4.3757</t>
  </si>
  <si>
    <t>13.9049</t>
  </si>
  <si>
    <t>2.2766</t>
  </si>
  <si>
    <t>6.1199</t>
  </si>
  <si>
    <t>4.9622</t>
  </si>
  <si>
    <t>11.8021</t>
  </si>
  <si>
    <t>4.5212</t>
  </si>
  <si>
    <t>15.6063</t>
  </si>
  <si>
    <t>14.8536</t>
  </si>
  <si>
    <t>3.7506</t>
  </si>
  <si>
    <t>11.9185</t>
  </si>
  <si>
    <t>1.9514</t>
  </si>
  <si>
    <t>5.2456</t>
  </si>
  <si>
    <t>4.2533</t>
  </si>
  <si>
    <t>9.8351</t>
  </si>
  <si>
    <t>3.7677</t>
  </si>
  <si>
    <t>13.0053</t>
  </si>
  <si>
    <t>3.5527</t>
  </si>
  <si>
    <t>12.3780</t>
  </si>
  <si>
    <t>3.1255</t>
  </si>
  <si>
    <t>9.9321</t>
  </si>
  <si>
    <t>1.6261</t>
  </si>
  <si>
    <t>4.3714</t>
  </si>
  <si>
    <t>3.5445</t>
  </si>
  <si>
    <t>7.8681</t>
  </si>
  <si>
    <t>3.0142</t>
  </si>
  <si>
    <t>10.4042</t>
  </si>
  <si>
    <t>9.9024</t>
  </si>
  <si>
    <t>2.5004</t>
  </si>
  <si>
    <t>7.9456</t>
  </si>
  <si>
    <t>1.3009</t>
  </si>
  <si>
    <t>3.4971</t>
  </si>
  <si>
    <t>2.8356</t>
  </si>
  <si>
    <t>5.9011</t>
  </si>
  <si>
    <t>2.2606</t>
  </si>
  <si>
    <t>7.8032</t>
  </si>
  <si>
    <t>2.1316</t>
  </si>
  <si>
    <t>7.4268</t>
  </si>
  <si>
    <t>1.8753</t>
  </si>
  <si>
    <t>5.9592</t>
  </si>
  <si>
    <t>0.9757</t>
  </si>
  <si>
    <t>2.6228</t>
  </si>
  <si>
    <t>5.7129</t>
  </si>
  <si>
    <t>7.3914</t>
  </si>
  <si>
    <t>2.0724</t>
  </si>
  <si>
    <t>7.1174</t>
  </si>
  <si>
    <t>1.8232</t>
  </si>
  <si>
    <t>5.8215</t>
  </si>
  <si>
    <t>0.9486</t>
  </si>
  <si>
    <t>5.5248</t>
  </si>
  <si>
    <t>6.9796</t>
  </si>
  <si>
    <t>2.0132</t>
  </si>
  <si>
    <t>6.8080</t>
  </si>
  <si>
    <t>1.7711</t>
  </si>
  <si>
    <t>5.6837</t>
  </si>
  <si>
    <t>0.9215</t>
  </si>
  <si>
    <t>2.6880</t>
  </si>
  <si>
    <t>2.0085</t>
  </si>
  <si>
    <t>5.3367</t>
  </si>
  <si>
    <t>2.0722</t>
  </si>
  <si>
    <t>6.5679</t>
  </si>
  <si>
    <t>1.9540</t>
  </si>
  <si>
    <t>6.4986</t>
  </si>
  <si>
    <t>1.7190</t>
  </si>
  <si>
    <t>5.5460</t>
  </si>
  <si>
    <t>2.7207</t>
  </si>
  <si>
    <t>1.9494</t>
  </si>
  <si>
    <t>5.1486</t>
  </si>
  <si>
    <t>2.0094</t>
  </si>
  <si>
    <t>6.1561</t>
  </si>
  <si>
    <t>1.8948</t>
  </si>
  <si>
    <t>6.1893</t>
  </si>
  <si>
    <t>1.6669</t>
  </si>
  <si>
    <t>5.4082</t>
  </si>
  <si>
    <t>0.8673</t>
  </si>
  <si>
    <t>1.8904</t>
  </si>
  <si>
    <t>4.9605</t>
  </si>
  <si>
    <t>1.9466</t>
  </si>
  <si>
    <t>5.7444</t>
  </si>
  <si>
    <t>1.8356</t>
  </si>
  <si>
    <t>5.8799</t>
  </si>
  <si>
    <t>1.6148</t>
  </si>
  <si>
    <t>5.2705</t>
  </si>
  <si>
    <t>2.7859</t>
  </si>
  <si>
    <t>1.8313</t>
  </si>
  <si>
    <t>4.7724</t>
  </si>
  <si>
    <t>5.3326</t>
  </si>
  <si>
    <t>5.5705</t>
  </si>
  <si>
    <t>1.5628</t>
  </si>
  <si>
    <t>5.1327</t>
  </si>
  <si>
    <t>1.7722</t>
  </si>
  <si>
    <t>4.5842</t>
  </si>
  <si>
    <t>1.8211</t>
  </si>
  <si>
    <t>4.9208</t>
  </si>
  <si>
    <t>1.7171</t>
  </si>
  <si>
    <t>1.5107</t>
  </si>
  <si>
    <t>4.9950</t>
  </si>
  <si>
    <t>1.7132</t>
  </si>
  <si>
    <t>4.3961</t>
  </si>
  <si>
    <t>1.7583</t>
  </si>
  <si>
    <t>4.9517</t>
  </si>
  <si>
    <t>1.4586</t>
  </si>
  <si>
    <t>4.8573</t>
  </si>
  <si>
    <t>2.8837</t>
  </si>
  <si>
    <t>1.6541</t>
  </si>
  <si>
    <t>4.2080</t>
  </si>
  <si>
    <t>1.6955</t>
  </si>
  <si>
    <t>4.0973</t>
  </si>
  <si>
    <t>1.5987</t>
  </si>
  <si>
    <t>1.4065</t>
  </si>
  <si>
    <t>4.7195</t>
  </si>
  <si>
    <t>2.9163</t>
  </si>
  <si>
    <t>1.5950</t>
  </si>
  <si>
    <t>4.0199</t>
  </si>
  <si>
    <t>1.6327</t>
  </si>
  <si>
    <t>4.6796</t>
  </si>
  <si>
    <t>4.9941</t>
  </si>
  <si>
    <t>2.9489</t>
  </si>
  <si>
    <t>1.5359</t>
  </si>
  <si>
    <t>3.8318</t>
  </si>
  <si>
    <t>1.5699</t>
  </si>
  <si>
    <t>3.4702</t>
  </si>
  <si>
    <t>4.3455</t>
  </si>
  <si>
    <t>4.8459</t>
  </si>
  <si>
    <t>2.9815</t>
  </si>
  <si>
    <t>1.4769</t>
  </si>
  <si>
    <t>3.6437</t>
  </si>
  <si>
    <t>3.0337</t>
  </si>
  <si>
    <t>4.0114</t>
  </si>
  <si>
    <t>1.3502</t>
  </si>
  <si>
    <t>4.6975</t>
  </si>
  <si>
    <t>4.0581</t>
  </si>
  <si>
    <t>5.6042</t>
  </si>
  <si>
    <t>3.6313</t>
  </si>
  <si>
    <t>1.4572</t>
  </si>
  <si>
    <t>1.4538</t>
  </si>
  <si>
    <t>3.9408</t>
  </si>
  <si>
    <t>1.3363</t>
  </si>
  <si>
    <t>4.5845</t>
  </si>
  <si>
    <t>0.7291</t>
  </si>
  <si>
    <t>2.9532</t>
  </si>
  <si>
    <t>1.3885</t>
  </si>
  <si>
    <t>3.9483</t>
  </si>
  <si>
    <t>5.4526</t>
  </si>
  <si>
    <t>1.4011</t>
  </si>
  <si>
    <t>1.3224</t>
  </si>
  <si>
    <t>4.4715</t>
  </si>
  <si>
    <t>2.8923</t>
  </si>
  <si>
    <t>3.8384</t>
  </si>
  <si>
    <t>5.3007</t>
  </si>
  <si>
    <t>3.6067</t>
  </si>
  <si>
    <t>1.3574</t>
  </si>
  <si>
    <t>3.4236</t>
  </si>
  <si>
    <t>4.3583</t>
  </si>
  <si>
    <t>0.7683</t>
  </si>
  <si>
    <t>2.8313</t>
  </si>
  <si>
    <t>1.3300</t>
  </si>
  <si>
    <t>3.7283</t>
  </si>
  <si>
    <t>5.1487</t>
  </si>
  <si>
    <t>3.5944</t>
  </si>
  <si>
    <t>1.3075</t>
  </si>
  <si>
    <t>3.5540</t>
  </si>
  <si>
    <t>1.2955</t>
  </si>
  <si>
    <t>3.7284</t>
  </si>
  <si>
    <t>1.2945</t>
  </si>
  <si>
    <t>4.2451</t>
  </si>
  <si>
    <t>1.3007</t>
  </si>
  <si>
    <t>3.6181</t>
  </si>
  <si>
    <t>4.9964</t>
  </si>
  <si>
    <t>1.2576</t>
  </si>
  <si>
    <t>3.6845</t>
  </si>
  <si>
    <t>1.2427</t>
  </si>
  <si>
    <t>1.2806</t>
  </si>
  <si>
    <t>4.1317</t>
  </si>
  <si>
    <t>0.8075</t>
  </si>
  <si>
    <t>2.7094</t>
  </si>
  <si>
    <t>1.2714</t>
  </si>
  <si>
    <t>3.5077</t>
  </si>
  <si>
    <t>4.8440</t>
  </si>
  <si>
    <t>3.5697</t>
  </si>
  <si>
    <t>1.2077</t>
  </si>
  <si>
    <t>3.8153</t>
  </si>
  <si>
    <t>1.1897</t>
  </si>
  <si>
    <t>3.5864</t>
  </si>
  <si>
    <t>1.2666</t>
  </si>
  <si>
    <t>4.0183</t>
  </si>
  <si>
    <t>0.8271</t>
  </si>
  <si>
    <t>2.6484</t>
  </si>
  <si>
    <t>3.3971</t>
  </si>
  <si>
    <t>4.6913</t>
  </si>
  <si>
    <t>3.5574</t>
  </si>
  <si>
    <t>1.1578</t>
  </si>
  <si>
    <t>3.9464</t>
  </si>
  <si>
    <t>1.1366</t>
  </si>
  <si>
    <t>3.5152</t>
  </si>
  <si>
    <t>1.2526</t>
  </si>
  <si>
    <t>3.9048</t>
  </si>
  <si>
    <t>3.2864</t>
  </si>
  <si>
    <t>4.5384</t>
  </si>
  <si>
    <t>3.5450</t>
  </si>
  <si>
    <t>1.1080</t>
  </si>
  <si>
    <t>4.0776</t>
  </si>
  <si>
    <t>3.4440</t>
  </si>
  <si>
    <t>1.2386</t>
  </si>
  <si>
    <t>3.7912</t>
  </si>
  <si>
    <t>0.8664</t>
  </si>
  <si>
    <t>2.5265</t>
  </si>
  <si>
    <t>1.1836</t>
  </si>
  <si>
    <t>3.1755</t>
  </si>
  <si>
    <t>4.3853</t>
  </si>
  <si>
    <t>3.5327</t>
  </si>
  <si>
    <t>1.0581</t>
  </si>
  <si>
    <t>4.2091</t>
  </si>
  <si>
    <t>3.3726</t>
  </si>
  <si>
    <t>1.2245</t>
  </si>
  <si>
    <t>3.6775</t>
  </si>
  <si>
    <t>2.4656</t>
  </si>
  <si>
    <t>1.1544</t>
  </si>
  <si>
    <t>3.0645</t>
  </si>
  <si>
    <t>4.2320</t>
  </si>
  <si>
    <t>3.5204</t>
  </si>
  <si>
    <t>4.3408</t>
  </si>
  <si>
    <t>3.3012</t>
  </si>
  <si>
    <t>3.5637</t>
  </si>
  <si>
    <t>1.1251</t>
  </si>
  <si>
    <t>9.3929</t>
  </si>
  <si>
    <t>3.2918</t>
  </si>
  <si>
    <t>1.2904</t>
  </si>
  <si>
    <t>0.9580</t>
  </si>
  <si>
    <t>2.2290</t>
  </si>
  <si>
    <t>3.1427</t>
  </si>
  <si>
    <t>5.5825</t>
  </si>
  <si>
    <t>0.8491</t>
  </si>
  <si>
    <t>2.4868</t>
  </si>
  <si>
    <t>0.2490</t>
  </si>
  <si>
    <t>0.9393</t>
  </si>
  <si>
    <t>0.2471</t>
  </si>
  <si>
    <t>0.5008</t>
  </si>
  <si>
    <t>2.4312</t>
  </si>
  <si>
    <t>0.7861</t>
  </si>
  <si>
    <t>0.6551</t>
  </si>
  <si>
    <t>3.0511</t>
  </si>
  <si>
    <t>1.1688</t>
  </si>
  <si>
    <t>3.5098</t>
  </si>
  <si>
    <t>1.3764</t>
  </si>
  <si>
    <t>0.3594</t>
  </si>
  <si>
    <t>0.6344</t>
  </si>
  <si>
    <t>0.4900</t>
  </si>
  <si>
    <t>4.5225</t>
  </si>
  <si>
    <t>1.4724</t>
  </si>
  <si>
    <t>10.7747</t>
  </si>
  <si>
    <t>2.4789</t>
  </si>
  <si>
    <t>2.8511</t>
  </si>
  <si>
    <t>0.3055</t>
  </si>
  <si>
    <t>2.5147</t>
  </si>
  <si>
    <t>3.1700</t>
  </si>
  <si>
    <t>0.2906</t>
  </si>
  <si>
    <t>2.4919</t>
  </si>
  <si>
    <t>0.9565</t>
  </si>
  <si>
    <t>1.9980</t>
  </si>
  <si>
    <t>0.4758</t>
  </si>
  <si>
    <t>2.5178</t>
  </si>
  <si>
    <t>0.8114</t>
  </si>
  <si>
    <t>2.7149</t>
  </si>
  <si>
    <t>2.4457</t>
  </si>
  <si>
    <t>0.2769</t>
  </si>
  <si>
    <t>4.0500</t>
  </si>
  <si>
    <t>1.3302</t>
  </si>
  <si>
    <t>1.2748</t>
  </si>
  <si>
    <t>LIMITED CLAIM COSTS</t>
  </si>
  <si>
    <t>Limited Claim</t>
  </si>
  <si>
    <t>Claim Type Chart</t>
  </si>
  <si>
    <t>03</t>
  </si>
  <si>
    <t>04</t>
  </si>
  <si>
    <t>05</t>
  </si>
  <si>
    <t>06</t>
  </si>
  <si>
    <t>07</t>
  </si>
  <si>
    <t>08</t>
  </si>
  <si>
    <t>09</t>
  </si>
  <si>
    <t>OVERHEAD %</t>
  </si>
  <si>
    <t>Rate</t>
  </si>
  <si>
    <t>0.4460</t>
  </si>
  <si>
    <t>0.8882</t>
  </si>
  <si>
    <t>2.3605</t>
  </si>
  <si>
    <t>0.4235</t>
  </si>
  <si>
    <t>0.7226</t>
  </si>
  <si>
    <t>0.8570</t>
  </si>
  <si>
    <t>0.4122</t>
  </si>
  <si>
    <t>0.7005</t>
  </si>
  <si>
    <t>0.6783</t>
  </si>
  <si>
    <t>2.6421</t>
  </si>
  <si>
    <t>1.2352</t>
  </si>
  <si>
    <t>2.7704</t>
  </si>
  <si>
    <t>4.3505</t>
  </si>
  <si>
    <t>5.4012</t>
  </si>
  <si>
    <t>1.1685</t>
  </si>
  <si>
    <t>1.9835</t>
  </si>
  <si>
    <t>2.0420</t>
  </si>
  <si>
    <t>2.4538</t>
  </si>
  <si>
    <t>1.9183</t>
  </si>
  <si>
    <t>0.6330</t>
  </si>
  <si>
    <t>0.7563</t>
  </si>
  <si>
    <t>3.3524</t>
  </si>
  <si>
    <t>0.5241</t>
  </si>
  <si>
    <t>0.7401</t>
  </si>
  <si>
    <t>0.4980</t>
  </si>
  <si>
    <t>2.6025</t>
  </si>
  <si>
    <t>1.3581</t>
  </si>
  <si>
    <t>1.3310</t>
  </si>
  <si>
    <t>0.9885</t>
  </si>
  <si>
    <t>0.9585</t>
  </si>
  <si>
    <t>1.1831</t>
  </si>
  <si>
    <t>2.2953</t>
  </si>
  <si>
    <t>0.9286</t>
  </si>
  <si>
    <t>1.1461</t>
  </si>
  <si>
    <t>0.9375</t>
  </si>
  <si>
    <t>2.2213</t>
  </si>
  <si>
    <t>3.0863</t>
  </si>
  <si>
    <t>2.1472</t>
  </si>
  <si>
    <t>1.0722</t>
  </si>
  <si>
    <t>2.6707</t>
  </si>
  <si>
    <t>0.5555</t>
  </si>
  <si>
    <t>0.7490</t>
  </si>
  <si>
    <t>0.9783</t>
  </si>
  <si>
    <t>0.3343</t>
  </si>
  <si>
    <t>0.5503</t>
  </si>
  <si>
    <t>3.1780</t>
  </si>
  <si>
    <t>2.2592</t>
  </si>
  <si>
    <t>0.5400</t>
  </si>
  <si>
    <t>0.7310</t>
  </si>
  <si>
    <t>1.1799</t>
  </si>
  <si>
    <t>3.6050</t>
  </si>
  <si>
    <t>4.0527</t>
  </si>
  <si>
    <t>1.4869</t>
  </si>
  <si>
    <t>1.0080</t>
  </si>
  <si>
    <t>2.5167</t>
  </si>
  <si>
    <t>0.7454</t>
  </si>
  <si>
    <t>2.3725</t>
  </si>
  <si>
    <t>1.1472</t>
  </si>
  <si>
    <t>3.5726</t>
  </si>
  <si>
    <t>1.4099</t>
  </si>
  <si>
    <t>1.4937</t>
  </si>
  <si>
    <t>0.4696</t>
  </si>
  <si>
    <t>3.9717</t>
  </si>
  <si>
    <t>0.9457</t>
  </si>
  <si>
    <t>2.5652</t>
  </si>
  <si>
    <t>0.7597</t>
  </si>
  <si>
    <t>1.1146</t>
  </si>
  <si>
    <t>3.5403</t>
  </si>
  <si>
    <t>1.3972</t>
  </si>
  <si>
    <t>1.5005</t>
  </si>
  <si>
    <t>3.7099</t>
  </si>
  <si>
    <t>0.8833</t>
  </si>
  <si>
    <t>2.8093</t>
  </si>
  <si>
    <t>2.6148</t>
  </si>
  <si>
    <t>1.0944</t>
  </si>
  <si>
    <t>3.5326</t>
  </si>
  <si>
    <t>1.3765</t>
  </si>
  <si>
    <t>4.0257</t>
  </si>
  <si>
    <t>1.5038</t>
  </si>
  <si>
    <t>0.4322</t>
  </si>
  <si>
    <t>3.6822</t>
  </si>
  <si>
    <t>0.8767</t>
  </si>
  <si>
    <t>0.8503</t>
  </si>
  <si>
    <t>2.5120</t>
  </si>
  <si>
    <t>0.5160</t>
  </si>
  <si>
    <t>0.5829</t>
  </si>
  <si>
    <t>0.8310</t>
  </si>
  <si>
    <t>0.8093</t>
  </si>
  <si>
    <t>0.5025</t>
  </si>
  <si>
    <t>0.8795</t>
  </si>
  <si>
    <t>2.9030</t>
  </si>
  <si>
    <t>0.5519</t>
  </si>
  <si>
    <t>0.9497</t>
  </si>
  <si>
    <t>1.0199</t>
  </si>
  <si>
    <t>0.4620</t>
  </si>
  <si>
    <t>0.7538</t>
  </si>
  <si>
    <t>0.3312</t>
  </si>
  <si>
    <t>2.1856</t>
  </si>
  <si>
    <t>0.3672</t>
  </si>
  <si>
    <t>2.1884</t>
  </si>
  <si>
    <t>1.0149</t>
  </si>
  <si>
    <t>0.2561</t>
  </si>
  <si>
    <t>2.2266</t>
  </si>
  <si>
    <t>3.8947</t>
  </si>
  <si>
    <t>3.9501</t>
  </si>
  <si>
    <t>0.5670</t>
  </si>
  <si>
    <t>2.3174</t>
  </si>
  <si>
    <t>0.7405</t>
  </si>
  <si>
    <t>2.1784</t>
  </si>
  <si>
    <t>0.2531</t>
  </si>
  <si>
    <t>4.1680</t>
  </si>
  <si>
    <t>0.4166</t>
  </si>
  <si>
    <t>3.9306</t>
  </si>
  <si>
    <t>2.3616</t>
  </si>
  <si>
    <t>0.7233</t>
  </si>
  <si>
    <t>0.2501</t>
  </si>
  <si>
    <t>2.1788</t>
  </si>
  <si>
    <t>0.5188</t>
  </si>
  <si>
    <t>4.4413</t>
  </si>
  <si>
    <t>0.4127</t>
  </si>
  <si>
    <t>3.9112</t>
  </si>
  <si>
    <t>0.5521</t>
  </si>
  <si>
    <t>2.4057</t>
  </si>
  <si>
    <t>0.7061</t>
  </si>
  <si>
    <t>2.1583</t>
  </si>
  <si>
    <t>0.9357</t>
  </si>
  <si>
    <t>2.1549</t>
  </si>
  <si>
    <t>4.7145</t>
  </si>
  <si>
    <t>3.8917</t>
  </si>
  <si>
    <t>2.4616</t>
  </si>
  <si>
    <t>2.0122</t>
  </si>
  <si>
    <t>2.6539</t>
  </si>
  <si>
    <t>0.5539</t>
  </si>
  <si>
    <t>2.6404</t>
  </si>
  <si>
    <t>0.2996</t>
  </si>
  <si>
    <t>0.2945</t>
  </si>
  <si>
    <t>0.4464</t>
  </si>
  <si>
    <t>0.5335</t>
  </si>
  <si>
    <t>2.6000</t>
  </si>
  <si>
    <t>0.9658</t>
  </si>
  <si>
    <t>0.2843</t>
  </si>
  <si>
    <t>2.3387</t>
  </si>
  <si>
    <t>0.4358</t>
  </si>
  <si>
    <t>0.5131</t>
  </si>
  <si>
    <t>0.9467</t>
  </si>
  <si>
    <t>1.3240</t>
  </si>
  <si>
    <t>0.5029</t>
  </si>
  <si>
    <t>2.9397</t>
  </si>
  <si>
    <t>0.9086</t>
  </si>
  <si>
    <t>2.8890</t>
  </si>
  <si>
    <t>1.2461</t>
  </si>
  <si>
    <t>5.4670</t>
  </si>
  <si>
    <t>0.4203</t>
  </si>
  <si>
    <t>0.4823</t>
  </si>
  <si>
    <t>0.4718</t>
  </si>
  <si>
    <t>0.2654</t>
  </si>
  <si>
    <t>2.2027</t>
  </si>
  <si>
    <t>0.4103</t>
  </si>
  <si>
    <t>0.8257</t>
  </si>
  <si>
    <t>0.2637</t>
  </si>
  <si>
    <t>3.3849</t>
  </si>
  <si>
    <t>0.4508</t>
  </si>
  <si>
    <t>2.8060</t>
  </si>
  <si>
    <t>0.7981</t>
  </si>
  <si>
    <t>1.0985</t>
  </si>
  <si>
    <t>3.5565</t>
  </si>
  <si>
    <t>0.4403</t>
  </si>
  <si>
    <t>1.4559</t>
  </si>
  <si>
    <t>0.8328</t>
  </si>
  <si>
    <t>2.1962</t>
  </si>
  <si>
    <t>0.7058</t>
  </si>
  <si>
    <t>4.6280</t>
  </si>
  <si>
    <t>2.8130</t>
  </si>
  <si>
    <t>1.2132</t>
  </si>
  <si>
    <t>1.5242</t>
  </si>
  <si>
    <t>1.7323</t>
  </si>
  <si>
    <t>4.6575</t>
  </si>
  <si>
    <t>1.5297</t>
  </si>
  <si>
    <t>1.2878</t>
  </si>
  <si>
    <t>2.7085</t>
  </si>
  <si>
    <t>1.1681</t>
  </si>
  <si>
    <t>0.9541</t>
  </si>
  <si>
    <t>2.2387</t>
  </si>
  <si>
    <t>4.7576</t>
  </si>
  <si>
    <t>0.8766</t>
  </si>
  <si>
    <t>0.6334</t>
  </si>
  <si>
    <t>5.2559</t>
  </si>
  <si>
    <t>1.2514</t>
  </si>
  <si>
    <t>2.0422</t>
  </si>
  <si>
    <t>0.9431</t>
  </si>
  <si>
    <t>3.9733</t>
  </si>
  <si>
    <t>2.1883</t>
  </si>
  <si>
    <t>4.7274</t>
  </si>
  <si>
    <t>0.8710</t>
  </si>
  <si>
    <t>0.5999</t>
  </si>
  <si>
    <t>4.9930</t>
  </si>
  <si>
    <t>1.1888</t>
  </si>
  <si>
    <t>2.0421</t>
  </si>
  <si>
    <t>2.5935</t>
  </si>
  <si>
    <t>0.9321</t>
  </si>
  <si>
    <t>3.8818</t>
  </si>
  <si>
    <t>2.1379</t>
  </si>
  <si>
    <t>4.6973</t>
  </si>
  <si>
    <t>0.8655</t>
  </si>
  <si>
    <t>0.5664</t>
  </si>
  <si>
    <t>4.7300</t>
  </si>
  <si>
    <t>1.1262</t>
  </si>
  <si>
    <t>0.9211</t>
  </si>
  <si>
    <t>1.9429</t>
  </si>
  <si>
    <t>1.5188</t>
  </si>
  <si>
    <t>0.5541</t>
  </si>
  <si>
    <t>1.4626</t>
  </si>
  <si>
    <t>1.3383</t>
  </si>
  <si>
    <t>1.7990</t>
  </si>
  <si>
    <t>2.8250</t>
  </si>
  <si>
    <t>1.1195</t>
  </si>
  <si>
    <t>1.1014</t>
  </si>
  <si>
    <t>2.5875</t>
  </si>
  <si>
    <t>1.0638</t>
  </si>
  <si>
    <t>3.1955</t>
  </si>
  <si>
    <t>0.6125</t>
  </si>
  <si>
    <t>1.0483</t>
  </si>
  <si>
    <t>2.1501</t>
  </si>
  <si>
    <t>0.4296</t>
  </si>
  <si>
    <t>0.6012</t>
  </si>
  <si>
    <t>2.5565</t>
  </si>
  <si>
    <t>2.4400</t>
  </si>
  <si>
    <t>0.6195</t>
  </si>
  <si>
    <t>0.8466</t>
  </si>
  <si>
    <t>0.2879</t>
  </si>
  <si>
    <t>2.3897</t>
  </si>
  <si>
    <t xml:space="preserve"> ----- RATE GROUPS 551 - 590 ------</t>
  </si>
  <si>
    <t>1.0797</t>
  </si>
  <si>
    <t>2.0311</t>
  </si>
  <si>
    <t>0.4660</t>
  </si>
  <si>
    <t>2.2537</t>
  </si>
  <si>
    <t>0.4571</t>
  </si>
  <si>
    <t>0.8229</t>
  </si>
  <si>
    <t>1.0036</t>
  </si>
  <si>
    <t>0.2763</t>
  </si>
  <si>
    <t>1.4281</t>
  </si>
  <si>
    <t>0.4030</t>
  </si>
  <si>
    <t>0.7983</t>
  </si>
  <si>
    <t>0.2715</t>
  </si>
  <si>
    <t>2.3911</t>
  </si>
  <si>
    <t>0.5693</t>
  </si>
  <si>
    <t>11.6883</t>
  </si>
  <si>
    <t>0.2749</t>
  </si>
  <si>
    <t>4.2412</t>
  </si>
  <si>
    <t>0.3624</t>
  </si>
  <si>
    <t>2.7751</t>
  </si>
  <si>
    <t>2.2334</t>
  </si>
  <si>
    <t>0.2683</t>
  </si>
  <si>
    <t>2.3668</t>
  </si>
  <si>
    <t>0.5635</t>
  </si>
  <si>
    <t>5.8793</t>
  </si>
  <si>
    <t>1.9141</t>
  </si>
  <si>
    <t>9.4112</t>
  </si>
  <si>
    <t>3.6005</t>
  </si>
  <si>
    <t>14.0071</t>
  </si>
  <si>
    <t>5.8551</t>
  </si>
  <si>
    <t>16.0729</t>
  </si>
  <si>
    <t>7.8756</t>
  </si>
  <si>
    <t>37.0056</t>
  </si>
  <si>
    <t>8.8109</t>
  </si>
  <si>
    <t>5.2600</t>
  </si>
  <si>
    <t>1.7124</t>
  </si>
  <si>
    <t>8.4199</t>
  </si>
  <si>
    <t>3.2213</t>
  </si>
  <si>
    <t>12.5317</t>
  </si>
  <si>
    <t>5.2383</t>
  </si>
  <si>
    <t>14.3799</t>
  </si>
  <si>
    <t>7.0460</t>
  </si>
  <si>
    <t>4.0425</t>
  </si>
  <si>
    <t>33.1077</t>
  </si>
  <si>
    <t>7.8828</t>
  </si>
  <si>
    <t>4.9026</t>
  </si>
  <si>
    <t>1.5961</t>
  </si>
  <si>
    <t>7.8478</t>
  </si>
  <si>
    <t>3.0024</t>
  </si>
  <si>
    <t>11.6803</t>
  </si>
  <si>
    <t>4.8824</t>
  </si>
  <si>
    <t>13.4029</t>
  </si>
  <si>
    <t>6.5673</t>
  </si>
  <si>
    <t>3.7678</t>
  </si>
  <si>
    <t>30.8583</t>
  </si>
  <si>
    <t>4.5567</t>
  </si>
  <si>
    <t>1.4835</t>
  </si>
  <si>
    <t>7.2942</t>
  </si>
  <si>
    <t>2.7906</t>
  </si>
  <si>
    <t>10.8562</t>
  </si>
  <si>
    <t>4.5380</t>
  </si>
  <si>
    <t>12.4573</t>
  </si>
  <si>
    <t>6.1040</t>
  </si>
  <si>
    <t>3.5020</t>
  </si>
  <si>
    <t>28.6813</t>
  </si>
  <si>
    <t>6.8289</t>
  </si>
  <si>
    <t>4.2223</t>
  </si>
  <si>
    <t>1.3746</t>
  </si>
  <si>
    <t>6.7589</t>
  </si>
  <si>
    <t>10.0596</t>
  </si>
  <si>
    <t>4.2050</t>
  </si>
  <si>
    <t>11.5432</t>
  </si>
  <si>
    <t>5.6561</t>
  </si>
  <si>
    <t>3.2450</t>
  </si>
  <si>
    <t>26.5766</t>
  </si>
  <si>
    <t>6.3278</t>
  </si>
  <si>
    <t>3.8995</t>
  </si>
  <si>
    <t>1.2695</t>
  </si>
  <si>
    <t>6.2421</t>
  </si>
  <si>
    <t>9.2903</t>
  </si>
  <si>
    <t>3.8834</t>
  </si>
  <si>
    <t>5.8759</t>
  </si>
  <si>
    <t>1.6407</t>
  </si>
  <si>
    <t>2.4590</t>
  </si>
  <si>
    <t>0.7123</t>
  </si>
  <si>
    <t>2.9811</t>
  </si>
  <si>
    <t>0.7718</t>
  </si>
  <si>
    <t>0.3103</t>
  </si>
  <si>
    <t>0.6369</t>
  </si>
  <si>
    <t>6.4602</t>
  </si>
  <si>
    <t>0.4291</t>
  </si>
  <si>
    <t>1.7101</t>
  </si>
  <si>
    <t>2.4860</t>
  </si>
  <si>
    <t>0.6954</t>
  </si>
  <si>
    <t>2.9303</t>
  </si>
  <si>
    <t>0.8334</t>
  </si>
  <si>
    <t>0.3038</t>
  </si>
  <si>
    <t>2.6237</t>
  </si>
  <si>
    <t>0.6247</t>
  </si>
  <si>
    <t>0.5446</t>
  </si>
  <si>
    <t>2.4499</t>
  </si>
  <si>
    <t>2.1482</t>
  </si>
  <si>
    <t>0.9093</t>
  </si>
  <si>
    <t>0.2440</t>
  </si>
  <si>
    <t>2.1310</t>
  </si>
  <si>
    <t>0.5074</t>
  </si>
  <si>
    <t>4.9878</t>
  </si>
  <si>
    <t>0.4049</t>
  </si>
  <si>
    <t>3.8722</t>
  </si>
  <si>
    <t>0.5371</t>
  </si>
  <si>
    <t>2.4941</t>
  </si>
  <si>
    <t>0.6716</t>
  </si>
  <si>
    <t>0.8829</t>
  </si>
  <si>
    <t>0.2410</t>
  </si>
  <si>
    <t>2.1070</t>
  </si>
  <si>
    <t>5.2611</t>
  </si>
  <si>
    <t>3.8527</t>
  </si>
  <si>
    <t>2.1739</t>
  </si>
  <si>
    <t>0.7077</t>
  </si>
  <si>
    <t>3.4798</t>
  </si>
  <si>
    <t>1.3313</t>
  </si>
  <si>
    <t>5.1792</t>
  </si>
  <si>
    <t>2.1649</t>
  </si>
  <si>
    <t>5.9431</t>
  </si>
  <si>
    <t>13.6831</t>
  </si>
  <si>
    <t>2.1818</t>
  </si>
  <si>
    <t>3.4925</t>
  </si>
  <si>
    <t>1.3362</t>
  </si>
  <si>
    <t>5.1981</t>
  </si>
  <si>
    <t>2.1728</t>
  </si>
  <si>
    <t>5.9647</t>
  </si>
  <si>
    <t>1.6768</t>
  </si>
  <si>
    <t>13.7328</t>
  </si>
  <si>
    <t>3.2697</t>
  </si>
  <si>
    <t>2.1476</t>
  </si>
  <si>
    <t>0.6992</t>
  </si>
  <si>
    <t>3.3325</t>
  </si>
  <si>
    <t>5.0034</t>
  </si>
  <si>
    <t>5.7909</t>
  </si>
  <si>
    <t>2.8375</t>
  </si>
  <si>
    <t>12.6394</t>
  </si>
  <si>
    <t>3.0094</t>
  </si>
  <si>
    <t>0.6880</t>
  </si>
  <si>
    <t>1.2158</t>
  </si>
  <si>
    <t>2.0125</t>
  </si>
  <si>
    <t>5.6213</t>
  </si>
  <si>
    <t>2.7544</t>
  </si>
  <si>
    <t>1.4120</t>
  </si>
  <si>
    <t>11.5910</t>
  </si>
  <si>
    <t>2.7598</t>
  </si>
  <si>
    <t>3.0286</t>
  </si>
  <si>
    <t>1.1587</t>
  </si>
  <si>
    <t>4.6314</t>
  </si>
  <si>
    <t>1.9360</t>
  </si>
  <si>
    <t>5.4556</t>
  </si>
  <si>
    <t>2.6732</t>
  </si>
  <si>
    <t>10.5862</t>
  </si>
  <si>
    <t>2.0450</t>
  </si>
  <si>
    <t>2.8843</t>
  </si>
  <si>
    <t>1.1035</t>
  </si>
  <si>
    <t>4.4537</t>
  </si>
  <si>
    <t>1.8617</t>
  </si>
  <si>
    <t>5.2939</t>
  </si>
  <si>
    <t>2.5939</t>
  </si>
  <si>
    <t>1.1689</t>
  </si>
  <si>
    <t>0.6546</t>
  </si>
  <si>
    <t>1.0502</t>
  </si>
  <si>
    <t>4.2812</t>
  </si>
  <si>
    <t>1.7896</t>
  </si>
  <si>
    <t>5.1358</t>
  </si>
  <si>
    <t>2.5165</t>
  </si>
  <si>
    <t>1.0550</t>
  </si>
  <si>
    <t>8.7026</t>
  </si>
  <si>
    <t>2.0720</t>
  </si>
  <si>
    <t>0.6548</t>
  </si>
  <si>
    <t>2.6565</t>
  </si>
  <si>
    <t>1.0163</t>
  </si>
  <si>
    <t>4.1864</t>
  </si>
  <si>
    <t>5.0693</t>
  </si>
  <si>
    <t>7.9592</t>
  </si>
  <si>
    <t>1.8950</t>
  </si>
  <si>
    <t>2.0304</t>
  </si>
  <si>
    <t>4.1308</t>
  </si>
  <si>
    <t>1.7267</t>
  </si>
  <si>
    <t>5.0497</t>
  </si>
  <si>
    <t>2.4743</t>
  </si>
  <si>
    <t>0.8803</t>
  </si>
  <si>
    <t>7.2954</t>
  </si>
  <si>
    <t>2.0494</t>
  </si>
  <si>
    <t>2.5296</t>
  </si>
  <si>
    <t>0.9678</t>
  </si>
  <si>
    <t>4.0752</t>
  </si>
  <si>
    <t>1.7035</t>
  </si>
  <si>
    <t>5.0301</t>
  </si>
  <si>
    <t>2.4647</t>
  </si>
  <si>
    <t>0.7977</t>
  </si>
  <si>
    <t>6.6317</t>
  </si>
  <si>
    <t>0.9435</t>
  </si>
  <si>
    <t>4.0196</t>
  </si>
  <si>
    <t>5.0106</t>
  </si>
  <si>
    <t>2.4551</t>
  </si>
  <si>
    <t>5.9680</t>
  </si>
  <si>
    <t>1.4209</t>
  </si>
  <si>
    <t>2.1824</t>
  </si>
  <si>
    <t>0.9610</t>
  </si>
  <si>
    <t>4.1442</t>
  </si>
  <si>
    <t>5.2179</t>
  </si>
  <si>
    <t>2.5567</t>
  </si>
  <si>
    <t>5.5453</t>
  </si>
  <si>
    <t>4.0861</t>
  </si>
  <si>
    <t>1.7080</t>
  </si>
  <si>
    <t>5.1974</t>
  </si>
  <si>
    <t>2.5467</t>
  </si>
  <si>
    <t>4.8514</t>
  </si>
  <si>
    <t>1.1551</t>
  </si>
  <si>
    <t>2.2221</t>
  </si>
  <si>
    <t>0.7234</t>
  </si>
  <si>
    <t>2.3794</t>
  </si>
  <si>
    <t>4.0280</t>
  </si>
  <si>
    <t>1.6837</t>
  </si>
  <si>
    <t>5.1770</t>
  </si>
  <si>
    <t>2.5367</t>
  </si>
  <si>
    <t>4.1575</t>
  </si>
  <si>
    <t>2.5678</t>
  </si>
  <si>
    <t>0.7158</t>
  </si>
  <si>
    <t>2.5150</t>
  </si>
  <si>
    <t>0.8954</t>
  </si>
  <si>
    <t>4.0090</t>
  </si>
  <si>
    <t>5.1030</t>
  </si>
  <si>
    <t>2.4795</t>
  </si>
  <si>
    <t>0.4814</t>
  </si>
  <si>
    <t>4.1003</t>
  </si>
  <si>
    <t>0.7081</t>
  </si>
  <si>
    <t>0.8805</t>
  </si>
  <si>
    <t>3.9900</t>
  </si>
  <si>
    <t>1.6279</t>
  </si>
  <si>
    <t>5.0290</t>
  </si>
  <si>
    <t>2.4222</t>
  </si>
  <si>
    <t>0.4739</t>
  </si>
  <si>
    <t>4.0432</t>
  </si>
  <si>
    <t>0.9627</t>
  </si>
  <si>
    <t>3.2591</t>
  </si>
  <si>
    <t>0.7004</t>
  </si>
  <si>
    <t>2.7863</t>
  </si>
  <si>
    <t>0.8656</t>
  </si>
  <si>
    <t>3.9711</t>
  </si>
  <si>
    <t>1.6000</t>
  </si>
  <si>
    <t>4.9551</t>
  </si>
  <si>
    <t>2.3650</t>
  </si>
  <si>
    <t>0.4664</t>
  </si>
  <si>
    <t>3.9860</t>
  </si>
  <si>
    <t>0.9490</t>
  </si>
  <si>
    <t>2.9219</t>
  </si>
  <si>
    <t>0.8507</t>
  </si>
  <si>
    <t>3.9521</t>
  </si>
  <si>
    <t>4.8811</t>
  </si>
  <si>
    <t>2.3078</t>
  </si>
  <si>
    <t>3.9288</t>
  </si>
  <si>
    <t>0.9354</t>
  </si>
  <si>
    <t>3.9504</t>
  </si>
  <si>
    <t>0.6851</t>
  </si>
  <si>
    <t>3.0575</t>
  </si>
  <si>
    <t>3.9331</t>
  </si>
  <si>
    <t>4.8072</t>
  </si>
  <si>
    <t>2.2506</t>
  </si>
  <si>
    <t>0.4515</t>
  </si>
  <si>
    <t>3.8716</t>
  </si>
  <si>
    <t>0.9218</t>
  </si>
  <si>
    <t>3.8956</t>
  </si>
  <si>
    <t>0.6143</t>
  </si>
  <si>
    <t>3.5492</t>
  </si>
  <si>
    <t>1.3750</t>
  </si>
  <si>
    <t>4.2919</t>
  </si>
  <si>
    <t>1.9889</t>
  </si>
  <si>
    <t>0.4027</t>
  </si>
  <si>
    <t>3.4588</t>
  </si>
  <si>
    <t>0.8235</t>
  </si>
  <si>
    <t>3.8135</t>
  </si>
  <si>
    <t>0.6622</t>
  </si>
  <si>
    <t>3.2001</t>
  </si>
  <si>
    <t>1.2228</t>
  </si>
  <si>
    <t>1.7550</t>
  </si>
  <si>
    <t>3.0868</t>
  </si>
  <si>
    <t>4.0974</t>
  </si>
  <si>
    <t>2.8462</t>
  </si>
  <si>
    <t>0.6500</t>
  </si>
  <si>
    <t>3.1845</t>
  </si>
  <si>
    <t>1.1999</t>
  </si>
  <si>
    <t>3.7671</t>
  </si>
  <si>
    <t>0.3526</t>
  </si>
  <si>
    <t>3.0398</t>
  </si>
  <si>
    <t>4.3814</t>
  </si>
  <si>
    <t>2.9576</t>
  </si>
  <si>
    <t>0.6378</t>
  </si>
  <si>
    <t>3.1690</t>
  </si>
  <si>
    <t>1.1770</t>
  </si>
  <si>
    <t>3.7063</t>
  </si>
  <si>
    <t>1.6610</t>
  </si>
  <si>
    <t>0.3464</t>
  </si>
  <si>
    <t>2.9928</t>
  </si>
  <si>
    <t>0.7126</t>
  </si>
  <si>
    <t>4.6654</t>
  </si>
  <si>
    <t>0.5313</t>
  </si>
  <si>
    <t>3.0690</t>
  </si>
  <si>
    <t>3.1534</t>
  </si>
  <si>
    <t>1.1541</t>
  </si>
  <si>
    <t>3.6456</t>
  </si>
  <si>
    <t>0.7014</t>
  </si>
  <si>
    <t>4.9494</t>
  </si>
  <si>
    <t>3.1804</t>
  </si>
  <si>
    <t>1.1312</t>
  </si>
  <si>
    <t>3.5848</t>
  </si>
  <si>
    <t>1.5669</t>
  </si>
  <si>
    <t>2.8989</t>
  </si>
  <si>
    <t>0.6902</t>
  </si>
  <si>
    <t>5.2333</t>
  </si>
  <si>
    <t>0.6011</t>
  </si>
  <si>
    <t>3.1222</t>
  </si>
  <si>
    <t>1.1083</t>
  </si>
  <si>
    <t>3.5240</t>
  </si>
  <si>
    <t>0.3280</t>
  </si>
  <si>
    <t>2.8519</t>
  </si>
  <si>
    <t>6.6737</t>
  </si>
  <si>
    <t>0.5127</t>
  </si>
  <si>
    <t>1.0747</t>
  </si>
  <si>
    <t>3.4931</t>
  </si>
  <si>
    <t>1.4752</t>
  </si>
  <si>
    <t>0.3260</t>
  </si>
  <si>
    <t>2.8371</t>
  </si>
  <si>
    <t>0.6755</t>
  </si>
  <si>
    <t>8.1140</t>
  </si>
  <si>
    <t>0.5757</t>
  </si>
  <si>
    <t>3.2743</t>
  </si>
  <si>
    <t>1.0412</t>
  </si>
  <si>
    <t>3.4622</t>
  </si>
  <si>
    <t>2.8224</t>
  </si>
  <si>
    <t>9.5543</t>
  </si>
  <si>
    <t>3.9235</t>
  </si>
  <si>
    <t>3.3503</t>
  </si>
  <si>
    <t>1.0076</t>
  </si>
  <si>
    <t>3.4313</t>
  </si>
  <si>
    <t>2.8076</t>
  </si>
  <si>
    <t>10.9946</t>
  </si>
  <si>
    <t>0.4948</t>
  </si>
  <si>
    <t>4.1341</t>
  </si>
  <si>
    <t>3.4263</t>
  </si>
  <si>
    <t>3.4004</t>
  </si>
  <si>
    <t>1.3408</t>
  </si>
  <si>
    <t>0.3198</t>
  </si>
  <si>
    <t>0.6650</t>
  </si>
  <si>
    <t>12.4349</t>
  </si>
  <si>
    <t>4.3446</t>
  </si>
  <si>
    <t>3.5023</t>
  </si>
  <si>
    <t>0.9406</t>
  </si>
  <si>
    <t>0.3177</t>
  </si>
  <si>
    <t>2.7781</t>
  </si>
  <si>
    <t>13.8752</t>
  </si>
  <si>
    <t>0.4828</t>
  </si>
  <si>
    <t>4.5552</t>
  </si>
  <si>
    <t>3.5784</t>
  </si>
  <si>
    <t>3.3386</t>
  </si>
  <si>
    <t>1.2512</t>
  </si>
  <si>
    <t>2.7633</t>
  </si>
  <si>
    <t>15.3155</t>
  </si>
  <si>
    <t>0.4768</t>
  </si>
  <si>
    <t>4.7658</t>
  </si>
  <si>
    <t>0.5122</t>
  </si>
  <si>
    <t>3.6544</t>
  </si>
  <si>
    <t>0.8735</t>
  </si>
  <si>
    <t>3.3077</t>
  </si>
  <si>
    <t>1.2064</t>
  </si>
  <si>
    <t>0.3136</t>
  </si>
  <si>
    <t>2.7485</t>
  </si>
  <si>
    <t>16.7558</t>
  </si>
  <si>
    <t>4.9763</t>
  </si>
  <si>
    <t>3.7304</t>
  </si>
  <si>
    <t>0.8400</t>
  </si>
  <si>
    <t>3.2768</t>
  </si>
  <si>
    <t>1.1616</t>
  </si>
  <si>
    <t>2.7338</t>
  </si>
  <si>
    <t>0.6509</t>
  </si>
  <si>
    <t>18.1961</t>
  </si>
  <si>
    <t>5.1869</t>
  </si>
  <si>
    <t>3.8064</t>
  </si>
  <si>
    <t>0.8064</t>
  </si>
  <si>
    <t>3.2459</t>
  </si>
  <si>
    <t>1.1168</t>
  </si>
  <si>
    <t>2.7190</t>
  </si>
  <si>
    <t>0.6474</t>
  </si>
  <si>
    <t>19.6364</t>
  </si>
  <si>
    <t>5.3975</t>
  </si>
  <si>
    <t>3.8825</t>
  </si>
  <si>
    <t>0.7729</t>
  </si>
  <si>
    <t>3.2149</t>
  </si>
  <si>
    <t>1.0721</t>
  </si>
  <si>
    <t>2.7042</t>
  </si>
  <si>
    <t>0.6439</t>
  </si>
  <si>
    <t>21.0767</t>
  </si>
  <si>
    <t>5.6080</t>
  </si>
  <si>
    <t>Rate Groups 905 - 983</t>
  </si>
  <si>
    <t>2.6672</t>
  </si>
  <si>
    <t>0.2592</t>
  </si>
  <si>
    <t>2.1560</t>
  </si>
  <si>
    <t>0.3434</t>
  </si>
  <si>
    <t>Rate Groups 810 - 875</t>
  </si>
  <si>
    <t>0.6582</t>
  </si>
  <si>
    <t>2.0020</t>
  </si>
  <si>
    <t>1.8200</t>
  </si>
  <si>
    <t>0.6827</t>
  </si>
  <si>
    <t>4.5337</t>
  </si>
  <si>
    <t>0.5302</t>
  </si>
  <si>
    <t>2.7113</t>
  </si>
  <si>
    <t>2.6145</t>
  </si>
  <si>
    <t>1.5773</t>
  </si>
  <si>
    <t>4.0647</t>
  </si>
  <si>
    <t>0.5689</t>
  </si>
  <si>
    <t>1.4560</t>
  </si>
  <si>
    <t>1.5474</t>
  </si>
  <si>
    <t>2.2272</t>
  </si>
  <si>
    <t>3.5957</t>
  </si>
  <si>
    <t>1.4829</t>
  </si>
  <si>
    <t>0.4205</t>
  </si>
  <si>
    <t>1.4823</t>
  </si>
  <si>
    <t>3.4316</t>
  </si>
  <si>
    <t>3.7624</t>
  </si>
  <si>
    <t>0.4292</t>
  </si>
  <si>
    <t>1.4852</t>
  </si>
  <si>
    <t>1.4126</t>
  </si>
  <si>
    <t>3.7658</t>
  </si>
  <si>
    <t>1.5070</t>
  </si>
  <si>
    <t>0.5653</t>
  </si>
  <si>
    <t>1.5143</t>
  </si>
  <si>
    <t>1.8837</t>
  </si>
  <si>
    <t>1.5216</t>
  </si>
  <si>
    <t>2.7391</t>
  </si>
  <si>
    <t>1.3026</t>
  </si>
  <si>
    <t>0.7966</t>
  </si>
  <si>
    <t>2.0353</t>
  </si>
  <si>
    <t>3.3379</t>
  </si>
  <si>
    <t>3.9520</t>
  </si>
  <si>
    <t>1.2980</t>
  </si>
  <si>
    <t>0.5292</t>
  </si>
  <si>
    <t>1.9753</t>
  </si>
  <si>
    <t>0.6889</t>
  </si>
  <si>
    <t>4.5565</t>
  </si>
  <si>
    <t>0.5304</t>
  </si>
  <si>
    <t>1.2888</t>
  </si>
  <si>
    <t>3.1982</t>
  </si>
  <si>
    <t>1.2842</t>
  </si>
  <si>
    <t>1.4712</t>
  </si>
  <si>
    <t>1.2957</t>
  </si>
  <si>
    <t>1.2796</t>
  </si>
  <si>
    <t>0.5273</t>
  </si>
  <si>
    <t>0.7485</t>
  </si>
  <si>
    <t>1.2765</t>
  </si>
  <si>
    <t>0.5248</t>
  </si>
  <si>
    <t>0.4666</t>
  </si>
  <si>
    <t>0.4597</t>
  </si>
  <si>
    <t>1.2218</t>
  </si>
  <si>
    <t>0.4529</t>
  </si>
  <si>
    <t>0.6951</t>
  </si>
  <si>
    <t>1.3169</t>
  </si>
  <si>
    <t>3.6363</t>
  </si>
  <si>
    <t>2.5602</t>
  </si>
  <si>
    <t>0.4791</t>
  </si>
  <si>
    <t>0.6684</t>
  </si>
  <si>
    <t>3.4791</t>
  </si>
  <si>
    <t>0.6579</t>
  </si>
  <si>
    <t>0.9409</t>
  </si>
  <si>
    <t>0.4323</t>
  </si>
  <si>
    <t>3.4153</t>
  </si>
  <si>
    <t>0.9139</t>
  </si>
  <si>
    <t>7.6894</t>
  </si>
  <si>
    <t>3.9020</t>
  </si>
  <si>
    <t>0.8599</t>
  </si>
  <si>
    <t>----  RATE GROUPS 905 - 983  -------</t>
  </si>
  <si>
    <t>1.2380</t>
  </si>
  <si>
    <t>1.1348</t>
  </si>
  <si>
    <t>4.2787</t>
  </si>
  <si>
    <t>1.7695</t>
  </si>
  <si>
    <t>0.6979</t>
  </si>
  <si>
    <t>1.0339</t>
  </si>
  <si>
    <t>0.4137</t>
  </si>
  <si>
    <t>0.3931</t>
  </si>
  <si>
    <t>0.5883</t>
  </si>
  <si>
    <t>1.0579</t>
  </si>
  <si>
    <t>0.4181</t>
  </si>
  <si>
    <t>2.9459</t>
  </si>
  <si>
    <t>0.3873</t>
  </si>
  <si>
    <t>0.4121</t>
  </si>
  <si>
    <t>2.6506</t>
  </si>
  <si>
    <t>0.4060</t>
  </si>
  <si>
    <t>0.5571</t>
  </si>
  <si>
    <t>0.9732</t>
  </si>
  <si>
    <t>0.3793</t>
  </si>
  <si>
    <t>2.6258</t>
  </si>
  <si>
    <t>5.6795</t>
  </si>
  <si>
    <t>1.0464</t>
  </si>
  <si>
    <t>0.9595</t>
  </si>
  <si>
    <t>7.8586</t>
  </si>
  <si>
    <t>1.8711</t>
  </si>
  <si>
    <t>3.1549</t>
  </si>
  <si>
    <t>1.1338</t>
  </si>
  <si>
    <t>5.0809</t>
  </si>
  <si>
    <t>2.7984</t>
  </si>
  <si>
    <t>5.5153</t>
  </si>
  <si>
    <t>0.8999</t>
  </si>
  <si>
    <t>7.3829</t>
  </si>
  <si>
    <t>2.2413</t>
  </si>
  <si>
    <t>0.9067</t>
  </si>
  <si>
    <t>1.0951</t>
  </si>
  <si>
    <t>4.8613</t>
  </si>
  <si>
    <t>2.6774</t>
  </si>
  <si>
    <t>5.3527</t>
  </si>
  <si>
    <t>0.9862</t>
  </si>
  <si>
    <t>6.9211</t>
  </si>
  <si>
    <t>1.6479</t>
  </si>
  <si>
    <t>0.8849</t>
  </si>
  <si>
    <t>2.9412</t>
  </si>
  <si>
    <t>1.0570</t>
  </si>
  <si>
    <t>4.6465</t>
  </si>
  <si>
    <t>2.5591</t>
  </si>
  <si>
    <t>5.1917</t>
  </si>
  <si>
    <t>0.9566</t>
  </si>
  <si>
    <t>0.7859</t>
  </si>
  <si>
    <t>6.4731</t>
  </si>
  <si>
    <t>1.5412</t>
  </si>
  <si>
    <t>2.1333</t>
  </si>
  <si>
    <t>0.8631</t>
  </si>
  <si>
    <t>2.8367</t>
  </si>
  <si>
    <t>1.0195</t>
  </si>
  <si>
    <t>4.4365</t>
  </si>
  <si>
    <t>2.4435</t>
  </si>
  <si>
    <t>5.0323</t>
  </si>
  <si>
    <t>0.9272</t>
  </si>
  <si>
    <t>1.0233</t>
  </si>
  <si>
    <t>2.2997</t>
  </si>
  <si>
    <t>0.2904</t>
  </si>
  <si>
    <t>0.2744</t>
  </si>
  <si>
    <t>2.1588</t>
  </si>
  <si>
    <t>1.4129</t>
  </si>
  <si>
    <t>1.5094</t>
  </si>
  <si>
    <t>0.5340</t>
  </si>
  <si>
    <t>1.5739</t>
  </si>
  <si>
    <t>0.6367</t>
  </si>
  <si>
    <t>0.7065</t>
  </si>
  <si>
    <t>0.6611</t>
  </si>
  <si>
    <t>4.0960</t>
  </si>
  <si>
    <t>0.9798</t>
  </si>
  <si>
    <t>3.9253</t>
  </si>
  <si>
    <t>0.3950</t>
  </si>
  <si>
    <t>0.9970</t>
  </si>
  <si>
    <t>0.8987</t>
  </si>
  <si>
    <t>3.6758</t>
  </si>
  <si>
    <t>1.4472</t>
  </si>
  <si>
    <t>0.8525</t>
  </si>
  <si>
    <t>1.4314</t>
  </si>
  <si>
    <t>0.4039</t>
  </si>
  <si>
    <t>2.2226</t>
  </si>
  <si>
    <t>0.9461</t>
  </si>
  <si>
    <t>0.8062</t>
  </si>
  <si>
    <t>5.2645</t>
  </si>
  <si>
    <t>0.5813</t>
  </si>
  <si>
    <t>1.9828</t>
  </si>
  <si>
    <t>3.3126</t>
  </si>
  <si>
    <t>0.4663</t>
  </si>
  <si>
    <t>0.7380</t>
  </si>
  <si>
    <t>2.0565</t>
  </si>
  <si>
    <t>0.5803</t>
  </si>
  <si>
    <t>2.0101</t>
  </si>
  <si>
    <t>4.0771</t>
  </si>
  <si>
    <t>0.7018</t>
  </si>
  <si>
    <t>4.0171</t>
  </si>
  <si>
    <t>3.2040</t>
  </si>
  <si>
    <t>0.3721</t>
  </si>
  <si>
    <t>0.6776</t>
  </si>
  <si>
    <t>0.6656</t>
  </si>
  <si>
    <t>2.4543</t>
  </si>
  <si>
    <t>3.7631</t>
  </si>
  <si>
    <t>0.5305</t>
  </si>
  <si>
    <t>0.2905</t>
  </si>
  <si>
    <t>0.6156</t>
  </si>
  <si>
    <t>0.7411</t>
  </si>
  <si>
    <t>1.0193</t>
  </si>
  <si>
    <t>0.3155</t>
  </si>
  <si>
    <t>0.6105</t>
  </si>
  <si>
    <t>0.6915</t>
  </si>
  <si>
    <t>0.3180</t>
  </si>
  <si>
    <t>0.6760</t>
  </si>
  <si>
    <t>0.3882</t>
  </si>
  <si>
    <t>0.9274</t>
  </si>
  <si>
    <t>3.7438</t>
  </si>
  <si>
    <t>0.4584</t>
  </si>
  <si>
    <t>0.3985</t>
  </si>
  <si>
    <t>3.3667</t>
  </si>
  <si>
    <t>0.9081</t>
  </si>
  <si>
    <t>0.5565</t>
  </si>
  <si>
    <t>0.8888</t>
  </si>
  <si>
    <t>0.3835</t>
  </si>
  <si>
    <t>2.0788</t>
  </si>
  <si>
    <t>=ROUND(MAX(MIN((1.65*64600)/(C6+(1.5*64600)),H17),H18),4)</t>
  </si>
  <si>
    <t>0.6860</t>
  </si>
  <si>
    <t>2.7828</t>
  </si>
  <si>
    <t>4.2292</t>
  </si>
  <si>
    <t>3.6574</t>
  </si>
  <si>
    <t>1.7593</t>
  </si>
  <si>
    <t>1.5014</t>
  </si>
  <si>
    <t>1.7913</t>
  </si>
  <si>
    <t>1.8723</t>
  </si>
  <si>
    <t>0.6372</t>
  </si>
  <si>
    <t>0.6432</t>
  </si>
  <si>
    <t>0.6307</t>
  </si>
  <si>
    <t>0.3037</t>
  </si>
  <si>
    <t>0.5847</t>
  </si>
  <si>
    <t>0.7072</t>
  </si>
  <si>
    <t>2.4316</t>
  </si>
  <si>
    <t>0.8209</t>
  </si>
  <si>
    <t>0.5311</t>
  </si>
  <si>
    <t>0.5215</t>
  </si>
  <si>
    <t>0.7657</t>
  </si>
  <si>
    <t>0.4332</t>
  </si>
  <si>
    <t>2.8791</t>
  </si>
  <si>
    <t>4.7093</t>
  </si>
  <si>
    <t>0.7105</t>
  </si>
  <si>
    <t>1.0378</t>
  </si>
  <si>
    <t>1.7531</t>
  </si>
  <si>
    <t>0.7997</t>
  </si>
  <si>
    <t>0.6062</t>
  </si>
  <si>
    <t>1.7693</t>
  </si>
  <si>
    <t>0.5362</t>
  </si>
  <si>
    <t>Rate Group</t>
  </si>
  <si>
    <t>Wks</t>
  </si>
  <si>
    <t>active</t>
  </si>
  <si>
    <t>inactive</t>
  </si>
  <si>
    <t>1to3</t>
  </si>
  <si>
    <t>4to15</t>
  </si>
  <si>
    <t>16to51</t>
  </si>
  <si>
    <t>52to104</t>
  </si>
  <si>
    <t>&gt;104</t>
  </si>
  <si>
    <t>Range</t>
  </si>
  <si>
    <t>Weeks</t>
  </si>
  <si>
    <t>Dates</t>
  </si>
  <si>
    <t>wks</t>
  </si>
  <si>
    <t>AGE IN</t>
  </si>
  <si>
    <t>CT</t>
  </si>
  <si>
    <t>MONTHS</t>
  </si>
  <si>
    <t>10</t>
  </si>
  <si>
    <t>13</t>
  </si>
  <si>
    <t>14</t>
  </si>
  <si>
    <t>0.0000</t>
  </si>
  <si>
    <t>0.4026</t>
  </si>
  <si>
    <t>3.2696</t>
  </si>
  <si>
    <t>2.7503</t>
  </si>
  <si>
    <t>0.8385</t>
  </si>
  <si>
    <t>2.5571</t>
  </si>
  <si>
    <t>1.1565</t>
  </si>
  <si>
    <t>0.2865</t>
  </si>
  <si>
    <t>0.3988</t>
  </si>
  <si>
    <t>3.3430</t>
  </si>
  <si>
    <t>0.5004</t>
  </si>
  <si>
    <t>2.8443</t>
  </si>
  <si>
    <t>0.8150</t>
  </si>
  <si>
    <t>2.5449</t>
  </si>
  <si>
    <t>1.1290</t>
  </si>
  <si>
    <t>0.2828</t>
  </si>
  <si>
    <t>2.4662</t>
  </si>
  <si>
    <t>0.5872</t>
  </si>
  <si>
    <t>3.7904</t>
  </si>
  <si>
    <t>2.0876</t>
  </si>
  <si>
    <t>4.6671</t>
  </si>
  <si>
    <t>0.5330</t>
  </si>
  <si>
    <t>4.4671</t>
  </si>
  <si>
    <t>1.0636</t>
  </si>
  <si>
    <t>2.0419</t>
  </si>
  <si>
    <t>2.5323</t>
  </si>
  <si>
    <t>0.9101</t>
  </si>
  <si>
    <t>3.6989</t>
  </si>
  <si>
    <t>2.0372</t>
  </si>
  <si>
    <t>4.6369</t>
  </si>
  <si>
    <t>0.8544</t>
  </si>
  <si>
    <t>0.4995</t>
  </si>
  <si>
    <t>4.2041</t>
  </si>
  <si>
    <t>0.8260</t>
  </si>
  <si>
    <t>2.5017</t>
  </si>
  <si>
    <t>0.8991</t>
  </si>
  <si>
    <t>3.6075</t>
  </si>
  <si>
    <t>1.9869</t>
  </si>
  <si>
    <t>4.6067</t>
  </si>
  <si>
    <t>0.8488</t>
  </si>
  <si>
    <t>3.9412</t>
  </si>
  <si>
    <t>0.9384</t>
  </si>
  <si>
    <t>2.0417</t>
  </si>
  <si>
    <t>2.4711</t>
  </si>
  <si>
    <t>0.8881</t>
  </si>
  <si>
    <t>3.5161</t>
  </si>
  <si>
    <t>4.5766</t>
  </si>
  <si>
    <t>0.8432</t>
  </si>
  <si>
    <t>0.4325</t>
  </si>
  <si>
    <t>3.6783</t>
  </si>
  <si>
    <t>0.8758</t>
  </si>
  <si>
    <t>2.3819</t>
  </si>
  <si>
    <t>0.8197</t>
  </si>
  <si>
    <t>2.5838</t>
  </si>
  <si>
    <t>0.8793</t>
  </si>
  <si>
    <t>3.4836</t>
  </si>
  <si>
    <t>1.8839</t>
  </si>
  <si>
    <t>4.4885</t>
  </si>
  <si>
    <t>0.8877</t>
  </si>
  <si>
    <t>0.4258</t>
  </si>
  <si>
    <t>3.6270</t>
  </si>
  <si>
    <t>0.8135</t>
  </si>
  <si>
    <t>0.8705</t>
  </si>
  <si>
    <t>3.4512</t>
  </si>
  <si>
    <t>1.8314</t>
  </si>
  <si>
    <t>4.4004</t>
  </si>
  <si>
    <t>0.9322</t>
  </si>
  <si>
    <t>3.5757</t>
  </si>
  <si>
    <t>0.8514</t>
  </si>
  <si>
    <t>3.6033</t>
  </si>
  <si>
    <t>12.4691</t>
  </si>
  <si>
    <t>5.1262</t>
  </si>
  <si>
    <t>13.7827</t>
  </si>
  <si>
    <t>4.5268</t>
  </si>
  <si>
    <t>3.8108</t>
  </si>
  <si>
    <t>31.2106</t>
  </si>
  <si>
    <t>7.4311</t>
  </si>
  <si>
    <t>4.3836</t>
  </si>
  <si>
    <t>1.5876</t>
  </si>
  <si>
    <t>7.4995</t>
  </si>
  <si>
    <t>11.1928</t>
  </si>
  <si>
    <t>4.6015</t>
  </si>
  <si>
    <t>12.3719</t>
  </si>
  <si>
    <t>4.0634</t>
  </si>
  <si>
    <t>3.4208</t>
  </si>
  <si>
    <t>28.0160</t>
  </si>
  <si>
    <t>6.6705</t>
  </si>
  <si>
    <t>3.9101</t>
  </si>
  <si>
    <t>1.4161</t>
  </si>
  <si>
    <t>6.6894</t>
  </si>
  <si>
    <t>2.8850</t>
  </si>
  <si>
    <t>9.9836</t>
  </si>
  <si>
    <t>11.0354</t>
  </si>
  <si>
    <t>3.6245</t>
  </si>
  <si>
    <t>3.0512</t>
  </si>
  <si>
    <t>24.9895</t>
  </si>
  <si>
    <t>5.9499</t>
  </si>
  <si>
    <t>3.4628</t>
  </si>
  <si>
    <t>1.2541</t>
  </si>
  <si>
    <t>5.9242</t>
  </si>
  <si>
    <t>2.5550</t>
  </si>
  <si>
    <t>0.5120</t>
  </si>
  <si>
    <t>3.7339</t>
  </si>
  <si>
    <t>1.4363</t>
  </si>
  <si>
    <t>4.6673</t>
  </si>
  <si>
    <t>3.8459</t>
  </si>
  <si>
    <t>0.9157</t>
  </si>
  <si>
    <t>2.4915</t>
  </si>
  <si>
    <t>2.3977</t>
  </si>
  <si>
    <t>0.8158</t>
  </si>
  <si>
    <t>3.7020</t>
  </si>
  <si>
    <t>1.4229</t>
  </si>
  <si>
    <t>4.6005</t>
  </si>
  <si>
    <t>1.6581</t>
  </si>
  <si>
    <t>3.8089</t>
  </si>
  <si>
    <t>0.9069</t>
  </si>
  <si>
    <t>2.8155</t>
  </si>
  <si>
    <t>0.4958</t>
  </si>
  <si>
    <t>2.6099</t>
  </si>
  <si>
    <t>3.6701</t>
  </si>
  <si>
    <t>1.4095</t>
  </si>
  <si>
    <t>4.5338</t>
  </si>
  <si>
    <t>1.6490</t>
  </si>
  <si>
    <t>0.4413</t>
  </si>
  <si>
    <t>3.7719</t>
  </si>
  <si>
    <t>0.4876</t>
  </si>
  <si>
    <t>3.6382</t>
  </si>
  <si>
    <t>1.3961</t>
  </si>
  <si>
    <t>4.4670</t>
  </si>
  <si>
    <t>1.6399</t>
  </si>
  <si>
    <t>3.7350</t>
  </si>
  <si>
    <t>0.8893</t>
  </si>
  <si>
    <t>3.4636</t>
  </si>
  <si>
    <t>0.4795</t>
  </si>
  <si>
    <t>3.0342</t>
  </si>
  <si>
    <t>3.6062</t>
  </si>
  <si>
    <t>1.3827</t>
  </si>
  <si>
    <t>4.4003</t>
  </si>
  <si>
    <t>1.6307</t>
  </si>
  <si>
    <t>3.6980</t>
  </si>
  <si>
    <t>3.1604</t>
  </si>
  <si>
    <t>2.7088</t>
  </si>
  <si>
    <t>2.9824</t>
  </si>
  <si>
    <t>3.6159</t>
  </si>
  <si>
    <t>0.3555</t>
  </si>
  <si>
    <t>0.7273</t>
  </si>
  <si>
    <t>3.4308</t>
  </si>
  <si>
    <t>0.3865</t>
  </si>
  <si>
    <t>2.8858</t>
  </si>
  <si>
    <t>0.6302</t>
  </si>
  <si>
    <t>2.9558</t>
  </si>
  <si>
    <t>1.1313</t>
  </si>
  <si>
    <t>3.5602</t>
  </si>
  <si>
    <t>1.3454</t>
  </si>
  <si>
    <t>0.7200</t>
  </si>
  <si>
    <t>3.7012</t>
  </si>
  <si>
    <t>3.0628</t>
  </si>
  <si>
    <t>0.6201</t>
  </si>
  <si>
    <t>1.1201</t>
  </si>
  <si>
    <t>2.9931</t>
  </si>
  <si>
    <t>3.9716</t>
  </si>
  <si>
    <t>3.2399</t>
  </si>
  <si>
    <t>0.6101</t>
  </si>
  <si>
    <t>1.1089</t>
  </si>
  <si>
    <t>3.4488</t>
  </si>
  <si>
    <t>0.3428</t>
  </si>
  <si>
    <t>2.9622</t>
  </si>
  <si>
    <t>0.7053</t>
  </si>
  <si>
    <t>4.2420</t>
  </si>
  <si>
    <t>0.3662</t>
  </si>
  <si>
    <t>3.4169</t>
  </si>
  <si>
    <t>0.6000</t>
  </si>
  <si>
    <t>3.3931</t>
  </si>
  <si>
    <t>1.3225</t>
  </si>
  <si>
    <t>2.9314</t>
  </si>
  <si>
    <t>4.5124</t>
  </si>
  <si>
    <t>3.5939</t>
  </si>
  <si>
    <t>0.5899</t>
  </si>
  <si>
    <t>2.8493</t>
  </si>
  <si>
    <t>3.3374</t>
  </si>
  <si>
    <t>2.9005</t>
  </si>
  <si>
    <t>0.6906</t>
  </si>
  <si>
    <t>4.7828</t>
  </si>
  <si>
    <t>3.7710</t>
  </si>
  <si>
    <t>0.5798</t>
  </si>
  <si>
    <t>1.0754</t>
  </si>
  <si>
    <t>1.3073</t>
  </si>
  <si>
    <t>0.3301</t>
  </si>
  <si>
    <t>2.8697</t>
  </si>
  <si>
    <t>0.6833</t>
  </si>
  <si>
    <t>6.2059</t>
  </si>
  <si>
    <t>3.8744</t>
  </si>
  <si>
    <t>2.8919</t>
  </si>
  <si>
    <t>3.2635</t>
  </si>
  <si>
    <t>1.2759</t>
  </si>
  <si>
    <t>0.3265</t>
  </si>
  <si>
    <t>2.8418</t>
  </si>
  <si>
    <t>7.6290</t>
  </si>
  <si>
    <t>3.9778</t>
  </si>
  <si>
    <t>0.5590</t>
  </si>
  <si>
    <t>1.0222</t>
  </si>
  <si>
    <t>3.2454</t>
  </si>
  <si>
    <t>1.2445</t>
  </si>
  <si>
    <t>0.3230</t>
  </si>
  <si>
    <t>2.8139</t>
  </si>
  <si>
    <t>0.6700</t>
  </si>
  <si>
    <t>9.0521</t>
  </si>
  <si>
    <t>4.0812</t>
  </si>
  <si>
    <t>0.5486</t>
  </si>
  <si>
    <t>3.0305</t>
  </si>
  <si>
    <t>0.9956</t>
  </si>
  <si>
    <t>0.3194</t>
  </si>
  <si>
    <t>2.7860</t>
  </si>
  <si>
    <t>0.6633</t>
  </si>
  <si>
    <t>10.4752</t>
  </si>
  <si>
    <t>4.1847</t>
  </si>
  <si>
    <t>0.5382</t>
  </si>
  <si>
    <t>3.0997</t>
  </si>
  <si>
    <t>0.9689</t>
  </si>
  <si>
    <t>3.2091</t>
  </si>
  <si>
    <t>1.1817</t>
  </si>
  <si>
    <t>2.7580</t>
  </si>
  <si>
    <t>0.6567</t>
  </si>
  <si>
    <t>11.8983</t>
  </si>
  <si>
    <t>0.3254</t>
  </si>
  <si>
    <t>0.5278</t>
  </si>
  <si>
    <t>0.9423</t>
  </si>
  <si>
    <t>3.1909</t>
  </si>
  <si>
    <t>1.1503</t>
  </si>
  <si>
    <t>13.3214</t>
  </si>
  <si>
    <t>4.3915</t>
  </si>
  <si>
    <t>3.2383</t>
  </si>
  <si>
    <t>3.1727</t>
  </si>
  <si>
    <t>0.3087</t>
  </si>
  <si>
    <t>14.7445</t>
  </si>
  <si>
    <t>0.3146</t>
  </si>
  <si>
    <t>4.4950</t>
  </si>
  <si>
    <t>0.5070</t>
  </si>
  <si>
    <t>0.8891</t>
  </si>
  <si>
    <t>3.1546</t>
  </si>
  <si>
    <t>0.3052</t>
  </si>
  <si>
    <t>2.6743</t>
  </si>
  <si>
    <t>16.1676</t>
  </si>
  <si>
    <t>3.3768</t>
  </si>
  <si>
    <t>0.8625</t>
  </si>
  <si>
    <t>3.1364</t>
  </si>
  <si>
    <t>1.0561</t>
  </si>
  <si>
    <t>2.6464</t>
  </si>
  <si>
    <t>0.6301</t>
  </si>
  <si>
    <t>17.5908</t>
  </si>
  <si>
    <t>4.7018</t>
  </si>
  <si>
    <t>0.4862</t>
  </si>
  <si>
    <t>3.1182</t>
  </si>
  <si>
    <t>1.0248</t>
  </si>
  <si>
    <t>2.6185</t>
  </si>
  <si>
    <t>19.0139</t>
  </si>
  <si>
    <t>4.8053</t>
  </si>
  <si>
    <t>3.5154</t>
  </si>
  <si>
    <t>3.1001</t>
  </si>
  <si>
    <t>0.9934</t>
  </si>
  <si>
    <t>2.5906</t>
  </si>
  <si>
    <t>0.6168</t>
  </si>
  <si>
    <t>20.4370</t>
  </si>
  <si>
    <t>4.9087</t>
  </si>
  <si>
    <t>0.4654</t>
  </si>
  <si>
    <t>3.5846</t>
  </si>
  <si>
    <t>3.0819</t>
  </si>
  <si>
    <t>0.9620</t>
  </si>
  <si>
    <t>0.2909</t>
  </si>
  <si>
    <t>21.8601</t>
  </si>
  <si>
    <t>0.2874</t>
  </si>
  <si>
    <t>5.0121</t>
  </si>
  <si>
    <t>0.4550</t>
  </si>
  <si>
    <t>3.6539</t>
  </si>
  <si>
    <t>0.7561</t>
  </si>
  <si>
    <t>3.0637</t>
  </si>
  <si>
    <t>0.9306</t>
  </si>
  <si>
    <t>1.1111</t>
  </si>
  <si>
    <t>2.3228</t>
  </si>
  <si>
    <t>0.2950</t>
  </si>
  <si>
    <t>0.8912</t>
  </si>
  <si>
    <t>3.5296</t>
  </si>
  <si>
    <t>1.2435</t>
  </si>
  <si>
    <t>1.7313</t>
  </si>
  <si>
    <t>4.3148</t>
  </si>
  <si>
    <t>3.2800</t>
  </si>
  <si>
    <t>3.9965</t>
  </si>
  <si>
    <t>1.7398</t>
  </si>
  <si>
    <t>0.4761</t>
  </si>
  <si>
    <t>1.5774</t>
  </si>
  <si>
    <t>0.4618</t>
  </si>
  <si>
    <t>0.5796</t>
  </si>
  <si>
    <t>3.9303</t>
  </si>
  <si>
    <t>1.5127</t>
  </si>
  <si>
    <t>0.5674</t>
  </si>
  <si>
    <t>0.9941</t>
  </si>
  <si>
    <t>3.2907</t>
  </si>
  <si>
    <t>1.5416</t>
  </si>
  <si>
    <t>2.7656</t>
  </si>
  <si>
    <t>0.5432</t>
  </si>
  <si>
    <t>1.9222</t>
  </si>
  <si>
    <t>0.8944</t>
  </si>
  <si>
    <t>1.4156</t>
  </si>
  <si>
    <t>1.8150</t>
  </si>
  <si>
    <t>1.2588</t>
  </si>
  <si>
    <t>1.4227</t>
  </si>
  <si>
    <t>0.5068</t>
  </si>
  <si>
    <t>0.7448</t>
  </si>
  <si>
    <t>1.1406</t>
  </si>
  <si>
    <t>1.3830</t>
  </si>
  <si>
    <t>2.4226</t>
  </si>
  <si>
    <t>0.6949</t>
  </si>
  <si>
    <t>1.3038</t>
  </si>
  <si>
    <t>0.6340</t>
  </si>
  <si>
    <t>2.2287</t>
  </si>
  <si>
    <t>0.6230</t>
  </si>
  <si>
    <t>3.1927</t>
  </si>
  <si>
    <t>0.4833</t>
  </si>
  <si>
    <t>2.9725</t>
  </si>
  <si>
    <t>0.4475</t>
  </si>
  <si>
    <t>2.7523</t>
  </si>
  <si>
    <t>1.5682</t>
  </si>
  <si>
    <t>0.3065</t>
  </si>
  <si>
    <t>accident date</t>
  </si>
  <si>
    <t>past awards to date</t>
  </si>
  <si>
    <t>Earnings</t>
  </si>
  <si>
    <t>Rate Groups 030 - 041</t>
  </si>
  <si>
    <t>0.7672</t>
  </si>
  <si>
    <t>0.9712</t>
  </si>
  <si>
    <t>2.2307</t>
  </si>
  <si>
    <t>1.6939</t>
  </si>
  <si>
    <t>4.3490</t>
  </si>
  <si>
    <t>2.3944</t>
  </si>
  <si>
    <t>0.8575</t>
  </si>
  <si>
    <t>0.7863</t>
  </si>
  <si>
    <t>0.9243</t>
  </si>
  <si>
    <t>2.3023</t>
  </si>
  <si>
    <t>10.5683</t>
  </si>
  <si>
    <t>2.5163</t>
  </si>
  <si>
    <t>2.9166</t>
  </si>
  <si>
    <t>0.8095</t>
  </si>
  <si>
    <t>3.5583</t>
  </si>
  <si>
    <t>0.7323</t>
  </si>
  <si>
    <t>2.1047</t>
  </si>
  <si>
    <t>Costs ($)</t>
  </si>
  <si>
    <t>0.2878</t>
  </si>
  <si>
    <t>0.4459</t>
  </si>
  <si>
    <t>2.3800</t>
  </si>
  <si>
    <t>0.6427</t>
  </si>
  <si>
    <t>0.4329</t>
  </si>
  <si>
    <t>1.8158</t>
  </si>
  <si>
    <t>0.6102</t>
  </si>
  <si>
    <t>2.2267</t>
  </si>
  <si>
    <t>0.2665</t>
  </si>
  <si>
    <t>2.2927</t>
  </si>
  <si>
    <t>0.3893</t>
  </si>
  <si>
    <t>0.2641</t>
  </si>
  <si>
    <t>2.5312</t>
  </si>
  <si>
    <t>0.5599</t>
  </si>
  <si>
    <t>2.6578</t>
  </si>
  <si>
    <t>0.8556</t>
  </si>
  <si>
    <t>0.6157</t>
  </si>
  <si>
    <t>0.3693</t>
  </si>
  <si>
    <t>0.6071</t>
  </si>
  <si>
    <t>1.1948</t>
  </si>
  <si>
    <t>2.4046</t>
  </si>
  <si>
    <t>0.5725</t>
  </si>
  <si>
    <t>3.0143</t>
  </si>
  <si>
    <t>3.3216</t>
  </si>
  <si>
    <t>0.8188</t>
  </si>
  <si>
    <t>1.3085</t>
  </si>
  <si>
    <t>1.5261</t>
  </si>
  <si>
    <t>0.4306</t>
  </si>
  <si>
    <t>1.8639</t>
  </si>
  <si>
    <t>0.5285</t>
  </si>
  <si>
    <t>0.7679</t>
  </si>
  <si>
    <t>1.5577</t>
  </si>
  <si>
    <t>0.5801</t>
  </si>
  <si>
    <t>1.2504</t>
  </si>
  <si>
    <t>0.2939</t>
  </si>
  <si>
    <t>2.3956</t>
  </si>
  <si>
    <t>0.5754</t>
  </si>
  <si>
    <t>0.6112</t>
  </si>
  <si>
    <t>1.2120</t>
  </si>
  <si>
    <t>0.2890</t>
  </si>
  <si>
    <t>1.1737</t>
  </si>
  <si>
    <t>0.2841</t>
  </si>
  <si>
    <t>1.9365</t>
  </si>
  <si>
    <t>3.1981</t>
  </si>
  <si>
    <t>0.5661</t>
  </si>
  <si>
    <t>1.1354</t>
  </si>
  <si>
    <t>0.2791</t>
  </si>
  <si>
    <t>0.5917</t>
  </si>
  <si>
    <t>2.3562</t>
  </si>
  <si>
    <t>0.5567</t>
  </si>
  <si>
    <t>0.2644</t>
  </si>
  <si>
    <t>0.5474</t>
  </si>
  <si>
    <t>0.9630</t>
  </si>
  <si>
    <t>0.3108</t>
  </si>
  <si>
    <t>0.2975</t>
  </si>
  <si>
    <t>0.2953</t>
  </si>
  <si>
    <t>2.0499</t>
  </si>
  <si>
    <t>0.2876</t>
  </si>
  <si>
    <t>0.6489</t>
  </si>
  <si>
    <t>2.6542</t>
  </si>
  <si>
    <t>0.5948</t>
  </si>
  <si>
    <t>0.5683</t>
  </si>
  <si>
    <t>0.5419</t>
  </si>
  <si>
    <t>4.1166</t>
  </si>
  <si>
    <t>2.3003</t>
  </si>
  <si>
    <t>2.1823</t>
  </si>
  <si>
    <t>2.7220</t>
  </si>
  <si>
    <t>2.0644</t>
  </si>
  <si>
    <t>2.5748</t>
  </si>
  <si>
    <t>2.2809</t>
  </si>
  <si>
    <t>0.4362</t>
  </si>
  <si>
    <t>1.8285</t>
  </si>
  <si>
    <t>2.2806</t>
  </si>
  <si>
    <t>0.4097</t>
  </si>
  <si>
    <t>2.0044</t>
  </si>
  <si>
    <t>1.8662</t>
  </si>
  <si>
    <t>1.4746</t>
  </si>
  <si>
    <t>1.8392</t>
  </si>
  <si>
    <t>0.7731</t>
  </si>
  <si>
    <t>1.8458</t>
  </si>
  <si>
    <t>2.5137</t>
  </si>
  <si>
    <t>1.4046</t>
  </si>
  <si>
    <t>4.6545</t>
  </si>
  <si>
    <t>0.7290</t>
  </si>
  <si>
    <t>2.3789</t>
  </si>
  <si>
    <t>1.5860</t>
  </si>
  <si>
    <t>0.7070</t>
  </si>
  <si>
    <t>1.2540</t>
  </si>
  <si>
    <t>1.6859</t>
  </si>
  <si>
    <t>1.3490</t>
  </si>
  <si>
    <t>1.9606</t>
  </si>
  <si>
    <t>1.7578</t>
  </si>
  <si>
    <t>0.6502</t>
  </si>
  <si>
    <t>1.0478</t>
  </si>
  <si>
    <t>1.8296</t>
  </si>
  <si>
    <t>0.6416</t>
  </si>
  <si>
    <t>2.8839</t>
  </si>
  <si>
    <t>2.4242</t>
  </si>
  <si>
    <t>0.3825</t>
  </si>
  <si>
    <t>1.9734</t>
  </si>
  <si>
    <t>2.9165</t>
  </si>
  <si>
    <t>0.6423</t>
  </si>
  <si>
    <t>1.7434</t>
  </si>
  <si>
    <t>3.0924</t>
  </si>
  <si>
    <t>1.1905</t>
  </si>
  <si>
    <t>1.6302</t>
  </si>
  <si>
    <t>2.9545</t>
  </si>
  <si>
    <t>3.6048</t>
  </si>
  <si>
    <t>0.6457</t>
  </si>
  <si>
    <t>0.5975</t>
  </si>
  <si>
    <t>2.6788</t>
  </si>
  <si>
    <t>0.5888</t>
  </si>
  <si>
    <t>2.6554</t>
  </si>
  <si>
    <t>1.0215</t>
  </si>
  <si>
    <t>0.3583</t>
  </si>
  <si>
    <t>0.5800</t>
  </si>
  <si>
    <t>3.2711</t>
  </si>
  <si>
    <t>2.1493</t>
  </si>
  <si>
    <t>0.5713</t>
  </si>
  <si>
    <t>2.6088</t>
  </si>
  <si>
    <t>3.2229</t>
  </si>
  <si>
    <t>0.9922</t>
  </si>
  <si>
    <t>1.1654</t>
  </si>
  <si>
    <t>2.1066</t>
  </si>
  <si>
    <t>2.5622</t>
  </si>
  <si>
    <t>2.0639</t>
  </si>
  <si>
    <t>0.5364</t>
  </si>
  <si>
    <t>0.9628</t>
  </si>
  <si>
    <t>2.6045</t>
  </si>
  <si>
    <t>0.9531</t>
  </si>
  <si>
    <t>0.3173</t>
  </si>
  <si>
    <t>0.5189</t>
  </si>
  <si>
    <t>2.9047</t>
  </si>
  <si>
    <t>0.5102</t>
  </si>
  <si>
    <t>2.3741</t>
  </si>
  <si>
    <t>3.8354</t>
  </si>
  <si>
    <t>3.0548</t>
  </si>
  <si>
    <t>0.5015</t>
  </si>
  <si>
    <t>0.9237</t>
  </si>
  <si>
    <t>1.1178</t>
  </si>
  <si>
    <t>1.9570</t>
  </si>
  <si>
    <t>2.3484</t>
  </si>
  <si>
    <t>11.5839</t>
  </si>
  <si>
    <t>0.2783</t>
  </si>
  <si>
    <t>3.8187</t>
  </si>
  <si>
    <t>2.8159</t>
  </si>
  <si>
    <t>2.7589</t>
  </si>
  <si>
    <t>0.9730</t>
  </si>
  <si>
    <t>0.2685</t>
  </si>
  <si>
    <t>2.3498</t>
  </si>
  <si>
    <t>12.8213</t>
  </si>
  <si>
    <t>0.2735</t>
  </si>
  <si>
    <t>3.9087</t>
  </si>
  <si>
    <t>0.4409</t>
  </si>
  <si>
    <t>2.8761</t>
  </si>
  <si>
    <t>0.7732</t>
  </si>
  <si>
    <t>2.7431</t>
  </si>
  <si>
    <t>14.0588</t>
  </si>
  <si>
    <t>3.9986</t>
  </si>
  <si>
    <t>0.4318</t>
  </si>
  <si>
    <t>2.9364</t>
  </si>
  <si>
    <t>0.7500</t>
  </si>
  <si>
    <t>2.7273</t>
  </si>
  <si>
    <t>------  RATE GROUPS 030 - 041 -------</t>
  </si>
  <si>
    <t>2.2835</t>
  </si>
  <si>
    <t>18.7022</t>
  </si>
  <si>
    <t>4.4529</t>
  </si>
  <si>
    <t>4.9012</t>
  </si>
  <si>
    <t>1.4516</t>
  </si>
  <si>
    <t>7.6967</t>
  </si>
  <si>
    <t>3.7218</t>
  </si>
  <si>
    <t>9.7088</t>
  </si>
  <si>
    <t>3.8315</t>
  </si>
  <si>
    <t>9.5555</t>
  </si>
  <si>
    <t>3.5058</t>
  </si>
  <si>
    <t>2.0672</t>
  </si>
  <si>
    <t>16.9304</t>
  </si>
  <si>
    <t>4.0311</t>
  </si>
  <si>
    <t>4.4136</t>
  </si>
  <si>
    <t>6.9310</t>
  </si>
  <si>
    <t>3.3515</t>
  </si>
  <si>
    <t>8.7429</t>
  </si>
  <si>
    <t>3.4504</t>
  </si>
  <si>
    <t>15.8509</t>
  </si>
  <si>
    <t>3.9987</t>
  </si>
  <si>
    <t>14.1233</t>
  </si>
  <si>
    <t>6.1160</t>
  </si>
  <si>
    <t>4.4601</t>
  </si>
  <si>
    <t>7.0955</t>
  </si>
  <si>
    <t>2.7915</t>
  </si>
  <si>
    <t>10.7715</t>
  </si>
  <si>
    <t>2.8444</t>
  </si>
  <si>
    <t>14.0897</t>
  </si>
  <si>
    <t>12.5541</t>
  </si>
  <si>
    <t>3.0737</t>
  </si>
  <si>
    <t>5.4364</t>
  </si>
  <si>
    <t>3.9645</t>
  </si>
  <si>
    <t>6.2086</t>
  </si>
  <si>
    <t>2.4425</t>
  </si>
  <si>
    <t>9.4251</t>
  </si>
  <si>
    <t>2.4888</t>
  </si>
  <si>
    <t>12.3285</t>
  </si>
  <si>
    <t>10.9848</t>
  </si>
  <si>
    <t>4.7569</t>
  </si>
  <si>
    <t>3.4689</t>
  </si>
  <si>
    <t>5.3216</t>
  </si>
  <si>
    <t>8.0786</t>
  </si>
  <si>
    <t>10.5673</t>
  </si>
  <si>
    <t>9.4156</t>
  </si>
  <si>
    <t>4.0773</t>
  </si>
  <si>
    <t>6.7322</t>
  </si>
  <si>
    <t>1.7777</t>
  </si>
  <si>
    <t>8.8061</t>
  </si>
  <si>
    <t>2.2215</t>
  </si>
  <si>
    <t>7.8463</t>
  </si>
  <si>
    <t>1.9211</t>
  </si>
  <si>
    <t>3.3978</t>
  </si>
  <si>
    <t>2.4778</t>
  </si>
  <si>
    <t>3.5478</t>
  </si>
  <si>
    <t>1.3957</t>
  </si>
  <si>
    <t>5.3857</t>
  </si>
  <si>
    <t>1.4222</t>
  </si>
  <si>
    <t>7.0448</t>
  </si>
  <si>
    <t>1.7772</t>
  </si>
  <si>
    <t>6.2770</t>
  </si>
  <si>
    <t>1.5368</t>
  </si>
  <si>
    <t>2.7182</t>
  </si>
  <si>
    <t>1.9822</t>
  </si>
  <si>
    <t>4.0393</t>
  </si>
  <si>
    <t>5.2836</t>
  </si>
  <si>
    <t>1.3329</t>
  </si>
  <si>
    <t>4.7078</t>
  </si>
  <si>
    <t>1.1526</t>
  </si>
  <si>
    <t>2.0387</t>
  </si>
  <si>
    <t>1.4867</t>
  </si>
  <si>
    <t>2.5601</t>
  </si>
  <si>
    <t>1.0177</t>
  </si>
  <si>
    <t>1.0370</t>
  </si>
  <si>
    <t>5.0725</t>
  </si>
  <si>
    <t>1.2959</t>
  </si>
  <si>
    <t>4.5883</t>
  </si>
  <si>
    <t>2.0552</t>
  </si>
  <si>
    <t>1.4454</t>
  </si>
  <si>
    <t>0.9886</t>
  </si>
  <si>
    <t>1.0074</t>
  </si>
  <si>
    <t>4.4689</t>
  </si>
  <si>
    <t>1.0886</t>
  </si>
  <si>
    <t>2.0717</t>
  </si>
  <si>
    <t>2.3586</t>
  </si>
  <si>
    <t>0.9596</t>
  </si>
  <si>
    <t>3.4809</t>
  </si>
  <si>
    <t>0.9778</t>
  </si>
  <si>
    <t>4.6501</t>
  </si>
  <si>
    <t>1.0566</t>
  </si>
  <si>
    <t>2.0882</t>
  </si>
  <si>
    <t>1.3628</t>
  </si>
  <si>
    <t>2.2579</t>
  </si>
  <si>
    <t>0.9305</t>
  </si>
  <si>
    <t>3.2948</t>
  </si>
  <si>
    <t>0.9481</t>
  </si>
  <si>
    <t>4.4389</t>
  </si>
  <si>
    <t>1.1848</t>
  </si>
  <si>
    <t>1.0246</t>
  </si>
  <si>
    <t>1.3215</t>
  </si>
  <si>
    <t>2.1571</t>
  </si>
  <si>
    <t>3.1087</t>
  </si>
  <si>
    <t>0.9185</t>
  </si>
  <si>
    <t>4.2278</t>
  </si>
  <si>
    <t>1.1478</t>
  </si>
  <si>
    <t>4.1105</t>
  </si>
  <si>
    <t>0.9925</t>
  </si>
  <si>
    <t>2.1213</t>
  </si>
  <si>
    <t>1.2802</t>
  </si>
  <si>
    <t>2.0564</t>
  </si>
  <si>
    <t>0.8723</t>
  </si>
  <si>
    <t>4.0166</t>
  </si>
  <si>
    <t>3.9911</t>
  </si>
  <si>
    <t>1.2389</t>
  </si>
  <si>
    <t>1.9556</t>
  </si>
  <si>
    <t>0.8433</t>
  </si>
  <si>
    <t>2.7365</t>
  </si>
  <si>
    <t>0.8592</t>
  </si>
  <si>
    <t>3.8054</t>
  </si>
  <si>
    <t>1.0737</t>
  </si>
  <si>
    <t>1.8549</t>
  </si>
  <si>
    <t>0.8142</t>
  </si>
  <si>
    <t>1.0367</t>
  </si>
  <si>
    <t>3.7522</t>
  </si>
  <si>
    <t>1.1563</t>
  </si>
  <si>
    <t>1.7542</t>
  </si>
  <si>
    <t>0.7851</t>
  </si>
  <si>
    <t>2.3642</t>
  </si>
  <si>
    <t>0.8000</t>
  </si>
  <si>
    <t>3.3831</t>
  </si>
  <si>
    <t>0.9997</t>
  </si>
  <si>
    <t>2.1874</t>
  </si>
  <si>
    <t>2.3088</t>
  </si>
  <si>
    <t>0.8166</t>
  </si>
  <si>
    <t>1.0397</t>
  </si>
  <si>
    <t>3.8294</t>
  </si>
  <si>
    <t>0.9074</t>
  </si>
  <si>
    <t>2.2039</t>
  </si>
  <si>
    <t>1.5527</t>
  </si>
  <si>
    <t>2.1115</t>
  </si>
  <si>
    <t>3.1976</t>
  </si>
  <si>
    <t>3.7007</t>
  </si>
  <si>
    <t>2.2204</t>
  </si>
  <si>
    <t>1.4520</t>
  </si>
  <si>
    <t>2.9695</t>
  </si>
  <si>
    <t>0.9597</t>
  </si>
  <si>
    <t>3.5718</t>
  </si>
  <si>
    <t>0.8382</t>
  </si>
  <si>
    <t>2.2369</t>
  </si>
  <si>
    <t>0.9911</t>
  </si>
  <si>
    <t>2.9536</t>
  </si>
  <si>
    <t>0.8449</t>
  </si>
  <si>
    <t>1.6016</t>
  </si>
  <si>
    <t>0.6832</t>
  </si>
  <si>
    <t>2.0605</t>
  </si>
  <si>
    <t>2.9255</t>
  </si>
  <si>
    <t>3.4406</t>
  </si>
  <si>
    <t>2.1547</t>
  </si>
  <si>
    <t>0.9889</t>
  </si>
  <si>
    <t>0.8220</t>
  </si>
  <si>
    <t>1.7513</t>
  </si>
  <si>
    <t>0.7329</t>
  </si>
  <si>
    <t>2.8813</t>
  </si>
  <si>
    <t>0.9281</t>
  </si>
  <si>
    <t>3.3092</t>
  </si>
  <si>
    <t>0.8327</t>
  </si>
  <si>
    <t>0.9866</t>
  </si>
  <si>
    <t>2.7936</t>
  </si>
  <si>
    <t>0.7991</t>
  </si>
  <si>
    <t>2.3538</t>
  </si>
  <si>
    <t>0.7224</t>
  </si>
  <si>
    <t>3.1778</t>
  </si>
  <si>
    <t>1.9903</t>
  </si>
  <si>
    <t>2.7135</t>
  </si>
  <si>
    <t>0.7120</t>
  </si>
  <si>
    <t>2.7929</t>
  </si>
  <si>
    <t>0.8964</t>
  </si>
  <si>
    <t>3.0462</t>
  </si>
  <si>
    <t>1.9081</t>
  </si>
  <si>
    <t>0.9821</t>
  </si>
  <si>
    <t>0.7532</t>
  </si>
  <si>
    <t>2.2002</t>
  </si>
  <si>
    <t>0.6244</t>
  </si>
  <si>
    <t>2.6480</t>
  </si>
  <si>
    <t>0.7015</t>
  </si>
  <si>
    <t>2.7486</t>
  </si>
  <si>
    <t>2.9146</t>
  </si>
  <si>
    <t>0.8243</t>
  </si>
  <si>
    <t>1.8259</t>
  </si>
  <si>
    <t>2.5529</t>
  </si>
  <si>
    <t>0.7303</t>
  </si>
  <si>
    <t>2.7955</t>
  </si>
  <si>
    <t>0.6910</t>
  </si>
  <si>
    <t>2.7043</t>
  </si>
  <si>
    <t>0.8646</t>
  </si>
  <si>
    <t>0.8215</t>
  </si>
  <si>
    <t>1.7436</t>
  </si>
  <si>
    <t>0.9775</t>
  </si>
  <si>
    <t>2.4725</t>
  </si>
  <si>
    <t>2.4995</t>
  </si>
  <si>
    <t>0.5950</t>
  </si>
  <si>
    <t>2.9432</t>
  </si>
  <si>
    <t>2.6598</t>
  </si>
  <si>
    <t>1.6614</t>
  </si>
  <si>
    <t>0.9753</t>
  </si>
  <si>
    <t>2.3919</t>
  </si>
  <si>
    <t>2.6492</t>
  </si>
  <si>
    <t>3.0912</t>
  </si>
  <si>
    <t>2.6154</t>
  </si>
  <si>
    <t>2.5190</t>
  </si>
  <si>
    <t>1.5792</t>
  </si>
  <si>
    <t>2.3112</t>
  </si>
  <si>
    <t>3.2394</t>
  </si>
  <si>
    <t>2.5709</t>
  </si>
  <si>
    <t>2.3869</t>
  </si>
  <si>
    <t>2.2304</t>
  </si>
  <si>
    <t>2.9485</t>
  </si>
  <si>
    <t>0.5509</t>
  </si>
  <si>
    <t>3.3878</t>
  </si>
  <si>
    <t>2.5263</t>
  </si>
  <si>
    <t>2.2547</t>
  </si>
  <si>
    <t>0.8103</t>
  </si>
  <si>
    <t>1.4148</t>
  </si>
  <si>
    <t>0.9685</t>
  </si>
  <si>
    <t>0.6149</t>
  </si>
  <si>
    <t>3.0981</t>
  </si>
  <si>
    <t>3.5365</t>
  </si>
  <si>
    <t>2.4816</t>
  </si>
  <si>
    <t>2.1224</t>
  </si>
  <si>
    <t>1.3326</t>
  </si>
  <si>
    <t>0.6278</t>
  </si>
  <si>
    <t>2.4369</t>
  </si>
  <si>
    <t>1.9900</t>
  </si>
  <si>
    <t>1.9873</t>
  </si>
  <si>
    <t>0.5685</t>
  </si>
  <si>
    <t>0.5133</t>
  </si>
  <si>
    <t>3.5828</t>
  </si>
  <si>
    <t>2.4348</t>
  </si>
  <si>
    <t>0.7585</t>
  </si>
  <si>
    <t>2.0123</t>
  </si>
  <si>
    <t>0.7920</t>
  </si>
  <si>
    <t>1.2479</t>
  </si>
  <si>
    <t>1.9272</t>
  </si>
  <si>
    <t>3.5238</t>
  </si>
  <si>
    <t>3.4801</t>
  </si>
  <si>
    <t>2.4327</t>
  </si>
  <si>
    <t>0.7482</t>
  </si>
  <si>
    <t>0.7792</t>
  </si>
  <si>
    <t>1.2455</t>
  </si>
  <si>
    <t>1.8671</t>
  </si>
  <si>
    <t>0.4953</t>
  </si>
  <si>
    <t>2.9265</t>
  </si>
  <si>
    <t>1.0635</t>
  </si>
  <si>
    <t>3.1536</t>
  </si>
  <si>
    <t>1.4271</t>
  </si>
  <si>
    <t>3.0358</t>
  </si>
  <si>
    <t>0.7228</t>
  </si>
  <si>
    <t>4.7004</t>
  </si>
  <si>
    <t>0.4875</t>
  </si>
  <si>
    <t>3.2639</t>
  </si>
  <si>
    <t>2.9332</t>
  </si>
  <si>
    <t>3.0920</t>
  </si>
  <si>
    <t>1.4158</t>
  </si>
  <si>
    <t>3.0035</t>
  </si>
  <si>
    <t>0.7151</t>
  </si>
  <si>
    <t>5.0196</t>
  </si>
  <si>
    <t>0.4796</t>
  </si>
  <si>
    <t>3.4277</t>
  </si>
  <si>
    <t>0.6164</t>
  </si>
  <si>
    <t>2.9399</t>
  </si>
  <si>
    <t>1.0333</t>
  </si>
  <si>
    <t>3.0304</t>
  </si>
  <si>
    <t>0.3425</t>
  </si>
  <si>
    <t>2.9711</t>
  </si>
  <si>
    <t>5.3387</t>
  </si>
  <si>
    <t>3.5915</t>
  </si>
  <si>
    <t>0.6036</t>
  </si>
  <si>
    <t>2.9466</t>
  </si>
  <si>
    <t>2.9688</t>
  </si>
  <si>
    <t>0.3380</t>
  </si>
  <si>
    <t>2.9387</t>
  </si>
  <si>
    <t>5.6498</t>
  </si>
  <si>
    <t>3.0547</t>
  </si>
  <si>
    <t>0.9912</t>
  </si>
  <si>
    <t>2.9547</t>
  </si>
  <si>
    <t>1.3615</t>
  </si>
  <si>
    <t>0.3337</t>
  </si>
  <si>
    <t>2.9046</t>
  </si>
  <si>
    <t>5.9609</t>
  </si>
  <si>
    <t>0.4630</t>
  </si>
  <si>
    <t>1.4039</t>
  </si>
  <si>
    <t>5.4617</t>
  </si>
  <si>
    <t>2.2830</t>
  </si>
  <si>
    <t>6.2672</t>
  </si>
  <si>
    <t>3.0709</t>
  </si>
  <si>
    <t>14.4294</t>
  </si>
  <si>
    <t>3.4356</t>
  </si>
  <si>
    <t>2.1344</t>
  </si>
  <si>
    <t>3.4166</t>
  </si>
  <si>
    <t>1.3071</t>
  </si>
  <si>
    <t>5.0850</t>
  </si>
  <si>
    <t>2.1256</t>
  </si>
  <si>
    <t>5.8350</t>
  </si>
  <si>
    <t>2.6813</t>
  </si>
  <si>
    <t>1.0258</t>
  </si>
  <si>
    <t>0.5235</t>
  </si>
  <si>
    <t>2.1540</t>
  </si>
  <si>
    <t>1.2358</t>
  </si>
  <si>
    <t>0.5017</t>
  </si>
  <si>
    <t>0.4699</t>
  </si>
  <si>
    <t>2.8901</t>
  </si>
  <si>
    <t>3.4119</t>
  </si>
  <si>
    <t>1.3484</t>
  </si>
  <si>
    <t>5.9136</t>
  </si>
  <si>
    <t>0.4608</t>
  </si>
  <si>
    <t>0.6417</t>
  </si>
  <si>
    <t>0.4516</t>
  </si>
  <si>
    <t>0.6283</t>
  </si>
  <si>
    <t>2.0543</t>
  </si>
  <si>
    <t>2.9178</t>
  </si>
  <si>
    <t>0.5085</t>
  </si>
  <si>
    <t>0.7196</t>
  </si>
  <si>
    <t>3.9929</t>
  </si>
  <si>
    <t>3.3696</t>
  </si>
  <si>
    <t>0.7519</t>
  </si>
  <si>
    <t>2.9297</t>
  </si>
  <si>
    <t>7.6940</t>
  </si>
  <si>
    <t>3.4665</t>
  </si>
  <si>
    <t>0.7275</t>
  </si>
  <si>
    <t>2.9169</t>
  </si>
  <si>
    <t>2.6163</t>
  </si>
  <si>
    <t>0.6229</t>
  </si>
  <si>
    <t>8.2308</t>
  </si>
  <si>
    <t>4.5644</t>
  </si>
  <si>
    <t>0.7031</t>
  </si>
  <si>
    <t>0.8814</t>
  </si>
  <si>
    <t>0.6152</t>
  </si>
  <si>
    <t>8.7676</t>
  </si>
  <si>
    <t>0.2851</t>
  </si>
  <si>
    <t>4.8502</t>
  </si>
  <si>
    <t>0.4074</t>
  </si>
  <si>
    <t>3.6602</t>
  </si>
  <si>
    <t>0.6786</t>
  </si>
  <si>
    <t>2.8913</t>
  </si>
  <si>
    <t>0.8643</t>
  </si>
  <si>
    <t>2.5513</t>
  </si>
  <si>
    <t>0.6075</t>
  </si>
  <si>
    <t>9.3044</t>
  </si>
  <si>
    <t>0.2823</t>
  </si>
  <si>
    <t>5.1359</t>
  </si>
  <si>
    <t>2.8785</t>
  </si>
  <si>
    <t>0.2864</t>
  </si>
  <si>
    <t>2.5188</t>
  </si>
  <si>
    <t>0.5997</t>
  </si>
  <si>
    <t>9.8412</t>
  </si>
  <si>
    <t>0.3827</t>
  </si>
  <si>
    <t>2.8657</t>
  </si>
  <si>
    <t>2.4863</t>
  </si>
  <si>
    <t>0.5920</t>
  </si>
  <si>
    <t>10.3781</t>
  </si>
  <si>
    <t>5.7075</t>
  </si>
  <si>
    <t>0.3703</t>
  </si>
  <si>
    <t>3.9509</t>
  </si>
  <si>
    <t>0.6054</t>
  </si>
  <si>
    <t>2.8529</t>
  </si>
  <si>
    <t>0.8131</t>
  </si>
  <si>
    <t>0.2782</t>
  </si>
  <si>
    <t>Rating Factor</t>
  </si>
  <si>
    <t>prior to 2004 accident year</t>
  </si>
  <si>
    <t>premium formula</t>
  </si>
  <si>
    <t>ins. Earnings formula</t>
  </si>
  <si>
    <t>from 2004 accident yr inclusive</t>
  </si>
  <si>
    <t>Account No.</t>
  </si>
  <si>
    <t>1.9188</t>
  </si>
  <si>
    <t>4.7854</t>
  </si>
  <si>
    <t>1.7557</t>
  </si>
  <si>
    <t>1.0353</t>
  </si>
  <si>
    <t>8.4788</t>
  </si>
  <si>
    <t>2.0188</t>
  </si>
  <si>
    <t>2.2727</t>
  </si>
  <si>
    <t>0.6731</t>
  </si>
  <si>
    <t>3.5690</t>
  </si>
  <si>
    <t>1.7258</t>
  </si>
  <si>
    <t>4.5020</t>
  </si>
  <si>
    <t>4.4309</t>
  </si>
  <si>
    <t>1.6257</t>
  </si>
  <si>
    <t>0.9586</t>
  </si>
  <si>
    <t>7.8506</t>
  </si>
  <si>
    <t>1.8692</t>
  </si>
  <si>
    <t>2.2810</t>
  </si>
  <si>
    <t>0.6756</t>
  </si>
  <si>
    <t>1.7321</t>
  </si>
  <si>
    <t>4.5184</t>
  </si>
  <si>
    <t>1.7832</t>
  </si>
  <si>
    <t>4.4470</t>
  </si>
  <si>
    <t>1.6316</t>
  </si>
  <si>
    <t>0.9621</t>
  </si>
  <si>
    <t>0.7238</t>
  </si>
  <si>
    <t>1.6319</t>
  </si>
  <si>
    <t>2.5021</t>
  </si>
  <si>
    <t>5.6303</t>
  </si>
  <si>
    <t>1.5225</t>
  </si>
  <si>
    <t>2.0205</t>
  </si>
  <si>
    <t>0.8600</t>
  </si>
  <si>
    <t>3.5095</t>
  </si>
  <si>
    <t>1.3511</t>
  </si>
  <si>
    <t>4.1399</t>
  </si>
  <si>
    <t>5.2546</t>
  </si>
  <si>
    <t>1.2511</t>
  </si>
  <si>
    <t>1.5386</t>
  </si>
  <si>
    <t>0.4341</t>
  </si>
  <si>
    <t>0.7283</t>
  </si>
  <si>
    <t>3.7917</t>
  </si>
  <si>
    <t>0.3124</t>
  </si>
  <si>
    <t>3.2790</t>
  </si>
  <si>
    <t>1.5708</t>
  </si>
  <si>
    <t>0.7003</t>
  </si>
  <si>
    <t>3.5634</t>
  </si>
  <si>
    <t>0.6140</t>
  </si>
  <si>
    <t>3.2374</t>
  </si>
  <si>
    <t>0.3066</t>
  </si>
  <si>
    <t>3.6698</t>
  </si>
  <si>
    <t>0.3403</t>
  </si>
  <si>
    <t>0.5538</t>
  </si>
  <si>
    <t>3.2733</t>
  </si>
  <si>
    <t>2.0780</t>
  </si>
  <si>
    <t>0.3470</t>
  </si>
  <si>
    <t>0.3036</t>
  </si>
  <si>
    <t>4.0954</t>
  </si>
  <si>
    <t>0.6838</t>
  </si>
  <si>
    <t>2.0434</t>
  </si>
  <si>
    <t>0.4935</t>
  </si>
  <si>
    <t>Rate Groups 207 - 542</t>
  </si>
  <si>
    <t>0.7795</t>
  </si>
  <si>
    <t>1.7736</t>
  </si>
  <si>
    <t>1.8535</t>
  </si>
  <si>
    <t>1.7181</t>
  </si>
  <si>
    <t>1.4464</t>
  </si>
  <si>
    <t>1.7938</t>
  </si>
  <si>
    <t>0.6496</t>
  </si>
  <si>
    <t>1.3235</t>
  </si>
  <si>
    <t>1.3998</t>
  </si>
  <si>
    <t>1.7340</t>
  </si>
  <si>
    <t>2.8642</t>
  </si>
  <si>
    <t>1.7574</t>
  </si>
  <si>
    <t>1.6144</t>
  </si>
  <si>
    <t>1.4964</t>
  </si>
  <si>
    <t>1.2598</t>
  </si>
  <si>
    <t>1.5546</t>
  </si>
  <si>
    <t>0.5630</t>
  </si>
  <si>
    <t>1.2131</t>
  </si>
  <si>
    <t>0.5413</t>
  </si>
  <si>
    <t>1.5691</t>
  </si>
  <si>
    <t>1.3856</t>
  </si>
  <si>
    <t>1.5078</t>
  </si>
  <si>
    <t>7.9945</t>
  </si>
  <si>
    <t>3.8658</t>
  </si>
  <si>
    <t>10.0845</t>
  </si>
  <si>
    <t>3.9798</t>
  </si>
  <si>
    <t>9.9253</t>
  </si>
  <si>
    <t>3.6415</t>
  </si>
  <si>
    <t>17.5855</t>
  </si>
  <si>
    <t>1.4216</t>
  </si>
  <si>
    <t>7.5377</t>
  </si>
  <si>
    <t>3.6449</t>
  </si>
  <si>
    <t>9.5082</t>
  </si>
  <si>
    <t>3.7524</t>
  </si>
  <si>
    <t>9.3581</t>
  </si>
  <si>
    <t>3.4334</t>
  </si>
  <si>
    <t>2.0245</t>
  </si>
  <si>
    <t>16.5806</t>
  </si>
  <si>
    <t>3.9478</t>
  </si>
  <si>
    <t>4.5091</t>
  </si>
  <si>
    <t>1.3355</t>
  </si>
  <si>
    <t>7.0808</t>
  </si>
  <si>
    <t>8.9320</t>
  </si>
  <si>
    <t>8.7910</t>
  </si>
  <si>
    <t>1.9018</t>
  </si>
  <si>
    <t>15.5757</t>
  </si>
  <si>
    <t>3.7085</t>
  </si>
  <si>
    <t>4.7610</t>
  </si>
  <si>
    <t>2.3022</t>
  </si>
  <si>
    <t>6.0057</t>
  </si>
  <si>
    <t>2.3701</t>
  </si>
  <si>
    <t>5.9109</t>
  </si>
  <si>
    <t>2.1686</t>
  </si>
  <si>
    <t>10.4728</t>
  </si>
  <si>
    <t>2.4935</t>
  </si>
  <si>
    <t>2.8227</t>
  </si>
  <si>
    <t>0.8360</t>
  </si>
  <si>
    <t>4.4327</t>
  </si>
  <si>
    <t>2.1434</t>
  </si>
  <si>
    <t>5.5915</t>
  </si>
  <si>
    <t>2.2067</t>
  </si>
  <si>
    <t>5.5032</t>
  </si>
  <si>
    <t>2.0191</t>
  </si>
  <si>
    <t>9.7505</t>
  </si>
  <si>
    <t>2.3216</t>
  </si>
  <si>
    <t>2.6136</t>
  </si>
  <si>
    <t>0.7741</t>
  </si>
  <si>
    <t>4.1043</t>
  </si>
  <si>
    <t>1.9847</t>
  </si>
  <si>
    <t>5.1773</t>
  </si>
  <si>
    <t>2.0432</t>
  </si>
  <si>
    <t>5.0956</t>
  </si>
  <si>
    <t>1.8695</t>
  </si>
  <si>
    <t>1.1024</t>
  </si>
  <si>
    <t>9.0283</t>
  </si>
  <si>
    <t>2.1496</t>
  </si>
  <si>
    <t>2.6231</t>
  </si>
  <si>
    <t>4.1192</t>
  </si>
  <si>
    <t>1.9919</t>
  </si>
  <si>
    <t>5.1961</t>
  </si>
  <si>
    <t>2.0506</t>
  </si>
  <si>
    <t>5.1141</t>
  </si>
  <si>
    <t>1.8763</t>
  </si>
  <si>
    <t>1.1064</t>
  </si>
  <si>
    <t>9.0611</t>
  </si>
  <si>
    <t>2.1574</t>
  </si>
  <si>
    <t>2.6094</t>
  </si>
  <si>
    <t>0.7728</t>
  </si>
  <si>
    <t>3.9133</t>
  </si>
  <si>
    <t>1.8923</t>
  </si>
  <si>
    <t>5.0040</t>
  </si>
  <si>
    <t>1.9748</t>
  </si>
  <si>
    <t>4.9898</t>
  </si>
  <si>
    <t>1.8307</t>
  </si>
  <si>
    <t>1.0315</t>
  </si>
  <si>
    <t>8.4624</t>
  </si>
  <si>
    <t>2.0149</t>
  </si>
  <si>
    <t>2.5957</t>
  </si>
  <si>
    <t>0.7688</t>
  </si>
  <si>
    <t>3.7178</t>
  </si>
  <si>
    <t>1.7978</t>
  </si>
  <si>
    <t>4.8212</t>
  </si>
  <si>
    <t>4.8710</t>
  </si>
  <si>
    <t>1.7871</t>
  </si>
  <si>
    <t>0.9605</t>
  </si>
  <si>
    <t>7.8951</t>
  </si>
  <si>
    <t>1.8798</t>
  </si>
  <si>
    <t>2.5819</t>
  </si>
  <si>
    <t>0.7647</t>
  </si>
  <si>
    <t>3.5320</t>
  </si>
  <si>
    <t>1.7079</t>
  </si>
  <si>
    <t>4.6472</t>
  </si>
  <si>
    <t>2.6117</t>
  </si>
  <si>
    <t>0.6218</t>
  </si>
  <si>
    <t>4.3648</t>
  </si>
  <si>
    <t>0.4171</t>
  </si>
  <si>
    <t>2.9806</t>
  </si>
  <si>
    <t>0.5360</t>
  </si>
  <si>
    <t>0.8985</t>
  </si>
  <si>
    <t>2.6351</t>
  </si>
  <si>
    <t>1.2212</t>
  </si>
  <si>
    <t>0.2978</t>
  </si>
  <si>
    <t>2.5835</t>
  </si>
  <si>
    <t>0.6151</t>
  </si>
  <si>
    <t>4.6424</t>
  </si>
  <si>
    <t>3.1230</t>
  </si>
  <si>
    <t>0.5249</t>
  </si>
  <si>
    <t>0.3184</t>
  </si>
  <si>
    <t>0.5197</t>
  </si>
  <si>
    <t>0.8543</t>
  </si>
  <si>
    <t>1.0495</t>
  </si>
  <si>
    <t>1.7012</t>
  </si>
  <si>
    <t>1.7606</t>
  </si>
  <si>
    <t>0.8420</t>
  </si>
  <si>
    <t>0.3123</t>
  </si>
  <si>
    <t>0.8359</t>
  </si>
  <si>
    <t>4.7575</t>
  </si>
  <si>
    <t xml:space="preserve"> ------  RATE GROUPS 604 - 689 -----</t>
  </si>
  <si>
    <t>2.3004</t>
  </si>
  <si>
    <t>0.8055</t>
  </si>
  <si>
    <t>2.1087</t>
  </si>
  <si>
    <t>2.8589</t>
  </si>
  <si>
    <t>1.8624</t>
  </si>
  <si>
    <t>0.7339</t>
  </si>
  <si>
    <t>4.5138</t>
  </si>
  <si>
    <t>1.9213</t>
  </si>
  <si>
    <t>0.6981</t>
  </si>
  <si>
    <t>0.6265</t>
  </si>
  <si>
    <t>3.8532</t>
  </si>
  <si>
    <t>1.5464</t>
  </si>
  <si>
    <t>2.1938</t>
  </si>
  <si>
    <t>0.5549</t>
  </si>
  <si>
    <t>2.0610</t>
  </si>
  <si>
    <t>1.3427</t>
  </si>
  <si>
    <t>0.5191</t>
  </si>
  <si>
    <t>0.9156</t>
  </si>
  <si>
    <t>1.0557</t>
  </si>
  <si>
    <t>3.5125</t>
  </si>
  <si>
    <t>2.1245</t>
  </si>
  <si>
    <t>1.0273</t>
  </si>
  <si>
    <t>1.2388</t>
  </si>
  <si>
    <t>2.0658</t>
  </si>
  <si>
    <t>1.3006</t>
  </si>
  <si>
    <t>2.7446</t>
  </si>
  <si>
    <t>0.6615</t>
  </si>
  <si>
    <t>0.3798</t>
  </si>
  <si>
    <t>3.5052</t>
  </si>
  <si>
    <t>0.6447</t>
  </si>
  <si>
    <t>1.1806</t>
  </si>
  <si>
    <t>1.1626</t>
  </si>
  <si>
    <t>3.0076</t>
  </si>
  <si>
    <t>3.7267</t>
  </si>
  <si>
    <t>0.9499</t>
  </si>
  <si>
    <t>3.8137</t>
  </si>
  <si>
    <t>2.8063</t>
  </si>
  <si>
    <t>0.9231</t>
  </si>
  <si>
    <t>0.2590</t>
  </si>
  <si>
    <t>2.1615</t>
  </si>
  <si>
    <t>0.2623</t>
  </si>
  <si>
    <t>3.9006</t>
  </si>
  <si>
    <t>2.9226</t>
  </si>
  <si>
    <t>0.7092</t>
  </si>
  <si>
    <t>0.2528</t>
  </si>
  <si>
    <t>0.2530</t>
  </si>
  <si>
    <t>2.9808</t>
  </si>
  <si>
    <t>0.8425</t>
  </si>
  <si>
    <t>0.3857</t>
  </si>
  <si>
    <t>2.5970</t>
  </si>
  <si>
    <t>------ RATE GROUPS 810 -875 ------</t>
  </si>
  <si>
    <t>0.9873</t>
  </si>
  <si>
    <t>0.9050</t>
  </si>
  <si>
    <t>2.1311</t>
  </si>
  <si>
    <t>2.9670</t>
  </si>
  <si>
    <t>2.8290</t>
  </si>
  <si>
    <t>2.6026</t>
  </si>
  <si>
    <t>0.9763</t>
  </si>
  <si>
    <t>2.6910</t>
  </si>
  <si>
    <t>2.4691</t>
  </si>
  <si>
    <t>0.9262</t>
  </si>
  <si>
    <t>2.6241</t>
  </si>
  <si>
    <t>0.8762</t>
  </si>
  <si>
    <t>2.4150</t>
  </si>
  <si>
    <t>2.4589</t>
  </si>
  <si>
    <t>2.6207</t>
  </si>
  <si>
    <t>0.6010</t>
  </si>
  <si>
    <t>0.9701</t>
  </si>
  <si>
    <t>0.9570</t>
  </si>
  <si>
    <t>2.8954</t>
  </si>
  <si>
    <t>0.9439</t>
  </si>
  <si>
    <t>2.8422</t>
  </si>
  <si>
    <t>2.5400</t>
  </si>
  <si>
    <t>2.3581</t>
  </si>
  <si>
    <t>5.1476</t>
  </si>
  <si>
    <t>2.5624</t>
  </si>
  <si>
    <t>2.3432</t>
  </si>
  <si>
    <t>2.6083</t>
  </si>
  <si>
    <t>1.0897</t>
  </si>
  <si>
    <t>0.3277</t>
  </si>
  <si>
    <t>2.8315</t>
  </si>
  <si>
    <t>0.6742</t>
  </si>
  <si>
    <t>4.8868</t>
  </si>
  <si>
    <t>0.3078</t>
  </si>
  <si>
    <t>0.4279</t>
  </si>
  <si>
    <t>2.0363</t>
  </si>
  <si>
    <t>0.7614</t>
  </si>
  <si>
    <t>2.2338</t>
  </si>
  <si>
    <t>0.9601</t>
  </si>
  <si>
    <t>0.2818</t>
  </si>
  <si>
    <t>2.4395</t>
  </si>
  <si>
    <t>0.5808</t>
  </si>
  <si>
    <t>5.1502</t>
  </si>
  <si>
    <t>1.9768</t>
  </si>
  <si>
    <t>2.1362</t>
  </si>
  <si>
    <t>0.9448</t>
  </si>
  <si>
    <t>2.3474</t>
  </si>
  <si>
    <t>0.5589</t>
  </si>
  <si>
    <t>5.5273</t>
  </si>
  <si>
    <t>0.2882</t>
  </si>
  <si>
    <t>0.3998</t>
  </si>
  <si>
    <t>1.9646</t>
  </si>
  <si>
    <t>0.9519</t>
  </si>
  <si>
    <t>0.2659</t>
  </si>
  <si>
    <t>0.5505</t>
  </si>
  <si>
    <t>2.6215</t>
  </si>
  <si>
    <t>0.3927</t>
  </si>
  <si>
    <t>0.6998</t>
  </si>
  <si>
    <t>0.9285</t>
  </si>
  <si>
    <t>0.2632</t>
  </si>
  <si>
    <t>2.2908</t>
  </si>
  <si>
    <t>6.3000</t>
  </si>
  <si>
    <t>2.7185</t>
  </si>
  <si>
    <t>2.0394</t>
  </si>
  <si>
    <t>0.6806</t>
  </si>
  <si>
    <t>0.9051</t>
  </si>
  <si>
    <t>0.2605</t>
  </si>
  <si>
    <t>2.2697</t>
  </si>
  <si>
    <t>0.5404</t>
  </si>
  <si>
    <t>6.6864</t>
  </si>
  <si>
    <t>0.2759</t>
  </si>
  <si>
    <t>2.8154</t>
  </si>
  <si>
    <t>0.3786</t>
  </si>
  <si>
    <t>2.0768</t>
  </si>
  <si>
    <t>2.0534</t>
  </si>
  <si>
    <t>0.8817</t>
  </si>
  <si>
    <t>2.2485</t>
  </si>
  <si>
    <t>0.5354</t>
  </si>
  <si>
    <t>7.0728</t>
  </si>
  <si>
    <t>0.2718</t>
  </si>
  <si>
    <t>0.3716</t>
  </si>
  <si>
    <t>2.1141</t>
  </si>
  <si>
    <t>0.6422</t>
  </si>
  <si>
    <t>2.0411</t>
  </si>
  <si>
    <t>0.8582</t>
  </si>
  <si>
    <t>0.2551</t>
  </si>
  <si>
    <t>2.2274</t>
  </si>
  <si>
    <t>0.5303</t>
  </si>
  <si>
    <t>7.4591</t>
  </si>
  <si>
    <t>0.2677</t>
  </si>
  <si>
    <t>0.3645</t>
  </si>
  <si>
    <t>2.1515</t>
  </si>
  <si>
    <t>2.0287</t>
  </si>
  <si>
    <t>0.8348</t>
  </si>
  <si>
    <t>0.2523</t>
  </si>
  <si>
    <t>2.2062</t>
  </si>
  <si>
    <t>0.5253</t>
  </si>
  <si>
    <t>7.8455</t>
  </si>
  <si>
    <t>0.2636</t>
  </si>
  <si>
    <t>3.1063</t>
  </si>
  <si>
    <t>0.3575</t>
  </si>
  <si>
    <t>2.1889</t>
  </si>
  <si>
    <t>0.6039</t>
  </si>
  <si>
    <t>2.0163</t>
  </si>
  <si>
    <t>0.2496</t>
  </si>
  <si>
    <t>2.1851</t>
  </si>
  <si>
    <t>0.5203</t>
  </si>
  <si>
    <t>8.2319</t>
  </si>
  <si>
    <t>3.2032</t>
  </si>
  <si>
    <t>0.3504</t>
  </si>
  <si>
    <t>2.2262</t>
  </si>
  <si>
    <t>2.0040</t>
  </si>
  <si>
    <t>0.7879</t>
  </si>
  <si>
    <t>0.2469</t>
  </si>
  <si>
    <t>2.1638</t>
  </si>
  <si>
    <t>0.5152</t>
  </si>
  <si>
    <t>8.6183</t>
  </si>
  <si>
    <t>0.2554</t>
  </si>
  <si>
    <t>3.3002</t>
  </si>
  <si>
    <t>1.9916</t>
  </si>
  <si>
    <t>0.7645</t>
  </si>
  <si>
    <t>0.2442</t>
  </si>
  <si>
    <t>9.0046</t>
  </si>
  <si>
    <t>0.2513</t>
  </si>
  <si>
    <t>3.3972</t>
  </si>
  <si>
    <t>0.3363</t>
  </si>
  <si>
    <t>2.3010</t>
  </si>
  <si>
    <t>1.9792</t>
  </si>
  <si>
    <t>0.2415</t>
  </si>
  <si>
    <t>0.5051</t>
  </si>
  <si>
    <t>9.3910</t>
  </si>
  <si>
    <t>0.2472</t>
  </si>
  <si>
    <t>3.4941</t>
  </si>
  <si>
    <t>0.3293</t>
  </si>
  <si>
    <t>2.3383</t>
  </si>
  <si>
    <t>0.5272</t>
  </si>
  <si>
    <t>1.9669</t>
  </si>
  <si>
    <t>0.7176</t>
  </si>
  <si>
    <t>0.2388</t>
  </si>
  <si>
    <t>2.1004</t>
  </si>
  <si>
    <t>9.7774</t>
  </si>
  <si>
    <t>0.2431</t>
  </si>
  <si>
    <t>3.5911</t>
  </si>
  <si>
    <t>0.3222</t>
  </si>
  <si>
    <t>2.3757</t>
  </si>
  <si>
    <t>1.9545</t>
  </si>
  <si>
    <t>0.6942</t>
  </si>
  <si>
    <t>0.2361</t>
  </si>
  <si>
    <t>2.0792</t>
  </si>
  <si>
    <t>10.1638</t>
  </si>
  <si>
    <t>0.2390</t>
  </si>
  <si>
    <t>2.4131</t>
  </si>
  <si>
    <t>1.9421</t>
  </si>
  <si>
    <t>0.6708</t>
  </si>
  <si>
    <t>0.2333</t>
  </si>
  <si>
    <t>2.0581</t>
  </si>
  <si>
    <t>0.7186</t>
  </si>
  <si>
    <t>4.0860</t>
  </si>
  <si>
    <t>0.7528</t>
  </si>
  <si>
    <t>0.4927</t>
  </si>
  <si>
    <t>2.2294</t>
  </si>
  <si>
    <t>4.5039</t>
  </si>
  <si>
    <t>12.3638</t>
  </si>
  <si>
    <t>6.0581</t>
  </si>
  <si>
    <t>3.4757</t>
  </si>
  <si>
    <t>28.4659</t>
  </si>
  <si>
    <t>6.7776</t>
  </si>
  <si>
    <t>4.0461</t>
  </si>
  <si>
    <t>1.3173</t>
  </si>
  <si>
    <t>6.4768</t>
  </si>
  <si>
    <t>2.4779</t>
  </si>
  <si>
    <t>9.6398</t>
  </si>
  <si>
    <t>11.0614</t>
  </si>
  <si>
    <t>5.4200</t>
  </si>
  <si>
    <t>3.1096</t>
  </si>
  <si>
    <t>25.4674</t>
  </si>
  <si>
    <t>6.0637</t>
  </si>
  <si>
    <t>3.7712</t>
  </si>
  <si>
    <t>1.2278</t>
  </si>
  <si>
    <t>6.0368</t>
  </si>
  <si>
    <t>8.9848</t>
  </si>
  <si>
    <t>3.7557</t>
  </si>
  <si>
    <t>10.3099</t>
  </si>
  <si>
    <t>5.0518</t>
  </si>
  <si>
    <t>2.8983</t>
  </si>
  <si>
    <t>23.7371</t>
  </si>
  <si>
    <t>5.6517</t>
  </si>
  <si>
    <t>1.1412</t>
  </si>
  <si>
    <t>5.6109</t>
  </si>
  <si>
    <t>2.1466</t>
  </si>
  <si>
    <t>8.3509</t>
  </si>
  <si>
    <t>3.4907</t>
  </si>
  <si>
    <t>9.5825</t>
  </si>
  <si>
    <t>4.6954</t>
  </si>
  <si>
    <t>2.6938</t>
  </si>
  <si>
    <t>22.0625</t>
  </si>
  <si>
    <t>5.2530</t>
  </si>
  <si>
    <t>3.2480</t>
  </si>
  <si>
    <t>1.0574</t>
  </si>
  <si>
    <t>5.1992</t>
  </si>
  <si>
    <t>1.9891</t>
  </si>
  <si>
    <t>7.7381</t>
  </si>
  <si>
    <t>3.2346</t>
  </si>
  <si>
    <t>8.8794</t>
  </si>
  <si>
    <t>4.3508</t>
  </si>
  <si>
    <t>2.4962</t>
  </si>
  <si>
    <t>20.4436</t>
  </si>
  <si>
    <t>4.8675</t>
  </si>
  <si>
    <t>2.9996</t>
  </si>
  <si>
    <t>4.8016</t>
  </si>
  <si>
    <t>1.8370</t>
  </si>
  <si>
    <t>7.1464</t>
  </si>
  <si>
    <t>2.9872</t>
  </si>
  <si>
    <t>2.0346</t>
  </si>
  <si>
    <t>0.8415</t>
  </si>
  <si>
    <t>3.5120</t>
  </si>
  <si>
    <t>1.3156</t>
  </si>
  <si>
    <t>4.5669</t>
  </si>
  <si>
    <t>1.6005</t>
  </si>
  <si>
    <t>4.2920</t>
  </si>
  <si>
    <t>1.7841</t>
  </si>
  <si>
    <t>2.0708</t>
  </si>
  <si>
    <t>3.5943</t>
  </si>
  <si>
    <t>1.3464</t>
  </si>
  <si>
    <t>4.7650</t>
  </si>
  <si>
    <t>4.3783</t>
  </si>
  <si>
    <t>1.0424</t>
  </si>
  <si>
    <t>1.8002</t>
  </si>
  <si>
    <t>0.4996</t>
  </si>
  <si>
    <t>2.0145</t>
  </si>
  <si>
    <t>1.3174</t>
  </si>
  <si>
    <t>4.7556</t>
  </si>
  <si>
    <t>1.6667</t>
  </si>
  <si>
    <t>0.5040</t>
  </si>
  <si>
    <t>4.2694</t>
  </si>
  <si>
    <t>1.0165</t>
  </si>
  <si>
    <t>1.8162</t>
  </si>
  <si>
    <t>0.5041</t>
  </si>
  <si>
    <t>1.9582</t>
  </si>
  <si>
    <t>3.4396</t>
  </si>
  <si>
    <t>4.7462</t>
  </si>
  <si>
    <t>1.6634</t>
  </si>
  <si>
    <t>0.4892</t>
  </si>
  <si>
    <t>4.1605</t>
  </si>
  <si>
    <t>0.9906</t>
  </si>
  <si>
    <t>2.0975</t>
  </si>
  <si>
    <t>0.4961</t>
  </si>
  <si>
    <t>2.0454</t>
  </si>
  <si>
    <t>3.4593</t>
  </si>
  <si>
    <t>1.2798</t>
  </si>
  <si>
    <t>4.6811</t>
  </si>
  <si>
    <t>4.1263</t>
  </si>
  <si>
    <t>2.1326</t>
  </si>
  <si>
    <t>0.7889</t>
  </si>
  <si>
    <t>1.2712</t>
  </si>
  <si>
    <t>4.6160</t>
  </si>
  <si>
    <t>1.6099</t>
  </si>
  <si>
    <t>4.0921</t>
  </si>
  <si>
    <t>0.9743</t>
  </si>
  <si>
    <t>2.6599</t>
  </si>
  <si>
    <t>0.4801</t>
  </si>
  <si>
    <t>2.2198</t>
  </si>
  <si>
    <t>0.7784</t>
  </si>
  <si>
    <t>1.2626</t>
  </si>
  <si>
    <t>4.5509</t>
  </si>
  <si>
    <t>1.5832</t>
  </si>
  <si>
    <t>4.0580</t>
  </si>
  <si>
    <t>0.9662</t>
  </si>
  <si>
    <t>0.4721</t>
  </si>
  <si>
    <t>2.3070</t>
  </si>
  <si>
    <t>3.5187</t>
  </si>
  <si>
    <t>1.2539</t>
  </si>
  <si>
    <t>4.4857</t>
  </si>
  <si>
    <t>4.0238</t>
  </si>
  <si>
    <t>3.2224</t>
  </si>
  <si>
    <t>0.7575</t>
  </si>
  <si>
    <t>3.5385</t>
  </si>
  <si>
    <t>1.2453</t>
  </si>
  <si>
    <t>4.4206</t>
  </si>
  <si>
    <t>3.9896</t>
  </si>
  <si>
    <t>0.4129</t>
  </si>
  <si>
    <t>3.2210</t>
  </si>
  <si>
    <t>1.3605</t>
  </si>
  <si>
    <t>3.5805</t>
  </si>
  <si>
    <t>2.8700</t>
  </si>
  <si>
    <t>0.3398</t>
  </si>
  <si>
    <t>2.7132</t>
  </si>
  <si>
    <t>3.2534</t>
  </si>
  <si>
    <t>1.1194</t>
  </si>
  <si>
    <t>0.3454</t>
  </si>
  <si>
    <t>2.9735</t>
  </si>
  <si>
    <t>0.7080</t>
  </si>
  <si>
    <t>3.0833</t>
  </si>
  <si>
    <t>2.0139</t>
  </si>
  <si>
    <t>2.7282</t>
  </si>
  <si>
    <t>0.9247</t>
  </si>
  <si>
    <t>2.9475</t>
  </si>
  <si>
    <t>3.2966</t>
  </si>
  <si>
    <t>2.0800</t>
  </si>
  <si>
    <t>2.7432</t>
  </si>
  <si>
    <t>0.9181</t>
  </si>
  <si>
    <t>1.0789</t>
  </si>
  <si>
    <t>0.3381</t>
  </si>
  <si>
    <t>2.9216</t>
  </si>
  <si>
    <t>2.1461</t>
  </si>
  <si>
    <t>0.5347</t>
  </si>
  <si>
    <t>2.7582</t>
  </si>
  <si>
    <t>3.1052</t>
  </si>
  <si>
    <t>1.0586</t>
  </si>
  <si>
    <t>0.3344</t>
  </si>
  <si>
    <t>2.8957</t>
  </si>
  <si>
    <t>0.6895</t>
  </si>
  <si>
    <t>3.7231</t>
  </si>
  <si>
    <t>2.2123</t>
  </si>
  <si>
    <t>0.5267</t>
  </si>
  <si>
    <t>2.7732</t>
  </si>
  <si>
    <t>1.0384</t>
  </si>
  <si>
    <t>2.8698</t>
  </si>
  <si>
    <t>3.9363</t>
  </si>
  <si>
    <t>0.3095</t>
  </si>
  <si>
    <t>2.2784</t>
  </si>
  <si>
    <t>2.7882</t>
  </si>
  <si>
    <t>3.0064</t>
  </si>
  <si>
    <t>1.0181</t>
  </si>
  <si>
    <t>0.3271</t>
  </si>
  <si>
    <t>2.8439</t>
  </si>
  <si>
    <t>0.6771</t>
  </si>
  <si>
    <t>4.4731</t>
  </si>
  <si>
    <t>2.5641</t>
  </si>
  <si>
    <t>0.5064</t>
  </si>
  <si>
    <t>2.8851</t>
  </si>
  <si>
    <t>0.8741</t>
  </si>
  <si>
    <t>2.9937</t>
  </si>
  <si>
    <t>1.0330</t>
  </si>
  <si>
    <t>3.6174</t>
  </si>
  <si>
    <t>1.3256</t>
  </si>
  <si>
    <t>1.0659</t>
  </si>
  <si>
    <t>1.0071</t>
  </si>
  <si>
    <t>2.5089</t>
  </si>
  <si>
    <t>0.9835</t>
  </si>
  <si>
    <t>2.2690</t>
  </si>
  <si>
    <t>0.6298</t>
  </si>
  <si>
    <t>0.9330</t>
  </si>
  <si>
    <t>0.5957</t>
  </si>
  <si>
    <t>1.9011</t>
  </si>
  <si>
    <t>0.3513</t>
  </si>
  <si>
    <t>0.4741</t>
  </si>
  <si>
    <t>1.8453</t>
  </si>
  <si>
    <t>0.5207</t>
  </si>
  <si>
    <t>0.4503</t>
  </si>
  <si>
    <t>0.6743</t>
  </si>
  <si>
    <t>1.0303</t>
  </si>
  <si>
    <t>0.6542</t>
  </si>
  <si>
    <t>0.9870</t>
  </si>
  <si>
    <t>0.5570</t>
  </si>
  <si>
    <t>0.3027</t>
  </si>
  <si>
    <t>2.4862</t>
  </si>
  <si>
    <t>2.4593</t>
  </si>
  <si>
    <t>2.7747</t>
  </si>
  <si>
    <t>0.5350</t>
  </si>
  <si>
    <t>0.8915</t>
  </si>
  <si>
    <t>2.6295</t>
  </si>
  <si>
    <t>4.2664</t>
  </si>
  <si>
    <t>2.9135</t>
  </si>
  <si>
    <t>0.6035</t>
  </si>
  <si>
    <t>0.6232</t>
  </si>
  <si>
    <t>2.9299</t>
  </si>
  <si>
    <t>0.9470</t>
  </si>
  <si>
    <t>1.1150</t>
  </si>
  <si>
    <t>0.2932</t>
  </si>
  <si>
    <t>0.5835</t>
  </si>
  <si>
    <t>0.6002</t>
  </si>
  <si>
    <t>0.8714</t>
  </si>
  <si>
    <t>0.2910</t>
  </si>
  <si>
    <t>0.5886</t>
  </si>
  <si>
    <t>3.0558</t>
  </si>
  <si>
    <t>1.4827</t>
  </si>
  <si>
    <t>1.8301</t>
  </si>
  <si>
    <t>1.4970</t>
  </si>
  <si>
    <t>3.5022</t>
  </si>
  <si>
    <t>1.4304</t>
  </si>
  <si>
    <t>4.1870</t>
  </si>
  <si>
    <t>1.4234</t>
  </si>
  <si>
    <t>1.0978</t>
  </si>
  <si>
    <t>2.5248</t>
  </si>
  <si>
    <t>1.0214</t>
  </si>
  <si>
    <t>3.5080</t>
  </si>
  <si>
    <t>1.2607</t>
  </si>
  <si>
    <t>2.1628</t>
  </si>
  <si>
    <t>0.9206</t>
  </si>
  <si>
    <t>0.6575</t>
  </si>
  <si>
    <t>2.6641</t>
  </si>
  <si>
    <t>0.8092</t>
  </si>
  <si>
    <t>2.2042</t>
  </si>
  <si>
    <t>3.7674</t>
  </si>
  <si>
    <t>1.4132</t>
  </si>
  <si>
    <t>6.0134</t>
  </si>
  <si>
    <t>2.7979</t>
  </si>
  <si>
    <t>9.3098</t>
  </si>
  <si>
    <t>3.8954</t>
  </si>
  <si>
    <t>9.7083</t>
  </si>
  <si>
    <t>4.0039</t>
  </si>
  <si>
    <t>9.2989</t>
  </si>
  <si>
    <t>2.2140</t>
  </si>
  <si>
    <t>3.3934</t>
  </si>
  <si>
    <t>1.2729</t>
  </si>
  <si>
    <t>5.4164</t>
  </si>
  <si>
    <t>2.5202</t>
  </si>
  <si>
    <t>8.3856</t>
  </si>
  <si>
    <t>3.5087</t>
  </si>
  <si>
    <t>8.7445</t>
  </si>
  <si>
    <t>3.6064</t>
  </si>
  <si>
    <t>8.3757</t>
  </si>
  <si>
    <t>1.9942</t>
  </si>
  <si>
    <t>3.1852</t>
  </si>
  <si>
    <t>5.0840</t>
  </si>
  <si>
    <t>2.3655</t>
  </si>
  <si>
    <t>7.8711</t>
  </si>
  <si>
    <t>3.2934</t>
  </si>
  <si>
    <t>8.2080</t>
  </si>
  <si>
    <t>3.3851</t>
  </si>
  <si>
    <t>0.9599</t>
  </si>
  <si>
    <t>7.8619</t>
  </si>
  <si>
    <t>1.8719</t>
  </si>
  <si>
    <t>2.9823</t>
  </si>
  <si>
    <t>4.7602</t>
  </si>
  <si>
    <t>2.2149</t>
  </si>
  <si>
    <t>7.3698</t>
  </si>
  <si>
    <t>3.0836</t>
  </si>
  <si>
    <t>7.6852</t>
  </si>
  <si>
    <t>3.1695</t>
  </si>
  <si>
    <t>0.8988</t>
  </si>
  <si>
    <t>7.3611</t>
  </si>
  <si>
    <t>1.0446</t>
  </si>
  <si>
    <t>4.4449</t>
  </si>
  <si>
    <t>2.0682</t>
  </si>
  <si>
    <t>6.8816</t>
  </si>
  <si>
    <t>7.1762</t>
  </si>
  <si>
    <t>0.8393</t>
  </si>
  <si>
    <t>6.8735</t>
  </si>
  <si>
    <t>1.6366</t>
  </si>
  <si>
    <t>2.5926</t>
  </si>
  <si>
    <t>0.9725</t>
  </si>
  <si>
    <t>4.1382</t>
  </si>
  <si>
    <t>1.9254</t>
  </si>
  <si>
    <t>6.4067</t>
  </si>
  <si>
    <t>2.6807</t>
  </si>
  <si>
    <t>6.6809</t>
  </si>
  <si>
    <t>2.7553</t>
  </si>
  <si>
    <t>0.7813</t>
  </si>
  <si>
    <t>6.3991</t>
  </si>
  <si>
    <t>1.5236</t>
  </si>
  <si>
    <t>2.3382</t>
  </si>
  <si>
    <t>3.7322</t>
  </si>
  <si>
    <t>1.7365</t>
  </si>
  <si>
    <t>5.7781</t>
  </si>
  <si>
    <t>2.4177</t>
  </si>
  <si>
    <t>6.0255</t>
  </si>
  <si>
    <t>2.4850</t>
  </si>
  <si>
    <t>5.7713</t>
  </si>
  <si>
    <t>1.3741</t>
  </si>
  <si>
    <t>2.2046</t>
  </si>
  <si>
    <t>3.5189</t>
  </si>
  <si>
    <t>1.6373</t>
  </si>
  <si>
    <t>5.4480</t>
  </si>
  <si>
    <t>2.2795</t>
  </si>
  <si>
    <t>5.6811</t>
  </si>
  <si>
    <t>2.3430</t>
  </si>
  <si>
    <t>0.6644</t>
  </si>
  <si>
    <t>5.4415</t>
  </si>
  <si>
    <t>1.2956</t>
  </si>
  <si>
    <t>2.0710</t>
  </si>
  <si>
    <t>0.7769</t>
  </si>
  <si>
    <t>3.3056</t>
  </si>
  <si>
    <t>1.5381</t>
  </si>
  <si>
    <t>5.1178</t>
  </si>
  <si>
    <t>2.1414</t>
  </si>
  <si>
    <t>5.3368</t>
  </si>
  <si>
    <t>2.2010</t>
  </si>
  <si>
    <t>5.1118</t>
  </si>
  <si>
    <t>1.2171</t>
  </si>
  <si>
    <t>1.9374</t>
  </si>
  <si>
    <t>4.7876</t>
  </si>
  <si>
    <t>4.9925</t>
  </si>
  <si>
    <t>2.0590</t>
  </si>
  <si>
    <t>0.5839</t>
  </si>
  <si>
    <t>4.7820</t>
  </si>
  <si>
    <t>1.1386</t>
  </si>
  <si>
    <t>1.8038</t>
  </si>
  <si>
    <t>0.6766</t>
  </si>
  <si>
    <t>1.3396</t>
  </si>
  <si>
    <t>4.4574</t>
  </si>
  <si>
    <t>4.6482</t>
  </si>
  <si>
    <t>1.9170</t>
  </si>
  <si>
    <t>0.5436</t>
  </si>
  <si>
    <t>4.4522</t>
  </si>
  <si>
    <t>1.0601</t>
  </si>
  <si>
    <t>1.6702</t>
  </si>
  <si>
    <t>2.6658</t>
  </si>
  <si>
    <t>1.2404</t>
  </si>
  <si>
    <t>4.1272</t>
  </si>
  <si>
    <t>1.7269</t>
  </si>
  <si>
    <t>4.3039</t>
  </si>
  <si>
    <t>1.7750</t>
  </si>
  <si>
    <t>0.5033</t>
  </si>
  <si>
    <t>4.1224</t>
  </si>
  <si>
    <t>0.9815</t>
  </si>
  <si>
    <t>1.6762</t>
  </si>
  <si>
    <t>0.6288</t>
  </si>
  <si>
    <t>2.6755</t>
  </si>
  <si>
    <t>1.2449</t>
  </si>
  <si>
    <t>4.1423</t>
  </si>
  <si>
    <t>4.3195</t>
  </si>
  <si>
    <t>1.7814</t>
  </si>
  <si>
    <t>0.5052</t>
  </si>
  <si>
    <t>4.1374</t>
  </si>
  <si>
    <t>0.9851</t>
  </si>
  <si>
    <t>1.6439</t>
  </si>
  <si>
    <t>0.6166</t>
  </si>
  <si>
    <t>2.5489</t>
  </si>
  <si>
    <t>1.1860</t>
  </si>
  <si>
    <t>3.9797</t>
  </si>
  <si>
    <t>1.6652</t>
  </si>
  <si>
    <t>4.2189</t>
  </si>
  <si>
    <t>1.7399</t>
  </si>
  <si>
    <t>0.4893</t>
  </si>
  <si>
    <t>1.6115</t>
  </si>
  <si>
    <t>0.6045</t>
  </si>
  <si>
    <t>2.4260</t>
  </si>
  <si>
    <t>1.1288</t>
  </si>
  <si>
    <t>3.8212</t>
  </si>
  <si>
    <t>1.5988</t>
  </si>
  <si>
    <t>4.1191</t>
  </si>
  <si>
    <t>1.6988</t>
  </si>
  <si>
    <t>3.9034</t>
  </si>
  <si>
    <t>0.9294</t>
  </si>
  <si>
    <t>0.5924</t>
  </si>
  <si>
    <t>2.3067</t>
  </si>
  <si>
    <t>1.0733</t>
  </si>
  <si>
    <t>3.6667</t>
  </si>
  <si>
    <t>1.5342</t>
  </si>
  <si>
    <t>4.0201</t>
  </si>
  <si>
    <t>1.6579</t>
  </si>
  <si>
    <t>0.4585</t>
  </si>
  <si>
    <t>3.7891</t>
  </si>
  <si>
    <t>0.9022</t>
  </si>
  <si>
    <t>1.5467</t>
  </si>
  <si>
    <t>0.5802</t>
  </si>
  <si>
    <t>2.1910</t>
  </si>
  <si>
    <t>1.0194</t>
  </si>
  <si>
    <t>3.9219</t>
  </si>
  <si>
    <t>0.4436</t>
  </si>
  <si>
    <t>3.6767</t>
  </si>
  <si>
    <t>0.8754</t>
  </si>
  <si>
    <t>0.9672</t>
  </si>
  <si>
    <t>3.3694</t>
  </si>
  <si>
    <t>1.4098</t>
  </si>
  <si>
    <t>3.8245</t>
  </si>
  <si>
    <t>0.4289</t>
  </si>
  <si>
    <t>3.5661</t>
  </si>
  <si>
    <t>1.9959</t>
  </si>
  <si>
    <t>0.9287</t>
  </si>
  <si>
    <t>3.2688</t>
  </si>
  <si>
    <t>1.3677</t>
  </si>
  <si>
    <t>3.7769</t>
  </si>
  <si>
    <t>0.4200</t>
  </si>
  <si>
    <t>0.8340</t>
  </si>
  <si>
    <t>1.5087</t>
  </si>
  <si>
    <t>0.5659</t>
  </si>
  <si>
    <t>0.9030</t>
  </si>
  <si>
    <t>3.2133</t>
  </si>
  <si>
    <t>1.3445</t>
  </si>
  <si>
    <t>3.7804</t>
  </si>
  <si>
    <t>1.5591</t>
  </si>
  <si>
    <t>0.4167</t>
  </si>
  <si>
    <t>3.4867</t>
  </si>
  <si>
    <t>0.8302</t>
  </si>
  <si>
    <t>1.5160</t>
  </si>
  <si>
    <t>0.5687</t>
  </si>
  <si>
    <t>1.8857</t>
  </si>
  <si>
    <t>0.8774</t>
  </si>
  <si>
    <t>3.1578</t>
  </si>
  <si>
    <t>1.3213</t>
  </si>
  <si>
    <t>3.7838</t>
  </si>
  <si>
    <t>1.5605</t>
  </si>
  <si>
    <t>0.4135</t>
  </si>
  <si>
    <t>3.4709</t>
  </si>
  <si>
    <t>0.8264</t>
  </si>
  <si>
    <t>1.5233</t>
  </si>
  <si>
    <t>0.5714</t>
  </si>
  <si>
    <t>1.8306</t>
  </si>
  <si>
    <t>0.8518</t>
  </si>
  <si>
    <t>3.1023</t>
  </si>
  <si>
    <t>3.7873</t>
  </si>
  <si>
    <t>1.5619</t>
  </si>
  <si>
    <t>3.4550</t>
  </si>
  <si>
    <t>0.8226</t>
  </si>
  <si>
    <t>1.5306</t>
  </si>
  <si>
    <t>0.5742</t>
  </si>
  <si>
    <t>1.7755</t>
  </si>
  <si>
    <t>3.0468</t>
  </si>
  <si>
    <t>3.7907</t>
  </si>
  <si>
    <t>1.5634</t>
  </si>
  <si>
    <t>0.4071</t>
  </si>
  <si>
    <t>3.4392</t>
  </si>
  <si>
    <t>0.8189</t>
  </si>
  <si>
    <t>0.5769</t>
  </si>
  <si>
    <t>1.7204</t>
  </si>
  <si>
    <t>0.8005</t>
  </si>
  <si>
    <t>2.9912</t>
  </si>
  <si>
    <t>1.2516</t>
  </si>
  <si>
    <t>1.5648</t>
  </si>
  <si>
    <t>3.4233</t>
  </si>
  <si>
    <t>0.8151</t>
  </si>
  <si>
    <t>1.6653</t>
  </si>
  <si>
    <t>0.7749</t>
  </si>
  <si>
    <t>2.9357</t>
  </si>
  <si>
    <t>1.2283</t>
  </si>
  <si>
    <t>3.7977</t>
  </si>
  <si>
    <t>1.5662</t>
  </si>
  <si>
    <t>0.4006</t>
  </si>
  <si>
    <t>3.4075</t>
  </si>
  <si>
    <t>0.8113</t>
  </si>
  <si>
    <t>1.8721</t>
  </si>
  <si>
    <t>1.8331</t>
  </si>
  <si>
    <t>0.7618</t>
  </si>
  <si>
    <t>2.9426</t>
  </si>
  <si>
    <t>1.2129</t>
  </si>
  <si>
    <t>0.3961</t>
  </si>
  <si>
    <t>3.3743</t>
  </si>
  <si>
    <t>2.1989</t>
  </si>
  <si>
    <t>2.0008</t>
  </si>
  <si>
    <t>0.7487</t>
  </si>
  <si>
    <t>1.1974</t>
  </si>
  <si>
    <t>3.6715</t>
  </si>
  <si>
    <t>1.5430</t>
  </si>
  <si>
    <t>0.3916</t>
  </si>
  <si>
    <t>3.3412</t>
  </si>
  <si>
    <t>0.7955</t>
  </si>
  <si>
    <t>2.5258</t>
  </si>
  <si>
    <t>2.1685</t>
  </si>
  <si>
    <t>Transition Price</t>
  </si>
  <si>
    <t>Enter only if different from target rate</t>
  </si>
  <si>
    <t xml:space="preserve"> </t>
  </si>
  <si>
    <t>EXP. COST FACTOR</t>
  </si>
  <si>
    <t>=</t>
  </si>
  <si>
    <t>EXP. COST</t>
  </si>
  <si>
    <t>RATING FACTOR</t>
  </si>
  <si>
    <t>INITIAL ASSESSMENT</t>
  </si>
  <si>
    <t>NET ASST.</t>
  </si>
  <si>
    <t>EXP INSURANCE</t>
  </si>
  <si>
    <t>FACTOR</t>
  </si>
  <si>
    <t>EXP. INSURANCE</t>
  </si>
  <si>
    <t>payroll</t>
  </si>
  <si>
    <t>NET COMPONENT</t>
  </si>
  <si>
    <t>NET FACTOR COMPONENTS</t>
  </si>
  <si>
    <t>TARGET RATE</t>
  </si>
  <si>
    <t>VARIOUS TABLES</t>
  </si>
  <si>
    <t>Insurance Factors</t>
  </si>
  <si>
    <t>Maximun</t>
  </si>
  <si>
    <t>1.6089</t>
  </si>
  <si>
    <t>0.9477</t>
  </si>
  <si>
    <t>7.7845</t>
  </si>
  <si>
    <t>1.5500</t>
  </si>
  <si>
    <t>0.4374</t>
  </si>
  <si>
    <t>2.4068</t>
  </si>
  <si>
    <t>1.0244</t>
  </si>
  <si>
    <t>1.5131</t>
  </si>
  <si>
    <t>4.4205</t>
  </si>
  <si>
    <t>1.5654</t>
  </si>
  <si>
    <t>0.8730</t>
  </si>
  <si>
    <t>7.1828</t>
  </si>
  <si>
    <t>1.7102</t>
  </si>
  <si>
    <t>1.5262</t>
  </si>
  <si>
    <t>0.9709</t>
  </si>
  <si>
    <t>3.7791</t>
  </si>
  <si>
    <t>4.2335</t>
  </si>
  <si>
    <t>1.6707</t>
  </si>
  <si>
    <t>0.9014</t>
  </si>
  <si>
    <t>1.7527</t>
  </si>
  <si>
    <t>1.6147</t>
  </si>
  <si>
    <t>1.5714</t>
  </si>
  <si>
    <t>0.5116</t>
  </si>
  <si>
    <t>2.4320</t>
  </si>
  <si>
    <t>0.7292</t>
  </si>
  <si>
    <t>3.0318</t>
  </si>
  <si>
    <t>0.7103</t>
  </si>
  <si>
    <t>0.3169</t>
  </si>
  <si>
    <t>2.7264</t>
  </si>
  <si>
    <t>0.6492</t>
  </si>
  <si>
    <t>Rate Groups 159 - 190</t>
  </si>
  <si>
    <t>2.2620</t>
  </si>
  <si>
    <t>1.0084</t>
  </si>
  <si>
    <t>1.9303</t>
  </si>
  <si>
    <t>0.6279</t>
  </si>
  <si>
    <t>1.1088</t>
  </si>
  <si>
    <t>0.8471</t>
  </si>
  <si>
    <t>1.3264</t>
  </si>
  <si>
    <t>0.5943</t>
  </si>
  <si>
    <t>0.8294</t>
  </si>
  <si>
    <t>4.1464</t>
  </si>
  <si>
    <t>4.4347</t>
  </si>
  <si>
    <t>3.0584</t>
  </si>
  <si>
    <t>4.3589</t>
  </si>
  <si>
    <t>1.0369</t>
  </si>
  <si>
    <t>1.3349</t>
  </si>
  <si>
    <t>2.8472</t>
  </si>
  <si>
    <t>0.7765</t>
  </si>
  <si>
    <t>1.0190</t>
  </si>
  <si>
    <t>1.3378</t>
  </si>
  <si>
    <t>0.3418</t>
  </si>
  <si>
    <t>0.7589</t>
  </si>
  <si>
    <t>1.0010</t>
  </si>
  <si>
    <t>1.3406</t>
  </si>
  <si>
    <t>3.0268</t>
  </si>
  <si>
    <t>0.6442</t>
  </si>
  <si>
    <t>0.6671</t>
  </si>
  <si>
    <t>1.2373</t>
  </si>
  <si>
    <t>0.2908</t>
  </si>
  <si>
    <t>0.6620</t>
  </si>
  <si>
    <t>0.2933</t>
  </si>
  <si>
    <t>2.0366</t>
  </si>
  <si>
    <t>3.8243</t>
  </si>
  <si>
    <t>0.6517</t>
  </si>
  <si>
    <t>1.8590</t>
  </si>
  <si>
    <t>1.9379</t>
  </si>
  <si>
    <t>1.4388</t>
  </si>
  <si>
    <t>0.3032</t>
  </si>
  <si>
    <t>1.7201</t>
  </si>
  <si>
    <t>0.9396</t>
  </si>
  <si>
    <t>3.2606</t>
  </si>
  <si>
    <t>0.3081</t>
  </si>
  <si>
    <t>1.4041</t>
  </si>
  <si>
    <t>0.6259</t>
  </si>
  <si>
    <t>0.6208</t>
  </si>
  <si>
    <t>0.7313</t>
  </si>
  <si>
    <t>1.6558</t>
  </si>
  <si>
    <t>0.4596</t>
  </si>
  <si>
    <t>1.7369</t>
  </si>
  <si>
    <t>0.4255</t>
  </si>
  <si>
    <t>1.5452</t>
  </si>
  <si>
    <t>1.6083</t>
  </si>
  <si>
    <t>0.4271</t>
  </si>
  <si>
    <t>8.6049</t>
  </si>
  <si>
    <t>3.1571</t>
  </si>
  <si>
    <t>1.8615</t>
  </si>
  <si>
    <t>15.2461</t>
  </si>
  <si>
    <t>3.6300</t>
  </si>
  <si>
    <t>3.9514</t>
  </si>
  <si>
    <t>1.1703</t>
  </si>
  <si>
    <t>6.2051</t>
  </si>
  <si>
    <t>3.0005</t>
  </si>
  <si>
    <t>7.8272</t>
  </si>
  <si>
    <t>7.7037</t>
  </si>
  <si>
    <t>2.8264</t>
  </si>
  <si>
    <t>1.6666</t>
  </si>
  <si>
    <t>13.6493</t>
  </si>
  <si>
    <t>3.2498</t>
  </si>
  <si>
    <t>3.5144</t>
  </si>
  <si>
    <t>1.0409</t>
  </si>
  <si>
    <t>5.5189</t>
  </si>
  <si>
    <t>2.6687</t>
  </si>
  <si>
    <t>6.9617</t>
  </si>
  <si>
    <t>2.7474</t>
  </si>
  <si>
    <t>6.8518</t>
  </si>
  <si>
    <t>2.5139</t>
  </si>
  <si>
    <t>12.1400</t>
  </si>
  <si>
    <t>2.8905</t>
  </si>
  <si>
    <t>3.1818</t>
  </si>
  <si>
    <t>0.9424</t>
  </si>
  <si>
    <t>4.9965</t>
  </si>
  <si>
    <t>2.4161</t>
  </si>
  <si>
    <t>6.3028</t>
  </si>
  <si>
    <t>2.4874</t>
  </si>
  <si>
    <t>6.2033</t>
  </si>
  <si>
    <t>2.2759</t>
  </si>
  <si>
    <t>1.3420</t>
  </si>
  <si>
    <t>10.9909</t>
  </si>
  <si>
    <t>2.6169</t>
  </si>
  <si>
    <t>3.0000</t>
  </si>
  <si>
    <t>0.8885</t>
  </si>
  <si>
    <t>4.7110</t>
  </si>
  <si>
    <t>2.2781</t>
  </si>
  <si>
    <t>5.9426</t>
  </si>
  <si>
    <t>2.3452</t>
  </si>
  <si>
    <t>5.8488</t>
  </si>
  <si>
    <t>1.2653</t>
  </si>
  <si>
    <t>10.3629</t>
  </si>
  <si>
    <t>2.4674</t>
  </si>
  <si>
    <t>2.8182</t>
  </si>
  <si>
    <t>4.4255</t>
  </si>
  <si>
    <t>2.1400</t>
  </si>
  <si>
    <t>2.2031</t>
  </si>
  <si>
    <t>2.8378</t>
  </si>
  <si>
    <t>0.7096</t>
  </si>
  <si>
    <t>0.5297</t>
  </si>
  <si>
    <t>0.6997</t>
  </si>
  <si>
    <t>3.3530</t>
  </si>
  <si>
    <t>0.8645</t>
  </si>
  <si>
    <t>0.5245</t>
  </si>
  <si>
    <t>2.1589</t>
  </si>
  <si>
    <t>0.5194</t>
  </si>
  <si>
    <t>3.4697</t>
  </si>
  <si>
    <t>2.7848</t>
  </si>
  <si>
    <t>0.3064</t>
  </si>
  <si>
    <t>0.5142</t>
  </si>
  <si>
    <t>0.7963</t>
  </si>
  <si>
    <t>0.7735</t>
  </si>
  <si>
    <t>0.9920</t>
  </si>
  <si>
    <t>0.2985</t>
  </si>
  <si>
    <t>0.5039</t>
  </si>
  <si>
    <t>2.7450</t>
  </si>
  <si>
    <t>0.9571</t>
  </si>
  <si>
    <t>0.7280</t>
  </si>
  <si>
    <t>0.9223</t>
  </si>
  <si>
    <t>2.7716</t>
  </si>
  <si>
    <t>1.3402</t>
  </si>
  <si>
    <t>3.7593</t>
  </si>
  <si>
    <t>1.4836</t>
  </si>
  <si>
    <t>3.9517</t>
  </si>
  <si>
    <t>5.5311</t>
  </si>
  <si>
    <t>2.2743</t>
  </si>
  <si>
    <t>0.6736</t>
  </si>
  <si>
    <t>2.7099</t>
  </si>
  <si>
    <t>1.3104</t>
  </si>
  <si>
    <t>3.7346</t>
  </si>
  <si>
    <t>1.4739</t>
  </si>
  <si>
    <t>3.9784</t>
  </si>
  <si>
    <t>1.4596</t>
  </si>
  <si>
    <t>0.6364</t>
  </si>
  <si>
    <t>5.2807</t>
  </si>
  <si>
    <t>1.2573</t>
  </si>
  <si>
    <t>0.6879</t>
  </si>
  <si>
    <t>2.6424</t>
  </si>
  <si>
    <t>1.2778</t>
  </si>
  <si>
    <t>3.7022</t>
  </si>
  <si>
    <t>1.4611</t>
  </si>
  <si>
    <t>3.9970</t>
  </si>
  <si>
    <t>1.4665</t>
  </si>
  <si>
    <t>5.0189</t>
  </si>
  <si>
    <t>1.1950</t>
  </si>
  <si>
    <t>2.3713</t>
  </si>
  <si>
    <t>0.7023</t>
  </si>
  <si>
    <t>2.5749</t>
  </si>
  <si>
    <t>1.2451</t>
  </si>
  <si>
    <t>1.4483</t>
  </si>
  <si>
    <t>4.0155</t>
  </si>
  <si>
    <t>1.4733</t>
  </si>
  <si>
    <t>4.7571</t>
  </si>
  <si>
    <t>1.1327</t>
  </si>
  <si>
    <t>2.4197</t>
  </si>
  <si>
    <t>0.7167</t>
  </si>
  <si>
    <t>2.5075</t>
  </si>
  <si>
    <t>1.2125</t>
  </si>
  <si>
    <t>3.6374</t>
  </si>
  <si>
    <t>1.4355</t>
  </si>
  <si>
    <t>4.0341</t>
  </si>
  <si>
    <t>1.4801</t>
  </si>
  <si>
    <t>0.5363</t>
  </si>
  <si>
    <t>4.4953</t>
  </si>
  <si>
    <t>1.0703</t>
  </si>
  <si>
    <t>2.4682</t>
  </si>
  <si>
    <t>3.5629</t>
  </si>
  <si>
    <t>0.4759</t>
  </si>
  <si>
    <t>3.1264</t>
  </si>
  <si>
    <t>0.7447</t>
  </si>
  <si>
    <t>2.5083</t>
  </si>
  <si>
    <t>1.0467</t>
  </si>
  <si>
    <t>6.5358</t>
  </si>
  <si>
    <t>0.4677</t>
  </si>
  <si>
    <t>3.2204</t>
  </si>
  <si>
    <t>0.7212</t>
  </si>
  <si>
    <t>2.4961</t>
  </si>
  <si>
    <t>0.2679</t>
  </si>
  <si>
    <t>2.3475</t>
  </si>
  <si>
    <t>6.8063</t>
  </si>
  <si>
    <t>0.3797</t>
  </si>
  <si>
    <t>3.7096</t>
  </si>
  <si>
    <t>0.6977</t>
  </si>
  <si>
    <t>2.4839</t>
  </si>
  <si>
    <t>0.9918</t>
  </si>
  <si>
    <t>7.0768</t>
  </si>
  <si>
    <t>3.7829</t>
  </si>
  <si>
    <t>0.4514</t>
  </si>
  <si>
    <t>3.4084</t>
  </si>
  <si>
    <t>2.4717</t>
  </si>
  <si>
    <t>0.9644</t>
  </si>
  <si>
    <t>2.2881</t>
  </si>
  <si>
    <t>0.5448</t>
  </si>
  <si>
    <t>7.3472</t>
  </si>
  <si>
    <t>3.8562</t>
  </si>
  <si>
    <t>3.5024</t>
  </si>
  <si>
    <t>0.6508</t>
  </si>
  <si>
    <t>2.4595</t>
  </si>
  <si>
    <t>0.9370</t>
  </si>
  <si>
    <t>2.2583</t>
  </si>
  <si>
    <t>0.5377</t>
  </si>
  <si>
    <t>7.6177</t>
  </si>
  <si>
    <t>0.3683</t>
  </si>
  <si>
    <t>3.9295</t>
  </si>
  <si>
    <t>3.5965</t>
  </si>
  <si>
    <t>0.6274</t>
  </si>
  <si>
    <t>2.4472</t>
  </si>
  <si>
    <t>0.9095</t>
  </si>
  <si>
    <t>2.2286</t>
  </si>
  <si>
    <t>7.8882</t>
  </si>
  <si>
    <t>0.3644</t>
  </si>
  <si>
    <t>4.0029</t>
  </si>
  <si>
    <t>0.4269</t>
  </si>
  <si>
    <t>3.6905</t>
  </si>
  <si>
    <t>2.4350</t>
  </si>
  <si>
    <t>0.8821</t>
  </si>
  <si>
    <t>0.2493</t>
  </si>
  <si>
    <t>0.5236</t>
  </si>
  <si>
    <t>1.0445</t>
  </si>
  <si>
    <t>6.1059</t>
  </si>
  <si>
    <t>2.5252</t>
  </si>
  <si>
    <t>10.1250</t>
  </si>
  <si>
    <t>3.7929</t>
  </si>
  <si>
    <t>11.2641</t>
  </si>
  <si>
    <t>3.9476</t>
  </si>
  <si>
    <t>12.6735</t>
  </si>
  <si>
    <t>3.0175</t>
  </si>
  <si>
    <t>5.4628</t>
  </si>
  <si>
    <t>9.0585</t>
  </si>
  <si>
    <t>3.3933</t>
  </si>
  <si>
    <t>10.0776</t>
  </si>
  <si>
    <t>3.5318</t>
  </si>
  <si>
    <t>11.3385</t>
  </si>
  <si>
    <t>2.6997</t>
  </si>
  <si>
    <t>5.0916</t>
  </si>
  <si>
    <t>2.1057</t>
  </si>
  <si>
    <t>8.4431</t>
  </si>
  <si>
    <t>3.1628</t>
  </si>
  <si>
    <t>8.4663</t>
  </si>
  <si>
    <t>3.4251</t>
  </si>
  <si>
    <t>11.7632</t>
  </si>
  <si>
    <t>4.2275</t>
  </si>
  <si>
    <t>19.1194</t>
  </si>
  <si>
    <t>10.5302</t>
  </si>
  <si>
    <t>20.4678</t>
  </si>
  <si>
    <t>3.4580</t>
  </si>
  <si>
    <t>28.3209</t>
  </si>
  <si>
    <t>6.7431</t>
  </si>
  <si>
    <t>7.5997</t>
  </si>
  <si>
    <t>3.0745</t>
  </si>
  <si>
    <t>10.5592</t>
  </si>
  <si>
    <t>3.7948</t>
  </si>
  <si>
    <t>17.1624</t>
  </si>
  <si>
    <t>9.4524</t>
  </si>
  <si>
    <t>18.3727</t>
  </si>
  <si>
    <t>3.3852</t>
  </si>
  <si>
    <t>3.1040</t>
  </si>
  <si>
    <t>25.4220</t>
  </si>
  <si>
    <t>6.0529</t>
  </si>
  <si>
    <t>6.7787</t>
  </si>
  <si>
    <t>2.7424</t>
  </si>
  <si>
    <t>9.4185</t>
  </si>
  <si>
    <t>15.3084</t>
  </si>
  <si>
    <t>8.4313</t>
  </si>
  <si>
    <t>16.3880</t>
  </si>
  <si>
    <t>3.0195</t>
  </si>
  <si>
    <t>22.6758</t>
  </si>
  <si>
    <t>5.3990</t>
  </si>
  <si>
    <t>2.4287</t>
  </si>
  <si>
    <t>8.3412</t>
  </si>
  <si>
    <t>2.9977</t>
  </si>
  <si>
    <t>13.5574</t>
  </si>
  <si>
    <t>7.4669</t>
  </si>
  <si>
    <t>14.5135</t>
  </si>
  <si>
    <t>2.6741</t>
  </si>
  <si>
    <t>2.4520</t>
  </si>
  <si>
    <t>20.0821</t>
  </si>
  <si>
    <t>4.7814</t>
  </si>
  <si>
    <t>5.2736</t>
  </si>
  <si>
    <t>2.1335</t>
  </si>
  <si>
    <t>7.3273</t>
  </si>
  <si>
    <t>2.6333</t>
  </si>
  <si>
    <t>11.9094</t>
  </si>
  <si>
    <t>6.5592</t>
  </si>
  <si>
    <t>12.7493</t>
  </si>
  <si>
    <t>2.3491</t>
  </si>
  <si>
    <t>17.6410</t>
  </si>
  <si>
    <t>4.2002</t>
  </si>
  <si>
    <t>4.5879</t>
  </si>
  <si>
    <t>1.8561</t>
  </si>
  <si>
    <t>6.3745</t>
  </si>
  <si>
    <t>2.2909</t>
  </si>
  <si>
    <t>10.3608</t>
  </si>
  <si>
    <t>5.7063</t>
  </si>
  <si>
    <t>11.0915</t>
  </si>
  <si>
    <t>1.8739</t>
  </si>
  <si>
    <t>15.3471</t>
  </si>
  <si>
    <t>3.6541</t>
  </si>
  <si>
    <t>4.3257</t>
  </si>
  <si>
    <t>1.7500</t>
  </si>
  <si>
    <t>6.0102</t>
  </si>
  <si>
    <t>2.1600</t>
  </si>
  <si>
    <t>9.7688</t>
  </si>
  <si>
    <t>5.3802</t>
  </si>
  <si>
    <t>10.4577</t>
  </si>
  <si>
    <t>1.9268</t>
  </si>
  <si>
    <t>1.7668</t>
  </si>
  <si>
    <t>14.4701</t>
  </si>
  <si>
    <t>3.4453</t>
  </si>
  <si>
    <t>4.0635</t>
  </si>
  <si>
    <t>1.6440</t>
  </si>
  <si>
    <t>5.6460</t>
  </si>
  <si>
    <t>2.0291</t>
  </si>
  <si>
    <t>9.1767</t>
  </si>
  <si>
    <t>5.0542</t>
  </si>
  <si>
    <t>9.8239</t>
  </si>
  <si>
    <t>1.8100</t>
  </si>
  <si>
    <t>1.6597</t>
  </si>
  <si>
    <t>13.5931</t>
  </si>
  <si>
    <t>3.2365</t>
  </si>
  <si>
    <t>2.9868</t>
  </si>
  <si>
    <t>1.2083</t>
  </si>
  <si>
    <t>4.1499</t>
  </si>
  <si>
    <t>1.4914</t>
  </si>
  <si>
    <t>6.7451</t>
  </si>
  <si>
    <t>3.7149</t>
  </si>
  <si>
    <t>7.2208</t>
  </si>
  <si>
    <t>1.3304</t>
  </si>
  <si>
    <t>1.2199</t>
  </si>
  <si>
    <t>9.9912</t>
  </si>
  <si>
    <t>2.7808</t>
  </si>
  <si>
    <t>1.1250</t>
  </si>
  <si>
    <t>3.8637</t>
  </si>
  <si>
    <t>1.3886</t>
  </si>
  <si>
    <t>6.2799</t>
  </si>
  <si>
    <t>3.4587</t>
  </si>
  <si>
    <t>6.7228</t>
  </si>
  <si>
    <t>1.1358</t>
  </si>
  <si>
    <t>9.3022</t>
  </si>
  <si>
    <t>2.2148</t>
  </si>
  <si>
    <t>1.0417</t>
  </si>
  <si>
    <t>3.5775</t>
  </si>
  <si>
    <t>1.2857</t>
  </si>
  <si>
    <t>5.8147</t>
  </si>
  <si>
    <t>3.2025</t>
  </si>
  <si>
    <t>6.2248</t>
  </si>
  <si>
    <t>1.1469</t>
  </si>
  <si>
    <t>1.0517</t>
  </si>
  <si>
    <t>8.6131</t>
  </si>
  <si>
    <t>2.0507</t>
  </si>
  <si>
    <t>2.5842</t>
  </si>
  <si>
    <t>1.0455</t>
  </si>
  <si>
    <t>3.5905</t>
  </si>
  <si>
    <t>1.5289</t>
  </si>
  <si>
    <t>0.5735</t>
  </si>
  <si>
    <t>0.8252</t>
  </si>
  <si>
    <t>2.0436</t>
  </si>
  <si>
    <t>0.9103</t>
  </si>
  <si>
    <t>0.8347</t>
  </si>
  <si>
    <t>1.9966</t>
  </si>
  <si>
    <t>0.8854</t>
  </si>
  <si>
    <t>0.7887</t>
  </si>
  <si>
    <t>0.7478</t>
  </si>
  <si>
    <t>1.9027</t>
  </si>
  <si>
    <t>0.8355</t>
  </si>
  <si>
    <t>0.7044</t>
  </si>
  <si>
    <t>0.6609</t>
  </si>
  <si>
    <t>1.8087</t>
  </si>
  <si>
    <t>0.5380</t>
  </si>
  <si>
    <t>0.3787</t>
  </si>
  <si>
    <t>2.0782</t>
  </si>
  <si>
    <t>0.5135</t>
  </si>
  <si>
    <t>1.2530</t>
  </si>
  <si>
    <t>0.5012</t>
  </si>
  <si>
    <t>0.7827</t>
  </si>
  <si>
    <t>3.9585</t>
  </si>
  <si>
    <t>0.7635</t>
  </si>
  <si>
    <t>0.4645</t>
  </si>
  <si>
    <t>0.7443</t>
  </si>
  <si>
    <t>1.7533</t>
  </si>
  <si>
    <t>0.7251</t>
  </si>
  <si>
    <t>1.4705</t>
  </si>
  <si>
    <t>0.4081</t>
  </si>
  <si>
    <t>0.7059</t>
  </si>
  <si>
    <t>3.9275</t>
  </si>
  <si>
    <t>1.6604</t>
  </si>
  <si>
    <t>1.0859</t>
  </si>
  <si>
    <t>2.6024</t>
  </si>
  <si>
    <t>0.6285</t>
  </si>
  <si>
    <t>0.8558</t>
  </si>
  <si>
    <t>0.2358</t>
  </si>
  <si>
    <t>1.9754</t>
  </si>
  <si>
    <t>0.4506</t>
  </si>
  <si>
    <t>2.3360</t>
  </si>
  <si>
    <t>0.5655</t>
  </si>
  <si>
    <t>0.8280</t>
  </si>
  <si>
    <t>reserve factor for the selected CT and Mth on the input page</t>
  </si>
  <si>
    <t>Reserve</t>
  </si>
  <si>
    <t>Factor</t>
  </si>
  <si>
    <t>0.2320</t>
  </si>
  <si>
    <t>3.3930</t>
  </si>
  <si>
    <t>3.7900</t>
  </si>
  <si>
    <t>0.5710</t>
  </si>
  <si>
    <t>1.5529</t>
  </si>
  <si>
    <t>0.3957</t>
  </si>
  <si>
    <t>2.6751</t>
  </si>
  <si>
    <t>1.5413</t>
  </si>
  <si>
    <t>2.6488</t>
  </si>
  <si>
    <t>0.7349</t>
  </si>
  <si>
    <t>1.1807</t>
  </si>
  <si>
    <t>0.3866</t>
  </si>
  <si>
    <t>0.5388</t>
  </si>
  <si>
    <t>0.7088</t>
  </si>
  <si>
    <t>3.4783</t>
  </si>
  <si>
    <t>1.5064</t>
  </si>
  <si>
    <t>3.5026</t>
  </si>
  <si>
    <t>2.9734</t>
  </si>
  <si>
    <t>0.3730</t>
  </si>
  <si>
    <t>1.1189</t>
  </si>
  <si>
    <t>0.5148</t>
  </si>
  <si>
    <t>0.6697</t>
  </si>
  <si>
    <t>1.4716</t>
  </si>
  <si>
    <t>3.1715</t>
  </si>
  <si>
    <t>0.6566</t>
  </si>
  <si>
    <t>1.0880</t>
  </si>
  <si>
    <t>0.4826</t>
  </si>
  <si>
    <t>0.5983</t>
  </si>
  <si>
    <t>2.3305</t>
  </si>
  <si>
    <t>2.7301</t>
  </si>
  <si>
    <t>0.4557</t>
  </si>
  <si>
    <t>0.8761</t>
  </si>
  <si>
    <t>0.4512</t>
  </si>
  <si>
    <t>4.2779</t>
  </si>
  <si>
    <t>1.1992</t>
  </si>
  <si>
    <t>0.3152</t>
  </si>
  <si>
    <t>1.5366</t>
  </si>
  <si>
    <t>0.3094</t>
  </si>
  <si>
    <t>1.4871</t>
  </si>
  <si>
    <t>0.6629</t>
  </si>
  <si>
    <t>1.1034</t>
  </si>
  <si>
    <t>3.6880</t>
  </si>
  <si>
    <t>0.2983</t>
  </si>
  <si>
    <t>8.6798</t>
  </si>
  <si>
    <t>2.0666</t>
  </si>
  <si>
    <t>1.9179</t>
  </si>
  <si>
    <t>0.6946</t>
  </si>
  <si>
    <t>1.1546</t>
  </si>
  <si>
    <t>4.3906</t>
  </si>
  <si>
    <t>1.8050</t>
  </si>
  <si>
    <t>5.1984</t>
  </si>
  <si>
    <t>1.7074</t>
  </si>
  <si>
    <t>0.9770</t>
  </si>
  <si>
    <t>8.1159</t>
  </si>
  <si>
    <t>2.5983</t>
  </si>
  <si>
    <t>1.1206</t>
  </si>
  <si>
    <t>4.3294</t>
  </si>
  <si>
    <t>5.1800</t>
  </si>
  <si>
    <t>1.7013</t>
  </si>
  <si>
    <t>0.9061</t>
  </si>
  <si>
    <t>7.5519</t>
  </si>
  <si>
    <t>1.9265</t>
  </si>
  <si>
    <t>2.5194</t>
  </si>
  <si>
    <t>1.0866</t>
  </si>
  <si>
    <t>4.2681</t>
  </si>
  <si>
    <t>5.1616</t>
  </si>
  <si>
    <t>0.8353</t>
  </si>
  <si>
    <t>6.9879</t>
  </si>
  <si>
    <t>2.0186</t>
  </si>
  <si>
    <t>0.7311</t>
  </si>
  <si>
    <t>2.5515</t>
  </si>
  <si>
    <t>1.1004</t>
  </si>
  <si>
    <t>4.3980</t>
  </si>
  <si>
    <t>1.8081</t>
  </si>
  <si>
    <t>5.3769</t>
  </si>
  <si>
    <t>1.7660</t>
  </si>
  <si>
    <t>0.7992</t>
  </si>
  <si>
    <t>6.7160</t>
  </si>
  <si>
    <t>1.5990</t>
  </si>
  <si>
    <t>2.0232</t>
  </si>
  <si>
    <t>1.0649</t>
  </si>
  <si>
    <t>4.3340</t>
  </si>
  <si>
    <t>1.7817</t>
  </si>
  <si>
    <t>5.3577</t>
  </si>
  <si>
    <t>1.7597</t>
  </si>
  <si>
    <t>1.4587</t>
  </si>
  <si>
    <t>2.0277</t>
  </si>
  <si>
    <t>2.3866</t>
  </si>
  <si>
    <t>1.7554</t>
  </si>
  <si>
    <t>5.3384</t>
  </si>
  <si>
    <t>0.6510</t>
  </si>
  <si>
    <t>5.5368</t>
  </si>
  <si>
    <t>1.3183</t>
  </si>
  <si>
    <t>2.7907</t>
  </si>
  <si>
    <t>0.7217</t>
  </si>
  <si>
    <t>2.6134</t>
  </si>
  <si>
    <t>1.0110</t>
  </si>
  <si>
    <t>4.2454</t>
  </si>
  <si>
    <t>1.7304</t>
  </si>
  <si>
    <t>5.2461</t>
  </si>
  <si>
    <t>1.7678</t>
  </si>
  <si>
    <t>5.4653</t>
  </si>
  <si>
    <t>1.3013</t>
  </si>
  <si>
    <t>3.5538</t>
  </si>
  <si>
    <t>2.8402</t>
  </si>
  <si>
    <t>0.9926</t>
  </si>
  <si>
    <t>4.2208</t>
  </si>
  <si>
    <t>1.7053</t>
  </si>
  <si>
    <t>5.1537</t>
  </si>
  <si>
    <t>1.7822</t>
  </si>
  <si>
    <t>0.6322</t>
  </si>
  <si>
    <t>5.3937</t>
  </si>
  <si>
    <t>4.3169</t>
  </si>
  <si>
    <t>0.6966</t>
  </si>
  <si>
    <t>3.0671</t>
  </si>
  <si>
    <t>0.9742</t>
  </si>
  <si>
    <t>4.1963</t>
  </si>
  <si>
    <t>5.0614</t>
  </si>
  <si>
    <t>1.7966</t>
  </si>
  <si>
    <t>0.6228</t>
  </si>
  <si>
    <t>5.3222</t>
  </si>
  <si>
    <t>5.0799</t>
  </si>
  <si>
    <t>0.6840</t>
  </si>
  <si>
    <t>3.2939</t>
  </si>
  <si>
    <t>4.1718</t>
  </si>
  <si>
    <t>1.6552</t>
  </si>
  <si>
    <t>4.9690</t>
  </si>
  <si>
    <t>1.8110</t>
  </si>
  <si>
    <t>5.2506</t>
  </si>
  <si>
    <t>1.2501</t>
  </si>
  <si>
    <t>0.6714</t>
  </si>
  <si>
    <t>3.5207</t>
  </si>
  <si>
    <t>4.1472</t>
  </si>
  <si>
    <t>1.6301</t>
  </si>
  <si>
    <t>4.8767</t>
  </si>
  <si>
    <t>1.8254</t>
  </si>
  <si>
    <t>0.6040</t>
  </si>
  <si>
    <t>1.2331</t>
  </si>
  <si>
    <t>6.0536</t>
  </si>
  <si>
    <t>0.6037</t>
  </si>
  <si>
    <t>3.4341</t>
  </si>
  <si>
    <t>3.7779</t>
  </si>
  <si>
    <t>1.4709</t>
  </si>
  <si>
    <t>4.3842</t>
  </si>
  <si>
    <t>4.6804</t>
  </si>
  <si>
    <t>1.1144</t>
  </si>
  <si>
    <t>6.1366</t>
  </si>
  <si>
    <t>0.5381</t>
  </si>
  <si>
    <t>3.3096</t>
  </si>
  <si>
    <t>3.4127</t>
  </si>
  <si>
    <t>1.3158</t>
  </si>
  <si>
    <t>3.9072</t>
  </si>
  <si>
    <t>1.5441</t>
  </si>
  <si>
    <t>0.4873</t>
  </si>
  <si>
    <t>4.1937</t>
  </si>
  <si>
    <t>0.9985</t>
  </si>
  <si>
    <t>6.0920</t>
  </si>
  <si>
    <t>3.1472</t>
  </si>
  <si>
    <t>0.6610</t>
  </si>
  <si>
    <t>3.0516</t>
  </si>
  <si>
    <t>1.1649</t>
  </si>
  <si>
    <t>3.4457</t>
  </si>
  <si>
    <t>0.4313</t>
  </si>
  <si>
    <t>3.7190</t>
  </si>
  <si>
    <t>0.8855</t>
  </si>
  <si>
    <t>5.9197</t>
  </si>
  <si>
    <t>2.9468</t>
  </si>
  <si>
    <t>0.5750</t>
  </si>
  <si>
    <t>2.6946</t>
  </si>
  <si>
    <t>1.2532</t>
  </si>
  <si>
    <t>0.3769</t>
  </si>
  <si>
    <t>3.2562</t>
  </si>
  <si>
    <t>0.7753</t>
  </si>
  <si>
    <t>5.6199</t>
  </si>
  <si>
    <t>0.4921</t>
  </si>
  <si>
    <t>2.3417</t>
  </si>
  <si>
    <t>0.8756</t>
  </si>
  <si>
    <t>1.1041</t>
  </si>
  <si>
    <t>0.3241</t>
  </si>
  <si>
    <t>2.8054</t>
  </si>
  <si>
    <t>0.6680</t>
  </si>
  <si>
    <t>5.9227</t>
  </si>
  <si>
    <t>0.3386</t>
  </si>
  <si>
    <t>0.4702</t>
  </si>
  <si>
    <t>0.8410</t>
  </si>
  <si>
    <t>2.7963</t>
  </si>
  <si>
    <t>1.1036</t>
  </si>
  <si>
    <t>1.1441</t>
  </si>
  <si>
    <t>3.2253</t>
  </si>
  <si>
    <t>0.8670</t>
  </si>
  <si>
    <t>0.5513</t>
  </si>
  <si>
    <t>1.8962</t>
  </si>
  <si>
    <t>2.5626</t>
  </si>
  <si>
    <t>2.5564</t>
  </si>
  <si>
    <t>2.5503</t>
  </si>
  <si>
    <t>2.5656</t>
  </si>
  <si>
    <t>0.5228</t>
  </si>
  <si>
    <t>0.9530</t>
  </si>
  <si>
    <t>0.9379</t>
  </si>
  <si>
    <t>1.0992</t>
  </si>
  <si>
    <t>1.9861</t>
  </si>
  <si>
    <t>1.5081</t>
  </si>
  <si>
    <t>1.9757</t>
  </si>
  <si>
    <t>2.9983</t>
  </si>
  <si>
    <t>1.4498</t>
  </si>
  <si>
    <t>1.5077</t>
  </si>
  <si>
    <t>0.7942</t>
  </si>
  <si>
    <t>1.9653</t>
  </si>
  <si>
    <t>0.5821</t>
  </si>
  <si>
    <t>0.7508</t>
  </si>
  <si>
    <t>2.0215</t>
  </si>
  <si>
    <t>0.8923</t>
  </si>
  <si>
    <t>1.1054</t>
  </si>
  <si>
    <t>3.4461</t>
  </si>
  <si>
    <t>0.4871</t>
  </si>
  <si>
    <t>3.6855</t>
  </si>
  <si>
    <t>2.5133</t>
  </si>
  <si>
    <t>0.8771</t>
  </si>
  <si>
    <t>0.4800</t>
  </si>
  <si>
    <t>0.6602</t>
  </si>
  <si>
    <t>2.4960</t>
  </si>
  <si>
    <t>0.2870</t>
  </si>
  <si>
    <t>2.5010</t>
  </si>
  <si>
    <t>0.8468</t>
  </si>
  <si>
    <t>0.2840</t>
  </si>
  <si>
    <t>4.3565</t>
  </si>
  <si>
    <t>0.6305</t>
  </si>
  <si>
    <t>0.5790</t>
  </si>
  <si>
    <t>2.7572</t>
  </si>
  <si>
    <t>1.4179</t>
  </si>
  <si>
    <t>0.7074</t>
  </si>
  <si>
    <t>0.5759</t>
  </si>
  <si>
    <t>1.2750</t>
  </si>
  <si>
    <t>0.5728</t>
  </si>
  <si>
    <t>3.4822</t>
  </si>
  <si>
    <t>0.3779</t>
  </si>
  <si>
    <t>3.2417</t>
  </si>
  <si>
    <t>2.9772</t>
  </si>
  <si>
    <t>2.2685</t>
  </si>
  <si>
    <t>0.5914</t>
  </si>
  <si>
    <t>2.5274</t>
  </si>
  <si>
    <t>1.2706</t>
  </si>
  <si>
    <t>0.3171</t>
  </si>
  <si>
    <t>2.7243</t>
  </si>
  <si>
    <t>0.6487</t>
  </si>
  <si>
    <t>3.2547</t>
  </si>
  <si>
    <t>0.4444</t>
  </si>
  <si>
    <t>2.4109</t>
  </si>
  <si>
    <t>2.5332</t>
  </si>
  <si>
    <t>0.9510</t>
  </si>
  <si>
    <t>0.3132</t>
  </si>
  <si>
    <t>2.6962</t>
  </si>
  <si>
    <t>0.6420</t>
  </si>
  <si>
    <t>3.5322</t>
  </si>
  <si>
    <t>0.4375</t>
  </si>
  <si>
    <t>2.5533</t>
  </si>
  <si>
    <t>0.5692</t>
  </si>
  <si>
    <t>2.5390</t>
  </si>
  <si>
    <t>1.2508</t>
  </si>
  <si>
    <t>0.3093</t>
  </si>
  <si>
    <t>2.6681</t>
  </si>
  <si>
    <t>0.6353</t>
  </si>
  <si>
    <t>3.8098</t>
  </si>
  <si>
    <t>0.4307</t>
  </si>
  <si>
    <t>0.5581</t>
  </si>
  <si>
    <t>0.7170</t>
  </si>
  <si>
    <t>0.4371</t>
  </si>
  <si>
    <t>0.7067</t>
  </si>
  <si>
    <t>5.3053</t>
  </si>
  <si>
    <t>2.9220</t>
  </si>
  <si>
    <t>1.1299</t>
  </si>
  <si>
    <t>2.3225</t>
  </si>
  <si>
    <t>2.7776</t>
  </si>
  <si>
    <t>0.7962</t>
  </si>
  <si>
    <t>0.3819</t>
  </si>
  <si>
    <t>0.4726</t>
  </si>
  <si>
    <t>0.7501</t>
  </si>
  <si>
    <t>2.4609</t>
  </si>
  <si>
    <t>0.2688</t>
  </si>
  <si>
    <t>0.3781</t>
  </si>
  <si>
    <t>0.7270</t>
  </si>
  <si>
    <t>1.0219</t>
  </si>
  <si>
    <t>2.2100</t>
  </si>
  <si>
    <t>0.4565</t>
  </si>
  <si>
    <t>3.1420</t>
  </si>
  <si>
    <t>2.3747</t>
  </si>
  <si>
    <t>1.7573</t>
  </si>
  <si>
    <t>2.9404</t>
  </si>
  <si>
    <t>1.7988</t>
  </si>
  <si>
    <t>5.1364</t>
  </si>
  <si>
    <t>1.8189</t>
  </si>
  <si>
    <t>1.1283</t>
  </si>
  <si>
    <t>9.2534</t>
  </si>
  <si>
    <t>2.2032</t>
  </si>
  <si>
    <t>1.7311</t>
  </si>
  <si>
    <t>0.4885</t>
  </si>
  <si>
    <t>2.7912</t>
  </si>
  <si>
    <t>1.1881</t>
  </si>
  <si>
    <t>1.7305</t>
  </si>
  <si>
    <t>4.9979</t>
  </si>
  <si>
    <t>1.7698</t>
  </si>
  <si>
    <t>1.0425</t>
  </si>
  <si>
    <t>8.5629</t>
  </si>
  <si>
    <t>2.0388</t>
  </si>
  <si>
    <t>1.7050</t>
  </si>
  <si>
    <t>looks up intersection of the CT and Age in Mths; returns the RF</t>
  </si>
  <si>
    <t>Reserve Factors</t>
  </si>
  <si>
    <t>Active</t>
  </si>
  <si>
    <t>Inactive</t>
  </si>
  <si>
    <t>1 - &lt;16</t>
  </si>
  <si>
    <t>16 - 104</t>
  </si>
  <si>
    <t>FTL -24 - NEL</t>
  </si>
  <si>
    <t xml:space="preserve">AGE IN </t>
  </si>
  <si>
    <t>N/A</t>
  </si>
  <si>
    <t>Maximum</t>
  </si>
  <si>
    <r>
      <rPr>
        <b/>
        <sz val="11"/>
        <rFont val="Franklin Gothic Medium"/>
        <family val="2"/>
      </rPr>
      <t>CALCULATRICE DES COÛTS D'INDEMNISATION NMETI</t>
    </r>
  </si>
  <si>
    <r>
      <rPr>
        <b/>
        <sz val="10"/>
        <rFont val="Franklin Gothic Medium"/>
        <family val="2"/>
      </rPr>
      <t>Date de l'accident (mm/jj/aaaa)</t>
    </r>
  </si>
  <si>
    <r>
      <rPr>
        <b/>
        <sz val="10"/>
        <rFont val="Franklin Gothic Medium"/>
        <family val="2"/>
      </rPr>
      <t>Nom de l'entreprise</t>
    </r>
  </si>
  <si>
    <r>
      <rPr>
        <b/>
        <sz val="10"/>
        <rFont val="Franklin Gothic Medium"/>
        <family val="2"/>
      </rPr>
      <t>Entreprise n</t>
    </r>
    <r>
      <rPr>
        <b/>
        <vertAlign val="superscript"/>
        <sz val="10"/>
        <rFont val="Franklin Gothic Medium"/>
        <family val="2"/>
      </rPr>
      <t>o</t>
    </r>
  </si>
  <si>
    <r>
      <rPr>
        <b/>
        <sz val="10"/>
        <rFont val="Franklin Gothic Medium"/>
        <family val="2"/>
      </rPr>
      <t>Travailleur</t>
    </r>
  </si>
  <si>
    <r>
      <rPr>
        <b/>
        <sz val="10"/>
        <rFont val="Franklin Gothic Medium"/>
        <family val="2"/>
      </rPr>
      <t>Taux d’indemnisation hebdomadaire ($)</t>
    </r>
  </si>
  <si>
    <r>
      <rPr>
        <b/>
        <sz val="10"/>
        <rFont val="Franklin Gothic Medium"/>
        <family val="2"/>
      </rPr>
      <t>Coûts de soins de santé ($)</t>
    </r>
  </si>
  <si>
    <r>
      <rPr>
        <b/>
        <sz val="10"/>
        <rFont val="Franklin Gothic Medium"/>
        <family val="2"/>
      </rPr>
      <t>Facteur de provisionnement</t>
    </r>
  </si>
  <si>
    <r>
      <t>Compte n</t>
    </r>
    <r>
      <rPr>
        <b/>
        <vertAlign val="superscript"/>
        <sz val="10"/>
        <rFont val="Franklin Gothic Medium"/>
        <family val="2"/>
      </rPr>
      <t>o</t>
    </r>
  </si>
  <si>
    <r>
      <rPr>
        <b/>
        <sz val="10"/>
        <rFont val="Franklin Gothic Medium"/>
        <family val="2"/>
      </rPr>
      <t>Préséance de la PG</t>
    </r>
  </si>
  <si>
    <r>
      <rPr>
        <b/>
        <sz val="10"/>
        <rFont val="Franklin Gothic Medium"/>
        <family val="2"/>
      </rPr>
      <t>Préséance du type de dossier</t>
    </r>
  </si>
  <si>
    <r>
      <rPr>
        <b/>
        <sz val="10"/>
        <rFont val="Franklin Gothic Medium"/>
        <family val="2"/>
      </rPr>
      <t>Pour outrepasser les prestations pour perte de gains (PG) totale calculées, veuillez indiquer un nouveau montant total de PG.</t>
    </r>
  </si>
  <si>
    <r>
      <rPr>
        <b/>
        <sz val="10"/>
        <rFont val="Franklin Gothic Medium"/>
        <family val="2"/>
      </rPr>
      <t>Si vous devez changer le type de dossier par défaut déterminé, veuillez indiquer un nouveau type de dossier qui a préséance.</t>
    </r>
  </si>
  <si>
    <r>
      <rPr>
        <b/>
        <sz val="10"/>
        <rFont val="Franklin Gothic Medium"/>
        <family val="2"/>
      </rPr>
      <t>Groupe de taux</t>
    </r>
  </si>
  <si>
    <r>
      <rPr>
        <b/>
        <sz val="10"/>
        <rFont val="Franklin Gothic Medium"/>
        <family val="2"/>
      </rPr>
      <t>Prestations antérieures au</t>
    </r>
  </si>
  <si>
    <r>
      <rPr>
        <b/>
        <sz val="10"/>
        <rFont val="Franklin Gothic Medium"/>
        <family val="2"/>
      </rPr>
      <t>Plafond des coûts d'indemnisation ($)</t>
    </r>
  </si>
  <si>
    <r>
      <rPr>
        <b/>
        <sz val="10"/>
        <rFont val="Franklin Gothic Medium"/>
        <family val="2"/>
      </rPr>
      <t>Facteur des frais généraux (%)</t>
    </r>
  </si>
  <si>
    <r>
      <rPr>
        <b/>
        <sz val="10"/>
        <rFont val="Franklin Gothic Medium"/>
        <family val="2"/>
      </rPr>
      <t>Durée (semaines)</t>
    </r>
  </si>
  <si>
    <r>
      <rPr>
        <b/>
        <sz val="10"/>
        <rFont val="Franklin Gothic Medium"/>
        <family val="2"/>
      </rPr>
      <t>Coûts liés à la pension ($)</t>
    </r>
  </si>
  <si>
    <r>
      <rPr>
        <b/>
        <sz val="10"/>
        <color rgb="FF0000FF"/>
        <rFont val="Franklin Gothic Medium"/>
        <family val="2"/>
      </rPr>
      <t>Veuillez indiquer si l'une des conditions suivantes s’applique (o ou n) :</t>
    </r>
  </si>
  <si>
    <r>
      <rPr>
        <b/>
        <sz val="10"/>
        <rFont val="Franklin Gothic Medium"/>
        <family val="2"/>
      </rPr>
      <t>Y a-t-il eu un versement de prestations pour PG plus de 24 mois après la date de l’accident avec une cotisation de retraite?</t>
    </r>
  </si>
  <si>
    <r>
      <rPr>
        <b/>
        <sz val="10"/>
        <rFont val="Franklin Gothic Medium"/>
        <family val="2"/>
      </rPr>
      <t>Des coûts non liés aux soins de santé ont-ils été payés durant l'année des « Prestations antérieures au »?</t>
    </r>
  </si>
  <si>
    <r>
      <rPr>
        <b/>
        <sz val="10"/>
        <rFont val="Franklin Gothic Medium"/>
        <family val="2"/>
      </rPr>
      <t>S’agit-il d'un décès?</t>
    </r>
  </si>
  <si>
    <r>
      <rPr>
        <b/>
        <sz val="11"/>
        <rFont val="Franklin Gothic Medium"/>
        <family val="2"/>
      </rPr>
      <t>COÛTS D’INDEMNISATION MAXIMAUX</t>
    </r>
  </si>
  <si>
    <r>
      <rPr>
        <b/>
        <sz val="11"/>
        <rFont val="Franklin Gothic Medium"/>
        <family val="2"/>
      </rPr>
      <t>SOMMAIRE DE L’ENTREPRISE</t>
    </r>
  </si>
  <si>
    <r>
      <rPr>
        <b/>
        <sz val="10"/>
        <rFont val="Franklin Gothic Medium"/>
        <family val="2"/>
      </rPr>
      <t>Dossier n</t>
    </r>
    <r>
      <rPr>
        <b/>
        <vertAlign val="superscript"/>
        <sz val="10"/>
        <rFont val="Franklin Gothic Medium"/>
        <family val="2"/>
      </rPr>
      <t>o</t>
    </r>
  </si>
  <si>
    <r>
      <rPr>
        <b/>
        <sz val="10"/>
        <rFont val="Franklin Gothic Medium"/>
        <family val="2"/>
      </rPr>
      <t>Date de</t>
    </r>
  </si>
  <si>
    <r>
      <rPr>
        <b/>
        <sz val="10"/>
        <rFont val="Franklin Gothic Medium"/>
        <family val="2"/>
      </rPr>
      <t>Type de</t>
    </r>
  </si>
  <si>
    <r>
      <rPr>
        <b/>
        <sz val="10"/>
        <rFont val="Franklin Gothic Medium"/>
        <family val="2"/>
      </rPr>
      <t>Âge du</t>
    </r>
  </si>
  <si>
    <r>
      <rPr>
        <b/>
        <sz val="10"/>
        <rFont val="Franklin Gothic Medium"/>
        <family val="2"/>
      </rPr>
      <t>Autre que</t>
    </r>
  </si>
  <si>
    <r>
      <rPr>
        <b/>
        <sz val="10"/>
        <rFont val="Franklin Gothic Medium"/>
        <family val="2"/>
      </rPr>
      <t>Prestations antérieures</t>
    </r>
  </si>
  <si>
    <r>
      <rPr>
        <b/>
        <sz val="10"/>
        <rFont val="Franklin Gothic Medium"/>
        <family val="2"/>
      </rPr>
      <t>Coûts</t>
    </r>
  </si>
  <si>
    <r>
      <rPr>
        <b/>
        <sz val="10"/>
        <rFont val="Franklin Gothic Medium"/>
        <family val="2"/>
      </rPr>
      <t>Frais</t>
    </r>
  </si>
  <si>
    <r>
      <rPr>
        <b/>
        <sz val="10"/>
        <rFont val="Franklin Gothic Medium"/>
        <family val="2"/>
      </rPr>
      <t>l'accident</t>
    </r>
  </si>
  <si>
    <r>
      <rPr>
        <b/>
        <sz val="10"/>
        <rFont val="Franklin Gothic Medium"/>
        <family val="2"/>
      </rPr>
      <t>dossier</t>
    </r>
  </si>
  <si>
    <r>
      <rPr>
        <b/>
        <sz val="10"/>
        <rFont val="Franklin Gothic Medium"/>
        <family val="2"/>
      </rPr>
      <t>pension</t>
    </r>
  </si>
  <si>
    <r>
      <rPr>
        <b/>
        <sz val="10"/>
        <rFont val="Franklin Gothic Medium"/>
        <family val="2"/>
      </rPr>
      <t>Pension</t>
    </r>
  </si>
  <si>
    <r>
      <rPr>
        <b/>
        <sz val="10"/>
        <rFont val="Franklin Gothic Medium"/>
        <family val="2"/>
      </rPr>
      <t>actualisées</t>
    </r>
  </si>
  <si>
    <r>
      <rPr>
        <b/>
        <sz val="10"/>
        <rFont val="Franklin Gothic Medium"/>
        <family val="2"/>
      </rPr>
      <t>futurs</t>
    </r>
  </si>
  <si>
    <r>
      <rPr>
        <b/>
        <sz val="10"/>
        <rFont val="Franklin Gothic Medium"/>
        <family val="2"/>
      </rPr>
      <t>généraux</t>
    </r>
  </si>
  <si>
    <r>
      <rPr>
        <b/>
        <sz val="10"/>
        <rFont val="Franklin Gothic Medium"/>
        <family val="2"/>
      </rPr>
      <t>maximaux</t>
    </r>
  </si>
  <si>
    <r>
      <rPr>
        <b/>
        <sz val="10"/>
        <rFont val="Franklin Gothic Medium"/>
        <family val="2"/>
      </rPr>
      <t>Facteur</t>
    </r>
  </si>
  <si>
    <r>
      <rPr>
        <b/>
        <sz val="10"/>
        <rFont val="Franklin Gothic Medium"/>
        <family val="2"/>
      </rPr>
      <t>Année de</t>
    </r>
  </si>
  <si>
    <r>
      <rPr>
        <b/>
        <sz val="10"/>
        <rFont val="Franklin Gothic Medium"/>
        <family val="2"/>
      </rPr>
      <t>des coûts</t>
    </r>
  </si>
  <si>
    <r>
      <rPr>
        <b/>
        <sz val="10"/>
        <rFont val="Franklin Gothic Medium"/>
        <family val="2"/>
      </rPr>
      <t>Indice de</t>
    </r>
  </si>
  <si>
    <r>
      <rPr>
        <b/>
        <sz val="10"/>
        <rFont val="Franklin Gothic Medium"/>
        <family val="2"/>
      </rPr>
      <t>de l'accident</t>
    </r>
  </si>
  <si>
    <r>
      <rPr>
        <b/>
        <sz val="10"/>
        <rFont val="Franklin Gothic Medium"/>
        <family val="2"/>
      </rPr>
      <t>Prime ($)</t>
    </r>
  </si>
  <si>
    <r>
      <rPr>
        <b/>
        <sz val="10"/>
        <rFont val="Franklin Gothic Medium"/>
        <family val="2"/>
      </rPr>
      <t>prévus (%)</t>
    </r>
  </si>
  <si>
    <r>
      <rPr>
        <b/>
        <sz val="10"/>
        <rFont val="Franklin Gothic Medium"/>
        <family val="2"/>
      </rPr>
      <t>prévus ($)</t>
    </r>
  </si>
  <si>
    <r>
      <rPr>
        <b/>
        <sz val="10"/>
        <rFont val="Franklin Gothic Medium"/>
        <family val="2"/>
      </rPr>
      <t>NMETI ($)</t>
    </r>
  </si>
  <si>
    <r>
      <rPr>
        <b/>
        <sz val="10"/>
        <rFont val="Franklin Gothic Medium"/>
        <family val="2"/>
      </rPr>
      <t>de tarification (%)</t>
    </r>
  </si>
  <si>
    <r>
      <rPr>
        <b/>
        <sz val="10"/>
        <rFont val="Franklin Gothic Medium"/>
        <family val="2"/>
      </rPr>
      <t>de rendement</t>
    </r>
  </si>
  <si>
    <r>
      <rPr>
        <b/>
        <sz val="10"/>
        <rFont val="Franklin Gothic Medium"/>
        <family val="2"/>
      </rPr>
      <t>Rabais maximal potentiel de la NMETI</t>
    </r>
  </si>
  <si>
    <r>
      <rPr>
        <b/>
        <sz val="10"/>
        <rFont val="Franklin Gothic Medium"/>
        <family val="2"/>
      </rPr>
      <t>Surcharge ou rabais réel de la NMETI</t>
    </r>
  </si>
  <si>
    <r>
      <rPr>
        <b/>
        <sz val="10"/>
        <rFont val="Franklin Gothic Medium"/>
        <family val="2"/>
      </rPr>
      <t>Coûts pour l’entreprise</t>
    </r>
  </si>
  <si>
    <r>
      <rPr>
        <b/>
        <sz val="10"/>
        <rFont val="Franklin Gothic Medium"/>
        <family val="2"/>
      </rPr>
      <t>Marge bénéficiaire de l’entreprise (%)</t>
    </r>
  </si>
  <si>
    <r>
      <rPr>
        <b/>
        <sz val="10"/>
        <rFont val="Franklin Gothic Medium"/>
        <family val="2"/>
      </rPr>
      <t>Ventes brutes nécessaires pour recouvrer les coûts pour l’entreprise</t>
    </r>
  </si>
  <si>
    <r>
      <rPr>
        <b/>
        <sz val="10"/>
        <rFont val="Franklin Gothic Medium"/>
        <family val="2"/>
      </rPr>
      <t>Total des coûts de la demande</t>
    </r>
  </si>
  <si>
    <r>
      <rPr>
        <b/>
        <sz val="10"/>
        <rFont val="Franklin Gothic Medium"/>
        <family val="2"/>
      </rPr>
      <t>Coûts indirects approximatifs</t>
    </r>
  </si>
  <si>
    <r>
      <rPr>
        <b/>
        <sz val="10"/>
        <rFont val="Franklin Gothic Medium"/>
        <family val="2"/>
      </rPr>
      <t>Coûts pour l’entreprise + coûts indirects</t>
    </r>
  </si>
  <si>
    <r>
      <rPr>
        <b/>
        <sz val="10"/>
        <rFont val="Franklin Gothic Medium"/>
        <family val="2"/>
      </rPr>
      <t>Ventes brutes requises pour recouvrer le total des coûts</t>
    </r>
  </si>
  <si>
    <r>
      <rPr>
        <i/>
        <sz val="10"/>
        <rFont val="Franklin Gothic Medium"/>
        <family val="2"/>
      </rPr>
      <t>Coûts prévus x facteur de tarification</t>
    </r>
  </si>
  <si>
    <r>
      <rPr>
        <i/>
        <sz val="9"/>
        <rFont val="Franklin Gothic Medium"/>
        <family val="2"/>
      </rPr>
      <t>(Coûts NMETI – coûts prévus) X facteur de tarification</t>
    </r>
  </si>
  <si>
    <r>
      <rPr>
        <i/>
        <sz val="10"/>
        <rFont val="Franklin Gothic Medium"/>
        <family val="2"/>
      </rPr>
      <t>Rabais potentiel maximal - ou + surcharge/rabais réel</t>
    </r>
  </si>
  <si>
    <r>
      <rPr>
        <i/>
        <sz val="10"/>
        <rFont val="Franklin Gothic Medium"/>
        <family val="2"/>
      </rPr>
      <t>Coûts pour l’entreprise / marge bénéficiaire de l’entreprise</t>
    </r>
  </si>
  <si>
    <r>
      <rPr>
        <i/>
        <sz val="10"/>
        <rFont val="Franklin Gothic Medium"/>
        <family val="2"/>
      </rPr>
      <t>Total des coûts liés à la pension ou autres que pension (relevé NMETI)</t>
    </r>
  </si>
  <si>
    <r>
      <rPr>
        <i/>
        <sz val="10"/>
        <rFont val="Franklin Gothic Medium"/>
        <family val="2"/>
      </rPr>
      <t>Total des coûts de la demande x 4</t>
    </r>
  </si>
  <si>
    <r>
      <rPr>
        <i/>
        <sz val="10"/>
        <rFont val="Franklin Gothic Medium"/>
        <family val="2"/>
      </rPr>
      <t>Coûts pour l’entreprise (ci-dessus) + coûts indirects approximatifs</t>
    </r>
  </si>
  <si>
    <r>
      <rPr>
        <i/>
        <sz val="10"/>
        <rFont val="Franklin Gothic Medium"/>
        <family val="2"/>
      </rPr>
      <t>(Coûts pour l’entreprise + coûts indirects) /marge bénéficiaire de l’entreprise</t>
    </r>
  </si>
  <si>
    <t>v2002fr</t>
  </si>
  <si>
    <t>Réintégration au marché du travail ($)</t>
  </si>
  <si>
    <r>
      <rPr>
        <b/>
        <sz val="18"/>
        <rFont val="Franklin Gothic Medium"/>
        <family val="2"/>
      </rPr>
      <t>Instructions</t>
    </r>
  </si>
  <si>
    <r>
      <rPr>
        <b/>
        <sz val="12"/>
        <rFont val="Franklin Gothic Medium"/>
        <family val="2"/>
      </rPr>
      <t>Qu’est-ce que la Calculatrice des coûts d’indemnisation NMETI?</t>
    </r>
  </si>
  <si>
    <r>
      <rPr>
        <sz val="11"/>
        <rFont val="Franklin Gothic Medium"/>
        <family val="2"/>
      </rPr>
      <t>La Calculatrice des coûts d’indemnisation NMETI est conçue pour aider les employeurs à estimer les coûts tarifés par incidence d’une lésion professionnelle.  Une fois les données de base indiquées, la calculatrice vous montrera, avec une précision raisonnable, les coûts d’indemnisation maximaux de cette lésion et ses effets sur les coûts NMETI de l’entreprise (mesure de l’indice de rendement). La calculatrice est aussi conçue pour vous montrer les répercussions financières de la lésion sur votre entreprise en tenant compte des coûts indirects ou connexes.</t>
    </r>
  </si>
  <si>
    <r>
      <rPr>
        <b/>
        <sz val="12"/>
        <rFont val="Franklin Gothic Medium"/>
        <family val="2"/>
      </rPr>
      <t>Comment utiliser la calculatrice</t>
    </r>
  </si>
  <si>
    <r>
      <rPr>
        <sz val="11"/>
        <rFont val="Franklin Gothic Medium"/>
        <family val="2"/>
      </rPr>
      <t xml:space="preserve">Vous devez remplir les champs obligatoires indiqués en jaune pour que la calculatrice fournisse les résultats appropriés. Vous pouvez aussi raffiner les résultats, selon la situation, en outrepassant certains des champs. (Pour rétablir la page, assurez-vous d’effacer ce que vous avez indiqué dans les champs en jaune).                                                                                                                                                                    </t>
    </r>
  </si>
  <si>
    <r>
      <rPr>
        <b/>
        <sz val="12"/>
        <rFont val="Franklin Gothic Medium"/>
        <family val="2"/>
      </rPr>
      <t>Données requises pour calculer les coûts d’indemnisation maximaux</t>
    </r>
  </si>
  <si>
    <r>
      <rPr>
        <sz val="11"/>
        <rFont val="Franklin Gothic Medium"/>
        <family val="2"/>
      </rPr>
      <t xml:space="preserve">Pour déterminer les coûts d’indemnisation maximaux d’une demande de prestations, les renseignements suivants sont requis :                                                                                                                                           </t>
    </r>
  </si>
  <si>
    <r>
      <rPr>
        <b/>
        <sz val="11"/>
        <rFont val="Franklin Gothic Medium"/>
        <family val="2"/>
      </rPr>
      <t>Groupe de taux</t>
    </r>
  </si>
  <si>
    <r>
      <rPr>
        <sz val="11"/>
        <rFont val="Franklin Gothic Medium"/>
        <family val="2"/>
      </rPr>
      <t>- Indiquez le groupe de taux auquel est imputée la demande.</t>
    </r>
  </si>
  <si>
    <r>
      <rPr>
        <b/>
        <sz val="11"/>
        <rFont val="Franklin Gothic Medium"/>
        <family val="2"/>
      </rPr>
      <t>Date des prestations antérieures</t>
    </r>
  </si>
  <si>
    <r>
      <rPr>
        <sz val="11"/>
        <rFont val="Franklin Gothic Medium"/>
        <family val="2"/>
      </rPr>
      <t>- Dans le menu déroulant, choisissez le troisième trimestre et indiquez  la date du relevé NMETI pour laquelle vous désirez estimer les calculs.</t>
    </r>
  </si>
  <si>
    <r>
      <rPr>
        <b/>
        <sz val="11"/>
        <rFont val="Franklin Gothic Medium"/>
        <family val="2"/>
      </rPr>
      <t>Date de l’accident</t>
    </r>
  </si>
  <si>
    <r>
      <rPr>
        <sz val="11"/>
        <rFont val="Franklin Gothic Medium"/>
        <family val="2"/>
      </rPr>
      <t>- Indiquez la date de l'accident comme suit : mm-jj-aaaa.</t>
    </r>
  </si>
  <si>
    <r>
      <rPr>
        <sz val="11"/>
        <rFont val="Franklin Gothic Medium"/>
        <family val="2"/>
      </rPr>
      <t>Ensuite, indiquez les valeurs demandées dans les champs suivants, si elles s’appliquent à la demande :</t>
    </r>
  </si>
  <si>
    <r>
      <rPr>
        <b/>
        <sz val="11"/>
        <rFont val="Franklin Gothic Medium"/>
        <family val="2"/>
      </rPr>
      <t>Taux d’indemnisation hebdomadaire ($)</t>
    </r>
  </si>
  <si>
    <r>
      <rPr>
        <sz val="11"/>
        <rFont val="Franklin Gothic Medium"/>
        <family val="2"/>
      </rPr>
      <t>- Indiquez le montant hebdomadaire versé au travailleur blessé pour les prestations pour perte de gains (PG).</t>
    </r>
  </si>
  <si>
    <r>
      <rPr>
        <b/>
        <sz val="11"/>
        <rFont val="Franklin Gothic Medium"/>
        <family val="2"/>
      </rPr>
      <t>Durée (semaines)</t>
    </r>
  </si>
  <si>
    <r>
      <rPr>
        <sz val="11"/>
        <rFont val="Franklin Gothic Medium"/>
        <family val="2"/>
      </rPr>
      <t>- Indiquez le nombre de semaines de versement pour PG. Si les prestations pour PG ont été versées pendant une semaine ou moins, indiquez un nombre décimal inférieur à 1 (par exemple, 0,2=1 jour, 0,4=2 jours, etc.)</t>
    </r>
  </si>
  <si>
    <r>
      <rPr>
        <b/>
        <sz val="11"/>
        <rFont val="Franklin Gothic Medium"/>
        <family val="2"/>
      </rPr>
      <t>Coûts de soins de santé ($)</t>
    </r>
  </si>
  <si>
    <r>
      <rPr>
        <sz val="11"/>
        <rFont val="Franklin Gothic Medium"/>
        <family val="2"/>
      </rPr>
      <t>- Indiquez le total des coûts de soins de santé associés à cette lésion. S'il n’y en a aucun, ne pas remplir.</t>
    </r>
  </si>
  <si>
    <r>
      <rPr>
        <b/>
        <sz val="11"/>
        <rFont val="Franklin Gothic Medium"/>
        <family val="2"/>
      </rPr>
      <t>Réintégration au marché du travail ($)</t>
    </r>
  </si>
  <si>
    <r>
      <rPr>
        <sz val="11"/>
        <rFont val="Franklin Gothic Medium"/>
        <family val="2"/>
      </rPr>
      <t>- Indiquez le total des coûts de réintégration au marché du travail liés à cette demande. S'il n’y en a aucun, ne pas remplir.</t>
    </r>
  </si>
  <si>
    <r>
      <rPr>
        <b/>
        <sz val="11"/>
        <rFont val="Franklin Gothic Medium"/>
        <family val="2"/>
      </rPr>
      <t>Coûts liés à la pension ($)</t>
    </r>
  </si>
  <si>
    <r>
      <rPr>
        <sz val="11"/>
        <rFont val="Franklin Gothic Medium"/>
        <family val="2"/>
      </rPr>
      <t>- Indiquez le total des coûts liés à la pension associés à cette demande. S'il n’y en a aucun, ne pas remplir.</t>
    </r>
  </si>
  <si>
    <r>
      <rPr>
        <b/>
        <sz val="11"/>
        <rFont val="Franklin Gothic Medium"/>
        <family val="2"/>
      </rPr>
      <t>Situation particulière A</t>
    </r>
    <r>
      <rPr>
        <sz val="11"/>
        <rFont val="Franklin Gothic Medium"/>
        <family val="2"/>
      </rPr>
      <t xml:space="preserve"> - Si vous devez outrepasser le total des prestations pour PG et le type de dossier associé pour plus de précision, veuillez utiliser les champs ci-dessous :</t>
    </r>
  </si>
  <si>
    <r>
      <rPr>
        <b/>
        <sz val="11"/>
        <rFont val="Franklin Gothic Medium"/>
        <family val="2"/>
      </rPr>
      <t>Préséance de la PG</t>
    </r>
  </si>
  <si>
    <r>
      <rPr>
        <sz val="11"/>
        <rFont val="Franklin Gothic Medium"/>
        <family val="2"/>
      </rPr>
      <t>- Indiquez ici tout nouveau montant total de prestations pour PG payées.</t>
    </r>
  </si>
  <si>
    <r>
      <rPr>
        <b/>
        <sz val="11"/>
        <rFont val="Franklin Gothic Medium"/>
        <family val="2"/>
      </rPr>
      <t>Préséance du type de dossier</t>
    </r>
  </si>
  <si>
    <r>
      <rPr>
        <sz val="11"/>
        <rFont val="Franklin Gothic Medium"/>
        <family val="2"/>
      </rPr>
      <t>- Indiquez le nouveau type de dossier si vous devez changer le type par défaut déterminé par la calculatrice.</t>
    </r>
  </si>
  <si>
    <r>
      <rPr>
        <b/>
        <sz val="11"/>
        <rFont val="Franklin Gothic Medium"/>
        <family val="2"/>
      </rPr>
      <t xml:space="preserve">Situation particulière B </t>
    </r>
    <r>
      <rPr>
        <sz val="11"/>
        <rFont val="Franklin Gothic Medium"/>
        <family val="2"/>
      </rPr>
      <t>- Si des versements pour PG ont été faits pendant plus de 24 mois à partir de la date de la lésion avec cotisation à la pension de retraite :</t>
    </r>
  </si>
  <si>
    <r>
      <rPr>
        <b/>
        <sz val="11"/>
        <rFont val="Franklin Gothic Medium"/>
        <family val="2"/>
      </rPr>
      <t>Y a-t-il eu un versement de prestations pour PG plus de 24 mois après la date de l’accident avec une cotisation de retraite?</t>
    </r>
  </si>
  <si>
    <r>
      <rPr>
        <sz val="11"/>
        <rFont val="Franklin Gothic Medium"/>
        <family val="2"/>
      </rPr>
      <t>- Veuillez indiquer « o » dans le champ ci-dessous. Sinon, ne pas remplir.</t>
    </r>
  </si>
  <si>
    <r>
      <rPr>
        <sz val="11"/>
        <rFont val="Franklin Gothic Medium"/>
        <family val="2"/>
      </rPr>
      <t>*Si des coûts non liés aux soins de santé ont été payés pour la lésion durant l'année des « Prestations antérieures au » :</t>
    </r>
  </si>
  <si>
    <r>
      <rPr>
        <b/>
        <sz val="11"/>
        <rFont val="Franklin Gothic Medium"/>
        <family val="2"/>
      </rPr>
      <t>Des coûts non liés aux soins de santé ont-ils été payés durant l'année des « Prestations antérieures au »?</t>
    </r>
  </si>
  <si>
    <r>
      <rPr>
        <b/>
        <sz val="11"/>
        <rFont val="Franklin Gothic Medium"/>
        <family val="2"/>
      </rPr>
      <t>Situations particulières C</t>
    </r>
    <r>
      <rPr>
        <sz val="11"/>
        <rFont val="Franklin Gothic Medium"/>
        <family val="2"/>
      </rPr>
      <t xml:space="preserve"> - Si votre calcul concerne une demande de prestations pour décès :</t>
    </r>
  </si>
  <si>
    <r>
      <rPr>
        <b/>
        <sz val="11"/>
        <rFont val="Franklin Gothic Medium"/>
        <family val="2"/>
      </rPr>
      <t>S’agit-il d'un décès?</t>
    </r>
  </si>
  <si>
    <r>
      <rPr>
        <b/>
        <sz val="11"/>
        <rFont val="Franklin Gothic Medium"/>
        <family val="2"/>
      </rPr>
      <t>Données requises pour les répercussions sur le sommaire de l’entreprise</t>
    </r>
  </si>
  <si>
    <r>
      <rPr>
        <sz val="11"/>
        <rFont val="Franklin Gothic Medium"/>
        <family val="2"/>
      </rPr>
      <t xml:space="preserve">Veuillez indiquer le montant de votre prime en dollars, ce qui permettra de calculer l'Indice de rendement de l'entreprise (0 à 4, 0 donnant lieu à un rabais maximal, 4 à une surcharge maximale).   </t>
    </r>
  </si>
  <si>
    <r>
      <rPr>
        <b/>
        <sz val="11"/>
        <rFont val="Franklin Gothic Medium"/>
        <family val="2"/>
      </rPr>
      <t>Prime ($)</t>
    </r>
  </si>
  <si>
    <r>
      <rPr>
        <b/>
        <sz val="11"/>
        <rFont val="Franklin Gothic Medium"/>
        <family val="2"/>
      </rPr>
      <t>Données requises pour calculer les coûts pour l'entreprise</t>
    </r>
  </si>
  <si>
    <r>
      <rPr>
        <sz val="11"/>
        <rFont val="Franklin Gothic Medium"/>
        <family val="2"/>
      </rPr>
      <t>Pour inclure les coûts indirects dans les coûts pour l’entreprise et calculer les ventes brutes nécessaires pour recouvrer le total des coûts :</t>
    </r>
  </si>
  <si>
    <r>
      <rPr>
        <b/>
        <sz val="11"/>
        <rFont val="Franklin Gothic Medium"/>
        <family val="2"/>
      </rPr>
      <t>Marge bénéficiaire de l’entreprise (%)</t>
    </r>
  </si>
  <si>
    <r>
      <rPr>
        <sz val="11"/>
        <rFont val="Franklin Gothic Medium"/>
        <family val="2"/>
      </rPr>
      <t>- Veuillez indiquer la marge bénéficiaire de votre entreprise dans le champ.</t>
    </r>
  </si>
  <si>
    <r>
      <t>Dossier n</t>
    </r>
    <r>
      <rPr>
        <b/>
        <vertAlign val="superscript"/>
        <sz val="10"/>
        <rFont val="Franklin Gothic Medium"/>
        <family val="2"/>
      </rPr>
      <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</si>
</sst>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quot;$&quot;#,##0.00;[Red]&quot;$&quot;#,##0.00"/>
    <numFmt numFmtId="167" formatCode="0.0"/>
    <numFmt numFmtId="168" formatCode="0.000_)"/>
    <numFmt numFmtId="169" formatCode="0.0000_)"/>
    <numFmt numFmtId="170" formatCode="_(* #,##0.000_);_(* \(#,##0.000\);_(* &quot;-&quot;???_);_(@_)"/>
    <numFmt numFmtId="171" formatCode="[$-409]d\-mmm\-yyyy;@"/>
    <numFmt numFmtId="172" formatCode="0.000"/>
  </numFmts>
  <fonts count="40">
    <font>
      <sz val="10"/>
      <name val="Arial"/>
    </font>
    <font>
      <sz val="10"/>
      <name val="Arial"/>
      <family val="2"/>
    </font>
    <font>
      <sz val="12"/>
      <name val="Arial MT"/>
    </font>
    <font>
      <u/>
      <sz val="12"/>
      <color indexed="12"/>
      <name val="Arial MT"/>
    </font>
    <font>
      <sz val="8"/>
      <name val="Arial"/>
      <family val="2"/>
    </font>
    <font>
      <sz val="10"/>
      <name val="Franklin Gothic Medium"/>
      <family val="2"/>
    </font>
    <font>
      <b/>
      <u/>
      <sz val="10"/>
      <name val="Franklin Gothic Medium"/>
      <family val="2"/>
    </font>
    <font>
      <sz val="12"/>
      <name val="Franklin Gothic Medium"/>
      <family val="2"/>
    </font>
    <font>
      <b/>
      <sz val="10"/>
      <name val="Franklin Gothic Medium"/>
      <family val="2"/>
    </font>
    <font>
      <b/>
      <sz val="12"/>
      <name val="Franklin Gothic Medium"/>
      <family val="2"/>
    </font>
    <font>
      <b/>
      <u/>
      <sz val="12"/>
      <name val="Franklin Gothic Medium"/>
      <family val="2"/>
    </font>
    <font>
      <b/>
      <sz val="9"/>
      <name val="Franklin Gothic Medium"/>
      <family val="2"/>
    </font>
    <font>
      <b/>
      <sz val="11"/>
      <name val="Franklin Gothic Medium"/>
      <family val="2"/>
    </font>
    <font>
      <sz val="9"/>
      <name val="Franklin Gothic Medium"/>
      <family val="2"/>
    </font>
    <font>
      <b/>
      <u/>
      <sz val="16"/>
      <name val="Franklin Gothic Medium"/>
      <family val="2"/>
    </font>
    <font>
      <b/>
      <sz val="14"/>
      <name val="Franklin Gothic Medium"/>
      <family val="2"/>
    </font>
    <font>
      <b/>
      <sz val="12"/>
      <color indexed="10"/>
      <name val="Franklin Gothic Medium"/>
      <family val="2"/>
    </font>
    <font>
      <b/>
      <sz val="12"/>
      <color indexed="8"/>
      <name val="Franklin Gothic Medium"/>
      <family val="2"/>
    </font>
    <font>
      <b/>
      <sz val="12"/>
      <color indexed="12"/>
      <name val="Franklin Gothic Medium"/>
      <family val="2"/>
    </font>
    <font>
      <sz val="12"/>
      <color indexed="12"/>
      <name val="Franklin Gothic Medium"/>
      <family val="2"/>
    </font>
    <font>
      <sz val="12"/>
      <color indexed="8"/>
      <name val="Franklin Gothic Medium"/>
      <family val="2"/>
    </font>
    <font>
      <b/>
      <sz val="11"/>
      <color indexed="9"/>
      <name val="Franklin Gothic Medium"/>
      <family val="2"/>
    </font>
    <font>
      <b/>
      <sz val="10"/>
      <color indexed="10"/>
      <name val="Franklin Gothic Medium"/>
      <family val="2"/>
    </font>
    <font>
      <u/>
      <sz val="12"/>
      <color indexed="12"/>
      <name val="Franklin Gothic Medium"/>
      <family val="2"/>
    </font>
    <font>
      <b/>
      <sz val="10"/>
      <color indexed="12"/>
      <name val="Franklin Gothic Medium"/>
      <family val="2"/>
    </font>
    <font>
      <sz val="10"/>
      <color indexed="12"/>
      <name val="Franklin Gothic Medium"/>
      <family val="2"/>
    </font>
    <font>
      <sz val="8"/>
      <name val="Franklin Gothic Medium"/>
      <family val="2"/>
    </font>
    <font>
      <b/>
      <sz val="8"/>
      <name val="Franklin Gothic Medium"/>
      <family val="2"/>
    </font>
    <font>
      <sz val="8"/>
      <color indexed="10"/>
      <name val="Franklin Gothic Medium"/>
      <family val="2"/>
    </font>
    <font>
      <i/>
      <sz val="10"/>
      <name val="Franklin Gothic Medium"/>
      <family val="2"/>
    </font>
    <font>
      <i/>
      <sz val="9"/>
      <name val="Franklin Gothic Medium"/>
      <family val="2"/>
    </font>
    <font>
      <b/>
      <sz val="18"/>
      <name val="Franklin Gothic Medium"/>
      <family val="2"/>
    </font>
    <font>
      <sz val="18"/>
      <name val="Franklin Gothic Medium"/>
      <family val="2"/>
    </font>
    <font>
      <sz val="11"/>
      <name val="Franklin Gothic Medium"/>
      <family val="2"/>
    </font>
    <font>
      <b/>
      <sz val="12"/>
      <color indexed="12"/>
      <name val="Arial MT"/>
    </font>
    <font>
      <sz val="12"/>
      <color indexed="12"/>
      <name val="Arial MT"/>
    </font>
    <font>
      <sz val="11"/>
      <color theme="1"/>
      <name val="Calibri"/>
      <family val="2"/>
      <scheme val="minor"/>
    </font>
    <font>
      <sz val="10"/>
      <color indexed="8"/>
      <name val="Helv"/>
    </font>
    <font>
      <b/>
      <vertAlign val="superscript"/>
      <sz val="10"/>
      <name val="Franklin Gothic Medium"/>
      <family val="2"/>
    </font>
    <font>
      <b/>
      <sz val="10"/>
      <color rgb="FF0000FF"/>
      <name val="Franklin Gothic Medium"/>
      <family val="2"/>
    </font>
  </fonts>
  <fills count="16">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medium">
        <color indexed="64"/>
      </bottom>
      <diagonal/>
    </border>
    <border>
      <left/>
      <right/>
      <top style="thin">
        <color indexed="8"/>
      </top>
      <bottom style="thin">
        <color indexed="8"/>
      </bottom>
      <diagonal/>
    </border>
    <border>
      <left/>
      <right/>
      <top style="dashed">
        <color indexed="64"/>
      </top>
      <bottom/>
      <diagonal/>
    </border>
    <border>
      <left/>
      <right/>
      <top/>
      <bottom style="dashed">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tted">
        <color indexed="64"/>
      </bottom>
      <diagonal/>
    </border>
    <border>
      <left style="double">
        <color indexed="64"/>
      </left>
      <right/>
      <top/>
      <bottom style="double">
        <color indexed="64"/>
      </bottom>
      <diagonal/>
    </border>
    <border>
      <left/>
      <right/>
      <top style="dashed">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bottom style="double">
        <color indexed="64"/>
      </bottom>
      <diagonal/>
    </border>
    <border>
      <left/>
      <right style="double">
        <color indexed="64"/>
      </right>
      <top/>
      <bottom style="dashed">
        <color indexed="64"/>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ashed">
        <color indexed="64"/>
      </bottom>
      <diagonal/>
    </border>
    <border>
      <left style="double">
        <color indexed="64"/>
      </left>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12">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36" fillId="0" borderId="0"/>
    <xf numFmtId="0" fontId="2" fillId="0" borderId="0"/>
    <xf numFmtId="0" fontId="2" fillId="0" borderId="0"/>
    <xf numFmtId="9" fontId="1" fillId="0" borderId="0" applyFont="0" applyFill="0" applyBorder="0" applyAlignment="0" applyProtection="0"/>
    <xf numFmtId="0" fontId="37" fillId="0" borderId="0"/>
    <xf numFmtId="44" fontId="1" fillId="0" borderId="0" applyFont="0" applyFill="0" applyBorder="0" applyAlignment="0" applyProtection="0"/>
    <xf numFmtId="0" fontId="37" fillId="0" borderId="0"/>
    <xf numFmtId="0" fontId="1" fillId="0" borderId="0"/>
    <xf numFmtId="9" fontId="1" fillId="0" borderId="0" applyFont="0" applyFill="0" applyBorder="0" applyAlignment="0" applyProtection="0"/>
  </cellStyleXfs>
  <cellXfs count="506">
    <xf numFmtId="0" fontId="0" fillId="0" borderId="0" xfId="0"/>
    <xf numFmtId="0" fontId="5" fillId="0" borderId="0" xfId="0" applyFont="1"/>
    <xf numFmtId="0" fontId="6" fillId="0" borderId="0" xfId="4" applyFont="1"/>
    <xf numFmtId="0" fontId="7" fillId="0" borderId="0" xfId="4" applyFont="1"/>
    <xf numFmtId="0" fontId="5" fillId="0" borderId="0" xfId="4" applyFont="1"/>
    <xf numFmtId="0" fontId="8" fillId="0" borderId="1" xfId="4" applyFont="1" applyBorder="1"/>
    <xf numFmtId="0" fontId="7" fillId="0" borderId="2" xfId="4" applyFont="1" applyBorder="1"/>
    <xf numFmtId="0" fontId="5" fillId="0" borderId="2" xfId="4" applyFont="1" applyBorder="1"/>
    <xf numFmtId="0" fontId="8" fillId="0" borderId="2" xfId="4" applyFont="1" applyBorder="1"/>
    <xf numFmtId="0" fontId="5" fillId="0" borderId="3" xfId="4" applyFont="1" applyBorder="1"/>
    <xf numFmtId="0" fontId="8" fillId="0" borderId="0" xfId="4" applyFont="1" applyBorder="1" applyAlignment="1">
      <alignment horizontal="left"/>
    </xf>
    <xf numFmtId="0" fontId="5" fillId="0" borderId="0" xfId="4" applyFont="1" applyBorder="1" applyAlignment="1">
      <alignment horizontal="center"/>
    </xf>
    <xf numFmtId="0" fontId="5" fillId="0" borderId="4" xfId="4" applyFont="1" applyBorder="1"/>
    <xf numFmtId="0" fontId="5" fillId="0" borderId="0" xfId="4" applyFont="1" applyBorder="1"/>
    <xf numFmtId="0" fontId="5" fillId="0" borderId="5" xfId="4" applyFont="1" applyBorder="1"/>
    <xf numFmtId="0" fontId="8" fillId="0" borderId="0" xfId="4" applyFont="1"/>
    <xf numFmtId="0" fontId="8" fillId="0" borderId="6" xfId="4" applyFont="1" applyBorder="1" applyAlignment="1">
      <alignment horizontal="center"/>
    </xf>
    <xf numFmtId="0" fontId="8" fillId="0" borderId="0" xfId="4" applyFont="1" applyBorder="1"/>
    <xf numFmtId="0" fontId="8" fillId="0" borderId="7" xfId="4" applyFont="1" applyBorder="1" applyAlignment="1">
      <alignment horizontal="center"/>
    </xf>
    <xf numFmtId="0" fontId="8" fillId="0" borderId="8" xfId="4" applyFont="1" applyBorder="1" applyAlignment="1">
      <alignment horizontal="center"/>
    </xf>
    <xf numFmtId="0" fontId="9" fillId="0" borderId="0" xfId="4" applyFont="1"/>
    <xf numFmtId="0" fontId="5" fillId="0" borderId="6" xfId="4" applyFont="1" applyBorder="1" applyAlignment="1">
      <alignment horizontal="center"/>
    </xf>
    <xf numFmtId="0" fontId="5" fillId="0" borderId="6" xfId="4" applyFont="1" applyFill="1" applyBorder="1" applyAlignment="1">
      <alignment horizontal="center"/>
    </xf>
    <xf numFmtId="2" fontId="5" fillId="0" borderId="6" xfId="4" applyNumberFormat="1" applyFont="1" applyFill="1" applyBorder="1" applyAlignment="1">
      <alignment horizontal="center"/>
    </xf>
    <xf numFmtId="0" fontId="5" fillId="0" borderId="9" xfId="4" applyFont="1" applyBorder="1" applyAlignment="1">
      <alignment horizontal="center"/>
    </xf>
    <xf numFmtId="3" fontId="5" fillId="0" borderId="9" xfId="4" applyNumberFormat="1" applyFont="1" applyBorder="1" applyAlignment="1">
      <alignment horizontal="center"/>
    </xf>
    <xf numFmtId="0" fontId="5" fillId="0" borderId="6" xfId="0" applyFont="1" applyFill="1" applyBorder="1" applyAlignment="1">
      <alignment horizontal="center"/>
    </xf>
    <xf numFmtId="2" fontId="5" fillId="0" borderId="6" xfId="0" applyNumberFormat="1" applyFont="1" applyFill="1" applyBorder="1" applyAlignment="1">
      <alignment horizontal="center"/>
    </xf>
    <xf numFmtId="0" fontId="5" fillId="0" borderId="9" xfId="4" applyFont="1" applyFill="1" applyBorder="1" applyAlignment="1">
      <alignment horizontal="center"/>
    </xf>
    <xf numFmtId="3" fontId="5" fillId="0" borderId="9" xfId="0" applyNumberFormat="1" applyFont="1" applyBorder="1" applyAlignment="1">
      <alignment horizontal="center"/>
    </xf>
    <xf numFmtId="0" fontId="5" fillId="0" borderId="0" xfId="4" applyFont="1" applyFill="1" applyBorder="1"/>
    <xf numFmtId="0" fontId="5" fillId="0" borderId="10" xfId="4" applyFont="1" applyBorder="1"/>
    <xf numFmtId="0" fontId="5" fillId="12" borderId="6" xfId="4" applyFont="1" applyFill="1" applyBorder="1" applyAlignment="1">
      <alignment horizontal="center"/>
    </xf>
    <xf numFmtId="0" fontId="10" fillId="0" borderId="0" xfId="4" applyFont="1"/>
    <xf numFmtId="49" fontId="7" fillId="0" borderId="0" xfId="4" applyNumberFormat="1" applyFont="1"/>
    <xf numFmtId="0" fontId="7" fillId="0" borderId="0" xfId="4" applyFont="1" applyAlignment="1">
      <alignment horizontal="center"/>
    </xf>
    <xf numFmtId="49" fontId="11" fillId="0" borderId="0" xfId="4" applyNumberFormat="1" applyFont="1" applyFill="1" applyBorder="1" applyAlignment="1">
      <alignment horizontal="center"/>
    </xf>
    <xf numFmtId="49" fontId="11" fillId="0" borderId="11" xfId="4" applyNumberFormat="1" applyFont="1" applyFill="1" applyBorder="1" applyAlignment="1">
      <alignment horizontal="center"/>
    </xf>
    <xf numFmtId="43" fontId="5" fillId="0" borderId="6" xfId="0" applyNumberFormat="1" applyFont="1" applyFill="1" applyBorder="1" applyAlignment="1">
      <alignment horizontal="center"/>
    </xf>
    <xf numFmtId="0" fontId="7" fillId="0" borderId="0" xfId="4" applyFont="1" applyBorder="1"/>
    <xf numFmtId="0" fontId="7" fillId="0" borderId="0" xfId="4" applyFont="1" applyProtection="1"/>
    <xf numFmtId="0" fontId="14" fillId="0" borderId="0" xfId="4" applyFont="1" applyProtection="1"/>
    <xf numFmtId="0" fontId="15" fillId="0" borderId="0" xfId="4" applyFont="1" applyProtection="1"/>
    <xf numFmtId="0" fontId="9" fillId="0" borderId="0" xfId="4" applyFont="1" applyAlignment="1" applyProtection="1">
      <alignment horizontal="right"/>
    </xf>
    <xf numFmtId="0" fontId="16" fillId="0" borderId="0" xfId="4" applyFont="1" applyProtection="1"/>
    <xf numFmtId="7" fontId="17" fillId="0" borderId="0" xfId="4" applyNumberFormat="1" applyFont="1" applyFill="1" applyBorder="1" applyAlignment="1" applyProtection="1">
      <alignment horizontal="center"/>
      <protection locked="0"/>
    </xf>
    <xf numFmtId="0" fontId="7" fillId="0" borderId="0" xfId="4" applyFont="1" applyBorder="1" applyAlignment="1" applyProtection="1">
      <alignment horizontal="center"/>
      <protection locked="0"/>
    </xf>
    <xf numFmtId="0" fontId="18" fillId="0" borderId="7" xfId="4" applyFont="1" applyBorder="1" applyProtection="1"/>
    <xf numFmtId="0" fontId="19" fillId="0" borderId="12" xfId="4" applyFont="1" applyBorder="1"/>
    <xf numFmtId="0" fontId="18" fillId="0" borderId="12" xfId="4" applyFont="1" applyBorder="1" applyAlignment="1" applyProtection="1">
      <alignment horizontal="center"/>
    </xf>
    <xf numFmtId="0" fontId="19" fillId="0" borderId="0" xfId="4" applyFont="1" applyProtection="1"/>
    <xf numFmtId="0" fontId="19" fillId="0" borderId="0" xfId="4" applyFont="1"/>
    <xf numFmtId="0" fontId="19" fillId="0" borderId="0" xfId="4" applyFont="1" applyAlignment="1" applyProtection="1">
      <alignment horizontal="center"/>
    </xf>
    <xf numFmtId="10" fontId="19" fillId="0" borderId="0" xfId="4" applyNumberFormat="1" applyFont="1" applyAlignment="1" applyProtection="1">
      <alignment horizontal="center"/>
    </xf>
    <xf numFmtId="0" fontId="19" fillId="0" borderId="0" xfId="4" applyFont="1" applyAlignment="1">
      <alignment horizontal="center"/>
    </xf>
    <xf numFmtId="0" fontId="7" fillId="2" borderId="0" xfId="5" applyFont="1" applyFill="1"/>
    <xf numFmtId="0" fontId="19" fillId="2" borderId="0" xfId="5" applyFont="1" applyFill="1" applyProtection="1"/>
    <xf numFmtId="0" fontId="19" fillId="2" borderId="0" xfId="5" applyFont="1" applyFill="1"/>
    <xf numFmtId="0" fontId="19" fillId="2" borderId="0" xfId="5" applyFont="1" applyFill="1" applyAlignment="1" applyProtection="1">
      <alignment horizontal="center"/>
    </xf>
    <xf numFmtId="0" fontId="7" fillId="3" borderId="0" xfId="5" applyFont="1" applyFill="1"/>
    <xf numFmtId="0" fontId="19" fillId="3" borderId="0" xfId="5" applyFont="1" applyFill="1" applyProtection="1"/>
    <xf numFmtId="0" fontId="19" fillId="3" borderId="0" xfId="5" applyFont="1" applyFill="1"/>
    <xf numFmtId="0" fontId="19" fillId="3" borderId="0" xfId="5" applyFont="1" applyFill="1" applyAlignment="1" applyProtection="1">
      <alignment horizontal="center"/>
    </xf>
    <xf numFmtId="10" fontId="19" fillId="3" borderId="0" xfId="5" applyNumberFormat="1" applyFont="1" applyFill="1" applyAlignment="1" applyProtection="1">
      <alignment horizontal="center"/>
    </xf>
    <xf numFmtId="0" fontId="7" fillId="2" borderId="0" xfId="5" applyFont="1" applyFill="1" applyProtection="1"/>
    <xf numFmtId="168" fontId="7" fillId="2" borderId="0" xfId="5" applyNumberFormat="1" applyFont="1" applyFill="1" applyProtection="1"/>
    <xf numFmtId="10" fontId="7" fillId="0" borderId="0" xfId="4" applyNumberFormat="1" applyFont="1" applyProtection="1"/>
    <xf numFmtId="0" fontId="7" fillId="4" borderId="0" xfId="4" applyFont="1" applyFill="1" applyProtection="1"/>
    <xf numFmtId="0" fontId="7" fillId="4" borderId="0" xfId="4" applyFont="1" applyFill="1"/>
    <xf numFmtId="0" fontId="7" fillId="4" borderId="0" xfId="4" applyFont="1" applyFill="1" applyAlignment="1" applyProtection="1">
      <alignment horizontal="left"/>
    </xf>
    <xf numFmtId="0" fontId="13" fillId="0" borderId="6" xfId="0" applyNumberFormat="1" applyFont="1" applyBorder="1" applyAlignment="1">
      <alignment horizontal="center"/>
    </xf>
    <xf numFmtId="0" fontId="13" fillId="0" borderId="6" xfId="0" applyFont="1" applyBorder="1"/>
    <xf numFmtId="0" fontId="11" fillId="0" borderId="6" xfId="0" applyFont="1" applyBorder="1"/>
    <xf numFmtId="0" fontId="13" fillId="0" borderId="0" xfId="0" applyFont="1" applyAlignment="1">
      <alignment horizontal="center"/>
    </xf>
    <xf numFmtId="0" fontId="13" fillId="0" borderId="0" xfId="0" applyNumberFormat="1" applyFont="1" applyAlignment="1">
      <alignment horizontal="center"/>
    </xf>
    <xf numFmtId="164" fontId="5" fillId="0" borderId="0" xfId="0" applyNumberFormat="1" applyFont="1"/>
    <xf numFmtId="49" fontId="13" fillId="0" borderId="0" xfId="0" applyNumberFormat="1" applyFont="1" applyAlignment="1">
      <alignment horizontal="right"/>
    </xf>
    <xf numFmtId="49" fontId="13" fillId="0" borderId="13" xfId="0" applyNumberFormat="1" applyFont="1" applyBorder="1" applyAlignment="1">
      <alignment horizontal="center"/>
    </xf>
    <xf numFmtId="49" fontId="13" fillId="0" borderId="13" xfId="0" applyNumberFormat="1" applyFont="1" applyBorder="1" applyAlignment="1">
      <alignment horizontal="right"/>
    </xf>
    <xf numFmtId="49" fontId="13" fillId="0" borderId="14" xfId="0" applyNumberFormat="1" applyFont="1" applyBorder="1" applyAlignment="1">
      <alignment horizontal="center"/>
    </xf>
    <xf numFmtId="0" fontId="5" fillId="0" borderId="0" xfId="0" applyFont="1" applyAlignment="1">
      <alignment horizontal="center"/>
    </xf>
    <xf numFmtId="9" fontId="5" fillId="0" borderId="6" xfId="0" applyNumberFormat="1" applyFont="1" applyBorder="1"/>
    <xf numFmtId="9" fontId="5" fillId="0" borderId="6" xfId="6" applyFont="1" applyBorder="1" applyAlignment="1">
      <alignment horizontal="center"/>
    </xf>
    <xf numFmtId="0" fontId="5" fillId="0" borderId="15" xfId="0" applyFont="1" applyBorder="1"/>
    <xf numFmtId="0" fontId="5" fillId="0" borderId="16" xfId="0" applyFont="1" applyBorder="1"/>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21" xfId="0" applyFont="1" applyBorder="1" applyAlignment="1">
      <alignment horizontal="center"/>
    </xf>
    <xf numFmtId="0" fontId="5" fillId="0" borderId="4" xfId="0" applyFont="1" applyBorder="1"/>
    <xf numFmtId="0" fontId="5" fillId="0" borderId="0" xfId="0" applyFont="1" applyBorder="1"/>
    <xf numFmtId="0" fontId="5" fillId="0" borderId="5" xfId="0" applyFont="1" applyBorder="1"/>
    <xf numFmtId="0" fontId="5" fillId="0" borderId="4" xfId="0" applyFont="1" applyBorder="1" applyAlignment="1">
      <alignment horizontal="right"/>
    </xf>
    <xf numFmtId="49" fontId="5" fillId="0" borderId="0" xfId="0" applyNumberFormat="1" applyFont="1" applyBorder="1" applyAlignment="1">
      <alignment horizontal="center"/>
    </xf>
    <xf numFmtId="49" fontId="5" fillId="0" borderId="5" xfId="0" applyNumberFormat="1" applyFont="1" applyBorder="1" applyAlignment="1">
      <alignment horizontal="center"/>
    </xf>
    <xf numFmtId="0" fontId="5" fillId="0" borderId="9" xfId="0" applyFont="1" applyBorder="1" applyAlignment="1">
      <alignment horizontal="center"/>
    </xf>
    <xf numFmtId="3" fontId="5" fillId="0" borderId="9" xfId="0" applyNumberFormat="1" applyFont="1" applyFill="1" applyBorder="1" applyAlignment="1">
      <alignment horizontal="center"/>
    </xf>
    <xf numFmtId="0" fontId="5" fillId="0" borderId="22" xfId="0" applyFont="1" applyFill="1" applyBorder="1" applyAlignment="1">
      <alignment horizontal="right"/>
    </xf>
    <xf numFmtId="0" fontId="5" fillId="0" borderId="22" xfId="0" applyFont="1" applyFill="1" applyBorder="1"/>
    <xf numFmtId="49" fontId="5" fillId="0" borderId="23" xfId="0" applyNumberFormat="1" applyFont="1" applyFill="1" applyBorder="1" applyAlignment="1">
      <alignment horizontal="center"/>
    </xf>
    <xf numFmtId="49" fontId="5" fillId="0" borderId="24" xfId="0" applyNumberFormat="1" applyFont="1" applyFill="1" applyBorder="1" applyAlignment="1">
      <alignment horizontal="center"/>
    </xf>
    <xf numFmtId="0" fontId="5" fillId="12" borderId="9" xfId="0" applyFont="1" applyFill="1" applyBorder="1" applyAlignment="1">
      <alignment horizontal="center"/>
    </xf>
    <xf numFmtId="0" fontId="8" fillId="0" borderId="1" xfId="0" applyFont="1" applyBorder="1"/>
    <xf numFmtId="0" fontId="5" fillId="0" borderId="1" xfId="0" applyFont="1" applyBorder="1"/>
    <xf numFmtId="0" fontId="8" fillId="0" borderId="2" xfId="0" applyFont="1" applyBorder="1" applyAlignment="1">
      <alignment horizontal="center"/>
    </xf>
    <xf numFmtId="0" fontId="5" fillId="0" borderId="3" xfId="0" applyFont="1" applyBorder="1"/>
    <xf numFmtId="0" fontId="8" fillId="0" borderId="22" xfId="0" applyFont="1" applyBorder="1" applyAlignment="1">
      <alignment horizontal="center"/>
    </xf>
    <xf numFmtId="0" fontId="5" fillId="0" borderId="0" xfId="0" applyFont="1" applyBorder="1" applyAlignment="1"/>
    <xf numFmtId="0" fontId="5" fillId="0" borderId="17" xfId="0" applyFont="1" applyBorder="1" applyAlignment="1">
      <alignment horizontal="center"/>
    </xf>
    <xf numFmtId="0" fontId="5" fillId="0" borderId="5" xfId="0" applyFont="1" applyBorder="1" applyAlignment="1">
      <alignment horizontal="center"/>
    </xf>
    <xf numFmtId="0" fontId="5" fillId="0" borderId="0" xfId="0" applyNumberFormat="1" applyFont="1" applyFill="1" applyBorder="1" applyAlignment="1" applyProtection="1">
      <protection locked="0"/>
    </xf>
    <xf numFmtId="167" fontId="8" fillId="0" borderId="19" xfId="0" applyNumberFormat="1" applyFont="1" applyBorder="1"/>
    <xf numFmtId="0" fontId="5" fillId="0" borderId="20" xfId="0" applyFont="1" applyBorder="1"/>
    <xf numFmtId="0" fontId="5" fillId="12" borderId="21" xfId="0" applyFont="1" applyFill="1" applyBorder="1" applyAlignment="1">
      <alignment horizontal="center"/>
    </xf>
    <xf numFmtId="0" fontId="5" fillId="0" borderId="0" xfId="0" applyFont="1" applyProtection="1">
      <protection hidden="1"/>
    </xf>
    <xf numFmtId="0" fontId="21" fillId="0" borderId="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0" xfId="0" applyFont="1" applyAlignment="1" applyProtection="1">
      <protection hidden="1"/>
    </xf>
    <xf numFmtId="0" fontId="5" fillId="0" borderId="22"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0" xfId="0" applyFont="1" applyBorder="1" applyProtection="1">
      <protection hidden="1"/>
    </xf>
    <xf numFmtId="0" fontId="11" fillId="0" borderId="0" xfId="0" applyFont="1" applyAlignment="1" applyProtection="1">
      <alignment horizontal="center"/>
      <protection hidden="1"/>
    </xf>
    <xf numFmtId="0" fontId="5" fillId="0" borderId="0" xfId="0" applyFont="1" applyFill="1" applyProtection="1">
      <protection hidden="1"/>
    </xf>
    <xf numFmtId="0" fontId="5" fillId="0" borderId="4" xfId="0" applyFont="1" applyBorder="1" applyAlignment="1" applyProtection="1">
      <protection hidden="1"/>
    </xf>
    <xf numFmtId="0" fontId="8" fillId="0" borderId="0" xfId="0" applyFont="1" applyAlignment="1" applyProtection="1">
      <alignment horizontal="center"/>
      <protection hidden="1"/>
    </xf>
    <xf numFmtId="0" fontId="22" fillId="0" borderId="0" xfId="0" applyNumberFormat="1" applyFont="1" applyAlignment="1" applyProtection="1">
      <alignment horizontal="left"/>
      <protection hidden="1"/>
    </xf>
    <xf numFmtId="0" fontId="5" fillId="0" borderId="19" xfId="0" applyFont="1" applyBorder="1" applyAlignment="1" applyProtection="1">
      <protection hidden="1"/>
    </xf>
    <xf numFmtId="3" fontId="5" fillId="0" borderId="0" xfId="0" applyNumberFormat="1" applyFont="1" applyFill="1" applyBorder="1" applyAlignment="1" applyProtection="1">
      <protection hidden="1"/>
    </xf>
    <xf numFmtId="3" fontId="13" fillId="0" borderId="0" xfId="0" applyNumberFormat="1" applyFont="1" applyAlignment="1" applyProtection="1">
      <alignment horizontal="center"/>
      <protection hidden="1"/>
    </xf>
    <xf numFmtId="3" fontId="5" fillId="0" borderId="0" xfId="0" applyNumberFormat="1" applyFont="1" applyAlignment="1" applyProtection="1">
      <alignment horizontal="center"/>
      <protection hidden="1"/>
    </xf>
    <xf numFmtId="0" fontId="5" fillId="0" borderId="0" xfId="0" applyFont="1" applyBorder="1" applyAlignment="1" applyProtection="1">
      <alignment horizontal="right"/>
      <protection hidden="1"/>
    </xf>
    <xf numFmtId="0" fontId="5" fillId="0" borderId="0" xfId="0" applyFont="1" applyFill="1" applyBorder="1" applyAlignment="1" applyProtection="1">
      <alignment horizontal="left"/>
      <protection hidden="1"/>
    </xf>
    <xf numFmtId="0" fontId="5" fillId="0" borderId="0" xfId="0" applyFont="1" applyBorder="1" applyAlignment="1" applyProtection="1">
      <protection hidden="1"/>
    </xf>
    <xf numFmtId="0" fontId="8" fillId="0" borderId="0" xfId="0" applyFont="1" applyBorder="1" applyAlignment="1" applyProtection="1">
      <alignment horizontal="center"/>
      <protection hidden="1"/>
    </xf>
    <xf numFmtId="0" fontId="23" fillId="0" borderId="0" xfId="2" applyFont="1" applyAlignment="1" applyProtection="1">
      <protection hidden="1"/>
    </xf>
    <xf numFmtId="4" fontId="5" fillId="0" borderId="19" xfId="0" applyNumberFormat="1" applyFont="1" applyFill="1" applyBorder="1" applyAlignment="1" applyProtection="1">
      <alignment horizontal="center"/>
      <protection hidden="1"/>
    </xf>
    <xf numFmtId="4" fontId="8" fillId="0" borderId="0" xfId="0" applyNumberFormat="1" applyFont="1" applyFill="1" applyBorder="1" applyAlignment="1" applyProtection="1">
      <alignment horizontal="center"/>
      <protection hidden="1"/>
    </xf>
    <xf numFmtId="4" fontId="5" fillId="0" borderId="0" xfId="0" applyNumberFormat="1" applyFont="1" applyFill="1" applyBorder="1" applyAlignment="1" applyProtection="1">
      <alignment horizontal="center"/>
      <protection hidden="1"/>
    </xf>
    <xf numFmtId="0" fontId="22" fillId="0" borderId="0" xfId="0" applyFont="1" applyProtection="1">
      <protection hidden="1"/>
    </xf>
    <xf numFmtId="4" fontId="8" fillId="0" borderId="2" xfId="0" applyNumberFormat="1" applyFont="1" applyBorder="1" applyAlignment="1" applyProtection="1">
      <alignment horizontal="center"/>
      <protection hidden="1"/>
    </xf>
    <xf numFmtId="4" fontId="8" fillId="0" borderId="0" xfId="0" applyNumberFormat="1" applyFont="1" applyBorder="1" applyAlignment="1" applyProtection="1">
      <alignment horizontal="center"/>
      <protection hidden="1"/>
    </xf>
    <xf numFmtId="0" fontId="8" fillId="0" borderId="18" xfId="0" applyFont="1" applyBorder="1" applyAlignment="1" applyProtection="1">
      <alignment horizontal="left"/>
      <protection hidden="1"/>
    </xf>
    <xf numFmtId="0" fontId="5" fillId="0" borderId="19" xfId="0" applyFont="1" applyBorder="1" applyAlignment="1" applyProtection="1">
      <alignment horizontal="right"/>
      <protection hidden="1"/>
    </xf>
    <xf numFmtId="0" fontId="5" fillId="0" borderId="19" xfId="0" applyFont="1" applyBorder="1" applyProtection="1">
      <protection hidden="1"/>
    </xf>
    <xf numFmtId="3" fontId="22" fillId="0" borderId="19" xfId="0" applyNumberFormat="1" applyFont="1" applyFill="1" applyBorder="1" applyAlignment="1" applyProtection="1">
      <alignment horizontal="left"/>
      <protection hidden="1"/>
    </xf>
    <xf numFmtId="0" fontId="8" fillId="0" borderId="19" xfId="0" applyFont="1" applyBorder="1" applyAlignment="1" applyProtection="1">
      <alignment horizontal="right"/>
      <protection hidden="1"/>
    </xf>
    <xf numFmtId="4" fontId="8" fillId="0" borderId="19" xfId="0" applyNumberFormat="1" applyFont="1" applyBorder="1" applyAlignment="1" applyProtection="1">
      <alignment horizontal="center"/>
      <protection hidden="1"/>
    </xf>
    <xf numFmtId="0" fontId="5" fillId="0" borderId="20" xfId="0" applyFont="1" applyBorder="1" applyProtection="1">
      <protection hidden="1"/>
    </xf>
    <xf numFmtId="0" fontId="8" fillId="0" borderId="22" xfId="0" applyFont="1" applyBorder="1" applyProtection="1">
      <protection hidden="1"/>
    </xf>
    <xf numFmtId="0" fontId="5" fillId="0" borderId="23" xfId="0" applyFont="1" applyBorder="1" applyProtection="1">
      <protection hidden="1"/>
    </xf>
    <xf numFmtId="0" fontId="5" fillId="0" borderId="24" xfId="0" applyFont="1" applyBorder="1" applyProtection="1">
      <protection hidden="1"/>
    </xf>
    <xf numFmtId="3" fontId="22" fillId="0" borderId="0" xfId="0" applyNumberFormat="1" applyFont="1" applyFill="1" applyBorder="1" applyAlignment="1" applyProtection="1">
      <alignment horizontal="left"/>
      <protection hidden="1"/>
    </xf>
    <xf numFmtId="0" fontId="24" fillId="0" borderId="1" xfId="0" applyFont="1" applyBorder="1" applyProtection="1">
      <protection hidden="1"/>
    </xf>
    <xf numFmtId="0" fontId="25" fillId="0" borderId="2" xfId="0" applyFont="1" applyBorder="1" applyProtection="1">
      <protection hidden="1"/>
    </xf>
    <xf numFmtId="0" fontId="24" fillId="0" borderId="2" xfId="0" applyFont="1" applyBorder="1" applyAlignment="1" applyProtection="1">
      <alignment horizontal="right"/>
      <protection hidden="1"/>
    </xf>
    <xf numFmtId="0" fontId="24" fillId="0" borderId="2" xfId="0" applyFont="1" applyBorder="1" applyAlignment="1" applyProtection="1">
      <alignment horizontal="center"/>
      <protection hidden="1"/>
    </xf>
    <xf numFmtId="0" fontId="25" fillId="0" borderId="2" xfId="0" applyFont="1" applyBorder="1" applyAlignment="1" applyProtection="1">
      <alignment horizontal="center"/>
      <protection hidden="1"/>
    </xf>
    <xf numFmtId="0" fontId="25" fillId="0" borderId="2" xfId="0" applyFont="1" applyBorder="1" applyAlignment="1" applyProtection="1">
      <protection hidden="1"/>
    </xf>
    <xf numFmtId="0" fontId="8" fillId="0" borderId="4" xfId="0" applyFont="1" applyBorder="1" applyProtection="1">
      <protection hidden="1"/>
    </xf>
    <xf numFmtId="0" fontId="5" fillId="0" borderId="0" xfId="0" applyFont="1" applyFill="1" applyBorder="1" applyAlignment="1" applyProtection="1">
      <alignment horizontal="center"/>
      <protection hidden="1"/>
    </xf>
    <xf numFmtId="0" fontId="5" fillId="0" borderId="5" xfId="0" applyFont="1" applyBorder="1" applyProtection="1">
      <protection hidden="1"/>
    </xf>
    <xf numFmtId="0" fontId="8" fillId="5" borderId="6" xfId="0" applyFont="1" applyFill="1" applyBorder="1" applyAlignment="1" applyProtection="1">
      <alignment horizontal="center"/>
      <protection locked="0" hidden="1"/>
    </xf>
    <xf numFmtId="0" fontId="8" fillId="0" borderId="23" xfId="0" applyFont="1" applyBorder="1" applyAlignment="1" applyProtection="1">
      <alignment horizontal="right"/>
      <protection hidden="1"/>
    </xf>
    <xf numFmtId="0" fontId="5" fillId="0" borderId="23" xfId="0" applyFont="1" applyFill="1" applyBorder="1" applyAlignment="1" applyProtection="1">
      <alignment horizontal="center"/>
      <protection hidden="1"/>
    </xf>
    <xf numFmtId="0" fontId="8" fillId="0" borderId="23" xfId="0" applyFont="1" applyBorder="1" applyAlignment="1" applyProtection="1">
      <alignment horizontal="center"/>
      <protection hidden="1"/>
    </xf>
    <xf numFmtId="0" fontId="5" fillId="0" borderId="23" xfId="0" applyFont="1" applyBorder="1" applyAlignment="1" applyProtection="1">
      <alignment horizontal="center"/>
      <protection hidden="1"/>
    </xf>
    <xf numFmtId="0" fontId="22" fillId="0" borderId="25" xfId="0" applyFont="1" applyBorder="1" applyAlignment="1" applyProtection="1">
      <alignment vertical="center"/>
      <protection hidden="1"/>
    </xf>
    <xf numFmtId="0" fontId="5" fillId="0" borderId="25" xfId="0" applyFont="1" applyBorder="1" applyAlignment="1" applyProtection="1">
      <protection hidden="1"/>
    </xf>
    <xf numFmtId="0" fontId="8" fillId="0" borderId="26" xfId="0" applyFont="1" applyBorder="1" applyAlignment="1" applyProtection="1">
      <alignment horizontal="center"/>
      <protection hidden="1"/>
    </xf>
    <xf numFmtId="0" fontId="8" fillId="0" borderId="27" xfId="0" applyFont="1" applyBorder="1" applyAlignment="1" applyProtection="1">
      <alignment horizontal="center"/>
      <protection hidden="1"/>
    </xf>
    <xf numFmtId="0" fontId="8" fillId="0" borderId="0" xfId="0" applyFont="1" applyProtection="1">
      <protection hidden="1"/>
    </xf>
    <xf numFmtId="0" fontId="13" fillId="0" borderId="0" xfId="0" applyFont="1" applyAlignment="1" applyProtection="1">
      <alignment horizontal="center"/>
      <protection hidden="1"/>
    </xf>
    <xf numFmtId="0" fontId="13" fillId="0" borderId="0" xfId="0" applyFont="1" applyProtection="1">
      <protection hidden="1"/>
    </xf>
    <xf numFmtId="0" fontId="26" fillId="0" borderId="0" xfId="0" applyFont="1" applyProtection="1">
      <protection hidden="1"/>
    </xf>
    <xf numFmtId="0" fontId="26" fillId="0" borderId="0" xfId="4" applyFont="1" applyProtection="1">
      <protection hidden="1"/>
    </xf>
    <xf numFmtId="0" fontId="27" fillId="0" borderId="0" xfId="4" applyFont="1" applyAlignment="1" applyProtection="1">
      <alignment horizontal="right"/>
      <protection hidden="1"/>
    </xf>
    <xf numFmtId="0" fontId="28" fillId="0" borderId="0" xfId="4" applyFont="1" applyProtection="1">
      <protection hidden="1"/>
    </xf>
    <xf numFmtId="0" fontId="8" fillId="0" borderId="20" xfId="0" applyFont="1" applyFill="1" applyBorder="1" applyAlignment="1" applyProtection="1">
      <protection hidden="1"/>
    </xf>
    <xf numFmtId="0" fontId="29" fillId="0" borderId="0" xfId="0" applyFont="1" applyProtection="1">
      <protection hidden="1"/>
    </xf>
    <xf numFmtId="0" fontId="30" fillId="0" borderId="4" xfId="0" applyFont="1" applyBorder="1" applyProtection="1">
      <protection hidden="1"/>
    </xf>
    <xf numFmtId="9" fontId="5" fillId="0" borderId="0" xfId="0" applyNumberFormat="1" applyFont="1" applyFill="1" applyBorder="1" applyAlignment="1" applyProtection="1">
      <alignment horizontal="center"/>
      <protection hidden="1"/>
    </xf>
    <xf numFmtId="0" fontId="5" fillId="0" borderId="20" xfId="0" applyFont="1" applyFill="1" applyBorder="1" applyAlignment="1" applyProtection="1">
      <alignment horizontal="right"/>
      <protection hidden="1"/>
    </xf>
    <xf numFmtId="165" fontId="5" fillId="0" borderId="20" xfId="0" applyNumberFormat="1" applyFont="1" applyFill="1" applyBorder="1" applyAlignment="1" applyProtection="1">
      <alignment horizontal="right"/>
      <protection hidden="1"/>
    </xf>
    <xf numFmtId="4" fontId="29" fillId="0" borderId="0" xfId="0" applyNumberFormat="1" applyFont="1" applyFill="1" applyBorder="1" applyAlignment="1" applyProtection="1">
      <alignment horizontal="left"/>
      <protection hidden="1"/>
    </xf>
    <xf numFmtId="165" fontId="8" fillId="0" borderId="20" xfId="0" applyNumberFormat="1" applyFont="1" applyFill="1" applyBorder="1" applyAlignment="1" applyProtection="1">
      <alignment horizontal="right"/>
      <protection hidden="1"/>
    </xf>
    <xf numFmtId="0" fontId="29" fillId="0" borderId="0" xfId="0" applyFont="1" applyBorder="1" applyAlignment="1" applyProtection="1">
      <alignment horizontal="left"/>
      <protection hidden="1"/>
    </xf>
    <xf numFmtId="165" fontId="8" fillId="0" borderId="3" xfId="0" applyNumberFormat="1" applyFont="1" applyFill="1" applyBorder="1" applyAlignment="1" applyProtection="1">
      <alignment horizontal="right"/>
      <protection hidden="1"/>
    </xf>
    <xf numFmtId="0" fontId="29" fillId="0" borderId="4" xfId="0" applyFont="1" applyBorder="1" applyAlignment="1" applyProtection="1">
      <alignment horizontal="left"/>
      <protection hidden="1"/>
    </xf>
    <xf numFmtId="0" fontId="29" fillId="0" borderId="0" xfId="0" applyFont="1" applyFill="1" applyBorder="1" applyAlignment="1" applyProtection="1">
      <alignment horizontal="left"/>
      <protection hidden="1"/>
    </xf>
    <xf numFmtId="165" fontId="8" fillId="0" borderId="0" xfId="0" applyNumberFormat="1" applyFont="1" applyFill="1" applyBorder="1" applyAlignment="1" applyProtection="1">
      <alignment horizontal="right"/>
      <protection hidden="1"/>
    </xf>
    <xf numFmtId="165" fontId="8" fillId="0" borderId="2" xfId="0" applyNumberFormat="1" applyFont="1" applyFill="1" applyBorder="1" applyAlignment="1" applyProtection="1">
      <alignment horizontal="right"/>
      <protection hidden="1"/>
    </xf>
    <xf numFmtId="0" fontId="5" fillId="0" borderId="10" xfId="4" applyFont="1" applyFill="1" applyBorder="1"/>
    <xf numFmtId="0" fontId="5" fillId="0" borderId="0" xfId="4" applyFont="1" applyFill="1"/>
    <xf numFmtId="0" fontId="7" fillId="0" borderId="0" xfId="4" applyFont="1" applyFill="1"/>
    <xf numFmtId="43" fontId="5" fillId="0" borderId="6" xfId="1" applyNumberFormat="1" applyFont="1" applyFill="1" applyBorder="1" applyAlignment="1">
      <alignment horizontal="center"/>
    </xf>
    <xf numFmtId="43" fontId="5" fillId="0" borderId="6" xfId="4" applyNumberFormat="1" applyFont="1" applyBorder="1"/>
    <xf numFmtId="170" fontId="5" fillId="0" borderId="6" xfId="0" applyNumberFormat="1" applyFont="1" applyBorder="1" applyAlignment="1">
      <alignment horizontal="center"/>
    </xf>
    <xf numFmtId="170" fontId="5" fillId="0" borderId="6" xfId="1" applyNumberFormat="1" applyFont="1" applyFill="1" applyBorder="1" applyAlignment="1">
      <alignment horizontal="center"/>
    </xf>
    <xf numFmtId="170" fontId="5" fillId="0" borderId="6" xfId="4" applyNumberFormat="1" applyFont="1" applyBorder="1"/>
    <xf numFmtId="170" fontId="5" fillId="0" borderId="6" xfId="0" applyNumberFormat="1" applyFont="1" applyFill="1" applyBorder="1" applyAlignment="1">
      <alignment horizontal="center"/>
    </xf>
    <xf numFmtId="49" fontId="8" fillId="0" borderId="0" xfId="0" applyNumberFormat="1" applyFont="1" applyAlignment="1">
      <alignment horizontal="center"/>
    </xf>
    <xf numFmtId="0" fontId="22" fillId="0" borderId="0" xfId="0" applyFont="1" applyAlignment="1">
      <alignment horizontal="left"/>
    </xf>
    <xf numFmtId="49" fontId="8" fillId="0" borderId="6" xfId="0" applyNumberFormat="1" applyFont="1" applyFill="1" applyBorder="1" applyAlignment="1">
      <alignment horizontal="center"/>
    </xf>
    <xf numFmtId="0" fontId="8" fillId="6" borderId="6" xfId="0" applyNumberFormat="1" applyFont="1" applyFill="1" applyBorder="1" applyAlignment="1">
      <alignment horizontal="center"/>
    </xf>
    <xf numFmtId="49" fontId="8" fillId="6" borderId="6" xfId="0" applyNumberFormat="1" applyFont="1" applyFill="1" applyBorder="1" applyAlignment="1">
      <alignment horizontal="center"/>
    </xf>
    <xf numFmtId="9" fontId="5" fillId="0" borderId="6" xfId="6" applyNumberFormat="1" applyFont="1" applyFill="1" applyBorder="1" applyAlignment="1">
      <alignment horizontal="center"/>
    </xf>
    <xf numFmtId="9" fontId="5" fillId="0" borderId="6" xfId="6" applyFont="1" applyFill="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164" fontId="13" fillId="0" borderId="6" xfId="0" applyNumberFormat="1" applyFont="1" applyBorder="1"/>
    <xf numFmtId="164" fontId="11" fillId="0" borderId="6" xfId="0" applyNumberFormat="1" applyFont="1" applyFill="1" applyBorder="1"/>
    <xf numFmtId="164" fontId="13" fillId="0" borderId="13" xfId="0" applyNumberFormat="1" applyFont="1" applyBorder="1" applyAlignment="1">
      <alignment horizontal="right"/>
    </xf>
    <xf numFmtId="164" fontId="13" fillId="0" borderId="14" xfId="0" applyNumberFormat="1" applyFont="1" applyBorder="1" applyAlignment="1">
      <alignment horizontal="right"/>
    </xf>
    <xf numFmtId="164" fontId="13" fillId="0" borderId="0" xfId="0" applyNumberFormat="1" applyFont="1" applyAlignment="1">
      <alignment horizontal="right"/>
    </xf>
    <xf numFmtId="0" fontId="5" fillId="0" borderId="6" xfId="0" applyFont="1" applyBorder="1" applyAlignment="1">
      <alignment horizontal="center"/>
    </xf>
    <xf numFmtId="15" fontId="0" fillId="0" borderId="0" xfId="0" applyNumberFormat="1"/>
    <xf numFmtId="0" fontId="5" fillId="0" borderId="0" xfId="0" applyFont="1" applyAlignment="1"/>
    <xf numFmtId="0" fontId="5" fillId="0" borderId="21" xfId="0" applyFont="1" applyFill="1" applyBorder="1" applyAlignment="1">
      <alignment horizontal="center"/>
    </xf>
    <xf numFmtId="0" fontId="5" fillId="0" borderId="4" xfId="0" applyFont="1" applyBorder="1" applyProtection="1">
      <protection hidden="1"/>
    </xf>
    <xf numFmtId="0" fontId="5" fillId="0" borderId="18" xfId="0" applyFont="1" applyBorder="1" applyProtection="1">
      <protection hidden="1"/>
    </xf>
    <xf numFmtId="0" fontId="8" fillId="0" borderId="20" xfId="0" applyFont="1" applyBorder="1" applyAlignment="1" applyProtection="1">
      <alignment horizontal="right"/>
      <protection hidden="1"/>
    </xf>
    <xf numFmtId="0" fontId="25" fillId="0" borderId="4" xfId="0" applyFont="1" applyBorder="1" applyProtection="1">
      <protection hidden="1"/>
    </xf>
    <xf numFmtId="0" fontId="25" fillId="0" borderId="0" xfId="0" applyFont="1" applyBorder="1" applyProtection="1">
      <protection hidden="1"/>
    </xf>
    <xf numFmtId="0" fontId="5" fillId="0" borderId="0" xfId="0" applyNumberFormat="1" applyFont="1" applyProtection="1">
      <protection hidden="1"/>
    </xf>
    <xf numFmtId="0" fontId="8" fillId="0" borderId="0" xfId="0" applyFont="1" applyAlignment="1">
      <alignment horizontal="center"/>
    </xf>
    <xf numFmtId="172" fontId="5" fillId="0" borderId="6" xfId="0" applyNumberFormat="1" applyFont="1" applyFill="1" applyBorder="1" applyAlignment="1">
      <alignment horizontal="center"/>
    </xf>
    <xf numFmtId="0" fontId="5" fillId="13" borderId="21" xfId="0" applyFont="1" applyFill="1" applyBorder="1" applyAlignment="1">
      <alignment horizontal="center"/>
    </xf>
    <xf numFmtId="0" fontId="5" fillId="13" borderId="6" xfId="0" applyFont="1" applyFill="1" applyBorder="1" applyAlignment="1">
      <alignment horizontal="center"/>
    </xf>
    <xf numFmtId="170" fontId="5" fillId="13" borderId="6" xfId="1" applyNumberFormat="1" applyFont="1" applyFill="1" applyBorder="1" applyAlignment="1">
      <alignment horizontal="center"/>
    </xf>
    <xf numFmtId="0" fontId="5" fillId="13" borderId="6" xfId="4" applyFont="1" applyFill="1" applyBorder="1" applyAlignment="1">
      <alignment horizontal="center"/>
    </xf>
    <xf numFmtId="164" fontId="36" fillId="0" borderId="0" xfId="3" applyNumberFormat="1"/>
    <xf numFmtId="1" fontId="5" fillId="0" borderId="0" xfId="0" applyNumberFormat="1" applyFont="1"/>
    <xf numFmtId="0" fontId="5" fillId="0" borderId="0" xfId="0" applyFont="1" applyAlignment="1" applyProtection="1">
      <alignment horizontal="center"/>
      <protection hidden="1"/>
    </xf>
    <xf numFmtId="14" fontId="5" fillId="0" borderId="4" xfId="0" applyNumberFormat="1" applyFont="1" applyFill="1" applyBorder="1" applyAlignment="1" applyProtection="1"/>
    <xf numFmtId="1" fontId="5" fillId="0" borderId="18" xfId="0" applyNumberFormat="1" applyFont="1" applyFill="1" applyBorder="1" applyAlignment="1" applyProtection="1"/>
    <xf numFmtId="0" fontId="13" fillId="0" borderId="14" xfId="0" applyNumberFormat="1" applyFont="1" applyBorder="1" applyAlignment="1">
      <alignment horizontal="right"/>
    </xf>
    <xf numFmtId="1" fontId="5" fillId="0" borderId="0" xfId="0" applyNumberFormat="1" applyFont="1" applyAlignment="1" applyProtection="1">
      <alignment horizontal="center"/>
      <protection hidden="1"/>
    </xf>
    <xf numFmtId="164" fontId="5" fillId="0" borderId="0" xfId="0" applyNumberFormat="1" applyFont="1" applyFill="1" applyBorder="1" applyAlignment="1" applyProtection="1">
      <alignment horizontal="center"/>
      <protection hidden="1"/>
    </xf>
    <xf numFmtId="0" fontId="8" fillId="4" borderId="18" xfId="4" applyNumberFormat="1" applyFont="1" applyFill="1" applyBorder="1" applyAlignment="1">
      <alignment horizontal="center"/>
    </xf>
    <xf numFmtId="0" fontId="8" fillId="3" borderId="18" xfId="4" applyNumberFormat="1" applyFont="1" applyFill="1" applyBorder="1" applyAlignment="1">
      <alignment horizontal="center"/>
    </xf>
    <xf numFmtId="0" fontId="8" fillId="7" borderId="18" xfId="4" applyNumberFormat="1" applyFont="1" applyFill="1" applyBorder="1" applyAlignment="1">
      <alignment horizontal="center"/>
    </xf>
    <xf numFmtId="0" fontId="8" fillId="8" borderId="18" xfId="4" applyNumberFormat="1" applyFont="1" applyFill="1" applyBorder="1" applyAlignment="1">
      <alignment horizontal="center"/>
    </xf>
    <xf numFmtId="0" fontId="8" fillId="9" borderId="18" xfId="4" applyNumberFormat="1" applyFont="1" applyFill="1" applyBorder="1" applyAlignment="1">
      <alignment horizontal="center"/>
    </xf>
    <xf numFmtId="0" fontId="8" fillId="5" borderId="18" xfId="4" applyNumberFormat="1" applyFont="1" applyFill="1" applyBorder="1" applyAlignment="1">
      <alignment horizontal="center"/>
    </xf>
    <xf numFmtId="0" fontId="8" fillId="10" borderId="18" xfId="4" applyNumberFormat="1" applyFont="1" applyFill="1" applyBorder="1" applyAlignment="1">
      <alignment horizontal="center"/>
    </xf>
    <xf numFmtId="0" fontId="8" fillId="2" borderId="18" xfId="4" applyNumberFormat="1" applyFont="1" applyFill="1" applyBorder="1" applyAlignment="1">
      <alignment horizontal="center"/>
    </xf>
    <xf numFmtId="0" fontId="36" fillId="0" borderId="0" xfId="3" applyAlignment="1">
      <alignment horizontal="center"/>
    </xf>
    <xf numFmtId="0" fontId="5" fillId="0" borderId="9" xfId="0" applyFont="1" applyFill="1" applyBorder="1" applyAlignment="1">
      <alignment horizontal="center"/>
    </xf>
    <xf numFmtId="0" fontId="8" fillId="15"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17" xfId="4" applyFont="1" applyFill="1" applyBorder="1" applyAlignment="1">
      <alignment horizontal="center"/>
    </xf>
    <xf numFmtId="3" fontId="5" fillId="0" borderId="42" xfId="0" applyNumberFormat="1" applyFont="1" applyBorder="1" applyAlignment="1">
      <alignment horizontal="center"/>
    </xf>
    <xf numFmtId="3" fontId="5" fillId="0" borderId="6" xfId="0" applyNumberFormat="1" applyFont="1" applyBorder="1" applyAlignment="1">
      <alignment horizontal="center"/>
    </xf>
    <xf numFmtId="0" fontId="8" fillId="12"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7" fillId="0" borderId="6" xfId="4" applyFont="1" applyBorder="1" applyAlignment="1">
      <alignment horizontal="center"/>
    </xf>
    <xf numFmtId="0" fontId="12" fillId="12" borderId="6" xfId="4" applyFont="1" applyFill="1" applyBorder="1" applyAlignment="1">
      <alignment horizontal="center"/>
    </xf>
    <xf numFmtId="43" fontId="5" fillId="0" borderId="6" xfId="4" applyNumberFormat="1" applyFont="1" applyBorder="1" applyAlignment="1">
      <alignment horizontal="center"/>
    </xf>
    <xf numFmtId="43" fontId="5" fillId="12" borderId="6" xfId="4" applyNumberFormat="1" applyFont="1" applyFill="1" applyBorder="1" applyAlignment="1">
      <alignment horizontal="center"/>
    </xf>
    <xf numFmtId="9" fontId="5" fillId="0" borderId="6"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9" fillId="0" borderId="6" xfId="4" applyFont="1" applyBorder="1" applyAlignment="1">
      <alignment horizontal="center"/>
    </xf>
    <xf numFmtId="0" fontId="7" fillId="0" borderId="6" xfId="4" applyFont="1" applyBorder="1"/>
    <xf numFmtId="0" fontId="12" fillId="0" borderId="6" xfId="4" applyFont="1" applyBorder="1" applyAlignment="1">
      <alignment horizontal="center"/>
    </xf>
    <xf numFmtId="0" fontId="12" fillId="0" borderId="6" xfId="4" applyFont="1" applyFill="1" applyBorder="1" applyAlignment="1">
      <alignment horizontal="center"/>
    </xf>
    <xf numFmtId="0" fontId="5" fillId="0" borderId="0" xfId="0" applyFont="1" applyProtection="1">
      <protection locked="0"/>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0" xfId="0" applyFont="1" applyFill="1" applyBorder="1" applyAlignment="1">
      <alignment horizontal="center"/>
    </xf>
    <xf numFmtId="0" fontId="5" fillId="0" borderId="0" xfId="4" applyFont="1" applyFill="1" applyBorder="1" applyAlignment="1">
      <alignment horizontal="center"/>
    </xf>
    <xf numFmtId="2" fontId="5" fillId="0" borderId="0" xfId="0" applyNumberFormat="1" applyFont="1" applyFill="1" applyBorder="1" applyAlignment="1">
      <alignment horizontal="center"/>
    </xf>
    <xf numFmtId="2" fontId="5" fillId="0" borderId="0" xfId="4" applyNumberFormat="1" applyFont="1" applyFill="1" applyBorder="1" applyAlignment="1">
      <alignment horizontal="center"/>
    </xf>
    <xf numFmtId="3" fontId="5" fillId="0" borderId="0"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Border="1" applyAlignment="1" applyProtection="1">
      <alignment horizontal="right"/>
      <protection hidden="1"/>
    </xf>
    <xf numFmtId="0" fontId="8" fillId="0" borderId="0" xfId="0" applyFont="1" applyFill="1" applyBorder="1" applyAlignment="1" applyProtection="1">
      <alignment horizontal="right"/>
      <protection hidden="1"/>
    </xf>
    <xf numFmtId="0" fontId="5" fillId="0" borderId="0" xfId="10" applyFont="1" applyBorder="1" applyProtection="1">
      <protection locked="0"/>
    </xf>
    <xf numFmtId="0" fontId="33" fillId="0" borderId="0" xfId="10" applyFont="1" applyBorder="1" applyAlignment="1" applyProtection="1">
      <alignment horizontal="left" wrapText="1"/>
      <protection locked="0"/>
    </xf>
    <xf numFmtId="0" fontId="33" fillId="0" borderId="0" xfId="10" applyFont="1" applyBorder="1" applyProtection="1">
      <protection locked="0"/>
    </xf>
    <xf numFmtId="0" fontId="33" fillId="0" borderId="0" xfId="10" applyFont="1" applyBorder="1" applyAlignment="1" applyProtection="1">
      <protection locked="0"/>
    </xf>
    <xf numFmtId="49" fontId="33" fillId="0" borderId="0" xfId="10" applyNumberFormat="1" applyFont="1" applyBorder="1" applyAlignment="1" applyProtection="1">
      <protection locked="0" hidden="1"/>
    </xf>
    <xf numFmtId="49" fontId="33" fillId="0" borderId="0" xfId="10" applyNumberFormat="1" applyFont="1" applyBorder="1" applyAlignment="1" applyProtection="1">
      <alignment wrapText="1"/>
      <protection locked="0" hidden="1"/>
    </xf>
    <xf numFmtId="49" fontId="33" fillId="0" borderId="0" xfId="10" applyNumberFormat="1" applyFont="1" applyBorder="1" applyAlignment="1" applyProtection="1">
      <alignment vertical="center"/>
      <protection locked="0" hidden="1"/>
    </xf>
    <xf numFmtId="49" fontId="33" fillId="0" borderId="0" xfId="10" applyNumberFormat="1" applyFont="1" applyBorder="1" applyProtection="1">
      <protection locked="0" hidden="1"/>
    </xf>
    <xf numFmtId="49" fontId="12" fillId="0" borderId="0" xfId="10" applyNumberFormat="1" applyFont="1" applyFill="1" applyBorder="1" applyProtection="1">
      <protection locked="0" hidden="1"/>
    </xf>
    <xf numFmtId="49" fontId="33" fillId="0" borderId="0" xfId="10" applyNumberFormat="1" applyFont="1" applyFill="1" applyBorder="1" applyProtection="1">
      <protection locked="0" hidden="1"/>
    </xf>
    <xf numFmtId="0" fontId="33" fillId="0" borderId="0" xfId="10" applyFont="1" applyFill="1" applyBorder="1" applyAlignment="1" applyProtection="1">
      <protection locked="0"/>
    </xf>
    <xf numFmtId="0" fontId="5" fillId="0" borderId="0" xfId="10" applyFont="1" applyFill="1" applyBorder="1" applyProtection="1">
      <protection locked="0"/>
    </xf>
    <xf numFmtId="49" fontId="12" fillId="0" borderId="0" xfId="10" applyNumberFormat="1" applyFont="1" applyFill="1" applyBorder="1" applyAlignment="1" applyProtection="1">
      <alignment horizontal="center"/>
      <protection locked="0" hidden="1"/>
    </xf>
    <xf numFmtId="0" fontId="33" fillId="0" borderId="0" xfId="10" applyFont="1" applyFill="1" applyBorder="1" applyProtection="1">
      <protection locked="0"/>
    </xf>
    <xf numFmtId="49" fontId="33" fillId="0" borderId="0" xfId="10" quotePrefix="1" applyNumberFormat="1" applyFont="1" applyFill="1" applyBorder="1" applyProtection="1">
      <protection locked="0" hidden="1"/>
    </xf>
    <xf numFmtId="4" fontId="12" fillId="0" borderId="0" xfId="10" applyNumberFormat="1" applyFont="1" applyFill="1" applyBorder="1" applyAlignment="1" applyProtection="1">
      <protection locked="0" hidden="1"/>
    </xf>
    <xf numFmtId="49" fontId="33" fillId="0" borderId="0" xfId="10" applyNumberFormat="1" applyFont="1" applyFill="1" applyBorder="1" applyAlignment="1" applyProtection="1">
      <alignment horizontal="left" wrapText="1"/>
      <protection locked="0" hidden="1"/>
    </xf>
    <xf numFmtId="49" fontId="33" fillId="0" borderId="0" xfId="10" quotePrefix="1" applyNumberFormat="1" applyFont="1" applyFill="1" applyBorder="1" applyAlignment="1" applyProtection="1">
      <alignment horizontal="left" wrapText="1"/>
      <protection locked="0" hidden="1"/>
    </xf>
    <xf numFmtId="4" fontId="12" fillId="0" borderId="0" xfId="10" applyNumberFormat="1" applyFont="1" applyFill="1" applyBorder="1" applyAlignment="1" applyProtection="1">
      <alignment horizontal="left"/>
      <protection locked="0" hidden="1"/>
    </xf>
    <xf numFmtId="0" fontId="33" fillId="0" borderId="0" xfId="10" applyFont="1" applyFill="1" applyBorder="1" applyProtection="1">
      <protection locked="0" hidden="1"/>
    </xf>
    <xf numFmtId="0" fontId="33" fillId="0" borderId="0" xfId="10" quotePrefix="1" applyFont="1" applyFill="1" applyBorder="1" applyAlignment="1" applyProtection="1">
      <protection hidden="1"/>
    </xf>
    <xf numFmtId="0" fontId="5" fillId="0" borderId="0" xfId="10" applyFont="1" applyFill="1" applyBorder="1" applyAlignment="1" applyProtection="1">
      <alignment horizontal="center"/>
      <protection hidden="1"/>
    </xf>
    <xf numFmtId="0" fontId="5" fillId="0" borderId="0" xfId="10" applyFont="1" applyBorder="1" applyProtection="1">
      <protection hidden="1"/>
    </xf>
    <xf numFmtId="49" fontId="33" fillId="0" borderId="0" xfId="10" applyNumberFormat="1" applyFont="1" applyFill="1" applyBorder="1" applyAlignment="1" applyProtection="1">
      <protection locked="0" hidden="1"/>
    </xf>
    <xf numFmtId="0" fontId="12" fillId="0" borderId="28" xfId="10" applyFont="1" applyFill="1" applyBorder="1" applyAlignment="1" applyProtection="1">
      <alignment horizontal="left" vertical="center"/>
      <protection locked="0" hidden="1"/>
    </xf>
    <xf numFmtId="0" fontId="12" fillId="0" borderId="28" xfId="10" applyFont="1" applyFill="1" applyBorder="1" applyAlignment="1" applyProtection="1">
      <alignment horizontal="center" vertical="center"/>
      <protection locked="0" hidden="1"/>
    </xf>
    <xf numFmtId="0" fontId="33" fillId="0" borderId="0" xfId="10" quotePrefix="1" applyFont="1" applyFill="1" applyBorder="1" applyAlignment="1" applyProtection="1">
      <alignment horizontal="left" vertical="center"/>
      <protection locked="0" hidden="1"/>
    </xf>
    <xf numFmtId="0" fontId="33" fillId="0" borderId="0" xfId="10" applyFont="1" applyFill="1" applyBorder="1" applyAlignment="1" applyProtection="1">
      <alignment vertical="center"/>
      <protection locked="0" hidden="1"/>
    </xf>
    <xf numFmtId="0" fontId="12" fillId="0" borderId="18" xfId="10" applyFont="1" applyFill="1" applyBorder="1" applyAlignment="1" applyProtection="1">
      <alignment horizontal="left"/>
      <protection locked="0" hidden="1"/>
    </xf>
    <xf numFmtId="0" fontId="12" fillId="0" borderId="19" xfId="10" applyFont="1" applyFill="1" applyBorder="1" applyAlignment="1" applyProtection="1">
      <alignment horizontal="right"/>
      <protection locked="0" hidden="1"/>
    </xf>
    <xf numFmtId="0" fontId="12" fillId="0" borderId="20" xfId="10" applyFont="1" applyFill="1" applyBorder="1" applyAlignment="1" applyProtection="1">
      <alignment horizontal="right"/>
      <protection locked="0" hidden="1"/>
    </xf>
    <xf numFmtId="0" fontId="33" fillId="0" borderId="0" xfId="10" quotePrefix="1" applyFont="1" applyBorder="1" applyAlignment="1" applyProtection="1">
      <alignment horizontal="left"/>
      <protection locked="0" hidden="1"/>
    </xf>
    <xf numFmtId="0" fontId="12" fillId="0" borderId="0" xfId="10" applyFont="1" applyBorder="1" applyAlignment="1" applyProtection="1">
      <alignment horizontal="right"/>
      <protection locked="0" hidden="1"/>
    </xf>
    <xf numFmtId="0" fontId="33" fillId="0" borderId="0" xfId="10" applyFont="1" applyBorder="1" applyAlignment="1" applyProtection="1">
      <protection locked="0" hidden="1"/>
    </xf>
    <xf numFmtId="0" fontId="5" fillId="0" borderId="0" xfId="10" applyNumberFormat="1" applyFont="1" applyBorder="1" applyProtection="1">
      <protection locked="0"/>
    </xf>
    <xf numFmtId="0" fontId="9" fillId="14" borderId="0" xfId="10" applyFont="1" applyFill="1" applyBorder="1" applyAlignment="1" applyProtection="1">
      <alignment horizontal="left" wrapText="1"/>
      <protection locked="0"/>
    </xf>
    <xf numFmtId="0" fontId="5" fillId="14" borderId="0" xfId="10" applyFont="1" applyFill="1" applyBorder="1" applyAlignment="1" applyProtection="1">
      <alignment horizontal="left" wrapText="1"/>
      <protection locked="0"/>
    </xf>
    <xf numFmtId="0" fontId="31" fillId="11" borderId="0" xfId="10" applyFont="1" applyFill="1" applyBorder="1" applyAlignment="1" applyProtection="1">
      <alignment horizontal="center"/>
      <protection locked="0"/>
    </xf>
    <xf numFmtId="0" fontId="32" fillId="11" borderId="0" xfId="10" applyFont="1" applyFill="1" applyBorder="1" applyAlignment="1" applyProtection="1">
      <alignment horizontal="center"/>
      <protection locked="0"/>
    </xf>
    <xf numFmtId="0" fontId="33" fillId="0" borderId="0" xfId="10" applyFont="1" applyBorder="1" applyAlignment="1" applyProtection="1">
      <alignment horizontal="left" wrapText="1"/>
      <protection locked="0"/>
    </xf>
    <xf numFmtId="0" fontId="33" fillId="0" borderId="0" xfId="10" applyFont="1" applyBorder="1" applyProtection="1">
      <protection locked="0"/>
    </xf>
    <xf numFmtId="0" fontId="33" fillId="0" borderId="0" xfId="10" applyFont="1" applyBorder="1" applyAlignment="1" applyProtection="1">
      <protection locked="0"/>
    </xf>
    <xf numFmtId="49" fontId="33" fillId="14" borderId="0" xfId="10" applyNumberFormat="1" applyFont="1" applyFill="1" applyBorder="1" applyAlignment="1" applyProtection="1">
      <alignment horizontal="left" wrapText="1"/>
      <protection locked="0" hidden="1"/>
    </xf>
    <xf numFmtId="49" fontId="12" fillId="0" borderId="18" xfId="10" applyNumberFormat="1" applyFont="1" applyFill="1" applyBorder="1" applyAlignment="1" applyProtection="1">
      <alignment vertical="center"/>
      <protection locked="0" hidden="1"/>
    </xf>
    <xf numFmtId="49" fontId="12" fillId="0" borderId="19" xfId="10" applyNumberFormat="1" applyFont="1" applyFill="1" applyBorder="1" applyAlignment="1" applyProtection="1">
      <alignment vertical="center"/>
      <protection locked="0" hidden="1"/>
    </xf>
    <xf numFmtId="49" fontId="12" fillId="0" borderId="20" xfId="10" applyNumberFormat="1" applyFont="1" applyFill="1" applyBorder="1" applyAlignment="1" applyProtection="1">
      <alignment vertical="center"/>
      <protection locked="0" hidden="1"/>
    </xf>
    <xf numFmtId="49" fontId="12" fillId="0" borderId="18" xfId="10" applyNumberFormat="1" applyFont="1" applyFill="1" applyBorder="1" applyAlignment="1" applyProtection="1">
      <protection locked="0" hidden="1"/>
    </xf>
    <xf numFmtId="49" fontId="12" fillId="0" borderId="19" xfId="10" applyNumberFormat="1" applyFont="1" applyFill="1" applyBorder="1" applyAlignment="1" applyProtection="1">
      <protection locked="0" hidden="1"/>
    </xf>
    <xf numFmtId="49" fontId="12" fillId="0" borderId="20" xfId="10" applyNumberFormat="1" applyFont="1" applyFill="1" applyBorder="1" applyAlignment="1" applyProtection="1">
      <protection locked="0" hidden="1"/>
    </xf>
    <xf numFmtId="4" fontId="12" fillId="0" borderId="6" xfId="10" applyNumberFormat="1" applyFont="1" applyFill="1" applyBorder="1" applyAlignment="1" applyProtection="1">
      <alignment horizontal="left" vertical="center"/>
      <protection locked="0" hidden="1"/>
    </xf>
    <xf numFmtId="0" fontId="12" fillId="0" borderId="6" xfId="10" applyFont="1" applyFill="1" applyBorder="1" applyAlignment="1" applyProtection="1">
      <alignment horizontal="left" vertical="center"/>
      <protection locked="0" hidden="1"/>
    </xf>
    <xf numFmtId="0" fontId="33" fillId="0" borderId="4" xfId="10" quotePrefix="1" applyFont="1" applyBorder="1" applyAlignment="1" applyProtection="1">
      <alignment horizontal="left" vertical="center" wrapText="1"/>
      <protection locked="0" hidden="1"/>
    </xf>
    <xf numFmtId="0" fontId="33" fillId="0" borderId="0" xfId="10" quotePrefix="1" applyFont="1" applyBorder="1" applyAlignment="1" applyProtection="1">
      <alignment horizontal="left" vertical="center" wrapText="1"/>
      <protection locked="0" hidden="1"/>
    </xf>
    <xf numFmtId="4" fontId="12" fillId="0" borderId="18" xfId="10" applyNumberFormat="1" applyFont="1" applyFill="1" applyBorder="1" applyAlignment="1" applyProtection="1">
      <alignment vertical="center"/>
      <protection locked="0" hidden="1"/>
    </xf>
    <xf numFmtId="4" fontId="12" fillId="0" borderId="19" xfId="10" applyNumberFormat="1" applyFont="1" applyFill="1" applyBorder="1" applyAlignment="1" applyProtection="1">
      <alignment vertical="center"/>
      <protection locked="0" hidden="1"/>
    </xf>
    <xf numFmtId="4" fontId="12" fillId="0" borderId="20" xfId="10" applyNumberFormat="1" applyFont="1" applyFill="1" applyBorder="1" applyAlignment="1" applyProtection="1">
      <alignment vertical="center"/>
      <protection locked="0" hidden="1"/>
    </xf>
    <xf numFmtId="49" fontId="33" fillId="0" borderId="0" xfId="10" quotePrefix="1" applyNumberFormat="1" applyFont="1" applyFill="1" applyBorder="1" applyAlignment="1" applyProtection="1">
      <alignment horizontal="left" wrapText="1"/>
      <protection locked="0" hidden="1"/>
    </xf>
    <xf numFmtId="4" fontId="12" fillId="0" borderId="18" xfId="10" applyNumberFormat="1" applyFont="1" applyFill="1" applyBorder="1" applyAlignment="1" applyProtection="1">
      <protection locked="0" hidden="1"/>
    </xf>
    <xf numFmtId="4" fontId="12" fillId="0" borderId="19" xfId="10" applyNumberFormat="1" applyFont="1" applyFill="1" applyBorder="1" applyAlignment="1" applyProtection="1">
      <protection locked="0" hidden="1"/>
    </xf>
    <xf numFmtId="4" fontId="12" fillId="0" borderId="20" xfId="10" applyNumberFormat="1" applyFont="1" applyFill="1" applyBorder="1" applyAlignment="1" applyProtection="1">
      <protection locked="0" hidden="1"/>
    </xf>
    <xf numFmtId="4" fontId="12" fillId="0" borderId="6" xfId="10" applyNumberFormat="1" applyFont="1" applyFill="1" applyBorder="1" applyAlignment="1" applyProtection="1">
      <protection locked="0" hidden="1"/>
    </xf>
    <xf numFmtId="49" fontId="33" fillId="14" borderId="0" xfId="10" applyNumberFormat="1" applyFont="1" applyFill="1" applyBorder="1" applyAlignment="1" applyProtection="1">
      <protection locked="0" hidden="1"/>
    </xf>
    <xf numFmtId="0" fontId="12" fillId="0" borderId="18" xfId="10" applyFont="1" applyBorder="1" applyAlignment="1" applyProtection="1">
      <protection hidden="1"/>
    </xf>
    <xf numFmtId="0" fontId="12" fillId="0" borderId="19" xfId="10" applyFont="1" applyBorder="1" applyAlignment="1" applyProtection="1">
      <protection hidden="1"/>
    </xf>
    <xf numFmtId="0" fontId="12" fillId="0" borderId="20" xfId="10" applyFont="1" applyBorder="1" applyAlignment="1" applyProtection="1">
      <protection hidden="1"/>
    </xf>
    <xf numFmtId="0" fontId="12" fillId="14" borderId="0" xfId="10" applyFont="1" applyFill="1" applyBorder="1" applyAlignment="1" applyProtection="1">
      <alignment horizontal="left" wrapText="1"/>
      <protection locked="0"/>
    </xf>
    <xf numFmtId="0" fontId="8" fillId="0" borderId="14" xfId="0" applyFont="1" applyBorder="1" applyAlignment="1" applyProtection="1">
      <alignment horizontal="center" vertical="center"/>
      <protection hidden="1"/>
    </xf>
    <xf numFmtId="0" fontId="5" fillId="0" borderId="14" xfId="0" applyFont="1" applyBorder="1" applyAlignment="1" applyProtection="1">
      <alignment vertical="center"/>
      <protection hidden="1"/>
    </xf>
    <xf numFmtId="0" fontId="5" fillId="0" borderId="29" xfId="0" applyNumberFormat="1" applyFont="1" applyBorder="1" applyAlignment="1" applyProtection="1">
      <alignment horizontal="center"/>
      <protection hidden="1"/>
    </xf>
    <xf numFmtId="0" fontId="5" fillId="0" borderId="25" xfId="0" applyNumberFormat="1" applyFont="1" applyBorder="1" applyAlignment="1" applyProtection="1">
      <alignment horizontal="center"/>
      <protection hidden="1"/>
    </xf>
    <xf numFmtId="0" fontId="5" fillId="0" borderId="25" xfId="0" applyNumberFormat="1" applyFont="1" applyBorder="1" applyAlignment="1" applyProtection="1">
      <protection hidden="1"/>
    </xf>
    <xf numFmtId="0" fontId="8" fillId="0" borderId="38" xfId="0" applyFont="1" applyBorder="1" applyAlignment="1" applyProtection="1">
      <alignment horizontal="center" vertical="center"/>
      <protection hidden="1"/>
    </xf>
    <xf numFmtId="0" fontId="8" fillId="0" borderId="3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5" fillId="0" borderId="0" xfId="0" applyFont="1" applyBorder="1" applyAlignment="1" applyProtection="1">
      <protection hidden="1"/>
    </xf>
    <xf numFmtId="0" fontId="12" fillId="6" borderId="26" xfId="0" applyFont="1" applyFill="1" applyBorder="1" applyAlignment="1" applyProtection="1">
      <alignment horizontal="center" vertical="center"/>
      <protection hidden="1"/>
    </xf>
    <xf numFmtId="0" fontId="12" fillId="6" borderId="27" xfId="0" applyFont="1" applyFill="1" applyBorder="1" applyAlignment="1" applyProtection="1">
      <alignment horizontal="center" vertical="center"/>
      <protection hidden="1"/>
    </xf>
    <xf numFmtId="0" fontId="12" fillId="6" borderId="36" xfId="0" applyFont="1" applyFill="1" applyBorder="1" applyAlignment="1" applyProtection="1">
      <alignment horizontal="center" vertical="center"/>
      <protection hidden="1"/>
    </xf>
    <xf numFmtId="0" fontId="12" fillId="6" borderId="29" xfId="0" applyFont="1" applyFill="1" applyBorder="1" applyAlignment="1" applyProtection="1">
      <alignment horizontal="center" vertical="center"/>
      <protection hidden="1"/>
    </xf>
    <xf numFmtId="0" fontId="12" fillId="6" borderId="25" xfId="0" applyFont="1" applyFill="1" applyBorder="1" applyAlignment="1" applyProtection="1">
      <alignment horizontal="center" vertical="center"/>
      <protection hidden="1"/>
    </xf>
    <xf numFmtId="0" fontId="12" fillId="6" borderId="34" xfId="0" applyFont="1" applyFill="1" applyBorder="1" applyAlignment="1" applyProtection="1">
      <alignment horizontal="center" vertical="center"/>
      <protection hidden="1"/>
    </xf>
    <xf numFmtId="165" fontId="8" fillId="0" borderId="1" xfId="0" applyNumberFormat="1" applyFont="1" applyFill="1" applyBorder="1" applyAlignment="1" applyProtection="1">
      <alignment horizontal="right"/>
      <protection hidden="1"/>
    </xf>
    <xf numFmtId="0" fontId="5" fillId="0" borderId="2" xfId="0" applyFont="1" applyBorder="1" applyAlignment="1" applyProtection="1">
      <protection hidden="1"/>
    </xf>
    <xf numFmtId="165" fontId="8" fillId="0" borderId="18" xfId="0" applyNumberFormat="1" applyFont="1" applyFill="1" applyBorder="1" applyAlignment="1" applyProtection="1">
      <alignment horizontal="right"/>
      <protection hidden="1"/>
    </xf>
    <xf numFmtId="0" fontId="5" fillId="0" borderId="19" xfId="0" applyFont="1" applyBorder="1" applyAlignment="1" applyProtection="1">
      <protection hidden="1"/>
    </xf>
    <xf numFmtId="0" fontId="5" fillId="0" borderId="30" xfId="0" applyFont="1" applyFill="1" applyBorder="1" applyAlignment="1" applyProtection="1">
      <alignment horizontal="center" wrapText="1"/>
      <protection hidden="1"/>
    </xf>
    <xf numFmtId="0" fontId="5" fillId="0" borderId="3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5" xfId="0" applyFont="1" applyBorder="1" applyAlignment="1" applyProtection="1">
      <protection hidden="1"/>
    </xf>
    <xf numFmtId="165" fontId="5" fillId="0" borderId="19" xfId="0" applyNumberFormat="1" applyFont="1" applyFill="1" applyBorder="1" applyAlignment="1" applyProtection="1">
      <protection hidden="1"/>
    </xf>
    <xf numFmtId="166" fontId="8" fillId="0" borderId="18" xfId="0" applyNumberFormat="1" applyFont="1" applyFill="1" applyBorder="1" applyAlignment="1" applyProtection="1">
      <alignment horizontal="right"/>
      <protection hidden="1"/>
    </xf>
    <xf numFmtId="166" fontId="5" fillId="0" borderId="19" xfId="0" applyNumberFormat="1" applyFont="1" applyFill="1" applyBorder="1" applyAlignment="1" applyProtection="1">
      <protection hidden="1"/>
    </xf>
    <xf numFmtId="9" fontId="8" fillId="5" borderId="18" xfId="0" applyNumberFormat="1" applyFont="1" applyFill="1" applyBorder="1" applyAlignment="1" applyProtection="1">
      <protection locked="0" hidden="1"/>
    </xf>
    <xf numFmtId="9" fontId="8" fillId="5" borderId="19" xfId="0" applyNumberFormat="1" applyFont="1" applyFill="1" applyBorder="1" applyAlignment="1" applyProtection="1">
      <protection locked="0" hidden="1"/>
    </xf>
    <xf numFmtId="165" fontId="8" fillId="8" borderId="18" xfId="0" applyNumberFormat="1" applyFont="1" applyFill="1" applyBorder="1" applyAlignment="1" applyProtection="1">
      <alignment horizontal="right"/>
      <protection hidden="1"/>
    </xf>
    <xf numFmtId="165" fontId="5" fillId="8" borderId="19" xfId="0" applyNumberFormat="1" applyFont="1" applyFill="1" applyBorder="1" applyAlignment="1" applyProtection="1">
      <protection hidden="1"/>
    </xf>
    <xf numFmtId="4" fontId="5" fillId="0" borderId="25" xfId="0" applyNumberFormat="1" applyFont="1" applyBorder="1" applyAlignment="1" applyProtection="1">
      <alignment horizontal="center"/>
      <protection hidden="1"/>
    </xf>
    <xf numFmtId="4" fontId="5" fillId="0" borderId="25" xfId="0" applyNumberFormat="1" applyFont="1" applyBorder="1" applyAlignment="1" applyProtection="1">
      <protection hidden="1"/>
    </xf>
    <xf numFmtId="4" fontId="5" fillId="0" borderId="34" xfId="0" applyNumberFormat="1" applyFont="1" applyBorder="1" applyAlignment="1" applyProtection="1">
      <protection hidden="1"/>
    </xf>
    <xf numFmtId="0" fontId="5" fillId="0" borderId="37" xfId="0" applyFont="1" applyBorder="1" applyAlignment="1" applyProtection="1">
      <protection hidden="1"/>
    </xf>
    <xf numFmtId="0" fontId="8" fillId="0" borderId="26" xfId="0" applyFont="1" applyBorder="1" applyAlignment="1" applyProtection="1">
      <alignment horizontal="center"/>
      <protection hidden="1"/>
    </xf>
    <xf numFmtId="0" fontId="5" fillId="0" borderId="27" xfId="0" applyFont="1" applyBorder="1" applyAlignment="1" applyProtection="1">
      <alignment horizontal="center"/>
      <protection hidden="1"/>
    </xf>
    <xf numFmtId="0" fontId="8" fillId="0" borderId="27" xfId="0" applyFont="1" applyBorder="1" applyAlignment="1" applyProtection="1">
      <alignment horizontal="center"/>
      <protection hidden="1"/>
    </xf>
    <xf numFmtId="2" fontId="5" fillId="0" borderId="25" xfId="0" applyNumberFormat="1" applyFont="1" applyFill="1" applyBorder="1" applyAlignment="1" applyProtection="1">
      <alignment horizontal="center"/>
      <protection hidden="1"/>
    </xf>
    <xf numFmtId="2" fontId="5" fillId="0" borderId="25" xfId="0" applyNumberFormat="1" applyFont="1" applyFill="1" applyBorder="1" applyAlignment="1" applyProtection="1">
      <protection hidden="1"/>
    </xf>
    <xf numFmtId="0" fontId="5" fillId="0" borderId="27" xfId="0" applyFont="1" applyBorder="1" applyAlignment="1" applyProtection="1">
      <protection hidden="1"/>
    </xf>
    <xf numFmtId="0" fontId="5" fillId="0" borderId="36" xfId="0" applyFont="1" applyBorder="1" applyAlignment="1" applyProtection="1">
      <alignment horizontal="center"/>
      <protection hidden="1"/>
    </xf>
    <xf numFmtId="0" fontId="5" fillId="0" borderId="35" xfId="0" applyFont="1" applyBorder="1" applyAlignment="1" applyProtection="1">
      <alignment vertical="center"/>
      <protection hidden="1"/>
    </xf>
    <xf numFmtId="4" fontId="8" fillId="5" borderId="25" xfId="0" applyNumberFormat="1" applyFont="1" applyFill="1" applyBorder="1" applyAlignment="1" applyProtection="1">
      <alignment horizontal="center"/>
      <protection locked="0" hidden="1"/>
    </xf>
    <xf numFmtId="4" fontId="8" fillId="5" borderId="25" xfId="0" applyNumberFormat="1" applyFont="1" applyFill="1" applyBorder="1" applyAlignment="1" applyProtection="1">
      <protection locked="0" hidden="1"/>
    </xf>
    <xf numFmtId="0" fontId="8" fillId="5" borderId="18" xfId="0" applyNumberFormat="1" applyFont="1" applyFill="1" applyBorder="1" applyAlignment="1" applyProtection="1">
      <alignment horizontal="center"/>
      <protection locked="0" hidden="1"/>
    </xf>
    <xf numFmtId="0" fontId="8" fillId="5" borderId="19" xfId="0" applyNumberFormat="1" applyFont="1" applyFill="1" applyBorder="1" applyAlignment="1" applyProtection="1">
      <alignment horizontal="center"/>
      <protection locked="0" hidden="1"/>
    </xf>
    <xf numFmtId="0" fontId="5" fillId="5" borderId="20" xfId="0" applyNumberFormat="1" applyFont="1" applyFill="1" applyBorder="1" applyAlignment="1" applyProtection="1">
      <protection locked="0" hidden="1"/>
    </xf>
    <xf numFmtId="0" fontId="8" fillId="5" borderId="1" xfId="0" applyFont="1" applyFill="1" applyBorder="1" applyAlignment="1" applyProtection="1">
      <alignment horizontal="center"/>
      <protection locked="0" hidden="1"/>
    </xf>
    <xf numFmtId="0" fontId="5" fillId="5" borderId="3" xfId="0" applyFont="1" applyFill="1" applyBorder="1" applyAlignment="1" applyProtection="1">
      <protection locked="0" hidden="1"/>
    </xf>
    <xf numFmtId="4" fontId="8" fillId="5" borderId="18" xfId="0" applyNumberFormat="1" applyFont="1" applyFill="1" applyBorder="1" applyAlignment="1" applyProtection="1">
      <alignment horizontal="center"/>
      <protection locked="0" hidden="1"/>
    </xf>
    <xf numFmtId="4" fontId="8" fillId="5" borderId="19" xfId="0" applyNumberFormat="1" applyFont="1" applyFill="1" applyBorder="1" applyAlignment="1" applyProtection="1">
      <alignment horizontal="center"/>
      <protection locked="0" hidden="1"/>
    </xf>
    <xf numFmtId="4" fontId="8" fillId="5" borderId="20" xfId="0" applyNumberFormat="1" applyFont="1" applyFill="1" applyBorder="1" applyAlignment="1" applyProtection="1">
      <alignment horizontal="center"/>
      <protection locked="0" hidden="1"/>
    </xf>
    <xf numFmtId="0" fontId="5" fillId="0" borderId="18" xfId="0" applyFont="1" applyFill="1" applyBorder="1" applyAlignment="1" applyProtection="1">
      <alignment horizontal="center"/>
      <protection hidden="1"/>
    </xf>
    <xf numFmtId="0" fontId="5" fillId="0" borderId="20" xfId="0" applyFont="1" applyBorder="1" applyAlignment="1" applyProtection="1">
      <protection hidden="1"/>
    </xf>
    <xf numFmtId="0" fontId="5" fillId="5" borderId="19" xfId="0" applyFont="1" applyFill="1" applyBorder="1" applyAlignment="1" applyProtection="1">
      <protection locked="0" hidden="1"/>
    </xf>
    <xf numFmtId="0" fontId="5" fillId="5" borderId="20" xfId="0" applyFont="1" applyFill="1" applyBorder="1" applyAlignment="1" applyProtection="1">
      <protection locked="0" hidden="1"/>
    </xf>
    <xf numFmtId="0" fontId="8" fillId="0" borderId="0" xfId="0" applyFont="1" applyBorder="1" applyAlignment="1" applyProtection="1">
      <alignment horizontal="left" wrapText="1"/>
      <protection hidden="1"/>
    </xf>
    <xf numFmtId="0" fontId="8" fillId="0" borderId="5" xfId="0" applyFont="1" applyBorder="1" applyAlignment="1" applyProtection="1">
      <alignment horizontal="left" wrapText="1"/>
      <protection hidden="1"/>
    </xf>
    <xf numFmtId="171" fontId="8" fillId="5" borderId="18" xfId="0" applyNumberFormat="1" applyFont="1" applyFill="1" applyBorder="1" applyAlignment="1" applyProtection="1">
      <alignment horizontal="center"/>
      <protection locked="0" hidden="1"/>
    </xf>
    <xf numFmtId="171" fontId="8" fillId="5" borderId="19" xfId="0" applyNumberFormat="1" applyFont="1" applyFill="1" applyBorder="1" applyAlignment="1" applyProtection="1">
      <alignment horizontal="center"/>
      <protection locked="0" hidden="1"/>
    </xf>
    <xf numFmtId="171" fontId="8" fillId="5" borderId="20" xfId="0" applyNumberFormat="1" applyFont="1" applyFill="1" applyBorder="1" applyAlignment="1" applyProtection="1">
      <alignment horizontal="center"/>
      <protection locked="0" hidden="1"/>
    </xf>
    <xf numFmtId="0" fontId="5" fillId="0" borderId="0" xfId="0" applyFont="1" applyBorder="1" applyAlignment="1" applyProtection="1">
      <alignment horizontal="right"/>
      <protection hidden="1"/>
    </xf>
    <xf numFmtId="0" fontId="5" fillId="0" borderId="0" xfId="0" applyFont="1" applyAlignment="1" applyProtection="1">
      <protection hidden="1"/>
    </xf>
    <xf numFmtId="4" fontId="8" fillId="5" borderId="1" xfId="0" applyNumberFormat="1" applyFont="1" applyFill="1" applyBorder="1" applyAlignment="1" applyProtection="1">
      <alignment horizontal="center"/>
      <protection locked="0" hidden="1"/>
    </xf>
    <xf numFmtId="0" fontId="8" fillId="5" borderId="2" xfId="0" applyFont="1" applyFill="1" applyBorder="1" applyAlignment="1" applyProtection="1">
      <alignment horizontal="center"/>
      <protection locked="0" hidden="1"/>
    </xf>
    <xf numFmtId="0" fontId="8" fillId="5" borderId="3" xfId="0" applyFont="1" applyFill="1" applyBorder="1" applyAlignment="1" applyProtection="1">
      <alignment horizontal="center"/>
      <protection locked="0" hidden="1"/>
    </xf>
    <xf numFmtId="0" fontId="8" fillId="0" borderId="0" xfId="0" applyFont="1" applyFill="1" applyBorder="1" applyAlignment="1" applyProtection="1">
      <alignment horizontal="right"/>
      <protection hidden="1"/>
    </xf>
    <xf numFmtId="0" fontId="5" fillId="0" borderId="0" xfId="0" applyFont="1" applyFill="1" applyAlignment="1" applyProtection="1">
      <alignment horizontal="right"/>
      <protection hidden="1"/>
    </xf>
    <xf numFmtId="0" fontId="5" fillId="0" borderId="5" xfId="0" applyFont="1" applyFill="1" applyBorder="1" applyAlignment="1" applyProtection="1">
      <alignment horizontal="right"/>
      <protection hidden="1"/>
    </xf>
    <xf numFmtId="0" fontId="5" fillId="0" borderId="0" xfId="0" applyFont="1" applyAlignment="1" applyProtection="1">
      <alignment horizontal="right"/>
      <protection hidden="1"/>
    </xf>
    <xf numFmtId="0" fontId="5" fillId="0" borderId="5" xfId="0" applyFont="1" applyBorder="1" applyAlignment="1" applyProtection="1">
      <alignment horizontal="right"/>
      <protection hidden="1"/>
    </xf>
    <xf numFmtId="0" fontId="27" fillId="5" borderId="18" xfId="0" applyFont="1" applyFill="1" applyBorder="1" applyAlignment="1" applyProtection="1">
      <protection locked="0" hidden="1"/>
    </xf>
    <xf numFmtId="0" fontId="27" fillId="5" borderId="19" xfId="0" applyFont="1" applyFill="1" applyBorder="1" applyAlignment="1" applyProtection="1">
      <protection locked="0" hidden="1"/>
    </xf>
    <xf numFmtId="0" fontId="27" fillId="5" borderId="20" xfId="0" applyFont="1" applyFill="1" applyBorder="1" applyAlignment="1" applyProtection="1">
      <protection locked="0" hidden="1"/>
    </xf>
    <xf numFmtId="0" fontId="8" fillId="0" borderId="36" xfId="0" applyFont="1" applyBorder="1" applyAlignment="1" applyProtection="1">
      <alignment horizontal="center"/>
      <protection hidden="1"/>
    </xf>
    <xf numFmtId="0" fontId="8" fillId="0" borderId="27" xfId="0" applyFont="1" applyBorder="1" applyAlignment="1" applyProtection="1">
      <alignment horizontal="left"/>
      <protection hidden="1"/>
    </xf>
    <xf numFmtId="3" fontId="5" fillId="0" borderId="18" xfId="0" applyNumberFormat="1" applyFont="1" applyFill="1" applyBorder="1" applyAlignment="1" applyProtection="1">
      <alignment horizontal="center"/>
      <protection hidden="1"/>
    </xf>
    <xf numFmtId="0" fontId="8" fillId="5" borderId="22" xfId="0" applyNumberFormat="1" applyFont="1" applyFill="1" applyBorder="1" applyAlignment="1" applyProtection="1">
      <alignment horizontal="center"/>
      <protection locked="0" hidden="1"/>
    </xf>
    <xf numFmtId="49" fontId="8" fillId="5" borderId="24" xfId="0" applyNumberFormat="1" applyFont="1" applyFill="1" applyBorder="1" applyAlignment="1" applyProtection="1">
      <alignment horizontal="center"/>
      <protection locked="0" hidden="1"/>
    </xf>
    <xf numFmtId="4" fontId="5" fillId="0" borderId="30" xfId="0" applyNumberFormat="1" applyFont="1" applyFill="1" applyBorder="1" applyAlignment="1" applyProtection="1">
      <alignment horizontal="center"/>
      <protection hidden="1"/>
    </xf>
    <xf numFmtId="4" fontId="5" fillId="0" borderId="25" xfId="0" applyNumberFormat="1" applyFont="1" applyFill="1" applyBorder="1" applyAlignment="1" applyProtection="1">
      <alignment horizontal="center"/>
      <protection hidden="1"/>
    </xf>
    <xf numFmtId="4" fontId="5" fillId="0" borderId="34" xfId="0" applyNumberFormat="1" applyFont="1" applyFill="1" applyBorder="1" applyAlignment="1" applyProtection="1">
      <alignment horizontal="center"/>
      <protection hidden="1"/>
    </xf>
    <xf numFmtId="0" fontId="8" fillId="0" borderId="35" xfId="0" applyFont="1" applyBorder="1" applyAlignment="1" applyProtection="1">
      <alignment horizontal="center" vertical="center"/>
      <protection hidden="1"/>
    </xf>
    <xf numFmtId="0" fontId="12" fillId="6" borderId="31" xfId="0" applyFont="1" applyFill="1" applyBorder="1" applyAlignment="1" applyProtection="1">
      <alignment horizontal="center"/>
      <protection hidden="1"/>
    </xf>
    <xf numFmtId="0" fontId="5" fillId="6" borderId="32" xfId="0" applyFont="1" applyFill="1" applyBorder="1" applyAlignment="1" applyProtection="1">
      <alignment horizontal="center"/>
      <protection hidden="1"/>
    </xf>
    <xf numFmtId="0" fontId="5" fillId="6" borderId="33" xfId="0" applyFont="1" applyFill="1" applyBorder="1" applyAlignment="1" applyProtection="1">
      <alignment horizontal="center"/>
      <protection hidden="1"/>
    </xf>
    <xf numFmtId="0" fontId="8" fillId="5" borderId="18" xfId="0" applyFont="1" applyFill="1" applyBorder="1" applyAlignment="1" applyProtection="1">
      <alignment horizontal="center"/>
      <protection locked="0" hidden="1"/>
    </xf>
    <xf numFmtId="0" fontId="8" fillId="5" borderId="19" xfId="0" applyFont="1" applyFill="1" applyBorder="1" applyAlignment="1" applyProtection="1">
      <alignment horizontal="center"/>
      <protection locked="0" hidden="1"/>
    </xf>
    <xf numFmtId="0" fontId="8" fillId="5" borderId="20" xfId="0" applyFont="1" applyFill="1" applyBorder="1" applyAlignment="1" applyProtection="1">
      <alignment horizontal="center"/>
      <protection locked="0" hidden="1"/>
    </xf>
    <xf numFmtId="0" fontId="8" fillId="0" borderId="2" xfId="0" applyFont="1" applyFill="1" applyBorder="1" applyAlignment="1" applyProtection="1">
      <alignment horizontal="right"/>
      <protection hidden="1"/>
    </xf>
    <xf numFmtId="0" fontId="27" fillId="5" borderId="18" xfId="0" applyFont="1" applyFill="1" applyBorder="1" applyAlignment="1" applyProtection="1">
      <alignment horizontal="left"/>
      <protection locked="0" hidden="1"/>
    </xf>
    <xf numFmtId="0" fontId="27" fillId="5" borderId="19" xfId="0" applyFont="1" applyFill="1" applyBorder="1" applyAlignment="1" applyProtection="1">
      <alignment horizontal="left"/>
      <protection locked="0" hidden="1"/>
    </xf>
    <xf numFmtId="0" fontId="27" fillId="5" borderId="20" xfId="0" applyFont="1" applyFill="1" applyBorder="1" applyAlignment="1" applyProtection="1">
      <alignment horizontal="left"/>
      <protection locked="0" hidden="1"/>
    </xf>
    <xf numFmtId="15" fontId="27" fillId="5" borderId="18" xfId="0" applyNumberFormat="1" applyFont="1" applyFill="1" applyBorder="1" applyAlignment="1" applyProtection="1">
      <alignment horizontal="center"/>
      <protection locked="0" hidden="1"/>
    </xf>
    <xf numFmtId="0" fontId="8" fillId="5" borderId="20" xfId="0" applyFont="1" applyFill="1" applyBorder="1" applyAlignment="1" applyProtection="1">
      <protection locked="0" hidden="1"/>
    </xf>
    <xf numFmtId="0" fontId="8" fillId="0" borderId="0" xfId="0" applyFont="1" applyBorder="1" applyAlignment="1" applyProtection="1">
      <alignment horizontal="left"/>
      <protection hidden="1"/>
    </xf>
    <xf numFmtId="4" fontId="5" fillId="0" borderId="0" xfId="0" applyNumberFormat="1" applyFont="1" applyFill="1" applyBorder="1" applyAlignment="1" applyProtection="1">
      <alignment horizontal="center"/>
      <protection hidden="1"/>
    </xf>
    <xf numFmtId="1" fontId="5" fillId="0" borderId="29" xfId="0" applyNumberFormat="1" applyFont="1" applyFill="1" applyBorder="1" applyAlignment="1" applyProtection="1">
      <alignment horizontal="center"/>
      <protection hidden="1"/>
    </xf>
    <xf numFmtId="1" fontId="5" fillId="0" borderId="25" xfId="0" applyNumberFormat="1" applyFont="1" applyFill="1" applyBorder="1" applyAlignment="1" applyProtection="1">
      <alignment horizontal="center"/>
      <protection hidden="1"/>
    </xf>
    <xf numFmtId="15" fontId="5" fillId="0" borderId="25" xfId="0" applyNumberFormat="1" applyFont="1" applyFill="1" applyBorder="1" applyAlignment="1" applyProtection="1">
      <alignment horizontal="center"/>
      <protection hidden="1"/>
    </xf>
    <xf numFmtId="0" fontId="8" fillId="0" borderId="0" xfId="0" applyFont="1" applyBorder="1" applyAlignment="1" applyProtection="1">
      <alignment horizontal="center" vertical="center"/>
      <protection hidden="1"/>
    </xf>
    <xf numFmtId="164" fontId="5" fillId="0" borderId="18" xfId="0" applyNumberFormat="1" applyFont="1" applyFill="1" applyBorder="1" applyAlignment="1" applyProtection="1">
      <alignment horizontal="center"/>
      <protection hidden="1"/>
    </xf>
    <xf numFmtId="164" fontId="5" fillId="0" borderId="19" xfId="0" applyNumberFormat="1" applyFont="1" applyFill="1" applyBorder="1" applyAlignment="1" applyProtection="1">
      <alignment horizontal="center"/>
      <protection hidden="1"/>
    </xf>
    <xf numFmtId="164" fontId="5" fillId="0" borderId="20" xfId="0" applyNumberFormat="1" applyFont="1" applyFill="1" applyBorder="1" applyAlignment="1" applyProtection="1">
      <alignment horizontal="center"/>
      <protection hidden="1"/>
    </xf>
    <xf numFmtId="1" fontId="5" fillId="0" borderId="30" xfId="0" applyNumberFormat="1" applyFont="1" applyFill="1" applyBorder="1" applyAlignment="1" applyProtection="1">
      <alignment horizontal="center" wrapText="1"/>
      <protection hidden="1"/>
    </xf>
    <xf numFmtId="1" fontId="5" fillId="0" borderId="30" xfId="0" applyNumberFormat="1" applyFont="1" applyFill="1" applyBorder="1" applyAlignment="1" applyProtection="1">
      <alignment horizontal="center"/>
      <protection hidden="1"/>
    </xf>
    <xf numFmtId="0" fontId="5" fillId="0" borderId="14" xfId="0" applyFont="1" applyBorder="1" applyAlignment="1" applyProtection="1">
      <alignment horizontal="center" vertical="center"/>
      <protection hidden="1"/>
    </xf>
    <xf numFmtId="0" fontId="6" fillId="0" borderId="40" xfId="0" applyFont="1" applyBorder="1" applyAlignment="1">
      <alignment horizontal="center"/>
    </xf>
    <xf numFmtId="0" fontId="5" fillId="0" borderId="41" xfId="0"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4" xfId="0" applyFont="1" applyBorder="1" applyAlignment="1"/>
    <xf numFmtId="0" fontId="5" fillId="0" borderId="0" xfId="0" applyFont="1" applyAlignment="1"/>
    <xf numFmtId="0" fontId="8" fillId="0" borderId="14" xfId="0" applyFont="1" applyBorder="1" applyAlignment="1">
      <alignment horizontal="center"/>
    </xf>
    <xf numFmtId="164" fontId="5" fillId="0" borderId="4" xfId="0" applyNumberFormat="1" applyFont="1" applyBorder="1" applyAlignment="1">
      <alignment horizontal="center"/>
    </xf>
    <xf numFmtId="164" fontId="5" fillId="0" borderId="0" xfId="0" applyNumberFormat="1" applyFont="1" applyAlignment="1">
      <alignment horizontal="center"/>
    </xf>
    <xf numFmtId="164" fontId="5" fillId="0" borderId="4" xfId="0" applyNumberFormat="1" applyFont="1" applyBorder="1" applyAlignment="1"/>
    <xf numFmtId="164" fontId="5" fillId="0" borderId="0" xfId="0" applyNumberFormat="1" applyFont="1" applyAlignment="1"/>
    <xf numFmtId="2" fontId="17" fillId="0" borderId="7" xfId="4" applyNumberFormat="1" applyFont="1" applyFill="1" applyBorder="1" applyAlignment="1" applyProtection="1">
      <alignment horizontal="center"/>
      <protection locked="0"/>
    </xf>
    <xf numFmtId="0" fontId="7" fillId="0" borderId="8" xfId="4" applyFont="1" applyBorder="1" applyAlignment="1">
      <alignment horizontal="center"/>
    </xf>
    <xf numFmtId="2" fontId="17" fillId="0" borderId="7" xfId="4" applyNumberFormat="1" applyFont="1" applyFill="1" applyBorder="1" applyAlignment="1" applyProtection="1">
      <alignment horizontal="center"/>
    </xf>
    <xf numFmtId="2" fontId="7" fillId="0" borderId="8" xfId="4" applyNumberFormat="1" applyFont="1" applyFill="1" applyBorder="1" applyAlignment="1" applyProtection="1">
      <alignment horizontal="center"/>
    </xf>
    <xf numFmtId="7" fontId="19" fillId="0" borderId="0" xfId="4" applyNumberFormat="1" applyFont="1" applyAlignment="1" applyProtection="1">
      <alignment horizontal="left"/>
    </xf>
    <xf numFmtId="0" fontId="19" fillId="0" borderId="0" xfId="4" applyFont="1" applyAlignment="1">
      <alignment horizontal="left"/>
    </xf>
    <xf numFmtId="10" fontId="34" fillId="0" borderId="12" xfId="0" applyNumberFormat="1" applyFont="1" applyBorder="1" applyAlignment="1" applyProtection="1">
      <alignment horizontal="center"/>
    </xf>
    <xf numFmtId="10" fontId="35" fillId="0" borderId="8" xfId="0" applyNumberFormat="1" applyFont="1" applyBorder="1" applyAlignment="1">
      <alignment horizontal="center"/>
    </xf>
    <xf numFmtId="0" fontId="9" fillId="0" borderId="7" xfId="4" applyFont="1" applyFill="1" applyBorder="1" applyAlignment="1" applyProtection="1">
      <alignment horizontal="center"/>
      <protection locked="0"/>
    </xf>
    <xf numFmtId="0" fontId="7" fillId="0" borderId="8" xfId="4" applyFont="1" applyFill="1" applyBorder="1" applyAlignment="1" applyProtection="1">
      <protection locked="0"/>
    </xf>
    <xf numFmtId="49" fontId="9" fillId="0" borderId="7" xfId="4" applyNumberFormat="1" applyFont="1" applyFill="1" applyBorder="1" applyAlignment="1" applyProtection="1">
      <alignment horizontal="center"/>
      <protection locked="0"/>
    </xf>
    <xf numFmtId="0" fontId="7" fillId="0" borderId="8" xfId="4" applyNumberFormat="1" applyFont="1" applyFill="1" applyBorder="1" applyAlignment="1" applyProtection="1">
      <protection locked="0"/>
    </xf>
    <xf numFmtId="7" fontId="17" fillId="0" borderId="7" xfId="4" applyNumberFormat="1" applyFont="1" applyFill="1" applyBorder="1" applyAlignment="1" applyProtection="1">
      <alignment horizontal="center"/>
      <protection locked="0"/>
    </xf>
    <xf numFmtId="0" fontId="9" fillId="0" borderId="12" xfId="4" applyFont="1" applyFill="1" applyBorder="1" applyAlignment="1"/>
    <xf numFmtId="0" fontId="9" fillId="0" borderId="8" xfId="4" applyFont="1" applyFill="1" applyBorder="1" applyAlignment="1"/>
    <xf numFmtId="10" fontId="19" fillId="2" borderId="0" xfId="5" applyNumberFormat="1" applyFont="1" applyFill="1" applyAlignment="1" applyProtection="1">
      <alignment horizontal="center"/>
    </xf>
    <xf numFmtId="10" fontId="19" fillId="2" borderId="0" xfId="5" applyNumberFormat="1" applyFont="1" applyFill="1" applyAlignment="1">
      <alignment horizontal="center"/>
    </xf>
    <xf numFmtId="10" fontId="19" fillId="0" borderId="0" xfId="5" applyNumberFormat="1" applyFont="1" applyAlignment="1" applyProtection="1">
      <alignment horizontal="center"/>
    </xf>
    <xf numFmtId="10" fontId="19" fillId="0" borderId="0" xfId="5" applyNumberFormat="1" applyFont="1" applyAlignment="1">
      <alignment horizontal="center"/>
    </xf>
    <xf numFmtId="164" fontId="20" fillId="4" borderId="0" xfId="4" applyNumberFormat="1" applyFont="1" applyFill="1" applyAlignment="1" applyProtection="1">
      <protection locked="0"/>
    </xf>
    <xf numFmtId="164" fontId="7" fillId="4" borderId="0" xfId="4" applyNumberFormat="1" applyFont="1" applyFill="1" applyAlignment="1"/>
    <xf numFmtId="169" fontId="7" fillId="4" borderId="0" xfId="4" applyNumberFormat="1" applyFont="1" applyFill="1" applyAlignment="1" applyProtection="1"/>
    <xf numFmtId="0" fontId="7" fillId="0" borderId="0" xfId="4" applyFont="1" applyAlignment="1"/>
    <xf numFmtId="7" fontId="7" fillId="4" borderId="0" xfId="4" applyNumberFormat="1" applyFont="1" applyFill="1" applyAlignment="1" applyProtection="1"/>
    <xf numFmtId="165" fontId="7" fillId="4" borderId="0" xfId="4" applyNumberFormat="1" applyFont="1" applyFill="1" applyAlignment="1" applyProtection="1"/>
    <xf numFmtId="0" fontId="19" fillId="2" borderId="0" xfId="5" applyFont="1" applyFill="1" applyAlignment="1">
      <alignment horizontal="center"/>
    </xf>
    <xf numFmtId="2" fontId="19" fillId="3" borderId="0" xfId="5" applyNumberFormat="1" applyFont="1" applyFill="1" applyAlignment="1" applyProtection="1">
      <alignment horizontal="center"/>
    </xf>
    <xf numFmtId="2" fontId="19" fillId="3" borderId="0" xfId="5" applyNumberFormat="1" applyFont="1" applyFill="1" applyAlignment="1">
      <alignment horizontal="center"/>
    </xf>
    <xf numFmtId="0" fontId="9" fillId="3" borderId="0" xfId="4" applyFont="1" applyFill="1" applyAlignment="1"/>
    <xf numFmtId="0" fontId="5" fillId="3" borderId="0" xfId="0" applyFont="1" applyFill="1" applyAlignment="1"/>
  </cellXfs>
  <cellStyles count="12">
    <cellStyle name="  " xfId="9"/>
    <cellStyle name="Comma" xfId="1" builtinId="3"/>
    <cellStyle name="Currency 2" xfId="8"/>
    <cellStyle name="Hyperlink" xfId="2" builtinId="8"/>
    <cellStyle name="Normal" xfId="0" builtinId="0"/>
    <cellStyle name="Normal 2" xfId="3"/>
    <cellStyle name="Normal 3" xfId="10"/>
    <cellStyle name="Normal_00-02expfac" xfId="4"/>
    <cellStyle name="Normal_93-04expfac" xfId="5"/>
    <cellStyle name="Percent" xfId="6" builtinId="5"/>
    <cellStyle name="Percent 2" xfId="11"/>
    <cellStyle name="Style 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23</xdr:col>
      <xdr:colOff>47625</xdr:colOff>
      <xdr:row>7</xdr:row>
      <xdr:rowOff>114300</xdr:rowOff>
    </xdr:from>
    <xdr:to>
      <xdr:col>25</xdr:col>
      <xdr:colOff>133350</xdr:colOff>
      <xdr:row>7</xdr:row>
      <xdr:rowOff>114300</xdr:rowOff>
    </xdr:to>
    <xdr:cxnSp macro="">
      <xdr:nvCxnSpPr>
        <xdr:cNvPr id="2243" name="Straight Arrow Connector 2"/>
        <xdr:cNvCxnSpPr>
          <a:cxnSpLocks noChangeShapeType="1"/>
        </xdr:cNvCxnSpPr>
      </xdr:nvCxnSpPr>
      <xdr:spPr bwMode="auto">
        <a:xfrm>
          <a:off x="8162925" y="1200150"/>
          <a:ext cx="714375" cy="0"/>
        </a:xfrm>
        <a:prstGeom prst="straightConnector1">
          <a:avLst/>
        </a:prstGeom>
        <a:noFill/>
        <a:ln w="9525" algn="ctr">
          <a:solidFill>
            <a:srgbClr val="000000"/>
          </a:solidFill>
          <a:round/>
          <a:headEnd type="oval"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27</xdr:row>
      <xdr:rowOff>0</xdr:rowOff>
    </xdr:from>
    <xdr:to>
      <xdr:col>3</xdr:col>
      <xdr:colOff>95250</xdr:colOff>
      <xdr:row>28</xdr:row>
      <xdr:rowOff>85725</xdr:rowOff>
    </xdr:to>
    <xdr:sp macro="" textlink="">
      <xdr:nvSpPr>
        <xdr:cNvPr id="15013" name="Line 1"/>
        <xdr:cNvSpPr>
          <a:spLocks noChangeShapeType="1"/>
        </xdr:cNvSpPr>
      </xdr:nvSpPr>
      <xdr:spPr bwMode="auto">
        <a:xfrm flipV="1">
          <a:off x="28194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276225</xdr:colOff>
      <xdr:row>27</xdr:row>
      <xdr:rowOff>0</xdr:rowOff>
    </xdr:from>
    <xdr:to>
      <xdr:col>5</xdr:col>
      <xdr:colOff>276225</xdr:colOff>
      <xdr:row>28</xdr:row>
      <xdr:rowOff>85725</xdr:rowOff>
    </xdr:to>
    <xdr:sp macro="" textlink="">
      <xdr:nvSpPr>
        <xdr:cNvPr id="15014" name="Line 2"/>
        <xdr:cNvSpPr>
          <a:spLocks noChangeShapeType="1"/>
        </xdr:cNvSpPr>
      </xdr:nvSpPr>
      <xdr:spPr bwMode="auto">
        <a:xfrm flipV="1">
          <a:off x="402907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85725</xdr:rowOff>
    </xdr:from>
    <xdr:to>
      <xdr:col>3</xdr:col>
      <xdr:colOff>180975</xdr:colOff>
      <xdr:row>29</xdr:row>
      <xdr:rowOff>95250</xdr:rowOff>
    </xdr:to>
    <xdr:sp macro="" textlink="">
      <xdr:nvSpPr>
        <xdr:cNvPr id="2051" name="Text Box 3"/>
        <xdr:cNvSpPr txBox="1">
          <a:spLocks noChangeArrowheads="1"/>
        </xdr:cNvSpPr>
      </xdr:nvSpPr>
      <xdr:spPr bwMode="auto">
        <a:xfrm>
          <a:off x="1866900" y="3352800"/>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A</a:t>
          </a:r>
        </a:p>
      </xdr:txBody>
    </xdr:sp>
    <xdr:clientData/>
  </xdr:twoCellAnchor>
  <xdr:twoCellAnchor>
    <xdr:from>
      <xdr:col>5</xdr:col>
      <xdr:colOff>180975</xdr:colOff>
      <xdr:row>28</xdr:row>
      <xdr:rowOff>95250</xdr:rowOff>
    </xdr:from>
    <xdr:to>
      <xdr:col>5</xdr:col>
      <xdr:colOff>361950</xdr:colOff>
      <xdr:row>29</xdr:row>
      <xdr:rowOff>104775</xdr:rowOff>
    </xdr:to>
    <xdr:sp macro="" textlink="">
      <xdr:nvSpPr>
        <xdr:cNvPr id="2052" name="Text Box 4"/>
        <xdr:cNvSpPr txBox="1">
          <a:spLocks noChangeArrowheads="1"/>
        </xdr:cNvSpPr>
      </xdr:nvSpPr>
      <xdr:spPr bwMode="auto">
        <a:xfrm>
          <a:off x="3076575" y="3362325"/>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B</a:t>
          </a:r>
        </a:p>
      </xdr:txBody>
    </xdr:sp>
    <xdr:clientData/>
  </xdr:twoCellAnchor>
  <xdr:twoCellAnchor>
    <xdr:from>
      <xdr:col>6</xdr:col>
      <xdr:colOff>361950</xdr:colOff>
      <xdr:row>27</xdr:row>
      <xdr:rowOff>0</xdr:rowOff>
    </xdr:from>
    <xdr:to>
      <xdr:col>6</xdr:col>
      <xdr:colOff>361950</xdr:colOff>
      <xdr:row>28</xdr:row>
      <xdr:rowOff>85725</xdr:rowOff>
    </xdr:to>
    <xdr:sp macro="" textlink="">
      <xdr:nvSpPr>
        <xdr:cNvPr id="15017" name="Line 5"/>
        <xdr:cNvSpPr>
          <a:spLocks noChangeShapeType="1"/>
        </xdr:cNvSpPr>
      </xdr:nvSpPr>
      <xdr:spPr bwMode="auto">
        <a:xfrm flipV="1">
          <a:off x="48387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27</xdr:row>
      <xdr:rowOff>0</xdr:rowOff>
    </xdr:from>
    <xdr:to>
      <xdr:col>7</xdr:col>
      <xdr:colOff>0</xdr:colOff>
      <xdr:row>28</xdr:row>
      <xdr:rowOff>85725</xdr:rowOff>
    </xdr:to>
    <xdr:sp macro="" textlink="">
      <xdr:nvSpPr>
        <xdr:cNvPr id="15018" name="Line 6"/>
        <xdr:cNvSpPr>
          <a:spLocks noChangeShapeType="1"/>
        </xdr:cNvSpPr>
      </xdr:nvSpPr>
      <xdr:spPr bwMode="auto">
        <a:xfrm flipV="1">
          <a:off x="523875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27</xdr:row>
      <xdr:rowOff>0</xdr:rowOff>
    </xdr:from>
    <xdr:to>
      <xdr:col>4</xdr:col>
      <xdr:colOff>266700</xdr:colOff>
      <xdr:row>28</xdr:row>
      <xdr:rowOff>85725</xdr:rowOff>
    </xdr:to>
    <xdr:sp macro="" textlink="">
      <xdr:nvSpPr>
        <xdr:cNvPr id="15019" name="Line 7"/>
        <xdr:cNvSpPr>
          <a:spLocks noChangeShapeType="1"/>
        </xdr:cNvSpPr>
      </xdr:nvSpPr>
      <xdr:spPr bwMode="auto">
        <a:xfrm flipV="1">
          <a:off x="324802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28</xdr:row>
      <xdr:rowOff>85725</xdr:rowOff>
    </xdr:from>
    <xdr:to>
      <xdr:col>4</xdr:col>
      <xdr:colOff>733425</xdr:colOff>
      <xdr:row>29</xdr:row>
      <xdr:rowOff>104775</xdr:rowOff>
    </xdr:to>
    <xdr:sp macro="" textlink="">
      <xdr:nvSpPr>
        <xdr:cNvPr id="2056" name="Text Box 8"/>
        <xdr:cNvSpPr txBox="1">
          <a:spLocks noChangeArrowheads="1"/>
        </xdr:cNvSpPr>
      </xdr:nvSpPr>
      <xdr:spPr bwMode="auto">
        <a:xfrm>
          <a:off x="2257425" y="3352800"/>
          <a:ext cx="600075"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Ceiling</a:t>
          </a:r>
        </a:p>
      </xdr:txBody>
    </xdr:sp>
    <xdr:clientData/>
  </xdr:twoCellAnchor>
  <xdr:twoCellAnchor>
    <xdr:from>
      <xdr:col>6</xdr:col>
      <xdr:colOff>142875</xdr:colOff>
      <xdr:row>28</xdr:row>
      <xdr:rowOff>95250</xdr:rowOff>
    </xdr:from>
    <xdr:to>
      <xdr:col>6</xdr:col>
      <xdr:colOff>495300</xdr:colOff>
      <xdr:row>30</xdr:row>
      <xdr:rowOff>142875</xdr:rowOff>
    </xdr:to>
    <xdr:sp macro="" textlink="">
      <xdr:nvSpPr>
        <xdr:cNvPr id="2057" name="Text Box 9"/>
        <xdr:cNvSpPr txBox="1">
          <a:spLocks noChangeArrowheads="1"/>
        </xdr:cNvSpPr>
      </xdr:nvSpPr>
      <xdr:spPr bwMode="auto">
        <a:xfrm>
          <a:off x="4619625" y="4495800"/>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max</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0.7</a:t>
          </a:r>
        </a:p>
      </xdr:txBody>
    </xdr:sp>
    <xdr:clientData/>
  </xdr:twoCellAnchor>
  <xdr:twoCellAnchor>
    <xdr:from>
      <xdr:col>7</xdr:col>
      <xdr:colOff>0</xdr:colOff>
      <xdr:row>28</xdr:row>
      <xdr:rowOff>85725</xdr:rowOff>
    </xdr:from>
    <xdr:to>
      <xdr:col>7</xdr:col>
      <xdr:colOff>352425</xdr:colOff>
      <xdr:row>30</xdr:row>
      <xdr:rowOff>133350</xdr:rowOff>
    </xdr:to>
    <xdr:sp macro="" textlink="">
      <xdr:nvSpPr>
        <xdr:cNvPr id="2058" name="Text Box 10"/>
        <xdr:cNvSpPr txBox="1">
          <a:spLocks noChangeArrowheads="1"/>
        </xdr:cNvSpPr>
      </xdr:nvSpPr>
      <xdr:spPr bwMode="auto">
        <a:xfrm>
          <a:off x="5238750" y="4486275"/>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min</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ERCalc%204yr%20FR%20-%20BA%20working%20copy%20-%20Aug%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B\Premium%20Rates\2017%20Premium%20Rates\PRSM\v14c1%20-%20RG%20Decrease%2014%25%20Cap%20-%20Target%20w%20PTSD\SOURCE%20RG%20Matri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B/Exp/BusinessAnalysts/NEER/Claim%20Cost%20Calculator/English%20-%20Public%20Tool%20Online/NEERCalculator4YrWindow_v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rice des coûts NMETI"/>
      <sheetName val="CT"/>
      <sheetName val="OH"/>
      <sheetName val="RF03"/>
      <sheetName val="RF04"/>
      <sheetName val="RF05"/>
      <sheetName val="RF06"/>
      <sheetName val="RF07"/>
      <sheetName val="RF08"/>
      <sheetName val="RF09"/>
      <sheetName val="RF10"/>
      <sheetName val="RF11"/>
      <sheetName val="RF12"/>
      <sheetName val="RF13"/>
      <sheetName val="RF14"/>
      <sheetName val="RF15"/>
      <sheetName val="RF16"/>
      <sheetName val="RF17"/>
      <sheetName val="RF18"/>
      <sheetName val="RF19"/>
      <sheetName val="ECFac"/>
      <sheetName val="Net-Tar"/>
      <sheetName val="Tables"/>
      <sheetName val="Lists"/>
    </sheetNames>
    <sheetDataSet>
      <sheetData sheetId="0"/>
      <sheetData sheetId="1">
        <row r="22">
          <cell r="I22" t="str">
            <v>N/A</v>
          </cell>
          <cell r="K22">
            <v>0</v>
          </cell>
          <cell r="M22">
            <v>0</v>
          </cell>
          <cell r="Q22">
            <v>0</v>
          </cell>
        </row>
      </sheetData>
      <sheetData sheetId="2">
        <row r="13">
          <cell r="J13">
            <v>1900</v>
          </cell>
        </row>
        <row r="14">
          <cell r="J14">
            <v>1900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A2">
            <v>44104</v>
          </cell>
        </row>
        <row r="3">
          <cell r="A3">
            <v>43738</v>
          </cell>
        </row>
        <row r="4">
          <cell r="A4">
            <v>43373</v>
          </cell>
        </row>
        <row r="5">
          <cell r="A5">
            <v>43008</v>
          </cell>
        </row>
        <row r="6">
          <cell r="A6">
            <v>42643</v>
          </cell>
        </row>
        <row r="7">
          <cell r="A7">
            <v>42277</v>
          </cell>
        </row>
        <row r="8">
          <cell r="A8">
            <v>41912</v>
          </cell>
        </row>
        <row r="9">
          <cell r="A9">
            <v>41547</v>
          </cell>
        </row>
        <row r="10">
          <cell r="A10">
            <v>41182</v>
          </cell>
        </row>
        <row r="11">
          <cell r="A11">
            <v>40816</v>
          </cell>
        </row>
        <row r="12">
          <cell r="A12">
            <v>40451</v>
          </cell>
        </row>
        <row r="13">
          <cell r="A13">
            <v>40086</v>
          </cell>
        </row>
        <row r="14">
          <cell r="A14">
            <v>39721</v>
          </cell>
        </row>
        <row r="15">
          <cell r="A15">
            <v>39355</v>
          </cell>
        </row>
        <row r="16">
          <cell r="A16">
            <v>38990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Matrix"/>
      <sheetName val="SOURCE RG Matrix"/>
      <sheetName val="Sheet1"/>
    </sheetNames>
    <sheetDataSet>
      <sheetData sheetId="0">
        <row r="1">
          <cell r="A1" t="str">
            <v>Rate Group</v>
          </cell>
          <cell r="B1" t="str">
            <v>Rate Group Description</v>
          </cell>
          <cell r="C1" t="str">
            <v>Class</v>
          </cell>
          <cell r="D1" t="str">
            <v>Class Description</v>
          </cell>
          <cell r="E1" t="str">
            <v>Sector</v>
          </cell>
          <cell r="F1" t="str">
            <v>Sector Description</v>
          </cell>
          <cell r="G1" t="str">
            <v>SWA</v>
          </cell>
          <cell r="H1" t="str">
            <v>SWA Description</v>
          </cell>
        </row>
        <row r="2">
          <cell r="A2">
            <v>30</v>
          </cell>
          <cell r="B2" t="str">
            <v>Logging</v>
          </cell>
          <cell r="C2" t="str">
            <v>A</v>
          </cell>
          <cell r="D2" t="str">
            <v>Forest Products</v>
          </cell>
          <cell r="E2" t="str">
            <v>FR</v>
          </cell>
          <cell r="F2" t="str">
            <v>Forestry</v>
          </cell>
          <cell r="G2" t="str">
            <v>WSN</v>
          </cell>
          <cell r="H2" t="str">
            <v>Workplace Safety North</v>
          </cell>
        </row>
        <row r="3">
          <cell r="A3">
            <v>33</v>
          </cell>
          <cell r="B3" t="str">
            <v>Mill Products And Forestry Services</v>
          </cell>
          <cell r="C3" t="str">
            <v>A</v>
          </cell>
          <cell r="D3" t="str">
            <v>Forest Products</v>
          </cell>
          <cell r="E3" t="str">
            <v>FR</v>
          </cell>
          <cell r="F3" t="str">
            <v>Forestry</v>
          </cell>
          <cell r="G3" t="str">
            <v>WSN</v>
          </cell>
          <cell r="H3" t="str">
            <v>Workplace Safety North</v>
          </cell>
        </row>
        <row r="4">
          <cell r="A4">
            <v>36</v>
          </cell>
          <cell r="B4" t="str">
            <v>Veneers, Plywood And Wood Preservation</v>
          </cell>
          <cell r="C4" t="str">
            <v>A</v>
          </cell>
          <cell r="D4" t="str">
            <v>Forest Products</v>
          </cell>
          <cell r="E4" t="str">
            <v>FR</v>
          </cell>
          <cell r="F4" t="str">
            <v>Forestry</v>
          </cell>
          <cell r="G4" t="str">
            <v>WSN</v>
          </cell>
          <cell r="H4" t="str">
            <v>Workplace Safety North</v>
          </cell>
        </row>
        <row r="5">
          <cell r="A5">
            <v>39</v>
          </cell>
          <cell r="B5" t="str">
            <v>Pulp, Newsprint And Specialty Papers</v>
          </cell>
          <cell r="C5" t="str">
            <v>A</v>
          </cell>
          <cell r="D5" t="str">
            <v>Forest Products</v>
          </cell>
          <cell r="E5" t="str">
            <v>PP</v>
          </cell>
          <cell r="F5" t="str">
            <v>Pulp &amp; Paper</v>
          </cell>
          <cell r="G5" t="str">
            <v>WSN</v>
          </cell>
          <cell r="H5" t="str">
            <v>Workplace Safety North</v>
          </cell>
        </row>
        <row r="6">
          <cell r="A6">
            <v>41</v>
          </cell>
          <cell r="B6" t="str">
            <v>Corrugated Boxes</v>
          </cell>
          <cell r="C6" t="str">
            <v>A</v>
          </cell>
          <cell r="D6" t="str">
            <v>Forest Products</v>
          </cell>
          <cell r="E6" t="str">
            <v>PP</v>
          </cell>
          <cell r="F6" t="str">
            <v>Pulp &amp; Paper</v>
          </cell>
          <cell r="G6" t="str">
            <v>WSN</v>
          </cell>
          <cell r="H6" t="str">
            <v>Workplace Safety North</v>
          </cell>
        </row>
        <row r="7">
          <cell r="A7">
            <v>110</v>
          </cell>
          <cell r="B7" t="str">
            <v>Gold Mines</v>
          </cell>
          <cell r="C7" t="str">
            <v>B</v>
          </cell>
          <cell r="D7" t="str">
            <v>Mining And Related Industries</v>
          </cell>
          <cell r="E7" t="str">
            <v>MI</v>
          </cell>
          <cell r="F7" t="str">
            <v>Mining</v>
          </cell>
          <cell r="G7" t="str">
            <v>WSN</v>
          </cell>
          <cell r="H7" t="str">
            <v>Workplace Safety North</v>
          </cell>
        </row>
        <row r="8">
          <cell r="A8">
            <v>113</v>
          </cell>
          <cell r="B8" t="str">
            <v>Nickel Mines</v>
          </cell>
          <cell r="C8" t="str">
            <v>B</v>
          </cell>
          <cell r="D8" t="str">
            <v>Mining And Related Industries</v>
          </cell>
          <cell r="E8" t="str">
            <v>MI</v>
          </cell>
          <cell r="F8" t="str">
            <v>Mining</v>
          </cell>
          <cell r="G8" t="str">
            <v>WSN</v>
          </cell>
          <cell r="H8" t="str">
            <v>Workplace Safety North</v>
          </cell>
        </row>
        <row r="9">
          <cell r="A9">
            <v>119</v>
          </cell>
          <cell r="B9" t="str">
            <v>Other Mines</v>
          </cell>
          <cell r="C9" t="str">
            <v>B</v>
          </cell>
          <cell r="D9" t="str">
            <v>Mining And Related Industries</v>
          </cell>
          <cell r="E9" t="str">
            <v>MI</v>
          </cell>
          <cell r="F9" t="str">
            <v>Mining</v>
          </cell>
          <cell r="G9" t="str">
            <v>WSN</v>
          </cell>
          <cell r="H9" t="str">
            <v>Workplace Safety North</v>
          </cell>
        </row>
        <row r="10">
          <cell r="A10">
            <v>134</v>
          </cell>
          <cell r="B10" t="str">
            <v>Aggregates</v>
          </cell>
          <cell r="C10" t="str">
            <v>B</v>
          </cell>
          <cell r="D10" t="str">
            <v>Mining And Related Industries</v>
          </cell>
          <cell r="E10" t="str">
            <v>MI</v>
          </cell>
          <cell r="F10" t="str">
            <v>Mining</v>
          </cell>
          <cell r="G10" t="str">
            <v>IHSA</v>
          </cell>
          <cell r="H10" t="str">
            <v>Infrastructure Health and Safety Association</v>
          </cell>
        </row>
        <row r="11">
          <cell r="A11">
            <v>159</v>
          </cell>
          <cell r="B11" t="str">
            <v>Livestock Farms</v>
          </cell>
          <cell r="C11" t="str">
            <v>C</v>
          </cell>
          <cell r="D11" t="str">
            <v>Other Primary Industries</v>
          </cell>
          <cell r="E11" t="str">
            <v>AG</v>
          </cell>
          <cell r="F11" t="str">
            <v>Agriculture</v>
          </cell>
          <cell r="G11" t="str">
            <v>WSPS</v>
          </cell>
          <cell r="H11" t="str">
            <v>Workplace Safety and Prevention Services</v>
          </cell>
        </row>
        <row r="12">
          <cell r="A12">
            <v>167</v>
          </cell>
          <cell r="B12" t="str">
            <v>Field Crop, Fruit And Vegetable Farms</v>
          </cell>
          <cell r="C12" t="str">
            <v>C</v>
          </cell>
          <cell r="D12" t="str">
            <v>Other Primary Industries</v>
          </cell>
          <cell r="E12" t="str">
            <v>AG</v>
          </cell>
          <cell r="F12" t="str">
            <v>Agriculture</v>
          </cell>
          <cell r="G12" t="str">
            <v>WSPS</v>
          </cell>
          <cell r="H12" t="str">
            <v>Workplace Safety and Prevention Services</v>
          </cell>
        </row>
        <row r="13">
          <cell r="A13">
            <v>174</v>
          </cell>
          <cell r="B13" t="str">
            <v>Tobacco And Mushroom Farms</v>
          </cell>
          <cell r="C13" t="str">
            <v>C</v>
          </cell>
          <cell r="D13" t="str">
            <v>Other Primary Industries</v>
          </cell>
          <cell r="E13" t="str">
            <v>AG</v>
          </cell>
          <cell r="F13" t="str">
            <v>Agriculture</v>
          </cell>
          <cell r="G13" t="str">
            <v>WSPS</v>
          </cell>
          <cell r="H13" t="str">
            <v>Workplace Safety and Prevention Services</v>
          </cell>
        </row>
        <row r="14">
          <cell r="A14">
            <v>181</v>
          </cell>
          <cell r="B14" t="str">
            <v>Fishing And Miscellaneous Farming</v>
          </cell>
          <cell r="C14" t="str">
            <v>C</v>
          </cell>
          <cell r="D14" t="str">
            <v>Other Primary Industries</v>
          </cell>
          <cell r="E14" t="str">
            <v>AG</v>
          </cell>
          <cell r="F14" t="str">
            <v>Agriculture</v>
          </cell>
          <cell r="G14" t="str">
            <v>WSPS</v>
          </cell>
          <cell r="H14" t="str">
            <v>Workplace Safety and Prevention Services</v>
          </cell>
        </row>
        <row r="15">
          <cell r="A15">
            <v>184</v>
          </cell>
          <cell r="B15" t="str">
            <v>Poultry Farms And Agricultural Services</v>
          </cell>
          <cell r="C15" t="str">
            <v>C</v>
          </cell>
          <cell r="D15" t="str">
            <v>Other Primary Industries</v>
          </cell>
          <cell r="E15" t="str">
            <v>AG</v>
          </cell>
          <cell r="F15" t="str">
            <v>Agriculture</v>
          </cell>
          <cell r="G15" t="str">
            <v>WSPS</v>
          </cell>
          <cell r="H15" t="str">
            <v>Workplace Safety and Prevention Services</v>
          </cell>
        </row>
        <row r="16">
          <cell r="A16">
            <v>190</v>
          </cell>
          <cell r="B16" t="str">
            <v>Landscaping And Related Services</v>
          </cell>
          <cell r="C16" t="str">
            <v>C</v>
          </cell>
          <cell r="D16" t="str">
            <v>Other Primary Industries</v>
          </cell>
          <cell r="E16" t="str">
            <v>AG</v>
          </cell>
          <cell r="F16" t="str">
            <v>Agriculture</v>
          </cell>
          <cell r="G16" t="str">
            <v>WSPS</v>
          </cell>
          <cell r="H16" t="str">
            <v>Workplace Safety and Prevention Services</v>
          </cell>
        </row>
        <row r="17">
          <cell r="A17">
            <v>207</v>
          </cell>
          <cell r="B17" t="str">
            <v>Meat And Fish Products</v>
          </cell>
          <cell r="C17" t="str">
            <v>D</v>
          </cell>
          <cell r="D17" t="str">
            <v>Manufacturing</v>
          </cell>
          <cell r="E17" t="str">
            <v>FO</v>
          </cell>
          <cell r="F17" t="str">
            <v>Food</v>
          </cell>
          <cell r="G17" t="str">
            <v>WSPS</v>
          </cell>
          <cell r="H17" t="str">
            <v>Workplace Safety and Prevention Services</v>
          </cell>
        </row>
        <row r="18">
          <cell r="A18">
            <v>210</v>
          </cell>
          <cell r="B18" t="str">
            <v>Poultry Products</v>
          </cell>
          <cell r="C18" t="str">
            <v>D</v>
          </cell>
          <cell r="D18" t="str">
            <v>Manufacturing</v>
          </cell>
          <cell r="E18" t="str">
            <v>FO</v>
          </cell>
          <cell r="F18" t="str">
            <v>Food</v>
          </cell>
          <cell r="G18" t="str">
            <v>WSPS</v>
          </cell>
          <cell r="H18" t="str">
            <v>Workplace Safety and Prevention Services</v>
          </cell>
        </row>
        <row r="19">
          <cell r="A19">
            <v>214</v>
          </cell>
          <cell r="B19" t="str">
            <v>Fruit And Vegetable Products</v>
          </cell>
          <cell r="C19" t="str">
            <v>D</v>
          </cell>
          <cell r="D19" t="str">
            <v>Manufacturing</v>
          </cell>
          <cell r="E19" t="str">
            <v>FO</v>
          </cell>
          <cell r="F19" t="str">
            <v>Food</v>
          </cell>
          <cell r="G19" t="str">
            <v>WSPS</v>
          </cell>
          <cell r="H19" t="str">
            <v>Workplace Safety and Prevention Services</v>
          </cell>
        </row>
        <row r="20">
          <cell r="A20">
            <v>216</v>
          </cell>
          <cell r="B20" t="str">
            <v>Dairy Products</v>
          </cell>
          <cell r="C20" t="str">
            <v>D</v>
          </cell>
          <cell r="D20" t="str">
            <v>Manufacturing</v>
          </cell>
          <cell r="E20" t="str">
            <v>FO</v>
          </cell>
          <cell r="F20" t="str">
            <v>Food</v>
          </cell>
          <cell r="G20" t="str">
            <v>WSPS</v>
          </cell>
          <cell r="H20" t="str">
            <v>Workplace Safety and Prevention Services</v>
          </cell>
        </row>
        <row r="21">
          <cell r="A21">
            <v>220</v>
          </cell>
          <cell r="B21" t="str">
            <v>Other Bakery Products</v>
          </cell>
          <cell r="C21" t="str">
            <v>D</v>
          </cell>
          <cell r="D21" t="str">
            <v>Manufacturing</v>
          </cell>
          <cell r="E21" t="str">
            <v>FO</v>
          </cell>
          <cell r="F21" t="str">
            <v>Food</v>
          </cell>
          <cell r="G21" t="str">
            <v>WSPS</v>
          </cell>
          <cell r="H21" t="str">
            <v>Workplace Safety and Prevention Services</v>
          </cell>
        </row>
        <row r="22">
          <cell r="A22">
            <v>222</v>
          </cell>
          <cell r="B22" t="str">
            <v>Confectionery</v>
          </cell>
          <cell r="C22" t="str">
            <v>D</v>
          </cell>
          <cell r="D22" t="str">
            <v>Manufacturing</v>
          </cell>
          <cell r="E22" t="str">
            <v>FO</v>
          </cell>
          <cell r="F22" t="str">
            <v>Food</v>
          </cell>
          <cell r="G22" t="str">
            <v>WSPS</v>
          </cell>
          <cell r="H22" t="str">
            <v>Workplace Safety and Prevention Services</v>
          </cell>
        </row>
        <row r="23">
          <cell r="A23">
            <v>223</v>
          </cell>
          <cell r="B23" t="str">
            <v>Biscuits, Snack Foods And Other Food Products</v>
          </cell>
          <cell r="C23" t="str">
            <v>D</v>
          </cell>
          <cell r="D23" t="str">
            <v>Manufacturing</v>
          </cell>
          <cell r="E23" t="str">
            <v>FO</v>
          </cell>
          <cell r="F23" t="str">
            <v>Food</v>
          </cell>
          <cell r="G23" t="str">
            <v>WSPS</v>
          </cell>
          <cell r="H23" t="str">
            <v>Workplace Safety and Prevention Services</v>
          </cell>
        </row>
        <row r="24">
          <cell r="A24">
            <v>226</v>
          </cell>
          <cell r="B24" t="str">
            <v>Crushed And Ground Foods</v>
          </cell>
          <cell r="C24" t="str">
            <v>D</v>
          </cell>
          <cell r="D24" t="str">
            <v>Manufacturing</v>
          </cell>
          <cell r="E24" t="str">
            <v>FO</v>
          </cell>
          <cell r="F24" t="str">
            <v>Food</v>
          </cell>
          <cell r="G24" t="str">
            <v>WSPS</v>
          </cell>
          <cell r="H24" t="str">
            <v>Workplace Safety and Prevention Services</v>
          </cell>
        </row>
        <row r="25">
          <cell r="A25">
            <v>230</v>
          </cell>
          <cell r="B25" t="str">
            <v>Alcoholic Beverages</v>
          </cell>
          <cell r="C25" t="str">
            <v>D</v>
          </cell>
          <cell r="D25" t="str">
            <v>Manufacturing</v>
          </cell>
          <cell r="E25" t="str">
            <v>FO</v>
          </cell>
          <cell r="F25" t="str">
            <v>Food</v>
          </cell>
          <cell r="G25" t="str">
            <v>WSPS</v>
          </cell>
          <cell r="H25" t="str">
            <v>Workplace Safety and Prevention Services</v>
          </cell>
        </row>
        <row r="26">
          <cell r="A26">
            <v>231</v>
          </cell>
          <cell r="B26" t="str">
            <v>Soft Drinks</v>
          </cell>
          <cell r="C26" t="str">
            <v>D</v>
          </cell>
          <cell r="D26" t="str">
            <v>Manufacturing</v>
          </cell>
          <cell r="E26" t="str">
            <v>FO</v>
          </cell>
          <cell r="F26" t="str">
            <v>Food</v>
          </cell>
          <cell r="G26" t="str">
            <v>WSPS</v>
          </cell>
          <cell r="H26" t="str">
            <v>Workplace Safety and Prevention Services</v>
          </cell>
        </row>
        <row r="27">
          <cell r="A27">
            <v>238</v>
          </cell>
          <cell r="B27" t="str">
            <v>Other Rubber Products</v>
          </cell>
          <cell r="C27" t="str">
            <v>D</v>
          </cell>
          <cell r="D27" t="str">
            <v>Manufacturing</v>
          </cell>
          <cell r="E27" t="str">
            <v>MF</v>
          </cell>
          <cell r="F27" t="str">
            <v>Manufacturing</v>
          </cell>
          <cell r="G27" t="str">
            <v>WSPS</v>
          </cell>
          <cell r="H27" t="str">
            <v>Workplace Safety and Prevention Services</v>
          </cell>
        </row>
        <row r="28">
          <cell r="A28">
            <v>258</v>
          </cell>
          <cell r="B28" t="str">
            <v>Foamed And Expanded Plastic Products</v>
          </cell>
          <cell r="C28" t="str">
            <v>D</v>
          </cell>
          <cell r="D28" t="str">
            <v>Manufacturing</v>
          </cell>
          <cell r="E28" t="str">
            <v>CH</v>
          </cell>
          <cell r="F28" t="str">
            <v>Process/Chemicals</v>
          </cell>
          <cell r="G28" t="str">
            <v>WSPS</v>
          </cell>
          <cell r="H28" t="str">
            <v>Workplace Safety and Prevention Services</v>
          </cell>
        </row>
        <row r="29">
          <cell r="A29">
            <v>261</v>
          </cell>
          <cell r="B29" t="str">
            <v>Plastic Film And Sheeting</v>
          </cell>
          <cell r="C29" t="str">
            <v>D</v>
          </cell>
          <cell r="D29" t="str">
            <v>Manufacturing</v>
          </cell>
          <cell r="E29" t="str">
            <v>CH</v>
          </cell>
          <cell r="F29" t="str">
            <v>Process/Chemicals</v>
          </cell>
          <cell r="G29" t="str">
            <v>WSPS</v>
          </cell>
          <cell r="H29" t="str">
            <v>Workplace Safety and Prevention Services</v>
          </cell>
        </row>
        <row r="30">
          <cell r="A30">
            <v>263</v>
          </cell>
          <cell r="B30" t="str">
            <v>Other Plastic Products</v>
          </cell>
          <cell r="C30" t="str">
            <v>D</v>
          </cell>
          <cell r="D30" t="str">
            <v>Manufacturing</v>
          </cell>
          <cell r="E30" t="str">
            <v>CH</v>
          </cell>
          <cell r="F30" t="str">
            <v>Process/Chemicals</v>
          </cell>
          <cell r="G30" t="str">
            <v>WSPS</v>
          </cell>
          <cell r="H30" t="str">
            <v>Workplace Safety and Prevention Services</v>
          </cell>
        </row>
        <row r="31">
          <cell r="A31">
            <v>289</v>
          </cell>
          <cell r="B31" t="str">
            <v>Cloth, Carpets And Textile Products</v>
          </cell>
          <cell r="C31" t="str">
            <v>D</v>
          </cell>
          <cell r="D31" t="str">
            <v>Manufacturing</v>
          </cell>
          <cell r="E31" t="str">
            <v>MF</v>
          </cell>
          <cell r="F31" t="str">
            <v>Manufacturing</v>
          </cell>
          <cell r="G31" t="str">
            <v>WSPS</v>
          </cell>
          <cell r="H31" t="str">
            <v>Workplace Safety and Prevention Services</v>
          </cell>
        </row>
        <row r="32">
          <cell r="A32">
            <v>301</v>
          </cell>
          <cell r="B32" t="str">
            <v>Clothing, Fibre And Yarn</v>
          </cell>
          <cell r="C32" t="str">
            <v>D</v>
          </cell>
          <cell r="D32" t="str">
            <v>Manufacturing</v>
          </cell>
          <cell r="E32" t="str">
            <v>MF</v>
          </cell>
          <cell r="F32" t="str">
            <v>Manufacturing</v>
          </cell>
          <cell r="G32" t="str">
            <v>WSPS</v>
          </cell>
          <cell r="H32" t="str">
            <v>Workplace Safety and Prevention Services</v>
          </cell>
        </row>
        <row r="33">
          <cell r="A33">
            <v>308</v>
          </cell>
          <cell r="B33" t="str">
            <v>Millwork And Other Wood Industries</v>
          </cell>
          <cell r="C33" t="str">
            <v>D</v>
          </cell>
          <cell r="D33" t="str">
            <v>Manufacturing</v>
          </cell>
          <cell r="E33" t="str">
            <v>MF</v>
          </cell>
          <cell r="F33" t="str">
            <v>Manufacturing</v>
          </cell>
          <cell r="G33" t="str">
            <v>WSPS</v>
          </cell>
          <cell r="H33" t="str">
            <v>Workplace Safety and Prevention Services</v>
          </cell>
        </row>
        <row r="34">
          <cell r="A34">
            <v>311</v>
          </cell>
          <cell r="B34" t="str">
            <v>Wooden Cabinets</v>
          </cell>
          <cell r="C34" t="str">
            <v>D</v>
          </cell>
          <cell r="D34" t="str">
            <v>Manufacturing</v>
          </cell>
          <cell r="E34" t="str">
            <v>MF</v>
          </cell>
          <cell r="F34" t="str">
            <v>Manufacturing</v>
          </cell>
          <cell r="G34" t="str">
            <v>WSPS</v>
          </cell>
          <cell r="H34" t="str">
            <v>Workplace Safety and Prevention Services</v>
          </cell>
        </row>
        <row r="35">
          <cell r="A35">
            <v>312</v>
          </cell>
          <cell r="B35" t="str">
            <v>Wooden Boxes And Pallets</v>
          </cell>
          <cell r="C35" t="str">
            <v>D</v>
          </cell>
          <cell r="D35" t="str">
            <v>Manufacturing</v>
          </cell>
          <cell r="E35" t="str">
            <v>MF</v>
          </cell>
          <cell r="F35" t="str">
            <v>Manufacturing</v>
          </cell>
          <cell r="G35" t="str">
            <v>WSPS</v>
          </cell>
          <cell r="H35" t="str">
            <v>Workplace Safety and Prevention Services</v>
          </cell>
        </row>
        <row r="36">
          <cell r="A36">
            <v>322</v>
          </cell>
          <cell r="B36" t="str">
            <v>Upholstered Furniture</v>
          </cell>
          <cell r="C36" t="str">
            <v>D</v>
          </cell>
          <cell r="D36" t="str">
            <v>Manufacturing</v>
          </cell>
          <cell r="E36" t="str">
            <v>MF</v>
          </cell>
          <cell r="F36" t="str">
            <v>Manufacturing</v>
          </cell>
          <cell r="G36" t="str">
            <v>WSPS</v>
          </cell>
          <cell r="H36" t="str">
            <v>Workplace Safety and Prevention Services</v>
          </cell>
        </row>
        <row r="37">
          <cell r="A37">
            <v>323</v>
          </cell>
          <cell r="B37" t="str">
            <v>Metal Furniture</v>
          </cell>
          <cell r="C37" t="str">
            <v>D</v>
          </cell>
          <cell r="D37" t="str">
            <v>Manufacturing</v>
          </cell>
          <cell r="E37" t="str">
            <v>MF</v>
          </cell>
          <cell r="F37" t="str">
            <v>Manufacturing</v>
          </cell>
          <cell r="G37" t="str">
            <v>WSPS</v>
          </cell>
          <cell r="H37" t="str">
            <v>Workplace Safety and Prevention Services</v>
          </cell>
        </row>
        <row r="38">
          <cell r="A38">
            <v>325</v>
          </cell>
          <cell r="B38" t="str">
            <v>Wooden And Other Non-Metal Furniture</v>
          </cell>
          <cell r="C38" t="str">
            <v>D</v>
          </cell>
          <cell r="D38" t="str">
            <v>Manufacturing</v>
          </cell>
          <cell r="E38" t="str">
            <v>MF</v>
          </cell>
          <cell r="F38" t="str">
            <v>Manufacturing</v>
          </cell>
          <cell r="G38" t="str">
            <v>WSPS</v>
          </cell>
          <cell r="H38" t="str">
            <v>Workplace Safety and Prevention Services</v>
          </cell>
        </row>
        <row r="39">
          <cell r="A39">
            <v>328</v>
          </cell>
          <cell r="B39" t="str">
            <v>Furniture Parts And Fixtures</v>
          </cell>
          <cell r="C39" t="str">
            <v>D</v>
          </cell>
          <cell r="D39" t="str">
            <v>Manufacturing</v>
          </cell>
          <cell r="E39" t="str">
            <v>MF</v>
          </cell>
          <cell r="F39" t="str">
            <v>Manufacturing</v>
          </cell>
          <cell r="G39" t="str">
            <v>WSPS</v>
          </cell>
          <cell r="H39" t="str">
            <v>Workplace Safety and Prevention Services</v>
          </cell>
        </row>
        <row r="40">
          <cell r="A40">
            <v>333</v>
          </cell>
          <cell r="B40" t="str">
            <v>Printing, Platemaking And Binding</v>
          </cell>
          <cell r="C40" t="str">
            <v>D</v>
          </cell>
          <cell r="D40" t="str">
            <v>Manufacturing</v>
          </cell>
          <cell r="E40" t="str">
            <v>MF</v>
          </cell>
          <cell r="F40" t="str">
            <v>Manufacturing</v>
          </cell>
          <cell r="G40" t="str">
            <v>WSN</v>
          </cell>
          <cell r="H40" t="str">
            <v>Workplace Safety North</v>
          </cell>
        </row>
        <row r="41">
          <cell r="A41">
            <v>335</v>
          </cell>
          <cell r="B41" t="str">
            <v>Publishing</v>
          </cell>
          <cell r="C41" t="str">
            <v>D</v>
          </cell>
          <cell r="D41" t="str">
            <v>Manufacturing</v>
          </cell>
          <cell r="E41" t="str">
            <v>MF</v>
          </cell>
          <cell r="F41" t="str">
            <v>Manufacturing</v>
          </cell>
          <cell r="G41" t="str">
            <v>WSPS</v>
          </cell>
          <cell r="H41" t="str">
            <v>Workplace Safety and Prevention Services</v>
          </cell>
        </row>
        <row r="42">
          <cell r="A42">
            <v>338</v>
          </cell>
          <cell r="B42" t="str">
            <v>Folding Cartons</v>
          </cell>
          <cell r="C42" t="str">
            <v>D</v>
          </cell>
          <cell r="D42" t="str">
            <v>Manufacturing</v>
          </cell>
          <cell r="E42" t="str">
            <v>MF</v>
          </cell>
          <cell r="F42" t="str">
            <v>Manufacturing</v>
          </cell>
          <cell r="G42" t="str">
            <v>WSN</v>
          </cell>
          <cell r="H42" t="str">
            <v>Workplace Safety North</v>
          </cell>
        </row>
        <row r="43">
          <cell r="A43">
            <v>341</v>
          </cell>
          <cell r="B43" t="str">
            <v>Paper Products</v>
          </cell>
          <cell r="C43" t="str">
            <v>D</v>
          </cell>
          <cell r="D43" t="str">
            <v>Manufacturing</v>
          </cell>
          <cell r="E43" t="str">
            <v>MF</v>
          </cell>
          <cell r="F43" t="str">
            <v>Manufacturing</v>
          </cell>
          <cell r="G43" t="str">
            <v>WSN</v>
          </cell>
          <cell r="H43" t="str">
            <v>Workplace Safety North</v>
          </cell>
        </row>
        <row r="44">
          <cell r="A44">
            <v>352</v>
          </cell>
          <cell r="B44" t="str">
            <v>Steel And Other Smelting And Refining Industries</v>
          </cell>
          <cell r="C44" t="str">
            <v>D</v>
          </cell>
          <cell r="D44" t="str">
            <v>Manufacturing</v>
          </cell>
          <cell r="E44" t="str">
            <v>PR</v>
          </cell>
          <cell r="F44" t="str">
            <v>Primary Metals</v>
          </cell>
          <cell r="G44" t="str">
            <v>WSN</v>
          </cell>
          <cell r="H44" t="str">
            <v>Workplace Safety North</v>
          </cell>
        </row>
        <row r="45">
          <cell r="A45">
            <v>358</v>
          </cell>
          <cell r="B45" t="str">
            <v>Foundries</v>
          </cell>
          <cell r="C45" t="str">
            <v>D</v>
          </cell>
          <cell r="D45" t="str">
            <v>Manufacturing</v>
          </cell>
          <cell r="E45" t="str">
            <v>PR</v>
          </cell>
          <cell r="F45" t="str">
            <v>Primary Metals</v>
          </cell>
          <cell r="G45" t="str">
            <v>WSPS</v>
          </cell>
          <cell r="H45" t="str">
            <v>Workplace Safety and Prevention Services</v>
          </cell>
        </row>
        <row r="46">
          <cell r="A46">
            <v>361</v>
          </cell>
          <cell r="B46" t="str">
            <v>Non-Ferrous Metal Industries</v>
          </cell>
          <cell r="C46" t="str">
            <v>D</v>
          </cell>
          <cell r="D46" t="str">
            <v>Manufacturing</v>
          </cell>
          <cell r="E46" t="str">
            <v>PR</v>
          </cell>
          <cell r="F46" t="str">
            <v>Primary Metals</v>
          </cell>
          <cell r="G46" t="str">
            <v>WSPS</v>
          </cell>
          <cell r="H46" t="str">
            <v>Workplace Safety and Prevention Services</v>
          </cell>
        </row>
        <row r="47">
          <cell r="A47">
            <v>374</v>
          </cell>
          <cell r="B47" t="str">
            <v>Doors And Windows</v>
          </cell>
          <cell r="C47" t="str">
            <v>D</v>
          </cell>
          <cell r="D47" t="str">
            <v>Manufacturing</v>
          </cell>
          <cell r="E47" t="str">
            <v>MF</v>
          </cell>
          <cell r="F47" t="str">
            <v>Manufacturing</v>
          </cell>
          <cell r="G47" t="str">
            <v>WSPS</v>
          </cell>
          <cell r="H47" t="str">
            <v>Workplace Safety and Prevention Services</v>
          </cell>
        </row>
        <row r="48">
          <cell r="A48">
            <v>375</v>
          </cell>
          <cell r="B48" t="str">
            <v>Structural And Architectural Products</v>
          </cell>
          <cell r="C48" t="str">
            <v>D</v>
          </cell>
          <cell r="D48" t="str">
            <v>Manufacturing</v>
          </cell>
          <cell r="E48" t="str">
            <v>MF</v>
          </cell>
          <cell r="F48" t="str">
            <v>Manufacturing</v>
          </cell>
          <cell r="G48" t="str">
            <v>WSPS</v>
          </cell>
          <cell r="H48" t="str">
            <v>Workplace Safety and Prevention Services</v>
          </cell>
        </row>
        <row r="49">
          <cell r="A49">
            <v>377</v>
          </cell>
          <cell r="B49" t="str">
            <v>Coating Of Metal Products</v>
          </cell>
          <cell r="C49" t="str">
            <v>D</v>
          </cell>
          <cell r="D49" t="str">
            <v>Manufacturing</v>
          </cell>
          <cell r="E49" t="str">
            <v>MF</v>
          </cell>
          <cell r="F49" t="str">
            <v>Manufacturing</v>
          </cell>
          <cell r="G49" t="str">
            <v>WSPS</v>
          </cell>
          <cell r="H49" t="str">
            <v>Workplace Safety and Prevention Services</v>
          </cell>
        </row>
        <row r="50">
          <cell r="A50">
            <v>379</v>
          </cell>
          <cell r="B50" t="str">
            <v>Hardware, Tools And Cutlery</v>
          </cell>
          <cell r="C50" t="str">
            <v>D</v>
          </cell>
          <cell r="D50" t="str">
            <v>Manufacturing</v>
          </cell>
          <cell r="E50" t="str">
            <v>MF</v>
          </cell>
          <cell r="F50" t="str">
            <v>Manufacturing</v>
          </cell>
          <cell r="G50" t="str">
            <v>WSPS</v>
          </cell>
          <cell r="H50" t="str">
            <v>Workplace Safety and Prevention Services</v>
          </cell>
        </row>
        <row r="51">
          <cell r="A51">
            <v>382</v>
          </cell>
          <cell r="B51" t="str">
            <v>Metal Dies, Moulds And Patterns</v>
          </cell>
          <cell r="C51" t="str">
            <v>D</v>
          </cell>
          <cell r="D51" t="str">
            <v>Manufacturing</v>
          </cell>
          <cell r="E51" t="str">
            <v>MF</v>
          </cell>
          <cell r="F51" t="str">
            <v>Manufacturing</v>
          </cell>
          <cell r="G51" t="str">
            <v>WSPS</v>
          </cell>
          <cell r="H51" t="str">
            <v>Workplace Safety and Prevention Services</v>
          </cell>
        </row>
        <row r="52">
          <cell r="A52">
            <v>383</v>
          </cell>
          <cell r="B52" t="str">
            <v>Heating, Refrigeration And Air Conditioning Equipment</v>
          </cell>
          <cell r="C52" t="str">
            <v>D</v>
          </cell>
          <cell r="D52" t="str">
            <v>Manufacturing</v>
          </cell>
          <cell r="E52" t="str">
            <v>MF</v>
          </cell>
          <cell r="F52" t="str">
            <v>Manufacturing</v>
          </cell>
          <cell r="G52" t="str">
            <v>WSPS</v>
          </cell>
          <cell r="H52" t="str">
            <v>Workplace Safety and Prevention Services</v>
          </cell>
        </row>
        <row r="53">
          <cell r="A53">
            <v>385</v>
          </cell>
          <cell r="B53" t="str">
            <v>Machine Shops</v>
          </cell>
          <cell r="C53" t="str">
            <v>D</v>
          </cell>
          <cell r="D53" t="str">
            <v>Manufacturing</v>
          </cell>
          <cell r="E53" t="str">
            <v>MF</v>
          </cell>
          <cell r="F53" t="str">
            <v>Manufacturing</v>
          </cell>
          <cell r="G53" t="str">
            <v>WSPS</v>
          </cell>
          <cell r="H53" t="str">
            <v>Workplace Safety and Prevention Services</v>
          </cell>
        </row>
        <row r="54">
          <cell r="A54">
            <v>387</v>
          </cell>
          <cell r="B54" t="str">
            <v>Other Metal Fabricating Industries</v>
          </cell>
          <cell r="C54" t="str">
            <v>D</v>
          </cell>
          <cell r="D54" t="str">
            <v>Manufacturing</v>
          </cell>
          <cell r="E54" t="str">
            <v>MF</v>
          </cell>
          <cell r="F54" t="str">
            <v>Manufacturing</v>
          </cell>
          <cell r="G54" t="str">
            <v>WSPS</v>
          </cell>
          <cell r="H54" t="str">
            <v>Workplace Safety and Prevention Services</v>
          </cell>
        </row>
        <row r="55">
          <cell r="A55">
            <v>389</v>
          </cell>
          <cell r="B55" t="str">
            <v>Metal Closures And Containers</v>
          </cell>
          <cell r="C55" t="str">
            <v>D</v>
          </cell>
          <cell r="D55" t="str">
            <v>Manufacturing</v>
          </cell>
          <cell r="E55" t="str">
            <v>MF</v>
          </cell>
          <cell r="F55" t="str">
            <v>Manufacturing</v>
          </cell>
          <cell r="G55" t="str">
            <v>WSPS</v>
          </cell>
          <cell r="H55" t="str">
            <v>Workplace Safety and Prevention Services</v>
          </cell>
        </row>
        <row r="56">
          <cell r="A56">
            <v>390</v>
          </cell>
          <cell r="B56" t="str">
            <v>Other Stamped And Pressed Metal Products</v>
          </cell>
          <cell r="C56" t="str">
            <v>D</v>
          </cell>
          <cell r="D56" t="str">
            <v>Manufacturing</v>
          </cell>
          <cell r="E56" t="str">
            <v>MF</v>
          </cell>
          <cell r="F56" t="str">
            <v>Manufacturing</v>
          </cell>
          <cell r="G56" t="str">
            <v>WSPS</v>
          </cell>
          <cell r="H56" t="str">
            <v>Workplace Safety and Prevention Services</v>
          </cell>
        </row>
        <row r="57">
          <cell r="A57">
            <v>393</v>
          </cell>
          <cell r="B57" t="str">
            <v>Wire Products</v>
          </cell>
          <cell r="C57" t="str">
            <v>D</v>
          </cell>
          <cell r="D57" t="str">
            <v>Manufacturing</v>
          </cell>
          <cell r="E57" t="str">
            <v>MF</v>
          </cell>
          <cell r="F57" t="str">
            <v>Manufacturing</v>
          </cell>
          <cell r="G57" t="str">
            <v>WSPS</v>
          </cell>
          <cell r="H57" t="str">
            <v>Workplace Safety and Prevention Services</v>
          </cell>
        </row>
        <row r="58">
          <cell r="A58">
            <v>402</v>
          </cell>
          <cell r="B58" t="str">
            <v>Major Appliances And Transmission Equipment</v>
          </cell>
          <cell r="C58" t="str">
            <v>D</v>
          </cell>
          <cell r="D58" t="str">
            <v>Manufacturing</v>
          </cell>
          <cell r="E58" t="str">
            <v>MF</v>
          </cell>
          <cell r="F58" t="str">
            <v>Manufacturing</v>
          </cell>
          <cell r="G58" t="str">
            <v>WSPS</v>
          </cell>
          <cell r="H58" t="str">
            <v>Workplace Safety and Prevention Services</v>
          </cell>
        </row>
        <row r="59">
          <cell r="A59">
            <v>403</v>
          </cell>
          <cell r="B59" t="str">
            <v>Other Machinery And Equipment</v>
          </cell>
          <cell r="C59" t="str">
            <v>D</v>
          </cell>
          <cell r="D59" t="str">
            <v>Manufacturing</v>
          </cell>
          <cell r="E59" t="str">
            <v>MF</v>
          </cell>
          <cell r="F59" t="str">
            <v>Manufacturing</v>
          </cell>
          <cell r="G59" t="str">
            <v>WSPS</v>
          </cell>
          <cell r="H59" t="str">
            <v>Workplace Safety and Prevention Services</v>
          </cell>
        </row>
        <row r="60">
          <cell r="A60">
            <v>406</v>
          </cell>
          <cell r="B60" t="str">
            <v>Elevators And Escalators</v>
          </cell>
          <cell r="C60" t="str">
            <v>D</v>
          </cell>
          <cell r="D60" t="str">
            <v>Manufacturing</v>
          </cell>
          <cell r="E60" t="str">
            <v>MF</v>
          </cell>
          <cell r="F60" t="str">
            <v>Manufacturing</v>
          </cell>
          <cell r="G60" t="str">
            <v>WSPS</v>
          </cell>
          <cell r="H60" t="str">
            <v>Workplace Safety and Prevention Services</v>
          </cell>
        </row>
        <row r="61">
          <cell r="A61">
            <v>408</v>
          </cell>
          <cell r="B61" t="str">
            <v>Boilers, Pumps And Fans</v>
          </cell>
          <cell r="C61" t="str">
            <v>D</v>
          </cell>
          <cell r="D61" t="str">
            <v>Manufacturing</v>
          </cell>
          <cell r="E61" t="str">
            <v>MF</v>
          </cell>
          <cell r="F61" t="str">
            <v>Manufacturing</v>
          </cell>
          <cell r="G61" t="str">
            <v>WSPS</v>
          </cell>
          <cell r="H61" t="str">
            <v>Workplace Safety and Prevention Services</v>
          </cell>
        </row>
        <row r="62">
          <cell r="A62">
            <v>411</v>
          </cell>
          <cell r="B62" t="str">
            <v>Agricultural, Construction And Mining Machinery</v>
          </cell>
          <cell r="C62" t="str">
            <v>D</v>
          </cell>
          <cell r="D62" t="str">
            <v>Manufacturing</v>
          </cell>
          <cell r="E62" t="str">
            <v>MF</v>
          </cell>
          <cell r="F62" t="str">
            <v>Manufacturing</v>
          </cell>
          <cell r="G62" t="str">
            <v>WSPS</v>
          </cell>
          <cell r="H62" t="str">
            <v>Workplace Safety and Prevention Services</v>
          </cell>
        </row>
        <row r="63">
          <cell r="A63">
            <v>417</v>
          </cell>
          <cell r="B63" t="str">
            <v>Aircraft and Aircraft Parts</v>
          </cell>
          <cell r="C63" t="str">
            <v>D</v>
          </cell>
          <cell r="D63" t="str">
            <v>Manufacturing</v>
          </cell>
          <cell r="E63" t="str">
            <v>MF</v>
          </cell>
          <cell r="F63" t="str">
            <v>Manufacturing</v>
          </cell>
          <cell r="G63" t="str">
            <v>WSPS</v>
          </cell>
          <cell r="H63" t="str">
            <v>Workplace Safety and Prevention Services</v>
          </cell>
        </row>
        <row r="64">
          <cell r="A64">
            <v>419</v>
          </cell>
          <cell r="B64" t="str">
            <v>Motor Vehicle Assembly</v>
          </cell>
          <cell r="C64" t="str">
            <v>D</v>
          </cell>
          <cell r="D64" t="str">
            <v>Manufacturing</v>
          </cell>
          <cell r="E64" t="str">
            <v>AU</v>
          </cell>
          <cell r="F64" t="str">
            <v>Automotive</v>
          </cell>
          <cell r="G64" t="str">
            <v>WSPS</v>
          </cell>
          <cell r="H64" t="str">
            <v>Workplace Safety and Prevention Services</v>
          </cell>
        </row>
        <row r="65">
          <cell r="A65">
            <v>420</v>
          </cell>
          <cell r="B65" t="str">
            <v>Motor Vehicle Engines and Parts</v>
          </cell>
          <cell r="C65" t="str">
            <v>D</v>
          </cell>
          <cell r="D65" t="str">
            <v>Manufacturing</v>
          </cell>
          <cell r="E65" t="str">
            <v>AU</v>
          </cell>
          <cell r="F65" t="str">
            <v>Automotive</v>
          </cell>
          <cell r="G65" t="str">
            <v>WSPS</v>
          </cell>
          <cell r="H65" t="str">
            <v>Workplace Safety and Prevention Services</v>
          </cell>
        </row>
        <row r="66">
          <cell r="A66">
            <v>421</v>
          </cell>
          <cell r="B66" t="str">
            <v>Other Motor Vehicle Parts And Equipment</v>
          </cell>
          <cell r="C66" t="str">
            <v>D</v>
          </cell>
          <cell r="D66" t="str">
            <v>Manufacturing</v>
          </cell>
          <cell r="E66" t="str">
            <v>AU</v>
          </cell>
          <cell r="F66" t="str">
            <v>Automotive</v>
          </cell>
          <cell r="G66" t="str">
            <v>WSPS</v>
          </cell>
          <cell r="H66" t="str">
            <v>Workplace Safety and Prevention Services</v>
          </cell>
        </row>
        <row r="67">
          <cell r="A67">
            <v>424</v>
          </cell>
          <cell r="B67" t="str">
            <v>Motor Vehicle Stampings</v>
          </cell>
          <cell r="C67" t="str">
            <v>D</v>
          </cell>
          <cell r="D67" t="str">
            <v>Manufacturing</v>
          </cell>
          <cell r="E67" t="str">
            <v>AU</v>
          </cell>
          <cell r="F67" t="str">
            <v>Automotive</v>
          </cell>
          <cell r="G67" t="str">
            <v>WSPS</v>
          </cell>
          <cell r="H67" t="str">
            <v>Workplace Safety and Prevention Services</v>
          </cell>
        </row>
        <row r="68">
          <cell r="A68">
            <v>425</v>
          </cell>
          <cell r="B68" t="str">
            <v>Motor Vehicle Wheels And Brakes</v>
          </cell>
          <cell r="C68" t="str">
            <v>D</v>
          </cell>
          <cell r="D68" t="str">
            <v>Manufacturing</v>
          </cell>
          <cell r="E68" t="str">
            <v>AU</v>
          </cell>
          <cell r="F68" t="str">
            <v>Automotive</v>
          </cell>
          <cell r="G68" t="str">
            <v>WSPS</v>
          </cell>
          <cell r="H68" t="str">
            <v>Workplace Safety and Prevention Services</v>
          </cell>
        </row>
        <row r="69">
          <cell r="A69">
            <v>428</v>
          </cell>
          <cell r="B69" t="str">
            <v>Motor Vehicle Fabric Accessories</v>
          </cell>
          <cell r="C69" t="str">
            <v>D</v>
          </cell>
          <cell r="D69" t="str">
            <v>Manufacturing</v>
          </cell>
          <cell r="E69" t="str">
            <v>AU</v>
          </cell>
          <cell r="F69" t="str">
            <v>Automotive</v>
          </cell>
          <cell r="G69" t="str">
            <v>WSPS</v>
          </cell>
          <cell r="H69" t="str">
            <v>Workplace Safety and Prevention Services</v>
          </cell>
        </row>
        <row r="70">
          <cell r="A70">
            <v>432</v>
          </cell>
          <cell r="B70" t="str">
            <v>Trucks, Buses And Trailers</v>
          </cell>
          <cell r="C70" t="str">
            <v>D</v>
          </cell>
          <cell r="D70" t="str">
            <v>Manufacturing</v>
          </cell>
          <cell r="E70" t="str">
            <v>AU</v>
          </cell>
          <cell r="F70" t="str">
            <v>Automotive</v>
          </cell>
          <cell r="G70" t="str">
            <v>WSPS</v>
          </cell>
          <cell r="H70" t="str">
            <v>Workplace Safety and Prevention Services</v>
          </cell>
        </row>
        <row r="71">
          <cell r="A71">
            <v>442</v>
          </cell>
          <cell r="B71" t="str">
            <v>Railroad Rolling Stock</v>
          </cell>
          <cell r="C71" t="str">
            <v>D</v>
          </cell>
          <cell r="D71" t="str">
            <v>Manufacturing</v>
          </cell>
          <cell r="E71" t="str">
            <v>MF</v>
          </cell>
          <cell r="F71" t="str">
            <v>Manufacturing</v>
          </cell>
          <cell r="G71" t="str">
            <v>WSPS</v>
          </cell>
          <cell r="H71" t="str">
            <v>Workplace Safety and Prevention Services</v>
          </cell>
        </row>
        <row r="72">
          <cell r="A72">
            <v>460</v>
          </cell>
          <cell r="B72" t="str">
            <v>Lighting And Small Electrical Appliances</v>
          </cell>
          <cell r="C72" t="str">
            <v>D</v>
          </cell>
          <cell r="D72" t="str">
            <v>Manufacturing</v>
          </cell>
          <cell r="E72" t="str">
            <v>MF</v>
          </cell>
          <cell r="F72" t="str">
            <v>Manufacturing</v>
          </cell>
          <cell r="G72" t="str">
            <v>WSPS</v>
          </cell>
          <cell r="H72" t="str">
            <v>Workplace Safety and Prevention Services</v>
          </cell>
        </row>
        <row r="73">
          <cell r="A73">
            <v>466</v>
          </cell>
          <cell r="B73" t="str">
            <v>Communication And Energy Wire Products</v>
          </cell>
          <cell r="C73" t="str">
            <v>D</v>
          </cell>
          <cell r="D73" t="str">
            <v>Manufacturing</v>
          </cell>
          <cell r="E73" t="str">
            <v>MF</v>
          </cell>
          <cell r="F73" t="str">
            <v>Manufacturing</v>
          </cell>
          <cell r="G73" t="str">
            <v>WSPS</v>
          </cell>
          <cell r="H73" t="str">
            <v>Workplace Safety and Prevention Services</v>
          </cell>
        </row>
        <row r="74">
          <cell r="A74">
            <v>468</v>
          </cell>
          <cell r="B74" t="str">
            <v>Electronic Equipment &amp; Other Communication Devices</v>
          </cell>
          <cell r="C74" t="str">
            <v>D</v>
          </cell>
          <cell r="D74" t="str">
            <v>Manufacturing</v>
          </cell>
          <cell r="E74" t="str">
            <v>MF</v>
          </cell>
          <cell r="F74" t="str">
            <v>Manufacturing</v>
          </cell>
          <cell r="G74" t="str">
            <v>WSPS</v>
          </cell>
          <cell r="H74" t="str">
            <v>Workplace Safety and Prevention Services</v>
          </cell>
        </row>
        <row r="75">
          <cell r="A75">
            <v>477</v>
          </cell>
          <cell r="B75" t="str">
            <v>Industrial Electrical Equipment</v>
          </cell>
          <cell r="C75" t="str">
            <v>D</v>
          </cell>
          <cell r="D75" t="str">
            <v>Manufacturing</v>
          </cell>
          <cell r="E75" t="str">
            <v>MF</v>
          </cell>
          <cell r="F75" t="str">
            <v>Manufacturing</v>
          </cell>
          <cell r="G75" t="str">
            <v>WSPS</v>
          </cell>
          <cell r="H75" t="str">
            <v>Workplace Safety and Prevention Services</v>
          </cell>
        </row>
        <row r="76">
          <cell r="A76">
            <v>485</v>
          </cell>
          <cell r="B76" t="str">
            <v>Bricks, Ceramics And Abrasives</v>
          </cell>
          <cell r="C76" t="str">
            <v>D</v>
          </cell>
          <cell r="D76" t="str">
            <v>Manufacturing</v>
          </cell>
          <cell r="E76" t="str">
            <v>MF</v>
          </cell>
          <cell r="F76" t="str">
            <v>Manufacturing</v>
          </cell>
          <cell r="G76" t="str">
            <v>WSPS</v>
          </cell>
          <cell r="H76" t="str">
            <v>Workplace Safety and Prevention Services</v>
          </cell>
        </row>
        <row r="77">
          <cell r="A77">
            <v>496</v>
          </cell>
          <cell r="B77" t="str">
            <v>Concrete Products</v>
          </cell>
          <cell r="C77" t="str">
            <v>D</v>
          </cell>
          <cell r="D77" t="str">
            <v>Manufacturing</v>
          </cell>
          <cell r="E77" t="str">
            <v>MF</v>
          </cell>
          <cell r="F77" t="str">
            <v>Manufacturing</v>
          </cell>
          <cell r="G77" t="str">
            <v>WSPS</v>
          </cell>
          <cell r="H77" t="str">
            <v>Workplace Safety and Prevention Services</v>
          </cell>
        </row>
        <row r="78">
          <cell r="A78">
            <v>497</v>
          </cell>
          <cell r="B78" t="str">
            <v>Ready-Mix Concrete</v>
          </cell>
          <cell r="C78" t="str">
            <v>D</v>
          </cell>
          <cell r="D78" t="str">
            <v>Manufacturing</v>
          </cell>
          <cell r="E78" t="str">
            <v>TR</v>
          </cell>
          <cell r="F78" t="str">
            <v>Transportation</v>
          </cell>
          <cell r="G78" t="str">
            <v>IHSA</v>
          </cell>
          <cell r="H78" t="str">
            <v>Infrastructure Health and Safety Association</v>
          </cell>
        </row>
        <row r="79">
          <cell r="A79">
            <v>501</v>
          </cell>
          <cell r="B79" t="str">
            <v>Non-Metallic Mineral Products</v>
          </cell>
          <cell r="C79" t="str">
            <v>D</v>
          </cell>
          <cell r="D79" t="str">
            <v>Manufacturing</v>
          </cell>
          <cell r="E79" t="str">
            <v>MF</v>
          </cell>
          <cell r="F79" t="str">
            <v>Manufacturing</v>
          </cell>
          <cell r="G79" t="str">
            <v>WSPS</v>
          </cell>
          <cell r="H79" t="str">
            <v>Workplace Safety and Prevention Services</v>
          </cell>
        </row>
        <row r="80">
          <cell r="A80">
            <v>502</v>
          </cell>
          <cell r="B80" t="str">
            <v>Glass Products</v>
          </cell>
          <cell r="C80" t="str">
            <v>D</v>
          </cell>
          <cell r="D80" t="str">
            <v>Manufacturing</v>
          </cell>
          <cell r="E80" t="str">
            <v>MF</v>
          </cell>
          <cell r="F80" t="str">
            <v>Manufacturing</v>
          </cell>
          <cell r="G80" t="str">
            <v>WSPS</v>
          </cell>
          <cell r="H80" t="str">
            <v>Workplace Safety and Prevention Services</v>
          </cell>
        </row>
        <row r="81">
          <cell r="A81">
            <v>507</v>
          </cell>
          <cell r="B81" t="str">
            <v>Petroleum And Coal Products</v>
          </cell>
          <cell r="C81" t="str">
            <v>D</v>
          </cell>
          <cell r="D81" t="str">
            <v>Manufacturing</v>
          </cell>
          <cell r="E81" t="str">
            <v>CH</v>
          </cell>
          <cell r="F81" t="str">
            <v>Process/Chemicals</v>
          </cell>
          <cell r="G81" t="str">
            <v>WSPS</v>
          </cell>
          <cell r="H81" t="str">
            <v>Workplace Safety and Prevention Services</v>
          </cell>
        </row>
        <row r="82">
          <cell r="A82">
            <v>512</v>
          </cell>
          <cell r="B82" t="str">
            <v>Resins, Paint, Ink And Adhesives</v>
          </cell>
          <cell r="C82" t="str">
            <v>D</v>
          </cell>
          <cell r="D82" t="str">
            <v>Manufacturing</v>
          </cell>
          <cell r="E82" t="str">
            <v>CH</v>
          </cell>
          <cell r="F82" t="str">
            <v>Process/Chemicals</v>
          </cell>
          <cell r="G82" t="str">
            <v>WSPS</v>
          </cell>
          <cell r="H82" t="str">
            <v>Workplace Safety and Prevention Services</v>
          </cell>
        </row>
        <row r="83">
          <cell r="A83">
            <v>514</v>
          </cell>
          <cell r="B83" t="str">
            <v>Pharmaceuticals And Medicines</v>
          </cell>
          <cell r="C83" t="str">
            <v>D</v>
          </cell>
          <cell r="D83" t="str">
            <v>Manufacturing</v>
          </cell>
          <cell r="E83" t="str">
            <v>CH</v>
          </cell>
          <cell r="F83" t="str">
            <v>Process/Chemicals</v>
          </cell>
          <cell r="G83" t="str">
            <v>WSPS</v>
          </cell>
          <cell r="H83" t="str">
            <v>Workplace Safety and Prevention Services</v>
          </cell>
        </row>
        <row r="84">
          <cell r="A84">
            <v>517</v>
          </cell>
          <cell r="B84" t="str">
            <v>Soap And Toiletries</v>
          </cell>
          <cell r="C84" t="str">
            <v>D</v>
          </cell>
          <cell r="D84" t="str">
            <v>Manufacturing</v>
          </cell>
          <cell r="E84" t="str">
            <v>CH</v>
          </cell>
          <cell r="F84" t="str">
            <v>Process/Chemicals</v>
          </cell>
          <cell r="G84" t="str">
            <v>WSPS</v>
          </cell>
          <cell r="H84" t="str">
            <v>Workplace Safety and Prevention Services</v>
          </cell>
        </row>
        <row r="85">
          <cell r="A85">
            <v>524</v>
          </cell>
          <cell r="B85" t="str">
            <v>Chemical Industries</v>
          </cell>
          <cell r="C85" t="str">
            <v>D</v>
          </cell>
          <cell r="D85" t="str">
            <v>Manufacturing</v>
          </cell>
          <cell r="E85" t="str">
            <v>CH</v>
          </cell>
          <cell r="F85" t="str">
            <v>Process/Chemicals</v>
          </cell>
          <cell r="G85" t="str">
            <v>WSPS</v>
          </cell>
          <cell r="H85" t="str">
            <v>Workplace Safety and Prevention Services</v>
          </cell>
        </row>
        <row r="86">
          <cell r="A86">
            <v>529</v>
          </cell>
          <cell r="B86" t="str">
            <v>Jewellery And Instruments</v>
          </cell>
          <cell r="C86" t="str">
            <v>D</v>
          </cell>
          <cell r="D86" t="str">
            <v>Manufacturing</v>
          </cell>
          <cell r="E86" t="str">
            <v>MF</v>
          </cell>
          <cell r="F86" t="str">
            <v>Manufacturing</v>
          </cell>
          <cell r="G86" t="str">
            <v>WSPS</v>
          </cell>
          <cell r="H86" t="str">
            <v>Workplace Safety and Prevention Services</v>
          </cell>
        </row>
        <row r="87">
          <cell r="A87">
            <v>533</v>
          </cell>
          <cell r="B87" t="str">
            <v>Signs And Displays</v>
          </cell>
          <cell r="C87" t="str">
            <v>D</v>
          </cell>
          <cell r="D87" t="str">
            <v>Manufacturing</v>
          </cell>
          <cell r="E87" t="str">
            <v>MF</v>
          </cell>
          <cell r="F87" t="str">
            <v>Manufacturing</v>
          </cell>
          <cell r="G87" t="str">
            <v>WSPS</v>
          </cell>
          <cell r="H87" t="str">
            <v>Workplace Safety and Prevention Services</v>
          </cell>
        </row>
        <row r="88">
          <cell r="A88">
            <v>538</v>
          </cell>
          <cell r="B88" t="str">
            <v>Sporting Goods And Toys</v>
          </cell>
          <cell r="C88" t="str">
            <v>D</v>
          </cell>
          <cell r="D88" t="str">
            <v>Manufacturing</v>
          </cell>
          <cell r="E88" t="str">
            <v>MF</v>
          </cell>
          <cell r="F88" t="str">
            <v>Manufacturing</v>
          </cell>
          <cell r="G88" t="str">
            <v>WSPS</v>
          </cell>
          <cell r="H88" t="str">
            <v>Workplace Safety and Prevention Services</v>
          </cell>
        </row>
        <row r="89">
          <cell r="A89">
            <v>542</v>
          </cell>
          <cell r="B89" t="str">
            <v>Other Manufactured Products</v>
          </cell>
          <cell r="C89" t="str">
            <v>D</v>
          </cell>
          <cell r="D89" t="str">
            <v>Manufacturing</v>
          </cell>
          <cell r="E89" t="str">
            <v>MF</v>
          </cell>
          <cell r="F89" t="str">
            <v>Manufacturing</v>
          </cell>
          <cell r="G89" t="str">
            <v>WSPS</v>
          </cell>
          <cell r="H89" t="str">
            <v>Workplace Safety and Prevention Services</v>
          </cell>
        </row>
        <row r="90">
          <cell r="A90">
            <v>551</v>
          </cell>
          <cell r="B90" t="str">
            <v>Air Transport Industries</v>
          </cell>
          <cell r="C90" t="str">
            <v>E</v>
          </cell>
          <cell r="D90" t="str">
            <v>Transportation And Storage</v>
          </cell>
          <cell r="E90" t="str">
            <v>TR</v>
          </cell>
          <cell r="F90" t="str">
            <v>Transportation</v>
          </cell>
          <cell r="G90" t="str">
            <v>IHSA</v>
          </cell>
          <cell r="H90" t="str">
            <v>Infrastructure Health and Safety Association</v>
          </cell>
        </row>
        <row r="91">
          <cell r="A91">
            <v>553</v>
          </cell>
          <cell r="B91" t="str">
            <v>Air Transport Services</v>
          </cell>
          <cell r="C91" t="str">
            <v>E</v>
          </cell>
          <cell r="D91" t="str">
            <v>Transportation And Storage</v>
          </cell>
          <cell r="E91" t="str">
            <v>TR</v>
          </cell>
          <cell r="F91" t="str">
            <v>Transportation</v>
          </cell>
          <cell r="G91" t="str">
            <v>IHSA</v>
          </cell>
          <cell r="H91" t="str">
            <v>Infrastructure Health and Safety Association</v>
          </cell>
        </row>
        <row r="92">
          <cell r="A92">
            <v>560</v>
          </cell>
          <cell r="B92" t="str">
            <v>Warehousing</v>
          </cell>
          <cell r="C92" t="str">
            <v>E</v>
          </cell>
          <cell r="D92" t="str">
            <v>Transportation And Storage</v>
          </cell>
          <cell r="E92" t="str">
            <v>TR</v>
          </cell>
          <cell r="F92" t="str">
            <v>Transportation</v>
          </cell>
          <cell r="G92" t="str">
            <v>IHSA</v>
          </cell>
          <cell r="H92" t="str">
            <v>Infrastructure Health and Safety Association</v>
          </cell>
        </row>
        <row r="93">
          <cell r="A93">
            <v>570</v>
          </cell>
          <cell r="B93" t="str">
            <v>General Trucking</v>
          </cell>
          <cell r="C93" t="str">
            <v>E</v>
          </cell>
          <cell r="D93" t="str">
            <v>Transportation And Storage</v>
          </cell>
          <cell r="E93" t="str">
            <v>TR</v>
          </cell>
          <cell r="F93" t="str">
            <v>Transportation</v>
          </cell>
          <cell r="G93" t="str">
            <v>IHSA</v>
          </cell>
          <cell r="H93" t="str">
            <v>Infrastructure Health and Safety Association</v>
          </cell>
        </row>
        <row r="94">
          <cell r="A94">
            <v>577</v>
          </cell>
          <cell r="B94" t="str">
            <v>Courier Services</v>
          </cell>
          <cell r="C94" t="str">
            <v>E</v>
          </cell>
          <cell r="D94" t="str">
            <v>Transportation And Storage</v>
          </cell>
          <cell r="E94" t="str">
            <v>TR</v>
          </cell>
          <cell r="F94" t="str">
            <v>Transportation</v>
          </cell>
          <cell r="G94" t="str">
            <v>IHSA</v>
          </cell>
          <cell r="H94" t="str">
            <v>Infrastructure Health and Safety Association</v>
          </cell>
        </row>
        <row r="95">
          <cell r="A95">
            <v>580</v>
          </cell>
          <cell r="B95" t="str">
            <v>Miscellaneous Transport Industries</v>
          </cell>
          <cell r="C95" t="str">
            <v>E</v>
          </cell>
          <cell r="D95" t="str">
            <v>Transportation And Storage</v>
          </cell>
          <cell r="E95" t="str">
            <v>TR</v>
          </cell>
          <cell r="F95" t="str">
            <v>Transportation</v>
          </cell>
          <cell r="G95" t="str">
            <v>PSHSA</v>
          </cell>
          <cell r="H95" t="str">
            <v>Public Services Health and Safety Association</v>
          </cell>
        </row>
        <row r="96">
          <cell r="A96">
            <v>584</v>
          </cell>
          <cell r="B96" t="str">
            <v>School Buses</v>
          </cell>
          <cell r="C96" t="str">
            <v>E</v>
          </cell>
          <cell r="D96" t="str">
            <v>Transportation And Storage</v>
          </cell>
          <cell r="E96" t="str">
            <v>TR</v>
          </cell>
          <cell r="F96" t="str">
            <v>Transportation</v>
          </cell>
          <cell r="G96" t="str">
            <v>IHSA</v>
          </cell>
          <cell r="H96" t="str">
            <v>Infrastructure Health and Safety Association</v>
          </cell>
        </row>
        <row r="97">
          <cell r="A97">
            <v>590</v>
          </cell>
          <cell r="B97" t="str">
            <v>Ambulance Services</v>
          </cell>
          <cell r="C97" t="str">
            <v>E</v>
          </cell>
          <cell r="D97" t="str">
            <v>Transportation And Storage</v>
          </cell>
          <cell r="E97" t="str">
            <v>TR</v>
          </cell>
          <cell r="F97" t="str">
            <v>Transportation</v>
          </cell>
          <cell r="G97" t="str">
            <v>PSHSA</v>
          </cell>
          <cell r="H97" t="str">
            <v>Public Services Health and Safety Association</v>
          </cell>
        </row>
        <row r="98">
          <cell r="A98">
            <v>604</v>
          </cell>
          <cell r="B98" t="str">
            <v>Food, Sales</v>
          </cell>
          <cell r="C98" t="str">
            <v>F</v>
          </cell>
          <cell r="D98" t="str">
            <v>Retail And Wholesale Trades</v>
          </cell>
          <cell r="E98" t="str">
            <v>SE</v>
          </cell>
          <cell r="F98" t="str">
            <v>Services</v>
          </cell>
          <cell r="G98" t="str">
            <v>WSPS</v>
          </cell>
          <cell r="H98" t="str">
            <v>Workplace Safety and Prevention Services</v>
          </cell>
        </row>
        <row r="99">
          <cell r="A99">
            <v>606</v>
          </cell>
          <cell r="B99" t="str">
            <v>Grocery And Convenience Stores</v>
          </cell>
          <cell r="C99" t="str">
            <v>F</v>
          </cell>
          <cell r="D99" t="str">
            <v>Retail And Wholesale Trades</v>
          </cell>
          <cell r="E99" t="str">
            <v>SE</v>
          </cell>
          <cell r="F99" t="str">
            <v>Services</v>
          </cell>
          <cell r="G99" t="str">
            <v>WSPS</v>
          </cell>
          <cell r="H99" t="str">
            <v>Workplace Safety and Prevention Services</v>
          </cell>
        </row>
        <row r="100">
          <cell r="A100">
            <v>607</v>
          </cell>
          <cell r="B100" t="str">
            <v>Specialty Food Stores</v>
          </cell>
          <cell r="C100" t="str">
            <v>F</v>
          </cell>
          <cell r="D100" t="str">
            <v>Retail And Wholesale Trades</v>
          </cell>
          <cell r="E100" t="str">
            <v>SE</v>
          </cell>
          <cell r="F100" t="str">
            <v>Services</v>
          </cell>
          <cell r="G100" t="str">
            <v>WSPS</v>
          </cell>
          <cell r="H100" t="str">
            <v>Workplace Safety and Prevention Services</v>
          </cell>
        </row>
        <row r="101">
          <cell r="A101">
            <v>608</v>
          </cell>
          <cell r="B101" t="str">
            <v>Beer Stores</v>
          </cell>
          <cell r="C101" t="str">
            <v>F</v>
          </cell>
          <cell r="D101" t="str">
            <v>Retail And Wholesale Trades</v>
          </cell>
          <cell r="E101" t="str">
            <v>SE</v>
          </cell>
          <cell r="F101" t="str">
            <v>Services</v>
          </cell>
          <cell r="G101" t="str">
            <v>WSPS</v>
          </cell>
          <cell r="H101" t="str">
            <v>Workplace Safety and Prevention Services</v>
          </cell>
        </row>
        <row r="102">
          <cell r="A102">
            <v>612</v>
          </cell>
          <cell r="B102" t="str">
            <v>Agricultural Products, Sales</v>
          </cell>
          <cell r="C102" t="str">
            <v>F</v>
          </cell>
          <cell r="D102" t="str">
            <v>Retail And Wholesale Trades</v>
          </cell>
          <cell r="E102" t="str">
            <v>MF</v>
          </cell>
          <cell r="F102" t="str">
            <v>Manufacturing</v>
          </cell>
          <cell r="G102" t="str">
            <v>WSPS</v>
          </cell>
          <cell r="H102" t="str">
            <v>Workplace Safety and Prevention Services</v>
          </cell>
        </row>
        <row r="103">
          <cell r="A103">
            <v>630</v>
          </cell>
          <cell r="B103" t="str">
            <v>Vehicle Services And Repairs</v>
          </cell>
          <cell r="C103" t="str">
            <v>F</v>
          </cell>
          <cell r="D103" t="str">
            <v>Retail And Wholesale Trades</v>
          </cell>
          <cell r="E103" t="str">
            <v>SE</v>
          </cell>
          <cell r="F103" t="str">
            <v>Services</v>
          </cell>
          <cell r="G103" t="str">
            <v>WSPS</v>
          </cell>
          <cell r="H103" t="str">
            <v>Workplace Safety and Prevention Services</v>
          </cell>
        </row>
        <row r="104">
          <cell r="A104">
            <v>633</v>
          </cell>
          <cell r="B104" t="str">
            <v>Petroleum Products, Sales</v>
          </cell>
          <cell r="C104" t="str">
            <v>F</v>
          </cell>
          <cell r="D104" t="str">
            <v>Retail And Wholesale Trades</v>
          </cell>
          <cell r="E104" t="str">
            <v>SE</v>
          </cell>
          <cell r="F104" t="str">
            <v>Services</v>
          </cell>
          <cell r="G104" t="str">
            <v>WSPS</v>
          </cell>
          <cell r="H104" t="str">
            <v>Workplace Safety and Prevention Services</v>
          </cell>
        </row>
        <row r="105">
          <cell r="A105">
            <v>636</v>
          </cell>
          <cell r="B105" t="str">
            <v>Other Sales</v>
          </cell>
          <cell r="C105" t="str">
            <v>F</v>
          </cell>
          <cell r="D105" t="str">
            <v>Retail And Wholesale Trades</v>
          </cell>
          <cell r="E105" t="str">
            <v>SE</v>
          </cell>
          <cell r="F105" t="str">
            <v>Services</v>
          </cell>
          <cell r="G105" t="str">
            <v>WSPS</v>
          </cell>
          <cell r="H105" t="str">
            <v>Workplace Safety and Prevention Services</v>
          </cell>
        </row>
        <row r="106">
          <cell r="A106">
            <v>638</v>
          </cell>
          <cell r="B106" t="str">
            <v>Pharmacies</v>
          </cell>
          <cell r="C106" t="str">
            <v>F</v>
          </cell>
          <cell r="D106" t="str">
            <v>Retail And Wholesale Trades</v>
          </cell>
          <cell r="E106" t="str">
            <v>SE</v>
          </cell>
          <cell r="F106" t="str">
            <v>Services</v>
          </cell>
          <cell r="G106" t="str">
            <v>WSPS</v>
          </cell>
          <cell r="H106" t="str">
            <v>Workplace Safety and Prevention Services</v>
          </cell>
        </row>
        <row r="107">
          <cell r="A107">
            <v>641</v>
          </cell>
          <cell r="B107" t="str">
            <v>Clothing Stores</v>
          </cell>
          <cell r="C107" t="str">
            <v>F</v>
          </cell>
          <cell r="D107" t="str">
            <v>Retail And Wholesale Trades</v>
          </cell>
          <cell r="E107" t="str">
            <v>SE</v>
          </cell>
          <cell r="F107" t="str">
            <v>Services</v>
          </cell>
          <cell r="G107" t="str">
            <v>WSPS</v>
          </cell>
          <cell r="H107" t="str">
            <v>Workplace Safety and Prevention Services</v>
          </cell>
        </row>
        <row r="108">
          <cell r="A108">
            <v>657</v>
          </cell>
          <cell r="B108" t="str">
            <v>Automobile And Truck Dealers</v>
          </cell>
          <cell r="C108" t="str">
            <v>F</v>
          </cell>
          <cell r="D108" t="str">
            <v>Retail And Wholesale Trades</v>
          </cell>
          <cell r="E108" t="str">
            <v>SE</v>
          </cell>
          <cell r="F108" t="str">
            <v>Services</v>
          </cell>
          <cell r="G108" t="str">
            <v>WSPS</v>
          </cell>
          <cell r="H108" t="str">
            <v>Workplace Safety and Prevention Services</v>
          </cell>
        </row>
        <row r="109">
          <cell r="A109">
            <v>668</v>
          </cell>
          <cell r="B109" t="str">
            <v>Computer, Electronic And Electrical Equipment, Sales</v>
          </cell>
          <cell r="C109" t="str">
            <v>F</v>
          </cell>
          <cell r="D109" t="str">
            <v>Retail And Wholesale Trades</v>
          </cell>
          <cell r="E109" t="str">
            <v>SE</v>
          </cell>
          <cell r="F109" t="str">
            <v>Services</v>
          </cell>
          <cell r="G109" t="str">
            <v>WSPS</v>
          </cell>
          <cell r="H109" t="str">
            <v>Workplace Safety and Prevention Services</v>
          </cell>
        </row>
        <row r="110">
          <cell r="A110">
            <v>670</v>
          </cell>
          <cell r="B110" t="str">
            <v>Machinery And Other Vehicles, Sales</v>
          </cell>
          <cell r="C110" t="str">
            <v>F</v>
          </cell>
          <cell r="D110" t="str">
            <v>Retail And Wholesale Trades</v>
          </cell>
          <cell r="E110" t="str">
            <v>MF</v>
          </cell>
          <cell r="F110" t="str">
            <v>Manufacturing</v>
          </cell>
          <cell r="G110" t="str">
            <v>WSPS</v>
          </cell>
          <cell r="H110" t="str">
            <v>Workplace Safety and Prevention Services</v>
          </cell>
        </row>
        <row r="111">
          <cell r="A111">
            <v>681</v>
          </cell>
          <cell r="B111" t="str">
            <v>Lumber And Builders Supply</v>
          </cell>
          <cell r="C111" t="str">
            <v>F</v>
          </cell>
          <cell r="D111" t="str">
            <v>Retail And Wholesale Trades</v>
          </cell>
          <cell r="E111" t="str">
            <v>TR</v>
          </cell>
          <cell r="F111" t="str">
            <v>Transportation</v>
          </cell>
          <cell r="G111" t="str">
            <v>IHSA</v>
          </cell>
          <cell r="H111" t="str">
            <v>Infrastructure Health and Safety Association</v>
          </cell>
        </row>
        <row r="112">
          <cell r="A112">
            <v>685</v>
          </cell>
          <cell r="B112" t="str">
            <v>Metal Products, Wholesale</v>
          </cell>
          <cell r="C112" t="str">
            <v>F</v>
          </cell>
          <cell r="D112" t="str">
            <v>Retail And Wholesale Trades</v>
          </cell>
          <cell r="E112" t="str">
            <v>MF</v>
          </cell>
          <cell r="F112" t="str">
            <v>Manufacturing</v>
          </cell>
          <cell r="G112" t="str">
            <v>WSPS</v>
          </cell>
          <cell r="H112" t="str">
            <v>Workplace Safety and Prevention Services</v>
          </cell>
        </row>
        <row r="113">
          <cell r="A113">
            <v>689</v>
          </cell>
          <cell r="B113" t="str">
            <v>Waste Materials Recycling</v>
          </cell>
          <cell r="C113" t="str">
            <v>F</v>
          </cell>
          <cell r="D113" t="str">
            <v>Retail And Wholesale Trades</v>
          </cell>
          <cell r="E113" t="str">
            <v>TR</v>
          </cell>
          <cell r="F113" t="str">
            <v>Transportation</v>
          </cell>
          <cell r="G113" t="str">
            <v>IHSA</v>
          </cell>
          <cell r="H113" t="str">
            <v>Infrastructure Health and Safety Association</v>
          </cell>
        </row>
        <row r="114">
          <cell r="A114">
            <v>704</v>
          </cell>
          <cell r="B114" t="str">
            <v>Electrical And Incidental Construction Services</v>
          </cell>
          <cell r="C114" t="str">
            <v>G</v>
          </cell>
          <cell r="D114" t="str">
            <v>Construction</v>
          </cell>
          <cell r="E114" t="str">
            <v>CO</v>
          </cell>
          <cell r="F114" t="str">
            <v>Construction</v>
          </cell>
          <cell r="G114" t="str">
            <v>IHSA</v>
          </cell>
          <cell r="H114" t="str">
            <v>Infrastructure Health and Safety Association</v>
          </cell>
        </row>
        <row r="115">
          <cell r="A115">
            <v>707</v>
          </cell>
          <cell r="B115" t="str">
            <v>Mechanical And Sheet Metal Work</v>
          </cell>
          <cell r="C115" t="str">
            <v>G</v>
          </cell>
          <cell r="D115" t="str">
            <v>Construction</v>
          </cell>
          <cell r="E115" t="str">
            <v>CO</v>
          </cell>
          <cell r="F115" t="str">
            <v>Construction</v>
          </cell>
          <cell r="G115" t="str">
            <v>IHSA</v>
          </cell>
          <cell r="H115" t="str">
            <v>Infrastructure Health and Safety Association</v>
          </cell>
        </row>
        <row r="116">
          <cell r="A116">
            <v>711</v>
          </cell>
          <cell r="B116" t="str">
            <v>Roadbuilding And Excavating</v>
          </cell>
          <cell r="C116" t="str">
            <v>G</v>
          </cell>
          <cell r="D116" t="str">
            <v>Construction</v>
          </cell>
          <cell r="E116" t="str">
            <v>CO</v>
          </cell>
          <cell r="F116" t="str">
            <v>Construction</v>
          </cell>
          <cell r="G116" t="str">
            <v>IHSA</v>
          </cell>
          <cell r="H116" t="str">
            <v>Infrastructure Health and Safety Association</v>
          </cell>
        </row>
        <row r="117">
          <cell r="A117">
            <v>719</v>
          </cell>
          <cell r="B117" t="str">
            <v>Inside Finishing</v>
          </cell>
          <cell r="C117" t="str">
            <v>G</v>
          </cell>
          <cell r="D117" t="str">
            <v>Construction</v>
          </cell>
          <cell r="E117" t="str">
            <v>CO</v>
          </cell>
          <cell r="F117" t="str">
            <v>Construction</v>
          </cell>
          <cell r="G117" t="str">
            <v>IHSA</v>
          </cell>
          <cell r="H117" t="str">
            <v>Infrastructure Health and Safety Association</v>
          </cell>
        </row>
        <row r="118">
          <cell r="A118">
            <v>723</v>
          </cell>
          <cell r="B118" t="str">
            <v>Industrial, Commercial &amp; Institutional Construction</v>
          </cell>
          <cell r="C118" t="str">
            <v>G</v>
          </cell>
          <cell r="D118" t="str">
            <v>Construction</v>
          </cell>
          <cell r="E118" t="str">
            <v>CO</v>
          </cell>
          <cell r="F118" t="str">
            <v>Construction</v>
          </cell>
          <cell r="G118" t="str">
            <v>IHSA</v>
          </cell>
          <cell r="H118" t="str">
            <v>Infrastructure Health and Safety Association</v>
          </cell>
        </row>
        <row r="119">
          <cell r="A119">
            <v>728</v>
          </cell>
          <cell r="B119" t="str">
            <v>Roofing</v>
          </cell>
          <cell r="C119" t="str">
            <v>G</v>
          </cell>
          <cell r="D119" t="str">
            <v>Construction</v>
          </cell>
          <cell r="E119" t="str">
            <v>CO</v>
          </cell>
          <cell r="F119" t="str">
            <v>Construction</v>
          </cell>
          <cell r="G119" t="str">
            <v>IHSA</v>
          </cell>
          <cell r="H119" t="str">
            <v>Infrastructure Health and Safety Association</v>
          </cell>
        </row>
        <row r="120">
          <cell r="A120">
            <v>732</v>
          </cell>
          <cell r="B120" t="str">
            <v>Heavy Civil Construction</v>
          </cell>
          <cell r="C120" t="str">
            <v>G</v>
          </cell>
          <cell r="D120" t="str">
            <v>Construction</v>
          </cell>
          <cell r="E120" t="str">
            <v>CO</v>
          </cell>
          <cell r="F120" t="str">
            <v>Construction</v>
          </cell>
          <cell r="G120" t="str">
            <v>IHSA</v>
          </cell>
          <cell r="H120" t="str">
            <v>Infrastructure Health and Safety Association</v>
          </cell>
        </row>
        <row r="121">
          <cell r="A121">
            <v>737</v>
          </cell>
          <cell r="B121" t="str">
            <v>Millwrighting And Welding</v>
          </cell>
          <cell r="C121" t="str">
            <v>G</v>
          </cell>
          <cell r="D121" t="str">
            <v>Construction</v>
          </cell>
          <cell r="E121" t="str">
            <v>CO</v>
          </cell>
          <cell r="F121" t="str">
            <v>Construction</v>
          </cell>
          <cell r="G121" t="str">
            <v>IHSA</v>
          </cell>
          <cell r="H121" t="str">
            <v>Infrastructure Health and Safety Association</v>
          </cell>
        </row>
        <row r="122">
          <cell r="A122">
            <v>741</v>
          </cell>
          <cell r="B122" t="str">
            <v>Masonry</v>
          </cell>
          <cell r="C122" t="str">
            <v>G</v>
          </cell>
          <cell r="D122" t="str">
            <v>Construction</v>
          </cell>
          <cell r="E122" t="str">
            <v>CO</v>
          </cell>
          <cell r="F122" t="str">
            <v>Construction</v>
          </cell>
          <cell r="G122" t="str">
            <v>IHSA</v>
          </cell>
          <cell r="H122" t="str">
            <v>Infrastructure Health and Safety Association</v>
          </cell>
        </row>
        <row r="123">
          <cell r="A123">
            <v>748</v>
          </cell>
          <cell r="B123" t="str">
            <v>Form Work And Demolition</v>
          </cell>
          <cell r="C123" t="str">
            <v>G</v>
          </cell>
          <cell r="D123" t="str">
            <v>Construction</v>
          </cell>
          <cell r="E123" t="str">
            <v>CO</v>
          </cell>
          <cell r="F123" t="str">
            <v>Construction</v>
          </cell>
          <cell r="G123" t="str">
            <v>IHSA</v>
          </cell>
          <cell r="H123" t="str">
            <v>Infrastructure Health and Safety Association</v>
          </cell>
        </row>
        <row r="124">
          <cell r="A124">
            <v>751</v>
          </cell>
          <cell r="B124" t="str">
            <v>Siding And Outside Finishing</v>
          </cell>
          <cell r="C124" t="str">
            <v>G</v>
          </cell>
          <cell r="D124" t="str">
            <v>Construction</v>
          </cell>
          <cell r="E124" t="str">
            <v>CO</v>
          </cell>
          <cell r="F124" t="str">
            <v>Construction</v>
          </cell>
          <cell r="G124" t="str">
            <v>IHSA</v>
          </cell>
          <cell r="H124" t="str">
            <v>Infrastructure Health and Safety Association</v>
          </cell>
        </row>
        <row r="125">
          <cell r="A125">
            <v>755</v>
          </cell>
          <cell r="B125" t="str">
            <v>Non-Exempt Partners and Executive Officers in Construction</v>
          </cell>
          <cell r="C125" t="str">
            <v>G</v>
          </cell>
          <cell r="D125" t="str">
            <v>Construction</v>
          </cell>
          <cell r="E125" t="str">
            <v>CO</v>
          </cell>
          <cell r="F125" t="str">
            <v>Construction</v>
          </cell>
          <cell r="G125" t="str">
            <v>IHSA</v>
          </cell>
          <cell r="H125" t="str">
            <v>Infrastructure Health and Safety Association</v>
          </cell>
        </row>
        <row r="126">
          <cell r="A126">
            <v>764</v>
          </cell>
          <cell r="B126" t="str">
            <v>Homebuilding</v>
          </cell>
          <cell r="C126" t="str">
            <v>G</v>
          </cell>
          <cell r="D126" t="str">
            <v>Construction</v>
          </cell>
          <cell r="E126" t="str">
            <v>CO</v>
          </cell>
          <cell r="F126" t="str">
            <v>Construction</v>
          </cell>
          <cell r="G126" t="str">
            <v>IHSA</v>
          </cell>
          <cell r="H126" t="str">
            <v>Infrastructure Health and Safety Association</v>
          </cell>
        </row>
        <row r="127">
          <cell r="A127">
            <v>810</v>
          </cell>
          <cell r="B127" t="str">
            <v>School Boards</v>
          </cell>
          <cell r="C127" t="str">
            <v>H</v>
          </cell>
          <cell r="D127" t="str">
            <v>Government And Related Services</v>
          </cell>
          <cell r="E127" t="str">
            <v>ED</v>
          </cell>
          <cell r="F127" t="str">
            <v>Education</v>
          </cell>
          <cell r="G127" t="str">
            <v>PSHSA</v>
          </cell>
          <cell r="H127" t="str">
            <v>Public Services Health and Safety Association</v>
          </cell>
        </row>
        <row r="128">
          <cell r="A128">
            <v>817</v>
          </cell>
          <cell r="B128" t="str">
            <v>Educational Facilities</v>
          </cell>
          <cell r="C128" t="str">
            <v>H</v>
          </cell>
          <cell r="D128" t="str">
            <v>Government And Related Services</v>
          </cell>
          <cell r="E128" t="str">
            <v>ED</v>
          </cell>
          <cell r="F128" t="str">
            <v>Education</v>
          </cell>
          <cell r="G128" t="str">
            <v>PSHSA</v>
          </cell>
          <cell r="H128" t="str">
            <v>Public Services Health and Safety Association</v>
          </cell>
        </row>
        <row r="129">
          <cell r="A129">
            <v>830</v>
          </cell>
          <cell r="B129" t="str">
            <v>Power And Telecommunication Lines</v>
          </cell>
          <cell r="C129" t="str">
            <v>H</v>
          </cell>
          <cell r="D129" t="str">
            <v>Government And Related Services</v>
          </cell>
          <cell r="E129" t="str">
            <v>EL</v>
          </cell>
          <cell r="F129" t="str">
            <v>Electrical</v>
          </cell>
          <cell r="G129" t="str">
            <v>IHSA</v>
          </cell>
          <cell r="H129" t="str">
            <v>Infrastructure Health and Safety Association</v>
          </cell>
        </row>
        <row r="130">
          <cell r="A130">
            <v>833</v>
          </cell>
          <cell r="B130" t="str">
            <v>Electric Power Generation</v>
          </cell>
          <cell r="C130" t="str">
            <v>H</v>
          </cell>
          <cell r="D130" t="str">
            <v>Government And Related Services</v>
          </cell>
          <cell r="E130" t="str">
            <v>EL</v>
          </cell>
          <cell r="F130" t="str">
            <v>Electrical</v>
          </cell>
          <cell r="G130" t="str">
            <v>IHSA</v>
          </cell>
          <cell r="H130" t="str">
            <v>Infrastructure Health and Safety Association</v>
          </cell>
        </row>
        <row r="131">
          <cell r="A131">
            <v>835</v>
          </cell>
          <cell r="B131" t="str">
            <v>Oil, Power And Water Distribution</v>
          </cell>
          <cell r="C131" t="str">
            <v>H</v>
          </cell>
          <cell r="D131" t="str">
            <v>Government And Related Services</v>
          </cell>
          <cell r="E131" t="str">
            <v>EL</v>
          </cell>
          <cell r="F131" t="str">
            <v>Electrical</v>
          </cell>
          <cell r="G131" t="str">
            <v>IHSA</v>
          </cell>
          <cell r="H131" t="str">
            <v>Infrastructure Health and Safety Association</v>
          </cell>
        </row>
        <row r="132">
          <cell r="A132">
            <v>838</v>
          </cell>
          <cell r="B132" t="str">
            <v>Natural Gas Distribution</v>
          </cell>
          <cell r="C132" t="str">
            <v>H</v>
          </cell>
          <cell r="D132" t="str">
            <v>Government And Related Services</v>
          </cell>
          <cell r="E132" t="str">
            <v>MF</v>
          </cell>
          <cell r="F132" t="str">
            <v>Manufacturing</v>
          </cell>
          <cell r="G132" t="str">
            <v>IHSA</v>
          </cell>
          <cell r="H132" t="str">
            <v>Infrastructure Health and Safety Association</v>
          </cell>
        </row>
        <row r="133">
          <cell r="A133">
            <v>845</v>
          </cell>
          <cell r="B133" t="str">
            <v>Local Government Services</v>
          </cell>
          <cell r="C133" t="str">
            <v>H</v>
          </cell>
          <cell r="D133" t="str">
            <v>Government And Related Services</v>
          </cell>
          <cell r="E133" t="str">
            <v>MU</v>
          </cell>
          <cell r="F133" t="str">
            <v>Municipal</v>
          </cell>
          <cell r="G133" t="str">
            <v>PSHSA</v>
          </cell>
          <cell r="H133" t="str">
            <v>Public Services Health and Safety Association</v>
          </cell>
        </row>
        <row r="134">
          <cell r="A134">
            <v>851</v>
          </cell>
          <cell r="B134" t="str">
            <v>Homes For Nursing Care</v>
          </cell>
          <cell r="C134" t="str">
            <v>H</v>
          </cell>
          <cell r="D134" t="str">
            <v>Government And Related Services</v>
          </cell>
          <cell r="E134" t="str">
            <v>HC</v>
          </cell>
          <cell r="F134" t="str">
            <v>Health Care</v>
          </cell>
          <cell r="G134" t="str">
            <v>PSHSA</v>
          </cell>
          <cell r="H134" t="str">
            <v>Public Services Health and Safety Association</v>
          </cell>
        </row>
        <row r="135">
          <cell r="A135">
            <v>852</v>
          </cell>
          <cell r="B135" t="str">
            <v>Homes For Residential Care</v>
          </cell>
          <cell r="C135" t="str">
            <v>H</v>
          </cell>
          <cell r="D135" t="str">
            <v>Government And Related Services</v>
          </cell>
          <cell r="E135" t="str">
            <v>HC</v>
          </cell>
          <cell r="F135" t="str">
            <v>Health Care</v>
          </cell>
          <cell r="G135" t="str">
            <v>PSHSA</v>
          </cell>
          <cell r="H135" t="str">
            <v>Public Services Health and Safety Association</v>
          </cell>
        </row>
        <row r="136">
          <cell r="A136">
            <v>853</v>
          </cell>
          <cell r="B136" t="str">
            <v>Hospitals</v>
          </cell>
          <cell r="C136" t="str">
            <v>H</v>
          </cell>
          <cell r="D136" t="str">
            <v>Government And Related Services</v>
          </cell>
          <cell r="E136" t="str">
            <v>HC</v>
          </cell>
          <cell r="F136" t="str">
            <v>Health Care</v>
          </cell>
          <cell r="G136" t="str">
            <v>PSHSA</v>
          </cell>
          <cell r="H136" t="str">
            <v>Public Services Health and Safety Association</v>
          </cell>
        </row>
        <row r="137">
          <cell r="A137">
            <v>857</v>
          </cell>
          <cell r="B137" t="str">
            <v>Nursing Services</v>
          </cell>
          <cell r="C137" t="str">
            <v>H</v>
          </cell>
          <cell r="D137" t="str">
            <v>Government And Related Services</v>
          </cell>
          <cell r="E137" t="str">
            <v>HC</v>
          </cell>
          <cell r="F137" t="str">
            <v>Health Care</v>
          </cell>
          <cell r="G137" t="str">
            <v>PSHSA</v>
          </cell>
          <cell r="H137" t="str">
            <v>Public Services Health and Safety Association</v>
          </cell>
        </row>
        <row r="138">
          <cell r="A138">
            <v>858</v>
          </cell>
          <cell r="B138" t="str">
            <v>Group Homes</v>
          </cell>
          <cell r="C138" t="str">
            <v>H</v>
          </cell>
          <cell r="D138" t="str">
            <v>Government And Related Services</v>
          </cell>
          <cell r="E138" t="str">
            <v>HC</v>
          </cell>
          <cell r="F138" t="str">
            <v>Health Care</v>
          </cell>
          <cell r="G138" t="str">
            <v>PSHSA</v>
          </cell>
          <cell r="H138" t="str">
            <v>Public Services Health and Safety Association</v>
          </cell>
        </row>
        <row r="139">
          <cell r="A139">
            <v>861</v>
          </cell>
          <cell r="B139" t="str">
            <v>Treatment Clinics And Specialized Services</v>
          </cell>
          <cell r="C139" t="str">
            <v>H</v>
          </cell>
          <cell r="D139" t="str">
            <v>Government And Related Services</v>
          </cell>
          <cell r="E139" t="str">
            <v>HC</v>
          </cell>
          <cell r="F139" t="str">
            <v>Health Care</v>
          </cell>
          <cell r="G139" t="str">
            <v>PSHSA</v>
          </cell>
          <cell r="H139" t="str">
            <v>Public Services Health and Safety Association</v>
          </cell>
        </row>
        <row r="140">
          <cell r="A140">
            <v>875</v>
          </cell>
          <cell r="B140" t="str">
            <v>Professional Offices And Agencies</v>
          </cell>
          <cell r="C140" t="str">
            <v>H</v>
          </cell>
          <cell r="D140" t="str">
            <v>Government And Related Services</v>
          </cell>
          <cell r="E140" t="str">
            <v>HC</v>
          </cell>
          <cell r="F140" t="str">
            <v>Health Care</v>
          </cell>
          <cell r="G140" t="str">
            <v>PSHSA</v>
          </cell>
          <cell r="H140" t="str">
            <v>Public Services Health and Safety Association</v>
          </cell>
        </row>
        <row r="141">
          <cell r="A141">
            <v>905</v>
          </cell>
          <cell r="B141" t="str">
            <v>Apartment And Condominium Services</v>
          </cell>
          <cell r="C141" t="str">
            <v>I</v>
          </cell>
          <cell r="D141" t="str">
            <v>Other Services</v>
          </cell>
          <cell r="E141" t="str">
            <v>MF</v>
          </cell>
          <cell r="F141" t="str">
            <v>Manufacturing</v>
          </cell>
          <cell r="G141" t="str">
            <v>WSPS</v>
          </cell>
          <cell r="H141" t="str">
            <v>Workplace Safety and Prevention Services</v>
          </cell>
        </row>
        <row r="142">
          <cell r="A142">
            <v>908</v>
          </cell>
          <cell r="B142" t="str">
            <v>Other Real Estate Services</v>
          </cell>
          <cell r="C142" t="str">
            <v>I</v>
          </cell>
          <cell r="D142" t="str">
            <v>Other Services</v>
          </cell>
          <cell r="E142" t="str">
            <v>MF</v>
          </cell>
          <cell r="F142" t="str">
            <v>Manufacturing</v>
          </cell>
          <cell r="G142" t="str">
            <v>WSPS</v>
          </cell>
          <cell r="H142" t="str">
            <v>Workplace Safety and Prevention Services</v>
          </cell>
        </row>
        <row r="143">
          <cell r="A143">
            <v>911</v>
          </cell>
          <cell r="B143" t="str">
            <v>Security And Investigative Services</v>
          </cell>
          <cell r="C143" t="str">
            <v>I</v>
          </cell>
          <cell r="D143" t="str">
            <v>Other Services</v>
          </cell>
          <cell r="E143" t="str">
            <v>MF</v>
          </cell>
          <cell r="F143" t="str">
            <v>Manufacturing</v>
          </cell>
          <cell r="G143" t="str">
            <v>WSPS</v>
          </cell>
          <cell r="H143" t="str">
            <v>Workplace Safety and Prevention Services</v>
          </cell>
        </row>
        <row r="144">
          <cell r="A144">
            <v>919</v>
          </cell>
          <cell r="B144" t="str">
            <v>Restaurants And Catering</v>
          </cell>
          <cell r="C144" t="str">
            <v>I</v>
          </cell>
          <cell r="D144" t="str">
            <v>Other Services</v>
          </cell>
          <cell r="E144" t="str">
            <v>SE</v>
          </cell>
          <cell r="F144" t="str">
            <v>Services</v>
          </cell>
          <cell r="G144" t="str">
            <v>WSPS</v>
          </cell>
          <cell r="H144" t="str">
            <v>Workplace Safety and Prevention Services</v>
          </cell>
        </row>
        <row r="145">
          <cell r="A145">
            <v>921</v>
          </cell>
          <cell r="B145" t="str">
            <v>Hotels, Motels And Camping</v>
          </cell>
          <cell r="C145" t="str">
            <v>I</v>
          </cell>
          <cell r="D145" t="str">
            <v>Other Services</v>
          </cell>
          <cell r="E145" t="str">
            <v>SE</v>
          </cell>
          <cell r="F145" t="str">
            <v>Services</v>
          </cell>
          <cell r="G145" t="str">
            <v>WSPS</v>
          </cell>
          <cell r="H145" t="str">
            <v>Workplace Safety and Prevention Services</v>
          </cell>
        </row>
        <row r="146">
          <cell r="A146">
            <v>923</v>
          </cell>
          <cell r="B146" t="str">
            <v>Janitorial Services</v>
          </cell>
          <cell r="C146" t="str">
            <v>I</v>
          </cell>
          <cell r="D146" t="str">
            <v>Other Services</v>
          </cell>
          <cell r="E146" t="str">
            <v>MF</v>
          </cell>
          <cell r="F146" t="str">
            <v>Manufacturing</v>
          </cell>
          <cell r="G146" t="str">
            <v>WSPS</v>
          </cell>
          <cell r="H146" t="str">
            <v>Workplace Safety and Prevention Services</v>
          </cell>
        </row>
        <row r="147">
          <cell r="A147">
            <v>929</v>
          </cell>
          <cell r="B147" t="str">
            <v>Supply Of Non-Clerical Labour</v>
          </cell>
          <cell r="C147" t="str">
            <v>I</v>
          </cell>
          <cell r="D147" t="str">
            <v>Other Services</v>
          </cell>
          <cell r="E147" t="str">
            <v>SE</v>
          </cell>
          <cell r="F147" t="str">
            <v>Services</v>
          </cell>
          <cell r="G147" t="str">
            <v>WSPS</v>
          </cell>
          <cell r="H147" t="str">
            <v>Workplace Safety and Prevention Services</v>
          </cell>
        </row>
        <row r="148">
          <cell r="A148">
            <v>933</v>
          </cell>
          <cell r="B148" t="str">
            <v>Equipment Rental And Repair Services</v>
          </cell>
          <cell r="C148" t="str">
            <v>I</v>
          </cell>
          <cell r="D148" t="str">
            <v>Other Services</v>
          </cell>
          <cell r="E148" t="str">
            <v>SE</v>
          </cell>
          <cell r="F148" t="str">
            <v>Services</v>
          </cell>
          <cell r="G148" t="str">
            <v>WSPS</v>
          </cell>
          <cell r="H148" t="str">
            <v>Workplace Safety and Prevention Services</v>
          </cell>
        </row>
        <row r="149">
          <cell r="A149">
            <v>937</v>
          </cell>
          <cell r="B149" t="str">
            <v>Recreational Services And Facilities</v>
          </cell>
          <cell r="C149" t="str">
            <v>I</v>
          </cell>
          <cell r="D149" t="str">
            <v>Other Services</v>
          </cell>
          <cell r="E149" t="str">
            <v>SE</v>
          </cell>
          <cell r="F149" t="str">
            <v>Services</v>
          </cell>
          <cell r="G149" t="str">
            <v>WSPS</v>
          </cell>
          <cell r="H149" t="str">
            <v>Workplace Safety and Prevention Services</v>
          </cell>
        </row>
        <row r="150">
          <cell r="A150">
            <v>944</v>
          </cell>
          <cell r="B150" t="str">
            <v>Personal Services</v>
          </cell>
          <cell r="C150" t="str">
            <v>I</v>
          </cell>
          <cell r="D150" t="str">
            <v>Other Services</v>
          </cell>
          <cell r="E150" t="str">
            <v>SE</v>
          </cell>
          <cell r="F150" t="str">
            <v>Services</v>
          </cell>
          <cell r="G150" t="str">
            <v>WSPS</v>
          </cell>
          <cell r="H150" t="str">
            <v>Workplace Safety and Prevention Services</v>
          </cell>
        </row>
        <row r="151">
          <cell r="A151">
            <v>956</v>
          </cell>
          <cell r="B151" t="str">
            <v>Legal And Financial Services</v>
          </cell>
          <cell r="C151" t="str">
            <v>I</v>
          </cell>
          <cell r="D151" t="str">
            <v>Other Services</v>
          </cell>
          <cell r="E151" t="str">
            <v>SE</v>
          </cell>
          <cell r="F151" t="str">
            <v>Services</v>
          </cell>
          <cell r="G151" t="str">
            <v>WSPS</v>
          </cell>
          <cell r="H151" t="str">
            <v>Workplace Safety and Prevention Services</v>
          </cell>
        </row>
        <row r="152">
          <cell r="A152">
            <v>958</v>
          </cell>
          <cell r="B152" t="str">
            <v>Technical And Business Services</v>
          </cell>
          <cell r="C152" t="str">
            <v>I</v>
          </cell>
          <cell r="D152" t="str">
            <v>Other Services</v>
          </cell>
          <cell r="E152" t="str">
            <v>MF</v>
          </cell>
          <cell r="F152" t="str">
            <v>Manufacturing</v>
          </cell>
          <cell r="G152" t="str">
            <v>WSPS</v>
          </cell>
          <cell r="H152" t="str">
            <v>Workplace Safety and Prevention Services</v>
          </cell>
        </row>
        <row r="153">
          <cell r="A153">
            <v>962</v>
          </cell>
          <cell r="B153" t="str">
            <v>Advertising And Entertainment</v>
          </cell>
          <cell r="C153" t="str">
            <v>I</v>
          </cell>
          <cell r="D153" t="str">
            <v>Other Services</v>
          </cell>
          <cell r="E153" t="str">
            <v>SE</v>
          </cell>
          <cell r="F153" t="str">
            <v>Services</v>
          </cell>
          <cell r="G153" t="str">
            <v>WSPS</v>
          </cell>
          <cell r="H153" t="str">
            <v>Workplace Safety and Prevention Services</v>
          </cell>
        </row>
        <row r="154">
          <cell r="A154">
            <v>975</v>
          </cell>
          <cell r="B154" t="str">
            <v>Linen And Laundry Services</v>
          </cell>
          <cell r="C154" t="str">
            <v>I</v>
          </cell>
          <cell r="D154" t="str">
            <v>Other Services</v>
          </cell>
          <cell r="E154" t="str">
            <v>MF</v>
          </cell>
          <cell r="F154" t="str">
            <v>Manufacturing</v>
          </cell>
          <cell r="G154" t="str">
            <v>WSPS</v>
          </cell>
          <cell r="H154" t="str">
            <v>Workplace Safety and Prevention Services</v>
          </cell>
        </row>
        <row r="155">
          <cell r="A155">
            <v>981</v>
          </cell>
          <cell r="B155" t="str">
            <v>Membership Organizations</v>
          </cell>
          <cell r="C155" t="str">
            <v>I</v>
          </cell>
          <cell r="D155" t="str">
            <v>Other Services</v>
          </cell>
          <cell r="E155" t="str">
            <v>SE</v>
          </cell>
          <cell r="F155" t="str">
            <v>Services</v>
          </cell>
          <cell r="G155" t="str">
            <v>WSPS</v>
          </cell>
          <cell r="H155" t="str">
            <v>Workplace Safety and Prevention Services</v>
          </cell>
        </row>
        <row r="156">
          <cell r="A156">
            <v>983</v>
          </cell>
          <cell r="B156" t="str">
            <v>Communications Industries</v>
          </cell>
          <cell r="C156" t="str">
            <v>I</v>
          </cell>
          <cell r="D156" t="str">
            <v>Other Services</v>
          </cell>
          <cell r="E156" t="str">
            <v>EL</v>
          </cell>
          <cell r="F156" t="str">
            <v>Electrical</v>
          </cell>
          <cell r="G156" t="str">
            <v>WSPS</v>
          </cell>
          <cell r="H156" t="str">
            <v>Workplace Safety and Prevention Services</v>
          </cell>
        </row>
        <row r="157">
          <cell r="A157" t="str">
            <v>A</v>
          </cell>
          <cell r="B157" t="str">
            <v>Forest Products</v>
          </cell>
          <cell r="C157" t="str">
            <v>N/A</v>
          </cell>
          <cell r="D157" t="str">
            <v>N/A</v>
          </cell>
          <cell r="E157" t="str">
            <v>N/A</v>
          </cell>
          <cell r="F157" t="str">
            <v>N/A</v>
          </cell>
          <cell r="G157" t="str">
            <v>N/A</v>
          </cell>
          <cell r="H157" t="str">
            <v>N/A</v>
          </cell>
        </row>
        <row r="158">
          <cell r="A158" t="str">
            <v>B</v>
          </cell>
          <cell r="B158" t="str">
            <v>Mining and Related Industries</v>
          </cell>
          <cell r="C158" t="str">
            <v>N/A</v>
          </cell>
          <cell r="D158" t="str">
            <v>N/A</v>
          </cell>
          <cell r="E158" t="str">
            <v>N/A</v>
          </cell>
          <cell r="F158" t="str">
            <v>N/A</v>
          </cell>
          <cell r="G158" t="str">
            <v>N/A</v>
          </cell>
          <cell r="H158" t="str">
            <v>N/A</v>
          </cell>
        </row>
        <row r="159">
          <cell r="A159" t="str">
            <v>C</v>
          </cell>
          <cell r="B159" t="str">
            <v>Other Primary Industries</v>
          </cell>
          <cell r="C159" t="str">
            <v>N/A</v>
          </cell>
          <cell r="D159" t="str">
            <v>N/A</v>
          </cell>
          <cell r="E159" t="str">
            <v>N/A</v>
          </cell>
          <cell r="F159" t="str">
            <v>N/A</v>
          </cell>
          <cell r="G159" t="str">
            <v>N/A</v>
          </cell>
          <cell r="H159" t="str">
            <v>N/A</v>
          </cell>
        </row>
        <row r="160">
          <cell r="A160" t="str">
            <v>D</v>
          </cell>
          <cell r="B160" t="str">
            <v>Manufacturing</v>
          </cell>
          <cell r="C160" t="str">
            <v>N/A</v>
          </cell>
          <cell r="D160" t="str">
            <v>N/A</v>
          </cell>
          <cell r="E160" t="str">
            <v>N/A</v>
          </cell>
          <cell r="F160" t="str">
            <v>N/A</v>
          </cell>
          <cell r="G160" t="str">
            <v>N/A</v>
          </cell>
          <cell r="H160" t="str">
            <v>N/A</v>
          </cell>
        </row>
        <row r="161">
          <cell r="A161" t="str">
            <v>E</v>
          </cell>
          <cell r="B161" t="str">
            <v>Transportation and Storage</v>
          </cell>
          <cell r="C161" t="str">
            <v>N/A</v>
          </cell>
          <cell r="D161" t="str">
            <v>N/A</v>
          </cell>
          <cell r="E161" t="str">
            <v>N/A</v>
          </cell>
          <cell r="F161" t="str">
            <v>N/A</v>
          </cell>
          <cell r="G161" t="str">
            <v>N/A</v>
          </cell>
          <cell r="H161" t="str">
            <v>N/A</v>
          </cell>
        </row>
        <row r="162">
          <cell r="A162" t="str">
            <v>F</v>
          </cell>
          <cell r="B162" t="str">
            <v>Retail and Wholesale Trades</v>
          </cell>
          <cell r="C162" t="str">
            <v>N/A</v>
          </cell>
          <cell r="D162" t="str">
            <v>N/A</v>
          </cell>
          <cell r="E162" t="str">
            <v>N/A</v>
          </cell>
          <cell r="F162" t="str">
            <v>N/A</v>
          </cell>
          <cell r="G162" t="str">
            <v>N/A</v>
          </cell>
          <cell r="H162" t="str">
            <v>N/A</v>
          </cell>
        </row>
        <row r="163">
          <cell r="A163" t="str">
            <v>G</v>
          </cell>
          <cell r="B163" t="str">
            <v>Construction</v>
          </cell>
          <cell r="C163" t="str">
            <v>N/A</v>
          </cell>
          <cell r="D163" t="str">
            <v>N/A</v>
          </cell>
          <cell r="E163" t="str">
            <v>N/A</v>
          </cell>
          <cell r="F163" t="str">
            <v>N/A</v>
          </cell>
          <cell r="G163" t="str">
            <v>N/A</v>
          </cell>
          <cell r="H163" t="str">
            <v>N/A</v>
          </cell>
        </row>
        <row r="164">
          <cell r="A164" t="str">
            <v>H</v>
          </cell>
          <cell r="B164" t="str">
            <v>Government and Related Services</v>
          </cell>
          <cell r="C164" t="str">
            <v>N/A</v>
          </cell>
          <cell r="D164" t="str">
            <v>N/A</v>
          </cell>
          <cell r="E164" t="str">
            <v>N/A</v>
          </cell>
          <cell r="F164" t="str">
            <v>N/A</v>
          </cell>
          <cell r="G164" t="str">
            <v>N/A</v>
          </cell>
          <cell r="H164" t="str">
            <v>N/A</v>
          </cell>
        </row>
        <row r="165">
          <cell r="A165" t="str">
            <v>I</v>
          </cell>
          <cell r="B165" t="str">
            <v>Other Services</v>
          </cell>
          <cell r="C165" t="str">
            <v>N/A</v>
          </cell>
          <cell r="D165" t="str">
            <v>N/A</v>
          </cell>
          <cell r="E165" t="str">
            <v>N/A</v>
          </cell>
          <cell r="F165" t="str">
            <v>N/A</v>
          </cell>
          <cell r="G165" t="str">
            <v>N/A</v>
          </cell>
          <cell r="H165" t="str">
            <v>N/A</v>
          </cell>
        </row>
        <row r="166">
          <cell r="A166" t="str">
            <v>AG</v>
          </cell>
          <cell r="B166" t="str">
            <v>Agriculture</v>
          </cell>
          <cell r="C166" t="str">
            <v>N/A</v>
          </cell>
          <cell r="D166" t="str">
            <v>N/A</v>
          </cell>
          <cell r="E166" t="str">
            <v>N/A</v>
          </cell>
          <cell r="F166" t="str">
            <v>N/A</v>
          </cell>
          <cell r="G166" t="str">
            <v>N/A</v>
          </cell>
          <cell r="H166" t="str">
            <v>N/A</v>
          </cell>
        </row>
        <row r="167">
          <cell r="A167" t="str">
            <v>AU</v>
          </cell>
          <cell r="B167" t="str">
            <v>Automotive</v>
          </cell>
          <cell r="C167" t="str">
            <v>N/A</v>
          </cell>
          <cell r="D167" t="str">
            <v>N/A</v>
          </cell>
          <cell r="E167" t="str">
            <v>N/A</v>
          </cell>
          <cell r="F167" t="str">
            <v>N/A</v>
          </cell>
          <cell r="G167" t="str">
            <v>N/A</v>
          </cell>
          <cell r="H167" t="str">
            <v>N/A</v>
          </cell>
        </row>
        <row r="168">
          <cell r="A168" t="str">
            <v>CH</v>
          </cell>
          <cell r="B168" t="str">
            <v>Process/Chemicals</v>
          </cell>
          <cell r="C168" t="str">
            <v>N/A</v>
          </cell>
          <cell r="D168" t="str">
            <v>N/A</v>
          </cell>
          <cell r="E168" t="str">
            <v>N/A</v>
          </cell>
          <cell r="F168" t="str">
            <v>N/A</v>
          </cell>
          <cell r="G168" t="str">
            <v>N/A</v>
          </cell>
          <cell r="H168" t="str">
            <v>N/A</v>
          </cell>
        </row>
        <row r="169">
          <cell r="A169" t="str">
            <v>CO</v>
          </cell>
          <cell r="B169" t="str">
            <v>Construction</v>
          </cell>
          <cell r="C169" t="str">
            <v>N/A</v>
          </cell>
          <cell r="D169" t="str">
            <v>N/A</v>
          </cell>
          <cell r="E169" t="str">
            <v>N/A</v>
          </cell>
          <cell r="F169" t="str">
            <v>N/A</v>
          </cell>
          <cell r="G169" t="str">
            <v>N/A</v>
          </cell>
          <cell r="H169" t="str">
            <v>N/A</v>
          </cell>
        </row>
        <row r="170">
          <cell r="A170" t="str">
            <v>ED</v>
          </cell>
          <cell r="B170" t="str">
            <v>Education</v>
          </cell>
          <cell r="C170" t="str">
            <v>N/A</v>
          </cell>
          <cell r="D170" t="str">
            <v>N/A</v>
          </cell>
          <cell r="E170" t="str">
            <v>N/A</v>
          </cell>
          <cell r="F170" t="str">
            <v>N/A</v>
          </cell>
          <cell r="G170" t="str">
            <v>N/A</v>
          </cell>
          <cell r="H170" t="str">
            <v>N/A</v>
          </cell>
        </row>
        <row r="171">
          <cell r="A171" t="str">
            <v>EL</v>
          </cell>
          <cell r="B171" t="str">
            <v>Electrical</v>
          </cell>
          <cell r="C171" t="str">
            <v>N/A</v>
          </cell>
          <cell r="D171" t="str">
            <v>N/A</v>
          </cell>
          <cell r="E171" t="str">
            <v>N/A</v>
          </cell>
          <cell r="F171" t="str">
            <v>N/A</v>
          </cell>
          <cell r="G171" t="str">
            <v>N/A</v>
          </cell>
          <cell r="H171" t="str">
            <v>N/A</v>
          </cell>
        </row>
        <row r="172">
          <cell r="A172" t="str">
            <v>FO</v>
          </cell>
          <cell r="B172" t="str">
            <v>Food</v>
          </cell>
          <cell r="C172" t="str">
            <v>N/A</v>
          </cell>
          <cell r="D172" t="str">
            <v>N/A</v>
          </cell>
          <cell r="E172" t="str">
            <v>N/A</v>
          </cell>
          <cell r="F172" t="str">
            <v>N/A</v>
          </cell>
          <cell r="G172" t="str">
            <v>N/A</v>
          </cell>
          <cell r="H172" t="str">
            <v>N/A</v>
          </cell>
        </row>
        <row r="173">
          <cell r="A173" t="str">
            <v>FR</v>
          </cell>
          <cell r="B173" t="str">
            <v>Forestry</v>
          </cell>
          <cell r="C173" t="str">
            <v>N/A</v>
          </cell>
          <cell r="D173" t="str">
            <v>N/A</v>
          </cell>
          <cell r="E173" t="str">
            <v>N/A</v>
          </cell>
          <cell r="F173" t="str">
            <v>N/A</v>
          </cell>
          <cell r="G173" t="str">
            <v>N/A</v>
          </cell>
          <cell r="H173" t="str">
            <v>N/A</v>
          </cell>
        </row>
        <row r="174">
          <cell r="A174" t="str">
            <v>HC</v>
          </cell>
          <cell r="B174" t="str">
            <v>Health Care</v>
          </cell>
          <cell r="C174" t="str">
            <v>N/A</v>
          </cell>
          <cell r="D174" t="str">
            <v>N/A</v>
          </cell>
          <cell r="E174" t="str">
            <v>N/A</v>
          </cell>
          <cell r="F174" t="str">
            <v>N/A</v>
          </cell>
          <cell r="G174" t="str">
            <v>N/A</v>
          </cell>
          <cell r="H174" t="str">
            <v>N/A</v>
          </cell>
        </row>
        <row r="175">
          <cell r="A175" t="str">
            <v>MF</v>
          </cell>
          <cell r="B175" t="str">
            <v>Manufacturing</v>
          </cell>
          <cell r="C175" t="str">
            <v>N/A</v>
          </cell>
          <cell r="D175" t="str">
            <v>N/A</v>
          </cell>
          <cell r="E175" t="str">
            <v>N/A</v>
          </cell>
          <cell r="F175" t="str">
            <v>N/A</v>
          </cell>
          <cell r="G175" t="str">
            <v>N/A</v>
          </cell>
          <cell r="H175" t="str">
            <v>N/A</v>
          </cell>
        </row>
        <row r="176">
          <cell r="A176" t="str">
            <v>MI</v>
          </cell>
          <cell r="B176" t="str">
            <v>Mining</v>
          </cell>
          <cell r="C176" t="str">
            <v>N/A</v>
          </cell>
          <cell r="D176" t="str">
            <v>N/A</v>
          </cell>
          <cell r="E176" t="str">
            <v>N/A</v>
          </cell>
          <cell r="F176" t="str">
            <v>N/A</v>
          </cell>
          <cell r="G176" t="str">
            <v>N/A</v>
          </cell>
          <cell r="H176" t="str">
            <v>N/A</v>
          </cell>
        </row>
        <row r="177">
          <cell r="A177" t="str">
            <v>MU</v>
          </cell>
          <cell r="B177" t="str">
            <v>Municipal</v>
          </cell>
          <cell r="C177" t="str">
            <v>N/A</v>
          </cell>
          <cell r="D177" t="str">
            <v>N/A</v>
          </cell>
          <cell r="E177" t="str">
            <v>N/A</v>
          </cell>
          <cell r="F177" t="str">
            <v>N/A</v>
          </cell>
          <cell r="G177" t="str">
            <v>N/A</v>
          </cell>
          <cell r="H177" t="str">
            <v>N/A</v>
          </cell>
        </row>
        <row r="178">
          <cell r="A178" t="str">
            <v>PP</v>
          </cell>
          <cell r="B178" t="str">
            <v>Pulp &amp; Paper</v>
          </cell>
          <cell r="C178" t="str">
            <v>N/A</v>
          </cell>
          <cell r="D178" t="str">
            <v>N/A</v>
          </cell>
          <cell r="E178" t="str">
            <v>N/A</v>
          </cell>
          <cell r="F178" t="str">
            <v>N/A</v>
          </cell>
          <cell r="G178" t="str">
            <v>N/A</v>
          </cell>
          <cell r="H178" t="str">
            <v>N/A</v>
          </cell>
        </row>
        <row r="179">
          <cell r="A179" t="str">
            <v>PR</v>
          </cell>
          <cell r="B179" t="str">
            <v>Primary Metals</v>
          </cell>
          <cell r="C179" t="str">
            <v>N/A</v>
          </cell>
          <cell r="D179" t="str">
            <v>N/A</v>
          </cell>
          <cell r="E179" t="str">
            <v>N/A</v>
          </cell>
          <cell r="F179" t="str">
            <v>N/A</v>
          </cell>
          <cell r="G179" t="str">
            <v>N/A</v>
          </cell>
          <cell r="H179" t="str">
            <v>N/A</v>
          </cell>
        </row>
        <row r="180">
          <cell r="A180" t="str">
            <v>SE</v>
          </cell>
          <cell r="B180" t="str">
            <v>Services</v>
          </cell>
          <cell r="C180" t="str">
            <v>N/A</v>
          </cell>
          <cell r="D180" t="str">
            <v>N/A</v>
          </cell>
          <cell r="E180" t="str">
            <v>N/A</v>
          </cell>
          <cell r="F180" t="str">
            <v>N/A</v>
          </cell>
          <cell r="G180" t="str">
            <v>N/A</v>
          </cell>
          <cell r="H180" t="str">
            <v>N/A</v>
          </cell>
        </row>
        <row r="181">
          <cell r="A181" t="str">
            <v>TR</v>
          </cell>
          <cell r="B181" t="str">
            <v>Transportation</v>
          </cell>
          <cell r="C181" t="str">
            <v>N/A</v>
          </cell>
          <cell r="D181" t="str">
            <v>N/A</v>
          </cell>
          <cell r="E181" t="str">
            <v>N/A</v>
          </cell>
          <cell r="F181" t="str">
            <v>N/A</v>
          </cell>
          <cell r="G181" t="str">
            <v>N/A</v>
          </cell>
          <cell r="H181" t="str">
            <v>N/A</v>
          </cell>
        </row>
        <row r="182">
          <cell r="A182">
            <v>1</v>
          </cell>
          <cell r="B182" t="str">
            <v>Schedule 1</v>
          </cell>
          <cell r="C182" t="str">
            <v>N/A</v>
          </cell>
          <cell r="D182" t="str">
            <v>N/A</v>
          </cell>
          <cell r="E182" t="str">
            <v>N/A</v>
          </cell>
          <cell r="F182" t="str">
            <v>N/A</v>
          </cell>
          <cell r="G182" t="str">
            <v>N/A</v>
          </cell>
          <cell r="H182" t="str">
            <v>N/A</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ECFac"/>
      <sheetName val="Net-Tar"/>
      <sheetName val="Tables"/>
      <sheetName val="Lists"/>
    </sheetNames>
    <sheetDataSet>
      <sheetData sheetId="0"/>
      <sheetData sheetId="1">
        <row r="22">
          <cell r="I22" t="str">
            <v>N/A</v>
          </cell>
          <cell r="K2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2"/>
  <sheetViews>
    <sheetView showGridLines="0" tabSelected="1" zoomScaleNormal="100" workbookViewId="0">
      <pane ySplit="1" topLeftCell="A2" activePane="bottomLeft" state="frozen"/>
      <selection pane="bottomLeft" activeCell="C7" sqref="C7"/>
    </sheetView>
  </sheetViews>
  <sheetFormatPr defaultRowHeight="13.5"/>
  <cols>
    <col min="1" max="1" width="2.5703125" style="292" customWidth="1"/>
    <col min="2" max="2" width="16.28515625" style="292" customWidth="1"/>
    <col min="3" max="3" width="15.7109375" style="292" customWidth="1"/>
    <col min="4" max="4" width="8.28515625" style="292" customWidth="1"/>
    <col min="5" max="5" width="20" style="292" customWidth="1"/>
    <col min="6" max="6" width="15" style="292" customWidth="1"/>
    <col min="7" max="7" width="17.7109375" style="292" customWidth="1"/>
    <col min="8" max="8" width="9.140625" style="292"/>
    <col min="9" max="9" width="50.42578125" style="292" customWidth="1"/>
    <col min="10" max="10" width="9.140625" style="292"/>
    <col min="11" max="11" width="11.140625" style="292" customWidth="1"/>
    <col min="12" max="12" width="12.5703125" style="292" customWidth="1"/>
    <col min="13" max="13" width="9.140625" style="292"/>
    <col min="14" max="14" width="12" style="292" customWidth="1"/>
    <col min="15" max="16384" width="9.140625" style="292"/>
  </cols>
  <sheetData>
    <row r="1" spans="2:16" ht="21.75" customHeight="1">
      <c r="B1" s="329" t="s">
        <v>11529</v>
      </c>
      <c r="C1" s="330"/>
      <c r="D1" s="330"/>
      <c r="E1" s="330"/>
      <c r="F1" s="330"/>
      <c r="G1" s="330"/>
      <c r="H1" s="330"/>
      <c r="I1" s="330"/>
      <c r="J1" s="330"/>
      <c r="K1" s="330"/>
      <c r="L1" s="330"/>
      <c r="M1" s="330"/>
      <c r="N1" s="330"/>
      <c r="O1" s="330"/>
      <c r="P1" s="330"/>
    </row>
    <row r="2" spans="2:16" ht="14.25">
      <c r="B2" s="327" t="s">
        <v>11530</v>
      </c>
      <c r="C2" s="328"/>
      <c r="D2" s="328"/>
      <c r="E2" s="328"/>
      <c r="F2" s="328"/>
      <c r="G2" s="328"/>
      <c r="H2" s="328"/>
      <c r="I2" s="328"/>
      <c r="J2" s="328"/>
      <c r="K2" s="328"/>
      <c r="L2" s="328"/>
      <c r="M2" s="328"/>
      <c r="N2" s="328"/>
      <c r="O2" s="328"/>
      <c r="P2" s="328"/>
    </row>
    <row r="3" spans="2:16" ht="62.25" customHeight="1">
      <c r="B3" s="331" t="s">
        <v>11531</v>
      </c>
      <c r="C3" s="332"/>
      <c r="D3" s="332"/>
      <c r="E3" s="332"/>
      <c r="F3" s="332"/>
      <c r="G3" s="332"/>
      <c r="H3" s="332"/>
      <c r="I3" s="332"/>
      <c r="J3" s="332"/>
      <c r="K3" s="332"/>
      <c r="L3" s="332"/>
      <c r="M3" s="332"/>
      <c r="N3" s="332"/>
      <c r="O3" s="332"/>
      <c r="P3" s="332"/>
    </row>
    <row r="4" spans="2:16" ht="15.75">
      <c r="B4" s="293"/>
      <c r="C4" s="294"/>
      <c r="D4" s="294"/>
      <c r="E4" s="294"/>
      <c r="F4" s="294"/>
      <c r="G4" s="294"/>
      <c r="H4" s="294"/>
      <c r="I4" s="294"/>
      <c r="J4" s="294"/>
      <c r="K4" s="294"/>
      <c r="L4" s="294"/>
      <c r="M4" s="294"/>
      <c r="N4" s="294"/>
      <c r="O4" s="294"/>
      <c r="P4" s="294"/>
    </row>
    <row r="5" spans="2:16" ht="14.25">
      <c r="B5" s="327" t="s">
        <v>11532</v>
      </c>
      <c r="C5" s="328"/>
      <c r="D5" s="328"/>
      <c r="E5" s="328"/>
      <c r="F5" s="328"/>
      <c r="G5" s="328"/>
      <c r="H5" s="328"/>
      <c r="I5" s="328"/>
      <c r="J5" s="328"/>
      <c r="K5" s="328"/>
      <c r="L5" s="328"/>
      <c r="M5" s="328"/>
      <c r="N5" s="328"/>
      <c r="O5" s="328"/>
      <c r="P5" s="328"/>
    </row>
    <row r="6" spans="2:16" ht="34.5" customHeight="1">
      <c r="B6" s="331" t="s">
        <v>11533</v>
      </c>
      <c r="C6" s="333"/>
      <c r="D6" s="333"/>
      <c r="E6" s="333"/>
      <c r="F6" s="333"/>
      <c r="G6" s="333"/>
      <c r="H6" s="333"/>
      <c r="I6" s="333"/>
      <c r="J6" s="333"/>
      <c r="K6" s="333"/>
      <c r="L6" s="333"/>
      <c r="M6" s="333"/>
      <c r="N6" s="333"/>
      <c r="O6" s="333"/>
      <c r="P6" s="333"/>
    </row>
    <row r="7" spans="2:16" ht="15.75">
      <c r="B7" s="293"/>
      <c r="C7" s="295"/>
      <c r="D7" s="295"/>
      <c r="E7" s="295"/>
      <c r="F7" s="295"/>
      <c r="G7" s="295"/>
      <c r="H7" s="295"/>
      <c r="I7" s="295"/>
      <c r="J7" s="295"/>
      <c r="K7" s="295"/>
      <c r="L7" s="295"/>
      <c r="M7" s="295"/>
      <c r="N7" s="295"/>
      <c r="O7" s="295"/>
      <c r="P7" s="295"/>
    </row>
    <row r="8" spans="2:16" ht="14.25">
      <c r="B8" s="327" t="s">
        <v>11534</v>
      </c>
      <c r="C8" s="328"/>
      <c r="D8" s="328"/>
      <c r="E8" s="328"/>
      <c r="F8" s="328"/>
      <c r="G8" s="328"/>
      <c r="H8" s="328"/>
      <c r="I8" s="328"/>
      <c r="J8" s="328"/>
      <c r="K8" s="328"/>
      <c r="L8" s="328"/>
      <c r="M8" s="328"/>
      <c r="N8" s="328"/>
      <c r="O8" s="328"/>
      <c r="P8" s="328"/>
    </row>
    <row r="9" spans="2:16" ht="18.75" customHeight="1">
      <c r="B9" s="331" t="s">
        <v>11535</v>
      </c>
      <c r="C9" s="333"/>
      <c r="D9" s="333"/>
      <c r="E9" s="333"/>
      <c r="F9" s="333"/>
      <c r="G9" s="333"/>
      <c r="H9" s="333"/>
      <c r="I9" s="333"/>
      <c r="J9" s="333"/>
      <c r="K9" s="333"/>
      <c r="L9" s="333"/>
      <c r="M9" s="333"/>
      <c r="N9" s="333"/>
      <c r="O9" s="333"/>
      <c r="P9" s="333"/>
    </row>
    <row r="10" spans="2:16" ht="15.75" customHeight="1">
      <c r="B10" s="294"/>
      <c r="C10" s="335" t="s">
        <v>11536</v>
      </c>
      <c r="D10" s="336"/>
      <c r="E10" s="337"/>
      <c r="F10" s="296" t="s">
        <v>11537</v>
      </c>
      <c r="G10" s="297"/>
      <c r="H10" s="297"/>
      <c r="I10" s="297"/>
      <c r="J10" s="297"/>
      <c r="K10" s="297"/>
      <c r="L10" s="297"/>
      <c r="M10" s="297"/>
      <c r="N10" s="297"/>
      <c r="O10" s="297"/>
      <c r="P10" s="297"/>
    </row>
    <row r="11" spans="2:16" ht="15.75">
      <c r="B11" s="294"/>
      <c r="C11" s="335" t="s">
        <v>11538</v>
      </c>
      <c r="D11" s="336"/>
      <c r="E11" s="337"/>
      <c r="F11" s="298" t="s">
        <v>11539</v>
      </c>
      <c r="G11" s="299"/>
      <c r="H11" s="299"/>
      <c r="I11" s="299"/>
      <c r="J11" s="299"/>
      <c r="K11" s="299"/>
      <c r="L11" s="295"/>
      <c r="M11" s="295"/>
      <c r="N11" s="295"/>
      <c r="O11" s="295"/>
      <c r="P11" s="295"/>
    </row>
    <row r="12" spans="2:16" ht="15.75">
      <c r="B12" s="294"/>
      <c r="C12" s="338" t="s">
        <v>11540</v>
      </c>
      <c r="D12" s="339"/>
      <c r="E12" s="340"/>
      <c r="F12" s="299" t="s">
        <v>11541</v>
      </c>
      <c r="G12" s="299"/>
      <c r="H12" s="299"/>
      <c r="I12" s="299"/>
      <c r="J12" s="299"/>
      <c r="K12" s="299"/>
      <c r="L12" s="295"/>
      <c r="M12" s="295"/>
      <c r="N12" s="295"/>
      <c r="O12" s="295"/>
      <c r="P12" s="295"/>
    </row>
    <row r="13" spans="2:16" s="303" customFormat="1" ht="9" customHeight="1">
      <c r="B13" s="300"/>
      <c r="C13" s="300"/>
      <c r="D13" s="301"/>
      <c r="E13" s="301"/>
      <c r="F13" s="301"/>
      <c r="G13" s="301"/>
      <c r="H13" s="301"/>
      <c r="I13" s="301"/>
      <c r="J13" s="301"/>
      <c r="K13" s="302"/>
      <c r="L13" s="302"/>
      <c r="M13" s="302"/>
      <c r="N13" s="302"/>
      <c r="O13" s="302"/>
      <c r="P13" s="302"/>
    </row>
    <row r="14" spans="2:16" s="303" customFormat="1" ht="15.75">
      <c r="B14" s="301" t="s">
        <v>11542</v>
      </c>
      <c r="C14" s="300"/>
      <c r="D14" s="301"/>
      <c r="E14" s="301"/>
      <c r="F14" s="301"/>
      <c r="G14" s="301"/>
      <c r="H14" s="301"/>
      <c r="I14" s="301"/>
      <c r="J14" s="301"/>
      <c r="K14" s="302"/>
      <c r="L14" s="302"/>
      <c r="M14" s="302"/>
      <c r="N14" s="302"/>
      <c r="O14" s="302"/>
      <c r="P14" s="302"/>
    </row>
    <row r="15" spans="2:16" s="305" customFormat="1" ht="33.75" customHeight="1">
      <c r="B15" s="304"/>
      <c r="C15" s="341" t="s">
        <v>11543</v>
      </c>
      <c r="D15" s="342"/>
      <c r="E15" s="342"/>
      <c r="F15" s="343" t="s">
        <v>11544</v>
      </c>
      <c r="G15" s="344"/>
      <c r="H15" s="344"/>
      <c r="I15" s="344"/>
      <c r="J15" s="344"/>
      <c r="K15" s="344"/>
      <c r="L15" s="344"/>
      <c r="M15" s="344"/>
      <c r="N15" s="344"/>
      <c r="O15" s="344"/>
      <c r="P15" s="344"/>
    </row>
    <row r="16" spans="2:16" s="305" customFormat="1" ht="35.25" customHeight="1">
      <c r="B16" s="300"/>
      <c r="C16" s="345" t="s">
        <v>11545</v>
      </c>
      <c r="D16" s="346"/>
      <c r="E16" s="347"/>
      <c r="F16" s="348" t="s">
        <v>11546</v>
      </c>
      <c r="G16" s="348"/>
      <c r="H16" s="348"/>
      <c r="I16" s="348"/>
      <c r="J16" s="348"/>
      <c r="K16" s="348"/>
      <c r="L16" s="348"/>
      <c r="M16" s="348"/>
      <c r="N16" s="348"/>
      <c r="O16" s="348"/>
      <c r="P16" s="348"/>
    </row>
    <row r="17" spans="2:16" s="305" customFormat="1" ht="15.75">
      <c r="B17" s="300"/>
      <c r="C17" s="338" t="s">
        <v>11547</v>
      </c>
      <c r="D17" s="339"/>
      <c r="E17" s="340"/>
      <c r="F17" s="306" t="s">
        <v>11548</v>
      </c>
      <c r="G17" s="301"/>
      <c r="H17" s="301"/>
      <c r="I17" s="301"/>
      <c r="J17" s="301"/>
      <c r="K17" s="302"/>
      <c r="L17" s="302"/>
      <c r="M17" s="302"/>
      <c r="N17" s="302"/>
      <c r="O17" s="302"/>
      <c r="P17" s="302"/>
    </row>
    <row r="18" spans="2:16" s="305" customFormat="1" ht="15.75">
      <c r="B18" s="304"/>
      <c r="C18" s="349" t="s">
        <v>11549</v>
      </c>
      <c r="D18" s="350"/>
      <c r="E18" s="351"/>
      <c r="F18" s="306" t="s">
        <v>11550</v>
      </c>
      <c r="G18" s="301"/>
      <c r="H18" s="301"/>
      <c r="I18" s="301"/>
      <c r="J18" s="301"/>
      <c r="K18" s="302"/>
      <c r="L18" s="302"/>
      <c r="M18" s="302"/>
      <c r="N18" s="302"/>
      <c r="O18" s="302"/>
      <c r="P18" s="302"/>
    </row>
    <row r="19" spans="2:16" s="305" customFormat="1" ht="15.75">
      <c r="B19" s="300"/>
      <c r="C19" s="349" t="s">
        <v>11551</v>
      </c>
      <c r="D19" s="350"/>
      <c r="E19" s="351"/>
      <c r="F19" s="306" t="s">
        <v>11552</v>
      </c>
      <c r="G19" s="301"/>
      <c r="H19" s="301"/>
      <c r="I19" s="301"/>
      <c r="J19" s="301"/>
      <c r="K19" s="302"/>
      <c r="L19" s="302"/>
      <c r="M19" s="302"/>
      <c r="N19" s="302"/>
      <c r="O19" s="302"/>
      <c r="P19" s="302"/>
    </row>
    <row r="20" spans="2:16" s="305" customFormat="1" ht="15.75">
      <c r="B20" s="300"/>
      <c r="C20" s="307"/>
      <c r="D20" s="307"/>
      <c r="E20" s="307"/>
      <c r="F20" s="306"/>
      <c r="G20" s="301"/>
      <c r="H20" s="301"/>
      <c r="I20" s="301"/>
      <c r="J20" s="301"/>
      <c r="K20" s="302"/>
      <c r="L20" s="302"/>
      <c r="M20" s="302"/>
      <c r="N20" s="302"/>
      <c r="O20" s="302"/>
      <c r="P20" s="302"/>
    </row>
    <row r="21" spans="2:16" s="303" customFormat="1" ht="15.75">
      <c r="B21" s="334" t="s">
        <v>11553</v>
      </c>
      <c r="C21" s="334"/>
      <c r="D21" s="334"/>
      <c r="E21" s="334"/>
      <c r="F21" s="334"/>
      <c r="G21" s="334"/>
      <c r="H21" s="334"/>
      <c r="I21" s="334"/>
      <c r="J21" s="334"/>
      <c r="K21" s="334"/>
      <c r="L21" s="334"/>
      <c r="M21" s="334"/>
      <c r="N21" s="334"/>
      <c r="O21" s="334"/>
      <c r="P21" s="334"/>
    </row>
    <row r="22" spans="2:16" s="303" customFormat="1" ht="15.75">
      <c r="B22" s="308"/>
      <c r="C22" s="308"/>
      <c r="D22" s="308"/>
      <c r="E22" s="308"/>
      <c r="F22" s="308"/>
      <c r="G22" s="308"/>
      <c r="H22" s="308"/>
      <c r="I22" s="308"/>
      <c r="J22" s="308"/>
      <c r="K22" s="308"/>
      <c r="L22" s="308"/>
      <c r="M22" s="308"/>
      <c r="N22" s="308"/>
      <c r="O22" s="308"/>
      <c r="P22" s="308"/>
    </row>
    <row r="23" spans="2:16" s="305" customFormat="1" ht="15.75">
      <c r="B23" s="304"/>
      <c r="C23" s="352" t="s">
        <v>11554</v>
      </c>
      <c r="D23" s="352"/>
      <c r="E23" s="352"/>
      <c r="F23" s="306" t="s">
        <v>11555</v>
      </c>
      <c r="G23" s="301"/>
      <c r="H23" s="301"/>
      <c r="I23" s="301"/>
      <c r="J23" s="301"/>
      <c r="K23" s="302"/>
      <c r="L23" s="302"/>
      <c r="M23" s="302"/>
      <c r="N23" s="302"/>
      <c r="O23" s="302"/>
      <c r="P23" s="302"/>
    </row>
    <row r="24" spans="2:16" s="305" customFormat="1" ht="15.75">
      <c r="B24" s="300"/>
      <c r="C24" s="352" t="s">
        <v>11556</v>
      </c>
      <c r="D24" s="352"/>
      <c r="E24" s="352"/>
      <c r="F24" s="348" t="s">
        <v>11557</v>
      </c>
      <c r="G24" s="348"/>
      <c r="H24" s="348"/>
      <c r="I24" s="348"/>
      <c r="J24" s="348"/>
      <c r="K24" s="348"/>
      <c r="L24" s="348"/>
      <c r="M24" s="348"/>
      <c r="N24" s="348"/>
      <c r="O24" s="348"/>
      <c r="P24" s="348"/>
    </row>
    <row r="25" spans="2:16" s="305" customFormat="1" ht="15.75">
      <c r="B25" s="300"/>
      <c r="C25" s="307"/>
      <c r="D25" s="307"/>
      <c r="E25" s="307"/>
      <c r="F25" s="309"/>
      <c r="G25" s="309"/>
      <c r="H25" s="309"/>
      <c r="I25" s="309"/>
      <c r="J25" s="309"/>
      <c r="K25" s="309"/>
      <c r="L25" s="309"/>
      <c r="M25" s="309"/>
      <c r="N25" s="309"/>
      <c r="O25" s="309"/>
      <c r="P25" s="309"/>
    </row>
    <row r="26" spans="2:16" s="305" customFormat="1" ht="15.75">
      <c r="B26" s="353" t="s">
        <v>11558</v>
      </c>
      <c r="C26" s="353"/>
      <c r="D26" s="353"/>
      <c r="E26" s="353"/>
      <c r="F26" s="353"/>
      <c r="G26" s="353"/>
      <c r="H26" s="353"/>
      <c r="I26" s="353"/>
      <c r="J26" s="353"/>
      <c r="K26" s="353"/>
      <c r="L26" s="353"/>
      <c r="M26" s="353"/>
      <c r="N26" s="353"/>
      <c r="O26" s="353"/>
      <c r="P26" s="353"/>
    </row>
    <row r="27" spans="2:16" s="305" customFormat="1" ht="15.75">
      <c r="B27" s="301"/>
      <c r="C27" s="310"/>
      <c r="D27" s="310"/>
      <c r="E27" s="310"/>
      <c r="F27" s="306"/>
      <c r="G27" s="301"/>
      <c r="H27" s="301"/>
      <c r="I27" s="301"/>
      <c r="J27" s="301"/>
      <c r="K27" s="302"/>
      <c r="L27" s="302"/>
      <c r="M27" s="302"/>
      <c r="N27" s="302"/>
      <c r="O27" s="302"/>
      <c r="P27" s="302"/>
    </row>
    <row r="28" spans="2:16" s="305" customFormat="1" ht="15.75">
      <c r="B28" s="301"/>
      <c r="C28" s="349" t="s">
        <v>11559</v>
      </c>
      <c r="D28" s="350"/>
      <c r="E28" s="350"/>
      <c r="F28" s="350"/>
      <c r="G28" s="350"/>
      <c r="H28" s="350"/>
      <c r="I28" s="351"/>
      <c r="J28" s="306" t="s">
        <v>11560</v>
      </c>
      <c r="K28" s="302"/>
      <c r="L28" s="302"/>
      <c r="M28" s="302"/>
      <c r="N28" s="302"/>
      <c r="O28" s="302"/>
      <c r="P28" s="302"/>
    </row>
    <row r="29" spans="2:16" s="305" customFormat="1" ht="15.75">
      <c r="B29" s="301"/>
      <c r="C29" s="307"/>
      <c r="D29" s="307"/>
      <c r="E29" s="307"/>
      <c r="F29" s="307"/>
      <c r="G29" s="307"/>
      <c r="H29" s="307"/>
      <c r="I29" s="307"/>
      <c r="J29" s="301"/>
      <c r="K29" s="302"/>
      <c r="L29" s="302"/>
      <c r="M29" s="302"/>
      <c r="N29" s="302"/>
      <c r="O29" s="302"/>
      <c r="P29" s="302"/>
    </row>
    <row r="30" spans="2:16" s="303" customFormat="1" ht="15.75">
      <c r="B30" s="301"/>
      <c r="C30" s="311" t="s">
        <v>11561</v>
      </c>
      <c r="D30" s="301"/>
      <c r="E30" s="301"/>
      <c r="F30" s="301"/>
      <c r="G30" s="301"/>
      <c r="H30" s="301"/>
      <c r="I30" s="301"/>
      <c r="J30" s="302"/>
      <c r="K30" s="302"/>
      <c r="L30" s="302"/>
      <c r="M30" s="305"/>
      <c r="N30" s="302"/>
      <c r="O30" s="302"/>
      <c r="P30" s="302"/>
    </row>
    <row r="31" spans="2:16" s="305" customFormat="1" ht="15.75">
      <c r="B31" s="301"/>
      <c r="C31" s="354" t="s">
        <v>11562</v>
      </c>
      <c r="D31" s="355"/>
      <c r="E31" s="355"/>
      <c r="F31" s="355"/>
      <c r="G31" s="355"/>
      <c r="H31" s="355"/>
      <c r="I31" s="356"/>
      <c r="J31" s="312" t="s">
        <v>11560</v>
      </c>
      <c r="K31" s="313"/>
      <c r="L31" s="314"/>
      <c r="M31" s="314"/>
      <c r="N31" s="302"/>
      <c r="O31" s="302"/>
      <c r="P31" s="302"/>
    </row>
    <row r="32" spans="2:16" s="303" customFormat="1" ht="15.75">
      <c r="B32" s="301"/>
      <c r="C32" s="311"/>
      <c r="D32" s="301"/>
      <c r="E32" s="301"/>
      <c r="F32" s="301"/>
      <c r="G32" s="301"/>
      <c r="H32" s="301"/>
      <c r="I32" s="301"/>
      <c r="J32" s="302"/>
      <c r="K32" s="302"/>
      <c r="L32" s="302"/>
      <c r="M32" s="305"/>
      <c r="N32" s="302"/>
      <c r="O32" s="302"/>
      <c r="P32" s="302"/>
    </row>
    <row r="33" spans="2:16" s="305" customFormat="1" ht="15.75">
      <c r="B33" s="353" t="s">
        <v>11563</v>
      </c>
      <c r="C33" s="353"/>
      <c r="D33" s="353"/>
      <c r="E33" s="353"/>
      <c r="F33" s="353"/>
      <c r="G33" s="353"/>
      <c r="H33" s="353"/>
      <c r="I33" s="353"/>
      <c r="J33" s="353"/>
      <c r="K33" s="353"/>
      <c r="L33" s="353"/>
      <c r="M33" s="353"/>
      <c r="N33" s="353"/>
      <c r="O33" s="353"/>
      <c r="P33" s="353"/>
    </row>
    <row r="34" spans="2:16" s="305" customFormat="1" ht="15.75">
      <c r="B34" s="315"/>
      <c r="C34" s="315"/>
      <c r="D34" s="315"/>
      <c r="E34" s="315"/>
      <c r="F34" s="315"/>
      <c r="G34" s="315"/>
      <c r="H34" s="315"/>
      <c r="I34" s="315"/>
      <c r="J34" s="315"/>
      <c r="K34" s="315"/>
      <c r="L34" s="315"/>
      <c r="M34" s="315"/>
      <c r="N34" s="315"/>
      <c r="O34" s="315"/>
      <c r="P34" s="315"/>
    </row>
    <row r="35" spans="2:16" s="303" customFormat="1" ht="15.75">
      <c r="B35" s="301"/>
      <c r="C35" s="338" t="s">
        <v>11564</v>
      </c>
      <c r="D35" s="340"/>
      <c r="E35" s="312" t="s">
        <v>11560</v>
      </c>
      <c r="F35" s="301"/>
      <c r="G35" s="301"/>
      <c r="H35" s="301"/>
      <c r="I35" s="301"/>
      <c r="J35" s="302"/>
      <c r="K35" s="302"/>
      <c r="L35" s="302"/>
      <c r="M35" s="305"/>
      <c r="N35" s="302"/>
      <c r="O35" s="302"/>
      <c r="P35" s="302"/>
    </row>
    <row r="36" spans="2:16" s="303" customFormat="1" ht="15.75">
      <c r="B36" s="301"/>
      <c r="C36" s="300"/>
      <c r="D36" s="301"/>
      <c r="E36" s="301"/>
      <c r="F36" s="301"/>
      <c r="G36" s="301"/>
      <c r="H36" s="301"/>
      <c r="I36" s="301"/>
      <c r="J36" s="302"/>
      <c r="K36" s="302"/>
      <c r="L36" s="302"/>
      <c r="M36" s="305"/>
      <c r="N36" s="302"/>
      <c r="O36" s="302"/>
      <c r="P36" s="302"/>
    </row>
    <row r="37" spans="2:16" ht="15.75" customHeight="1">
      <c r="B37" s="357" t="s">
        <v>11565</v>
      </c>
      <c r="C37" s="357"/>
      <c r="D37" s="357"/>
      <c r="E37" s="357"/>
      <c r="F37" s="357"/>
      <c r="G37" s="357"/>
      <c r="H37" s="357"/>
      <c r="I37" s="357"/>
      <c r="J37" s="357"/>
      <c r="K37" s="357"/>
      <c r="L37" s="357"/>
      <c r="M37" s="357"/>
      <c r="N37" s="357"/>
      <c r="O37" s="357"/>
      <c r="P37" s="357"/>
    </row>
    <row r="38" spans="2:16" s="294" customFormat="1" ht="18.75" customHeight="1">
      <c r="B38" s="331" t="s">
        <v>11566</v>
      </c>
      <c r="C38" s="331"/>
      <c r="D38" s="331"/>
      <c r="E38" s="331"/>
      <c r="F38" s="331"/>
      <c r="G38" s="331"/>
      <c r="H38" s="331"/>
      <c r="I38" s="331"/>
      <c r="J38" s="331"/>
      <c r="K38" s="331"/>
      <c r="L38" s="331"/>
      <c r="M38" s="331"/>
      <c r="N38" s="331"/>
      <c r="O38" s="331"/>
      <c r="P38" s="331"/>
    </row>
    <row r="39" spans="2:16" s="294" customFormat="1" ht="15" customHeight="1">
      <c r="B39" s="293"/>
      <c r="C39" s="316" t="s">
        <v>11567</v>
      </c>
      <c r="D39" s="317"/>
      <c r="E39" s="318"/>
      <c r="F39" s="319"/>
      <c r="G39" s="319"/>
      <c r="H39" s="295"/>
      <c r="I39" s="295"/>
      <c r="J39" s="295"/>
      <c r="K39" s="295"/>
      <c r="L39" s="295"/>
      <c r="M39" s="295"/>
      <c r="N39" s="295"/>
      <c r="O39" s="295"/>
      <c r="P39" s="295"/>
    </row>
    <row r="40" spans="2:16" s="294" customFormat="1" ht="5.25" customHeight="1"/>
    <row r="41" spans="2:16" ht="15.75" customHeight="1">
      <c r="B41" s="357" t="s">
        <v>11568</v>
      </c>
      <c r="C41" s="357"/>
      <c r="D41" s="357"/>
      <c r="E41" s="357"/>
      <c r="F41" s="357"/>
      <c r="G41" s="357"/>
      <c r="H41" s="357"/>
      <c r="I41" s="357"/>
      <c r="J41" s="357"/>
      <c r="K41" s="357"/>
      <c r="L41" s="357"/>
      <c r="M41" s="357"/>
      <c r="N41" s="357"/>
      <c r="O41" s="357"/>
      <c r="P41" s="357"/>
    </row>
    <row r="42" spans="2:16" ht="15.75" customHeight="1">
      <c r="B42" s="331" t="s">
        <v>11569</v>
      </c>
      <c r="C42" s="331"/>
      <c r="D42" s="331"/>
      <c r="E42" s="331"/>
      <c r="F42" s="331"/>
      <c r="G42" s="331"/>
      <c r="H42" s="331"/>
      <c r="I42" s="331"/>
      <c r="J42" s="331"/>
      <c r="K42" s="331"/>
      <c r="L42" s="331"/>
      <c r="M42" s="331"/>
      <c r="N42" s="331"/>
      <c r="O42" s="331"/>
      <c r="P42" s="331"/>
    </row>
    <row r="43" spans="2:16" s="294" customFormat="1" ht="15" customHeight="1">
      <c r="C43" s="320" t="s">
        <v>11570</v>
      </c>
      <c r="D43" s="321"/>
      <c r="E43" s="322"/>
      <c r="F43" s="323" t="s">
        <v>11571</v>
      </c>
      <c r="G43" s="324"/>
      <c r="H43" s="324"/>
      <c r="I43" s="324"/>
      <c r="J43" s="324"/>
      <c r="K43" s="324"/>
      <c r="L43" s="325"/>
      <c r="M43" s="325"/>
      <c r="N43" s="325"/>
      <c r="O43" s="325"/>
      <c r="P43" s="325"/>
    </row>
    <row r="44" spans="2:16" ht="15" customHeight="1"/>
    <row r="62" spans="2:2">
      <c r="B62" s="326"/>
    </row>
  </sheetData>
  <sheetProtection password="C620" sheet="1" objects="1" scenarios="1" selectLockedCells="1" selectUnlockedCells="1"/>
  <mergeCells count="30">
    <mergeCell ref="B42:P42"/>
    <mergeCell ref="C23:E23"/>
    <mergeCell ref="C24:E24"/>
    <mergeCell ref="F24:P24"/>
    <mergeCell ref="B26:P26"/>
    <mergeCell ref="C28:I28"/>
    <mergeCell ref="C31:I31"/>
    <mergeCell ref="B33:P33"/>
    <mergeCell ref="C35:D35"/>
    <mergeCell ref="B37:P37"/>
    <mergeCell ref="B38:P38"/>
    <mergeCell ref="B41:P41"/>
    <mergeCell ref="B21:P21"/>
    <mergeCell ref="B9:P9"/>
    <mergeCell ref="C10:E10"/>
    <mergeCell ref="C11:E11"/>
    <mergeCell ref="C12:E12"/>
    <mergeCell ref="C15:E15"/>
    <mergeCell ref="F15:P15"/>
    <mergeCell ref="C16:E16"/>
    <mergeCell ref="F16:P16"/>
    <mergeCell ref="C17:E17"/>
    <mergeCell ref="C18:E18"/>
    <mergeCell ref="C19:E19"/>
    <mergeCell ref="B8:P8"/>
    <mergeCell ref="B1:P1"/>
    <mergeCell ref="B2:P2"/>
    <mergeCell ref="B3:P3"/>
    <mergeCell ref="B5:P5"/>
    <mergeCell ref="B6:P6"/>
  </mergeCells>
  <pageMargins left="0.23" right="0.21" top="0.24" bottom="0.26" header="0.17" footer="0.18"/>
  <pageSetup scale="78"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37"/>
  <sheetViews>
    <sheetView workbookViewId="0"/>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7" width="9.85546875" style="217" customWidth="1"/>
    <col min="18" max="16384" width="9.140625" style="217"/>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B7:Q68, MATCH('Calculatrice des coûts NMETI'!$K$22,A7:A68))</f>
        <v>#N/A</v>
      </c>
    </row>
    <row r="4" spans="1:16">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c r="A8" s="74">
        <v>0</v>
      </c>
      <c r="B8" s="214">
        <v>0</v>
      </c>
      <c r="C8" s="214">
        <v>0</v>
      </c>
      <c r="D8" s="214">
        <v>23.188500000000001</v>
      </c>
      <c r="E8" s="214">
        <v>6.5205000000000002</v>
      </c>
      <c r="F8" s="214">
        <v>23.361000000000001</v>
      </c>
      <c r="G8" s="214">
        <v>6.0075000000000003</v>
      </c>
      <c r="H8" s="214">
        <v>18.753</v>
      </c>
      <c r="I8" s="214">
        <v>4.46</v>
      </c>
      <c r="J8" s="214">
        <v>15.507</v>
      </c>
      <c r="K8" s="214">
        <v>2.4426000000000001</v>
      </c>
      <c r="L8" s="214">
        <v>6.9420000000000002</v>
      </c>
      <c r="M8" s="214">
        <v>5.3239999999999998</v>
      </c>
      <c r="N8" s="214">
        <v>0</v>
      </c>
      <c r="O8" s="214">
        <v>0</v>
      </c>
      <c r="P8" s="214">
        <v>0</v>
      </c>
    </row>
    <row r="9" spans="1:16">
      <c r="A9" s="74">
        <v>1</v>
      </c>
      <c r="B9" s="214">
        <v>0</v>
      </c>
      <c r="C9" s="214">
        <v>0</v>
      </c>
      <c r="D9" s="214">
        <v>20.611999999999998</v>
      </c>
      <c r="E9" s="214">
        <v>5.7960000000000003</v>
      </c>
      <c r="F9" s="214">
        <v>20.7653</v>
      </c>
      <c r="G9" s="214">
        <v>5.34</v>
      </c>
      <c r="H9" s="214">
        <v>16.6693</v>
      </c>
      <c r="I9" s="214">
        <v>3.9645000000000001</v>
      </c>
      <c r="J9" s="214">
        <v>13.784000000000001</v>
      </c>
      <c r="K9" s="214">
        <v>2.1711999999999998</v>
      </c>
      <c r="L9" s="214">
        <v>6.1707000000000001</v>
      </c>
      <c r="M9" s="214">
        <v>4.7324999999999999</v>
      </c>
      <c r="N9" s="214">
        <v>0</v>
      </c>
      <c r="O9" s="214">
        <v>0</v>
      </c>
      <c r="P9" s="214">
        <v>0</v>
      </c>
    </row>
    <row r="10" spans="1:16">
      <c r="A10" s="74">
        <v>2</v>
      </c>
      <c r="B10" s="214">
        <v>0</v>
      </c>
      <c r="C10" s="214">
        <v>0</v>
      </c>
      <c r="D10" s="214">
        <v>18.035499999999999</v>
      </c>
      <c r="E10" s="214">
        <v>5.0715000000000003</v>
      </c>
      <c r="F10" s="214">
        <v>18.169699999999999</v>
      </c>
      <c r="G10" s="214">
        <v>4.6725000000000003</v>
      </c>
      <c r="H10" s="214">
        <v>14.585699999999999</v>
      </c>
      <c r="I10" s="214">
        <v>3.4689000000000001</v>
      </c>
      <c r="J10" s="214">
        <v>12.061</v>
      </c>
      <c r="K10" s="214">
        <v>1.8997999999999999</v>
      </c>
      <c r="L10" s="214">
        <v>5.3993000000000002</v>
      </c>
      <c r="M10" s="214">
        <v>4.1409000000000002</v>
      </c>
      <c r="N10" s="214">
        <v>0</v>
      </c>
      <c r="O10" s="214">
        <v>0</v>
      </c>
      <c r="P10" s="214">
        <v>0</v>
      </c>
    </row>
    <row r="11" spans="1:16">
      <c r="A11" s="74">
        <v>3</v>
      </c>
      <c r="B11" s="214">
        <v>0</v>
      </c>
      <c r="C11" s="214">
        <v>0</v>
      </c>
      <c r="D11" s="214">
        <v>15.459</v>
      </c>
      <c r="E11" s="214">
        <v>4.3470000000000004</v>
      </c>
      <c r="F11" s="214">
        <v>15.574</v>
      </c>
      <c r="G11" s="214">
        <v>4.0049999999999999</v>
      </c>
      <c r="H11" s="214">
        <v>12.502000000000001</v>
      </c>
      <c r="I11" s="214">
        <v>2.9733000000000001</v>
      </c>
      <c r="J11" s="214">
        <v>10.337999999999999</v>
      </c>
      <c r="K11" s="214">
        <v>1.6284000000000001</v>
      </c>
      <c r="L11" s="214">
        <v>4.6280000000000001</v>
      </c>
      <c r="M11" s="214">
        <v>3.5493999999999999</v>
      </c>
      <c r="N11" s="214">
        <v>0</v>
      </c>
      <c r="O11" s="214">
        <v>0</v>
      </c>
      <c r="P11" s="214">
        <v>0</v>
      </c>
    </row>
    <row r="12" spans="1:16">
      <c r="A12" s="74">
        <v>4</v>
      </c>
      <c r="B12" s="214">
        <v>0</v>
      </c>
      <c r="C12" s="214">
        <v>0</v>
      </c>
      <c r="D12" s="214">
        <v>12.8825</v>
      </c>
      <c r="E12" s="214">
        <v>3.6225000000000001</v>
      </c>
      <c r="F12" s="214">
        <v>12.978300000000001</v>
      </c>
      <c r="G12" s="214">
        <v>3.3374999999999999</v>
      </c>
      <c r="H12" s="214">
        <v>10.4183</v>
      </c>
      <c r="I12" s="214">
        <v>2.4777999999999998</v>
      </c>
      <c r="J12" s="214">
        <v>8.6150000000000002</v>
      </c>
      <c r="K12" s="214">
        <v>1.357</v>
      </c>
      <c r="L12" s="214">
        <v>3.8567</v>
      </c>
      <c r="M12" s="214">
        <v>2.9578000000000002</v>
      </c>
      <c r="N12" s="214">
        <v>0</v>
      </c>
      <c r="O12" s="214">
        <v>0</v>
      </c>
      <c r="P12" s="214">
        <v>0</v>
      </c>
    </row>
    <row r="13" spans="1:16">
      <c r="A13" s="74">
        <v>5</v>
      </c>
      <c r="B13" s="214">
        <v>0</v>
      </c>
      <c r="C13" s="214">
        <v>0</v>
      </c>
      <c r="D13" s="214">
        <v>10.305999999999999</v>
      </c>
      <c r="E13" s="214">
        <v>2.8980000000000001</v>
      </c>
      <c r="F13" s="214">
        <v>10.3827</v>
      </c>
      <c r="G13" s="214">
        <v>2.67</v>
      </c>
      <c r="H13" s="214">
        <v>8.3346999999999998</v>
      </c>
      <c r="I13" s="214">
        <v>1.9822</v>
      </c>
      <c r="J13" s="214">
        <v>6.8920000000000003</v>
      </c>
      <c r="K13" s="214">
        <v>1.0855999999999999</v>
      </c>
      <c r="L13" s="214">
        <v>3.0853000000000002</v>
      </c>
      <c r="M13" s="214">
        <v>2.3662000000000001</v>
      </c>
      <c r="N13" s="214">
        <v>0</v>
      </c>
      <c r="O13" s="214">
        <v>0</v>
      </c>
      <c r="P13" s="214">
        <v>0</v>
      </c>
    </row>
    <row r="14" spans="1:16">
      <c r="A14" s="74">
        <v>6</v>
      </c>
      <c r="B14" s="214">
        <v>0</v>
      </c>
      <c r="C14" s="214">
        <v>0</v>
      </c>
      <c r="D14" s="214">
        <v>7.7294999999999998</v>
      </c>
      <c r="E14" s="214">
        <v>2.1735000000000002</v>
      </c>
      <c r="F14" s="214">
        <v>7.7869999999999999</v>
      </c>
      <c r="G14" s="214">
        <v>2.0024999999999999</v>
      </c>
      <c r="H14" s="214">
        <v>6.2510000000000003</v>
      </c>
      <c r="I14" s="214">
        <v>1.4866999999999999</v>
      </c>
      <c r="J14" s="214">
        <v>5.1689999999999996</v>
      </c>
      <c r="K14" s="214">
        <v>0.81420000000000003</v>
      </c>
      <c r="L14" s="214">
        <v>2.3140000000000001</v>
      </c>
      <c r="M14" s="214">
        <v>1.7746999999999999</v>
      </c>
      <c r="N14" s="214">
        <v>0</v>
      </c>
      <c r="O14" s="214">
        <v>0</v>
      </c>
      <c r="P14" s="214">
        <v>0</v>
      </c>
    </row>
    <row r="15" spans="1:16">
      <c r="A15" s="74">
        <v>7</v>
      </c>
      <c r="B15" s="214">
        <v>0</v>
      </c>
      <c r="C15" s="214">
        <v>0</v>
      </c>
      <c r="D15" s="214">
        <v>7.4844999999999997</v>
      </c>
      <c r="E15" s="214">
        <v>2.1131000000000002</v>
      </c>
      <c r="F15" s="214">
        <v>7.4218000000000002</v>
      </c>
      <c r="G15" s="214">
        <v>1.9469000000000001</v>
      </c>
      <c r="H15" s="214">
        <v>6.0423</v>
      </c>
      <c r="I15" s="214">
        <v>1.4454</v>
      </c>
      <c r="J15" s="214">
        <v>5.0399000000000003</v>
      </c>
      <c r="K15" s="214">
        <v>0.79159999999999997</v>
      </c>
      <c r="L15" s="214">
        <v>2.3479999999999999</v>
      </c>
      <c r="M15" s="214">
        <v>1.7254</v>
      </c>
      <c r="N15" s="214">
        <v>0</v>
      </c>
      <c r="O15" s="214">
        <v>0</v>
      </c>
      <c r="P15" s="214">
        <v>0</v>
      </c>
    </row>
    <row r="16" spans="1:16">
      <c r="A16" s="74">
        <v>8</v>
      </c>
      <c r="B16" s="214">
        <v>0</v>
      </c>
      <c r="C16" s="214">
        <v>0</v>
      </c>
      <c r="D16" s="214">
        <v>7.2393999999999998</v>
      </c>
      <c r="E16" s="214">
        <v>2.0528</v>
      </c>
      <c r="F16" s="214">
        <v>7.0567000000000002</v>
      </c>
      <c r="G16" s="214">
        <v>1.8913</v>
      </c>
      <c r="H16" s="214">
        <v>5.8334999999999999</v>
      </c>
      <c r="I16" s="214">
        <v>1.4040999999999999</v>
      </c>
      <c r="J16" s="214">
        <v>4.9107000000000003</v>
      </c>
      <c r="K16" s="214">
        <v>0.76900000000000002</v>
      </c>
      <c r="L16" s="214">
        <v>2.3820000000000001</v>
      </c>
      <c r="M16" s="214">
        <v>1.6760999999999999</v>
      </c>
      <c r="N16" s="214">
        <v>0</v>
      </c>
      <c r="O16" s="214">
        <v>0</v>
      </c>
      <c r="P16" s="214">
        <v>0</v>
      </c>
    </row>
    <row r="17" spans="1:16">
      <c r="A17" s="74">
        <v>9</v>
      </c>
      <c r="B17" s="214">
        <v>0</v>
      </c>
      <c r="C17" s="214">
        <v>0</v>
      </c>
      <c r="D17" s="214">
        <v>6.9943999999999997</v>
      </c>
      <c r="E17" s="214">
        <v>1.9923999999999999</v>
      </c>
      <c r="F17" s="214">
        <v>6.6914999999999996</v>
      </c>
      <c r="G17" s="214">
        <v>1.8355999999999999</v>
      </c>
      <c r="H17" s="214">
        <v>5.6247999999999996</v>
      </c>
      <c r="I17" s="214">
        <v>1.3628</v>
      </c>
      <c r="J17" s="214">
        <v>4.7816000000000001</v>
      </c>
      <c r="K17" s="214">
        <v>0.74639999999999995</v>
      </c>
      <c r="L17" s="214">
        <v>2.4159999999999999</v>
      </c>
      <c r="M17" s="214">
        <v>1.6268</v>
      </c>
      <c r="N17" s="214">
        <v>0</v>
      </c>
      <c r="O17" s="214">
        <v>0</v>
      </c>
      <c r="P17" s="214">
        <v>0</v>
      </c>
    </row>
    <row r="18" spans="1:16">
      <c r="A18" s="74">
        <v>10</v>
      </c>
      <c r="B18" s="214">
        <v>0</v>
      </c>
      <c r="C18" s="214">
        <v>0</v>
      </c>
      <c r="D18" s="214">
        <v>6.7492999999999999</v>
      </c>
      <c r="E18" s="214">
        <v>1.9319999999999999</v>
      </c>
      <c r="F18" s="214">
        <v>6.3262999999999998</v>
      </c>
      <c r="G18" s="214">
        <v>1.78</v>
      </c>
      <c r="H18" s="214">
        <v>5.4160000000000004</v>
      </c>
      <c r="I18" s="214">
        <v>1.3214999999999999</v>
      </c>
      <c r="J18" s="214">
        <v>4.6524000000000001</v>
      </c>
      <c r="K18" s="214">
        <v>0.72370000000000001</v>
      </c>
      <c r="L18" s="214">
        <v>2.4500000000000002</v>
      </c>
      <c r="M18" s="214">
        <v>1.5774999999999999</v>
      </c>
      <c r="N18" s="214">
        <v>0</v>
      </c>
      <c r="O18" s="214">
        <v>0</v>
      </c>
      <c r="P18" s="214">
        <v>0</v>
      </c>
    </row>
    <row r="19" spans="1:16">
      <c r="A19" s="74">
        <v>11</v>
      </c>
      <c r="B19" s="214">
        <v>0</v>
      </c>
      <c r="C19" s="214">
        <v>0</v>
      </c>
      <c r="D19" s="214">
        <v>6.5042999999999997</v>
      </c>
      <c r="E19" s="214">
        <v>1.8715999999999999</v>
      </c>
      <c r="F19" s="214">
        <v>5.9611999999999998</v>
      </c>
      <c r="G19" s="214">
        <v>1.7243999999999999</v>
      </c>
      <c r="H19" s="214">
        <v>5.2073</v>
      </c>
      <c r="I19" s="214">
        <v>1.2802</v>
      </c>
      <c r="J19" s="214">
        <v>4.5232999999999999</v>
      </c>
      <c r="K19" s="214">
        <v>0.70109999999999995</v>
      </c>
      <c r="L19" s="214">
        <v>2.484</v>
      </c>
      <c r="M19" s="214">
        <v>1.5282</v>
      </c>
      <c r="N19" s="214">
        <v>0</v>
      </c>
      <c r="O19" s="214">
        <v>0</v>
      </c>
      <c r="P19" s="214">
        <v>0</v>
      </c>
    </row>
    <row r="20" spans="1:16">
      <c r="A20" s="74">
        <v>12</v>
      </c>
      <c r="B20" s="214">
        <v>0</v>
      </c>
      <c r="C20" s="214">
        <v>0</v>
      </c>
      <c r="D20" s="214">
        <v>6.2591999999999999</v>
      </c>
      <c r="E20" s="214">
        <v>1.8112999999999999</v>
      </c>
      <c r="F20" s="214">
        <v>5.5960000000000001</v>
      </c>
      <c r="G20" s="214">
        <v>1.6688000000000001</v>
      </c>
      <c r="H20" s="214">
        <v>4.9984999999999999</v>
      </c>
      <c r="I20" s="214">
        <v>1.2388999999999999</v>
      </c>
      <c r="J20" s="214">
        <v>4.3940999999999999</v>
      </c>
      <c r="K20" s="214">
        <v>0.67849999999999999</v>
      </c>
      <c r="L20" s="214">
        <v>2.5179999999999998</v>
      </c>
      <c r="M20" s="214">
        <v>1.4789000000000001</v>
      </c>
      <c r="N20" s="214">
        <v>0</v>
      </c>
      <c r="O20" s="214">
        <v>0</v>
      </c>
      <c r="P20" s="214">
        <v>0</v>
      </c>
    </row>
    <row r="21" spans="1:16">
      <c r="A21" s="74">
        <v>13</v>
      </c>
      <c r="B21" s="214">
        <v>0</v>
      </c>
      <c r="C21" s="214">
        <v>0</v>
      </c>
      <c r="D21" s="214">
        <v>6.0141999999999998</v>
      </c>
      <c r="E21" s="214">
        <v>1.7508999999999999</v>
      </c>
      <c r="F21" s="214">
        <v>5.2308000000000003</v>
      </c>
      <c r="G21" s="214">
        <v>1.6131</v>
      </c>
      <c r="H21" s="214">
        <v>4.7897999999999996</v>
      </c>
      <c r="I21" s="214">
        <v>1.1976</v>
      </c>
      <c r="J21" s="214">
        <v>4.2649999999999997</v>
      </c>
      <c r="K21" s="214">
        <v>0.65590000000000004</v>
      </c>
      <c r="L21" s="214">
        <v>2.552</v>
      </c>
      <c r="M21" s="214">
        <v>1.4296</v>
      </c>
      <c r="N21" s="214">
        <v>0</v>
      </c>
      <c r="O21" s="214">
        <v>0</v>
      </c>
      <c r="P21" s="214">
        <v>0</v>
      </c>
    </row>
    <row r="22" spans="1:16">
      <c r="A22" s="74">
        <v>14</v>
      </c>
      <c r="B22" s="214">
        <v>0</v>
      </c>
      <c r="C22" s="214">
        <v>0</v>
      </c>
      <c r="D22" s="214">
        <v>5.7690999999999999</v>
      </c>
      <c r="E22" s="214">
        <v>1.6904999999999999</v>
      </c>
      <c r="F22" s="214">
        <v>4.8657000000000004</v>
      </c>
      <c r="G22" s="214">
        <v>1.5575000000000001</v>
      </c>
      <c r="H22" s="214">
        <v>4.5810000000000004</v>
      </c>
      <c r="I22" s="214">
        <v>1.1563000000000001</v>
      </c>
      <c r="J22" s="214">
        <v>4.1359000000000004</v>
      </c>
      <c r="K22" s="214">
        <v>0.63329999999999997</v>
      </c>
      <c r="L22" s="214">
        <v>2.5859999999999999</v>
      </c>
      <c r="M22" s="214">
        <v>1.3803000000000001</v>
      </c>
      <c r="N22" s="214">
        <v>0</v>
      </c>
      <c r="O22" s="214">
        <v>0</v>
      </c>
      <c r="P22" s="214">
        <v>0</v>
      </c>
    </row>
    <row r="23" spans="1:16">
      <c r="A23" s="74">
        <v>15</v>
      </c>
      <c r="B23" s="214">
        <v>0</v>
      </c>
      <c r="C23" s="214">
        <v>0</v>
      </c>
      <c r="D23" s="214">
        <v>5.5240999999999998</v>
      </c>
      <c r="E23" s="214">
        <v>1.6301000000000001</v>
      </c>
      <c r="F23" s="214">
        <v>4.5004999999999997</v>
      </c>
      <c r="G23" s="214">
        <v>1.5019</v>
      </c>
      <c r="H23" s="214">
        <v>4.3723000000000001</v>
      </c>
      <c r="I23" s="214">
        <v>1.115</v>
      </c>
      <c r="J23" s="214">
        <v>4.0067000000000004</v>
      </c>
      <c r="K23" s="214">
        <v>0.61070000000000002</v>
      </c>
      <c r="L23" s="214">
        <v>2.62</v>
      </c>
      <c r="M23" s="214">
        <v>1.331</v>
      </c>
      <c r="N23" s="214">
        <v>0</v>
      </c>
      <c r="O23" s="214">
        <v>0</v>
      </c>
      <c r="P23" s="214">
        <v>0</v>
      </c>
    </row>
    <row r="24" spans="1:16">
      <c r="A24" s="74">
        <v>16</v>
      </c>
      <c r="B24" s="214">
        <v>0</v>
      </c>
      <c r="C24" s="214">
        <v>0</v>
      </c>
      <c r="D24" s="214">
        <v>5.2789999999999999</v>
      </c>
      <c r="E24" s="214">
        <v>1.5698000000000001</v>
      </c>
      <c r="F24" s="214">
        <v>4.1353</v>
      </c>
      <c r="G24" s="214">
        <v>1.4462999999999999</v>
      </c>
      <c r="H24" s="214">
        <v>4.1635</v>
      </c>
      <c r="I24" s="214">
        <v>1.0737000000000001</v>
      </c>
      <c r="J24" s="214">
        <v>3.8776000000000002</v>
      </c>
      <c r="K24" s="214">
        <v>0.58799999999999997</v>
      </c>
      <c r="L24" s="214">
        <v>2.6539999999999999</v>
      </c>
      <c r="M24" s="214">
        <v>1.2817000000000001</v>
      </c>
      <c r="N24" s="214">
        <v>0</v>
      </c>
      <c r="O24" s="214">
        <v>0</v>
      </c>
      <c r="P24" s="214">
        <v>0</v>
      </c>
    </row>
    <row r="25" spans="1:16">
      <c r="A25" s="74">
        <v>17</v>
      </c>
      <c r="B25" s="214">
        <v>0</v>
      </c>
      <c r="C25" s="214">
        <v>0</v>
      </c>
      <c r="D25" s="214">
        <v>5.0339999999999998</v>
      </c>
      <c r="E25" s="214">
        <v>1.5094000000000001</v>
      </c>
      <c r="F25" s="214">
        <v>3.7702</v>
      </c>
      <c r="G25" s="214">
        <v>1.3906000000000001</v>
      </c>
      <c r="H25" s="214">
        <v>3.9548000000000001</v>
      </c>
      <c r="I25" s="214">
        <v>1.0324</v>
      </c>
      <c r="J25" s="214">
        <v>3.7484000000000002</v>
      </c>
      <c r="K25" s="214">
        <v>0.56540000000000001</v>
      </c>
      <c r="L25" s="214">
        <v>2.6880000000000002</v>
      </c>
      <c r="M25" s="214">
        <v>1.2323999999999999</v>
      </c>
      <c r="N25" s="214">
        <v>0</v>
      </c>
      <c r="O25" s="214">
        <v>0</v>
      </c>
      <c r="P25" s="214">
        <v>0</v>
      </c>
    </row>
    <row r="26" spans="1:16">
      <c r="A26" s="74">
        <v>18</v>
      </c>
      <c r="B26" s="214">
        <v>0</v>
      </c>
      <c r="C26" s="214">
        <v>0</v>
      </c>
      <c r="D26" s="214">
        <v>4.7888999999999999</v>
      </c>
      <c r="E26" s="214">
        <v>1.4490000000000001</v>
      </c>
      <c r="F26" s="214">
        <v>3.4049999999999998</v>
      </c>
      <c r="G26" s="214">
        <v>1.335</v>
      </c>
      <c r="H26" s="214">
        <v>3.746</v>
      </c>
      <c r="I26" s="214">
        <v>0.99109999999999998</v>
      </c>
      <c r="J26" s="214">
        <v>3.6193</v>
      </c>
      <c r="K26" s="214">
        <v>0.54279999999999995</v>
      </c>
      <c r="L26" s="214">
        <v>2.722</v>
      </c>
      <c r="M26" s="214">
        <v>1.1831</v>
      </c>
      <c r="N26" s="214">
        <v>3.7871999999999999</v>
      </c>
      <c r="O26" s="214">
        <v>1.1276999999999999</v>
      </c>
      <c r="P26" s="214">
        <v>0</v>
      </c>
    </row>
    <row r="27" spans="1:16">
      <c r="A27" s="74">
        <v>19</v>
      </c>
      <c r="B27" s="214">
        <v>0</v>
      </c>
      <c r="C27" s="214">
        <v>0</v>
      </c>
      <c r="D27" s="214">
        <v>4.7484999999999999</v>
      </c>
      <c r="E27" s="214">
        <v>1.4213</v>
      </c>
      <c r="F27" s="214">
        <v>3.4083999999999999</v>
      </c>
      <c r="G27" s="214">
        <v>1.2950999999999999</v>
      </c>
      <c r="H27" s="214">
        <v>3.7360000000000002</v>
      </c>
      <c r="I27" s="214">
        <v>0.99299999999999999</v>
      </c>
      <c r="J27" s="214">
        <v>3.5680999999999998</v>
      </c>
      <c r="K27" s="214">
        <v>0.56210000000000004</v>
      </c>
      <c r="L27" s="214">
        <v>2.7298</v>
      </c>
      <c r="M27" s="214">
        <v>1.1946000000000001</v>
      </c>
      <c r="N27" s="214">
        <v>3.6819999999999999</v>
      </c>
      <c r="O27" s="214">
        <v>1.0964</v>
      </c>
      <c r="P27" s="214">
        <v>0</v>
      </c>
    </row>
    <row r="28" spans="1:16">
      <c r="A28" s="74">
        <v>20</v>
      </c>
      <c r="B28" s="214">
        <v>0</v>
      </c>
      <c r="C28" s="214">
        <v>0</v>
      </c>
      <c r="D28" s="214">
        <v>4.7080000000000002</v>
      </c>
      <c r="E28" s="214">
        <v>1.3935999999999999</v>
      </c>
      <c r="F28" s="214">
        <v>3.4117999999999999</v>
      </c>
      <c r="G28" s="214">
        <v>1.2551000000000001</v>
      </c>
      <c r="H28" s="214">
        <v>3.726</v>
      </c>
      <c r="I28" s="214">
        <v>0.99490000000000001</v>
      </c>
      <c r="J28" s="214">
        <v>3.5169000000000001</v>
      </c>
      <c r="K28" s="214">
        <v>0.58130000000000004</v>
      </c>
      <c r="L28" s="214">
        <v>2.7376</v>
      </c>
      <c r="M28" s="214">
        <v>1.2061999999999999</v>
      </c>
      <c r="N28" s="214">
        <v>3.5768</v>
      </c>
      <c r="O28" s="214">
        <v>1.0649999999999999</v>
      </c>
      <c r="P28" s="214">
        <v>0</v>
      </c>
    </row>
    <row r="29" spans="1:16">
      <c r="A29" s="74">
        <v>21</v>
      </c>
      <c r="B29" s="214">
        <v>0</v>
      </c>
      <c r="C29" s="214">
        <v>0</v>
      </c>
      <c r="D29" s="214">
        <v>4.6675000000000004</v>
      </c>
      <c r="E29" s="214">
        <v>1.3658999999999999</v>
      </c>
      <c r="F29" s="214">
        <v>3.4152999999999998</v>
      </c>
      <c r="G29" s="214">
        <v>1.2152000000000001</v>
      </c>
      <c r="H29" s="214">
        <v>3.7160000000000002</v>
      </c>
      <c r="I29" s="214">
        <v>0.99680000000000002</v>
      </c>
      <c r="J29" s="214">
        <v>3.4657</v>
      </c>
      <c r="K29" s="214">
        <v>0.60060000000000002</v>
      </c>
      <c r="L29" s="214">
        <v>2.7454000000000001</v>
      </c>
      <c r="M29" s="214">
        <v>1.2177</v>
      </c>
      <c r="N29" s="214">
        <v>3.4716</v>
      </c>
      <c r="O29" s="214">
        <v>1.0337000000000001</v>
      </c>
      <c r="P29" s="214">
        <v>0</v>
      </c>
    </row>
    <row r="30" spans="1:16">
      <c r="A30" s="74">
        <v>22</v>
      </c>
      <c r="B30" s="214">
        <v>0</v>
      </c>
      <c r="C30" s="214">
        <v>0</v>
      </c>
      <c r="D30" s="214">
        <v>4.6269999999999998</v>
      </c>
      <c r="E30" s="214">
        <v>1.3382000000000001</v>
      </c>
      <c r="F30" s="214">
        <v>3.4186999999999999</v>
      </c>
      <c r="G30" s="214">
        <v>1.1752</v>
      </c>
      <c r="H30" s="214">
        <v>3.706</v>
      </c>
      <c r="I30" s="214">
        <v>0.99870000000000003</v>
      </c>
      <c r="J30" s="214">
        <v>3.4144999999999999</v>
      </c>
      <c r="K30" s="214">
        <v>0.61990000000000001</v>
      </c>
      <c r="L30" s="214">
        <v>2.7532000000000001</v>
      </c>
      <c r="M30" s="214">
        <v>1.2292000000000001</v>
      </c>
      <c r="N30" s="214">
        <v>3.3664000000000001</v>
      </c>
      <c r="O30" s="214">
        <v>1.0024</v>
      </c>
      <c r="P30" s="214">
        <v>0</v>
      </c>
    </row>
    <row r="31" spans="1:16">
      <c r="A31" s="74">
        <v>23</v>
      </c>
      <c r="B31" s="214">
        <v>0</v>
      </c>
      <c r="C31" s="214">
        <v>0</v>
      </c>
      <c r="D31" s="214">
        <v>4.5865999999999998</v>
      </c>
      <c r="E31" s="214">
        <v>1.3106</v>
      </c>
      <c r="F31" s="214">
        <v>3.4220999999999999</v>
      </c>
      <c r="G31" s="214">
        <v>1.1353</v>
      </c>
      <c r="H31" s="214">
        <v>3.6960000000000002</v>
      </c>
      <c r="I31" s="214">
        <v>1.0006999999999999</v>
      </c>
      <c r="J31" s="214">
        <v>3.3632</v>
      </c>
      <c r="K31" s="214">
        <v>0.6391</v>
      </c>
      <c r="L31" s="214">
        <v>2.7610000000000001</v>
      </c>
      <c r="M31" s="214">
        <v>1.2406999999999999</v>
      </c>
      <c r="N31" s="214">
        <v>3.2612000000000001</v>
      </c>
      <c r="O31" s="214">
        <v>0.97109999999999996</v>
      </c>
      <c r="P31" s="214">
        <v>0</v>
      </c>
    </row>
    <row r="32" spans="1:16">
      <c r="A32" s="74">
        <v>24</v>
      </c>
      <c r="B32" s="214">
        <v>0</v>
      </c>
      <c r="C32" s="214">
        <v>0</v>
      </c>
      <c r="D32" s="214">
        <v>4.5461</v>
      </c>
      <c r="E32" s="214">
        <v>1.2828999999999999</v>
      </c>
      <c r="F32" s="214">
        <v>3.4255</v>
      </c>
      <c r="G32" s="214">
        <v>1.0952999999999999</v>
      </c>
      <c r="H32" s="214">
        <v>3.6859999999999999</v>
      </c>
      <c r="I32" s="214">
        <v>1.0025999999999999</v>
      </c>
      <c r="J32" s="214">
        <v>3.3119999999999998</v>
      </c>
      <c r="K32" s="214">
        <v>0.65839999999999999</v>
      </c>
      <c r="L32" s="214">
        <v>2.7688000000000001</v>
      </c>
      <c r="M32" s="214">
        <v>1.2522</v>
      </c>
      <c r="N32" s="214">
        <v>3.1560000000000001</v>
      </c>
      <c r="O32" s="214">
        <v>0.93969999999999998</v>
      </c>
      <c r="P32" s="214">
        <v>0</v>
      </c>
    </row>
    <row r="33" spans="1:16">
      <c r="A33" s="74">
        <v>25</v>
      </c>
      <c r="B33" s="214">
        <v>0</v>
      </c>
      <c r="C33" s="214">
        <v>0</v>
      </c>
      <c r="D33" s="214">
        <v>4.5056000000000003</v>
      </c>
      <c r="E33" s="214">
        <v>1.2552000000000001</v>
      </c>
      <c r="F33" s="214">
        <v>3.4289999999999998</v>
      </c>
      <c r="G33" s="214">
        <v>1.0553999999999999</v>
      </c>
      <c r="H33" s="214">
        <v>3.6760000000000002</v>
      </c>
      <c r="I33" s="214">
        <v>1.0044999999999999</v>
      </c>
      <c r="J33" s="214">
        <v>3.2608000000000001</v>
      </c>
      <c r="K33" s="214">
        <v>0.67769999999999997</v>
      </c>
      <c r="L33" s="214">
        <v>2.7766000000000002</v>
      </c>
      <c r="M33" s="214">
        <v>1.2637</v>
      </c>
      <c r="N33" s="214">
        <v>3.0508000000000002</v>
      </c>
      <c r="O33" s="214">
        <v>0.90839999999999999</v>
      </c>
      <c r="P33" s="214">
        <v>0</v>
      </c>
    </row>
    <row r="34" spans="1:16">
      <c r="A34" s="74">
        <v>26</v>
      </c>
      <c r="B34" s="214">
        <v>0</v>
      </c>
      <c r="C34" s="214">
        <v>0</v>
      </c>
      <c r="D34" s="214">
        <v>4.4650999999999996</v>
      </c>
      <c r="E34" s="214">
        <v>1.2275</v>
      </c>
      <c r="F34" s="214">
        <v>3.4323999999999999</v>
      </c>
      <c r="G34" s="214">
        <v>1.0154000000000001</v>
      </c>
      <c r="H34" s="214">
        <v>3.6659999999999999</v>
      </c>
      <c r="I34" s="214">
        <v>1.0064</v>
      </c>
      <c r="J34" s="214">
        <v>3.2096</v>
      </c>
      <c r="K34" s="214">
        <v>0.69689999999999996</v>
      </c>
      <c r="L34" s="214">
        <v>2.7844000000000002</v>
      </c>
      <c r="M34" s="214">
        <v>1.2753000000000001</v>
      </c>
      <c r="N34" s="214">
        <v>2.9456000000000002</v>
      </c>
      <c r="O34" s="214">
        <v>0.87709999999999999</v>
      </c>
      <c r="P34" s="214">
        <v>0</v>
      </c>
    </row>
    <row r="35" spans="1:16">
      <c r="A35" s="74">
        <v>27</v>
      </c>
      <c r="B35" s="214">
        <v>0</v>
      </c>
      <c r="C35" s="214">
        <v>0</v>
      </c>
      <c r="D35" s="214">
        <v>4.4245999999999999</v>
      </c>
      <c r="E35" s="214">
        <v>1.1998</v>
      </c>
      <c r="F35" s="214">
        <v>3.4358</v>
      </c>
      <c r="G35" s="214">
        <v>0.97550000000000003</v>
      </c>
      <c r="H35" s="214">
        <v>3.6560000000000001</v>
      </c>
      <c r="I35" s="214">
        <v>1.0083</v>
      </c>
      <c r="J35" s="214">
        <v>3.1583999999999999</v>
      </c>
      <c r="K35" s="214">
        <v>0.71619999999999995</v>
      </c>
      <c r="L35" s="214">
        <v>2.7921999999999998</v>
      </c>
      <c r="M35" s="214">
        <v>1.2867999999999999</v>
      </c>
      <c r="N35" s="214">
        <v>2.8403999999999998</v>
      </c>
      <c r="O35" s="214">
        <v>0.8458</v>
      </c>
      <c r="P35" s="214">
        <v>0</v>
      </c>
    </row>
    <row r="36" spans="1:16">
      <c r="A36" s="74">
        <v>28</v>
      </c>
      <c r="B36" s="214">
        <v>0</v>
      </c>
      <c r="C36" s="214">
        <v>0</v>
      </c>
      <c r="D36" s="214">
        <v>4.3841999999999999</v>
      </c>
      <c r="E36" s="214">
        <v>1.1720999999999999</v>
      </c>
      <c r="F36" s="214">
        <v>3.4392</v>
      </c>
      <c r="G36" s="214">
        <v>0.9355</v>
      </c>
      <c r="H36" s="214">
        <v>3.6459999999999999</v>
      </c>
      <c r="I36" s="214">
        <v>1.0102</v>
      </c>
      <c r="J36" s="214">
        <v>3.1072000000000002</v>
      </c>
      <c r="K36" s="214">
        <v>0.73550000000000004</v>
      </c>
      <c r="L36" s="214">
        <v>2.8</v>
      </c>
      <c r="M36" s="214">
        <v>1.2983</v>
      </c>
      <c r="N36" s="214">
        <v>2.7351999999999999</v>
      </c>
      <c r="O36" s="214">
        <v>0.81440000000000001</v>
      </c>
      <c r="P36" s="214">
        <v>0</v>
      </c>
    </row>
    <row r="37" spans="1:16">
      <c r="A37" s="74">
        <v>29</v>
      </c>
      <c r="B37" s="214">
        <v>0</v>
      </c>
      <c r="C37" s="214">
        <v>0</v>
      </c>
      <c r="D37" s="214">
        <v>4.3437000000000001</v>
      </c>
      <c r="E37" s="214">
        <v>1.1444000000000001</v>
      </c>
      <c r="F37" s="214">
        <v>3.4426999999999999</v>
      </c>
      <c r="G37" s="214">
        <v>0.89559999999999995</v>
      </c>
      <c r="H37" s="214">
        <v>3.6360000000000001</v>
      </c>
      <c r="I37" s="214">
        <v>1.0121</v>
      </c>
      <c r="J37" s="214">
        <v>3.056</v>
      </c>
      <c r="K37" s="214">
        <v>0.75470000000000004</v>
      </c>
      <c r="L37" s="214">
        <v>2.8077999999999999</v>
      </c>
      <c r="M37" s="214">
        <v>1.3098000000000001</v>
      </c>
      <c r="N37" s="214">
        <v>2.63</v>
      </c>
      <c r="O37" s="214">
        <v>0.78310000000000002</v>
      </c>
      <c r="P37" s="214">
        <v>0</v>
      </c>
    </row>
    <row r="38" spans="1:16">
      <c r="A38" s="74">
        <v>30</v>
      </c>
      <c r="B38" s="214">
        <v>0</v>
      </c>
      <c r="C38" s="214">
        <v>0</v>
      </c>
      <c r="D38" s="214">
        <v>4.3032000000000004</v>
      </c>
      <c r="E38" s="214">
        <v>1.1167</v>
      </c>
      <c r="F38" s="214">
        <v>3.4460999999999999</v>
      </c>
      <c r="G38" s="214">
        <v>0.85560000000000003</v>
      </c>
      <c r="H38" s="214">
        <v>3.6259999999999999</v>
      </c>
      <c r="I38" s="214">
        <v>1.014</v>
      </c>
      <c r="J38" s="214">
        <v>3.0047999999999999</v>
      </c>
      <c r="K38" s="214">
        <v>0.77400000000000002</v>
      </c>
      <c r="L38" s="214">
        <v>2.8155999999999999</v>
      </c>
      <c r="M38" s="214">
        <v>1.3212999999999999</v>
      </c>
      <c r="N38" s="214">
        <v>2.5247999999999999</v>
      </c>
      <c r="O38" s="214">
        <v>0.75180000000000002</v>
      </c>
      <c r="P38" s="214">
        <v>0</v>
      </c>
    </row>
    <row r="39" spans="1:16">
      <c r="A39" s="74">
        <v>31</v>
      </c>
      <c r="B39" s="214">
        <v>0</v>
      </c>
      <c r="C39" s="214">
        <v>0</v>
      </c>
      <c r="D39" s="214">
        <v>4.1006999999999998</v>
      </c>
      <c r="E39" s="214">
        <v>1.0761000000000001</v>
      </c>
      <c r="F39" s="214">
        <v>3.4647000000000001</v>
      </c>
      <c r="G39" s="214">
        <v>0.83150000000000002</v>
      </c>
      <c r="H39" s="214">
        <v>3.4708000000000001</v>
      </c>
      <c r="I39" s="214">
        <v>0.98340000000000005</v>
      </c>
      <c r="J39" s="214">
        <v>2.9636999999999998</v>
      </c>
      <c r="K39" s="214">
        <v>0.76160000000000005</v>
      </c>
      <c r="L39" s="214">
        <v>2.7345000000000002</v>
      </c>
      <c r="M39" s="214">
        <v>1.2999000000000001</v>
      </c>
      <c r="N39" s="214">
        <v>2.4218999999999999</v>
      </c>
      <c r="O39" s="214">
        <v>0.74139999999999995</v>
      </c>
      <c r="P39" s="214">
        <v>0</v>
      </c>
    </row>
    <row r="40" spans="1:16">
      <c r="A40" s="74">
        <v>32</v>
      </c>
      <c r="B40" s="214">
        <v>0</v>
      </c>
      <c r="C40" s="214">
        <v>0</v>
      </c>
      <c r="D40" s="214">
        <v>3.8982000000000001</v>
      </c>
      <c r="E40" s="214">
        <v>1.0355000000000001</v>
      </c>
      <c r="F40" s="214">
        <v>3.4834000000000001</v>
      </c>
      <c r="G40" s="214">
        <v>0.80740000000000001</v>
      </c>
      <c r="H40" s="214">
        <v>3.3155000000000001</v>
      </c>
      <c r="I40" s="214">
        <v>0.95289999999999997</v>
      </c>
      <c r="J40" s="214">
        <v>2.9226999999999999</v>
      </c>
      <c r="K40" s="214">
        <v>0.74909999999999999</v>
      </c>
      <c r="L40" s="214">
        <v>2.6534</v>
      </c>
      <c r="M40" s="214">
        <v>1.2784</v>
      </c>
      <c r="N40" s="214">
        <v>2.3191000000000002</v>
      </c>
      <c r="O40" s="214">
        <v>0.73089999999999999</v>
      </c>
      <c r="P40" s="214">
        <v>0</v>
      </c>
    </row>
    <row r="41" spans="1:16">
      <c r="A41" s="74">
        <v>33</v>
      </c>
      <c r="B41" s="214">
        <v>0</v>
      </c>
      <c r="C41" s="214">
        <v>0</v>
      </c>
      <c r="D41" s="214">
        <v>3.6957</v>
      </c>
      <c r="E41" s="214">
        <v>0.99480000000000002</v>
      </c>
      <c r="F41" s="214">
        <v>3.5021</v>
      </c>
      <c r="G41" s="214">
        <v>0.7833</v>
      </c>
      <c r="H41" s="214">
        <v>3.1602999999999999</v>
      </c>
      <c r="I41" s="214">
        <v>0.92230000000000001</v>
      </c>
      <c r="J41" s="214">
        <v>2.8816000000000002</v>
      </c>
      <c r="K41" s="214">
        <v>0.73670000000000002</v>
      </c>
      <c r="L41" s="214">
        <v>2.5722</v>
      </c>
      <c r="M41" s="214">
        <v>1.2568999999999999</v>
      </c>
      <c r="N41" s="214">
        <v>2.2162000000000002</v>
      </c>
      <c r="O41" s="214">
        <v>0.72050000000000003</v>
      </c>
      <c r="P41" s="214">
        <v>0</v>
      </c>
    </row>
    <row r="42" spans="1:16">
      <c r="A42" s="74">
        <v>34</v>
      </c>
      <c r="B42" s="214">
        <v>0</v>
      </c>
      <c r="C42" s="214">
        <v>0</v>
      </c>
      <c r="D42" s="214">
        <v>3.4931999999999999</v>
      </c>
      <c r="E42" s="214">
        <v>0.95420000000000005</v>
      </c>
      <c r="F42" s="214">
        <v>3.5207000000000002</v>
      </c>
      <c r="G42" s="214">
        <v>0.75929999999999997</v>
      </c>
      <c r="H42" s="214">
        <v>3.0049999999999999</v>
      </c>
      <c r="I42" s="214">
        <v>0.89180000000000004</v>
      </c>
      <c r="J42" s="214">
        <v>2.8405</v>
      </c>
      <c r="K42" s="214">
        <v>0.72430000000000005</v>
      </c>
      <c r="L42" s="214">
        <v>2.4910999999999999</v>
      </c>
      <c r="M42" s="214">
        <v>1.2355</v>
      </c>
      <c r="N42" s="214">
        <v>2.1133000000000002</v>
      </c>
      <c r="O42" s="214">
        <v>0.71</v>
      </c>
      <c r="P42" s="214">
        <v>0</v>
      </c>
    </row>
    <row r="43" spans="1:16">
      <c r="A43" s="74">
        <v>35</v>
      </c>
      <c r="B43" s="214">
        <v>0</v>
      </c>
      <c r="C43" s="214">
        <v>0</v>
      </c>
      <c r="D43" s="214">
        <v>3.2907000000000002</v>
      </c>
      <c r="E43" s="214">
        <v>0.91349999999999998</v>
      </c>
      <c r="F43" s="214">
        <v>3.5394000000000001</v>
      </c>
      <c r="G43" s="214">
        <v>0.73519999999999996</v>
      </c>
      <c r="H43" s="214">
        <v>2.8498000000000001</v>
      </c>
      <c r="I43" s="214">
        <v>0.86119999999999997</v>
      </c>
      <c r="J43" s="214">
        <v>2.7993999999999999</v>
      </c>
      <c r="K43" s="214">
        <v>0.71179999999999999</v>
      </c>
      <c r="L43" s="214">
        <v>2.41</v>
      </c>
      <c r="M43" s="214">
        <v>1.214</v>
      </c>
      <c r="N43" s="214">
        <v>2.0105</v>
      </c>
      <c r="O43" s="214">
        <v>0.6996</v>
      </c>
      <c r="P43" s="214">
        <v>0</v>
      </c>
    </row>
    <row r="44" spans="1:16">
      <c r="A44" s="74">
        <v>36</v>
      </c>
      <c r="B44" s="214">
        <v>0</v>
      </c>
      <c r="C44" s="214">
        <v>0</v>
      </c>
      <c r="D44" s="214">
        <v>3.0882000000000001</v>
      </c>
      <c r="E44" s="214">
        <v>0.87290000000000001</v>
      </c>
      <c r="F44" s="214">
        <v>3.5579999999999998</v>
      </c>
      <c r="G44" s="214">
        <v>0.71109999999999995</v>
      </c>
      <c r="H44" s="214">
        <v>2.6945000000000001</v>
      </c>
      <c r="I44" s="214">
        <v>0.83069999999999999</v>
      </c>
      <c r="J44" s="214">
        <v>2.7584</v>
      </c>
      <c r="K44" s="214">
        <v>0.69940000000000002</v>
      </c>
      <c r="L44" s="214">
        <v>2.3289</v>
      </c>
      <c r="M44" s="214">
        <v>1.1926000000000001</v>
      </c>
      <c r="N44" s="214">
        <v>1.9076</v>
      </c>
      <c r="O44" s="214">
        <v>0.68910000000000005</v>
      </c>
      <c r="P44" s="214">
        <v>0</v>
      </c>
    </row>
    <row r="45" spans="1:16">
      <c r="A45" s="74">
        <v>37</v>
      </c>
      <c r="B45" s="214">
        <v>0</v>
      </c>
      <c r="C45" s="214">
        <v>0</v>
      </c>
      <c r="D45" s="214">
        <v>2.8856999999999999</v>
      </c>
      <c r="E45" s="214">
        <v>0.83230000000000004</v>
      </c>
      <c r="F45" s="214">
        <v>3.5767000000000002</v>
      </c>
      <c r="G45" s="214">
        <v>0.68700000000000006</v>
      </c>
      <c r="H45" s="214">
        <v>2.5392999999999999</v>
      </c>
      <c r="I45" s="214">
        <v>0.80010000000000003</v>
      </c>
      <c r="J45" s="214">
        <v>2.7172999999999998</v>
      </c>
      <c r="K45" s="214">
        <v>0.68700000000000006</v>
      </c>
      <c r="L45" s="214">
        <v>2.2477999999999998</v>
      </c>
      <c r="M45" s="214">
        <v>1.1711</v>
      </c>
      <c r="N45" s="214">
        <v>1.8048</v>
      </c>
      <c r="O45" s="214">
        <v>0.67869999999999997</v>
      </c>
      <c r="P45" s="214">
        <v>0</v>
      </c>
    </row>
    <row r="46" spans="1:16">
      <c r="A46" s="74">
        <v>38</v>
      </c>
      <c r="B46" s="214">
        <v>0</v>
      </c>
      <c r="C46" s="214">
        <v>0</v>
      </c>
      <c r="D46" s="214">
        <v>2.6831999999999998</v>
      </c>
      <c r="E46" s="214">
        <v>0.79159999999999997</v>
      </c>
      <c r="F46" s="214">
        <v>3.5954000000000002</v>
      </c>
      <c r="G46" s="214">
        <v>0.66290000000000004</v>
      </c>
      <c r="H46" s="214">
        <v>2.3839999999999999</v>
      </c>
      <c r="I46" s="214">
        <v>0.76959999999999995</v>
      </c>
      <c r="J46" s="214">
        <v>2.6762000000000001</v>
      </c>
      <c r="K46" s="214">
        <v>0.67459999999999998</v>
      </c>
      <c r="L46" s="214">
        <v>2.1667000000000001</v>
      </c>
      <c r="M46" s="214">
        <v>1.1496</v>
      </c>
      <c r="N46" s="214">
        <v>1.7019</v>
      </c>
      <c r="O46" s="214">
        <v>0.66830000000000001</v>
      </c>
      <c r="P46" s="214">
        <v>0</v>
      </c>
    </row>
    <row r="47" spans="1:16">
      <c r="A47" s="74">
        <v>39</v>
      </c>
      <c r="B47" s="214">
        <v>0</v>
      </c>
      <c r="C47" s="214">
        <v>0</v>
      </c>
      <c r="D47" s="214">
        <v>2.4807000000000001</v>
      </c>
      <c r="E47" s="214">
        <v>0.751</v>
      </c>
      <c r="F47" s="214">
        <v>3.6139999999999999</v>
      </c>
      <c r="G47" s="214">
        <v>0.63880000000000003</v>
      </c>
      <c r="H47" s="214">
        <v>2.2288000000000001</v>
      </c>
      <c r="I47" s="214">
        <v>0.73899999999999999</v>
      </c>
      <c r="J47" s="214">
        <v>2.6351</v>
      </c>
      <c r="K47" s="214">
        <v>0.66210000000000002</v>
      </c>
      <c r="L47" s="214">
        <v>2.0855999999999999</v>
      </c>
      <c r="M47" s="214">
        <v>1.1282000000000001</v>
      </c>
      <c r="N47" s="214">
        <v>1.599</v>
      </c>
      <c r="O47" s="214">
        <v>0.65780000000000005</v>
      </c>
      <c r="P47" s="214">
        <v>0</v>
      </c>
    </row>
    <row r="48" spans="1:16">
      <c r="A48" s="74">
        <v>40</v>
      </c>
      <c r="B48" s="214">
        <v>0</v>
      </c>
      <c r="C48" s="214">
        <v>0</v>
      </c>
      <c r="D48" s="214">
        <v>2.2782</v>
      </c>
      <c r="E48" s="214">
        <v>0.71040000000000003</v>
      </c>
      <c r="F48" s="214">
        <v>3.6326999999999998</v>
      </c>
      <c r="G48" s="214">
        <v>0.61480000000000001</v>
      </c>
      <c r="H48" s="214">
        <v>2.0735000000000001</v>
      </c>
      <c r="I48" s="214">
        <v>0.70840000000000003</v>
      </c>
      <c r="J48" s="214">
        <v>2.5941000000000001</v>
      </c>
      <c r="K48" s="214">
        <v>0.64970000000000006</v>
      </c>
      <c r="L48" s="214">
        <v>2.0045000000000002</v>
      </c>
      <c r="M48" s="214">
        <v>1.1067</v>
      </c>
      <c r="N48" s="214">
        <v>1.4962</v>
      </c>
      <c r="O48" s="214">
        <v>0.64739999999999998</v>
      </c>
      <c r="P48" s="214">
        <v>0</v>
      </c>
    </row>
    <row r="49" spans="1:16">
      <c r="A49" s="74">
        <v>41</v>
      </c>
      <c r="B49" s="214">
        <v>0</v>
      </c>
      <c r="C49" s="214">
        <v>0</v>
      </c>
      <c r="D49" s="214">
        <v>2.0756999999999999</v>
      </c>
      <c r="E49" s="214">
        <v>0.66969999999999996</v>
      </c>
      <c r="F49" s="214">
        <v>3.6513</v>
      </c>
      <c r="G49" s="214">
        <v>0.5907</v>
      </c>
      <c r="H49" s="214">
        <v>1.9181999999999999</v>
      </c>
      <c r="I49" s="214">
        <v>0.67789999999999995</v>
      </c>
      <c r="J49" s="214">
        <v>2.5529999999999999</v>
      </c>
      <c r="K49" s="214">
        <v>0.63729999999999998</v>
      </c>
      <c r="L49" s="214">
        <v>1.9234</v>
      </c>
      <c r="M49" s="214">
        <v>1.0852999999999999</v>
      </c>
      <c r="N49" s="214">
        <v>1.3933</v>
      </c>
      <c r="O49" s="214">
        <v>0.63690000000000002</v>
      </c>
      <c r="P49" s="214">
        <v>0</v>
      </c>
    </row>
    <row r="50" spans="1:16">
      <c r="A50" s="74">
        <v>42</v>
      </c>
      <c r="B50" s="214">
        <v>0</v>
      </c>
      <c r="C50" s="214">
        <v>0</v>
      </c>
      <c r="D50" s="214">
        <v>1.8732</v>
      </c>
      <c r="E50" s="214">
        <v>0.62909999999999999</v>
      </c>
      <c r="F50" s="214">
        <v>3.67</v>
      </c>
      <c r="G50" s="214">
        <v>0.56659999999999999</v>
      </c>
      <c r="H50" s="214">
        <v>1.7629999999999999</v>
      </c>
      <c r="I50" s="214">
        <v>0.64729999999999999</v>
      </c>
      <c r="J50" s="214">
        <v>2.5118999999999998</v>
      </c>
      <c r="K50" s="214">
        <v>0.62480000000000002</v>
      </c>
      <c r="L50" s="214">
        <v>1.8423</v>
      </c>
      <c r="M50" s="214">
        <v>1.0638000000000001</v>
      </c>
      <c r="N50" s="214">
        <v>1.2904</v>
      </c>
      <c r="O50" s="214">
        <v>0.62649999999999995</v>
      </c>
      <c r="P50" s="214">
        <v>0</v>
      </c>
    </row>
    <row r="51" spans="1:16">
      <c r="A51" s="74">
        <v>43</v>
      </c>
      <c r="B51" s="214">
        <v>0</v>
      </c>
      <c r="C51" s="214">
        <v>0</v>
      </c>
      <c r="D51" s="214">
        <v>1.9628000000000001</v>
      </c>
      <c r="E51" s="214">
        <v>0.61799999999999999</v>
      </c>
      <c r="F51" s="214">
        <v>3.4828000000000001</v>
      </c>
      <c r="G51" s="214">
        <v>0.5605</v>
      </c>
      <c r="H51" s="214">
        <v>1.9361999999999999</v>
      </c>
      <c r="I51" s="214">
        <v>0.63959999999999995</v>
      </c>
      <c r="J51" s="214">
        <v>2.4419</v>
      </c>
      <c r="K51" s="214">
        <v>0.61919999999999997</v>
      </c>
      <c r="L51" s="214">
        <v>1.8516999999999999</v>
      </c>
      <c r="M51" s="214">
        <v>1.0438000000000001</v>
      </c>
      <c r="N51" s="214">
        <v>1.2644</v>
      </c>
      <c r="O51" s="214">
        <v>0.62970000000000004</v>
      </c>
      <c r="P51" s="214">
        <v>0</v>
      </c>
    </row>
    <row r="52" spans="1:16">
      <c r="A52" s="74">
        <v>44</v>
      </c>
      <c r="B52" s="214">
        <v>0</v>
      </c>
      <c r="C52" s="214">
        <v>0</v>
      </c>
      <c r="D52" s="214">
        <v>2.0524</v>
      </c>
      <c r="E52" s="214">
        <v>0.6069</v>
      </c>
      <c r="F52" s="214">
        <v>3.2957000000000001</v>
      </c>
      <c r="G52" s="214">
        <v>0.5544</v>
      </c>
      <c r="H52" s="214">
        <v>2.1093999999999999</v>
      </c>
      <c r="I52" s="214">
        <v>0.63180000000000003</v>
      </c>
      <c r="J52" s="214">
        <v>2.3719999999999999</v>
      </c>
      <c r="K52" s="214">
        <v>0.61360000000000003</v>
      </c>
      <c r="L52" s="214">
        <v>1.8611</v>
      </c>
      <c r="M52" s="214">
        <v>1.0238</v>
      </c>
      <c r="N52" s="214">
        <v>1.2383999999999999</v>
      </c>
      <c r="O52" s="214">
        <v>0.63290000000000002</v>
      </c>
      <c r="P52" s="214">
        <v>0</v>
      </c>
    </row>
    <row r="53" spans="1:16">
      <c r="A53" s="74">
        <v>45</v>
      </c>
      <c r="B53" s="214">
        <v>0</v>
      </c>
      <c r="C53" s="214">
        <v>0</v>
      </c>
      <c r="D53" s="214">
        <v>2.7707999999999999</v>
      </c>
      <c r="E53" s="214">
        <v>0.81930000000000003</v>
      </c>
      <c r="F53" s="214">
        <v>3.67</v>
      </c>
      <c r="G53" s="214">
        <v>0.74839999999999995</v>
      </c>
      <c r="H53" s="214">
        <v>2.8477000000000001</v>
      </c>
      <c r="I53" s="214">
        <v>0.85299999999999998</v>
      </c>
      <c r="J53" s="214">
        <v>3.2021999999999999</v>
      </c>
      <c r="K53" s="214">
        <v>0.7046</v>
      </c>
      <c r="L53" s="214">
        <v>2.5125000000000002</v>
      </c>
      <c r="M53" s="214">
        <v>1.3821000000000001</v>
      </c>
      <c r="N53" s="214">
        <v>1.6718999999999999</v>
      </c>
      <c r="O53" s="214">
        <v>0.85440000000000005</v>
      </c>
      <c r="P53" s="214">
        <v>0</v>
      </c>
    </row>
    <row r="54" spans="1:16">
      <c r="A54" s="74">
        <v>46</v>
      </c>
      <c r="B54" s="214">
        <v>0</v>
      </c>
      <c r="C54" s="214">
        <v>0</v>
      </c>
      <c r="D54" s="214">
        <v>2.7905000000000002</v>
      </c>
      <c r="E54" s="214">
        <v>0.80530000000000002</v>
      </c>
      <c r="F54" s="214">
        <v>3.4203999999999999</v>
      </c>
      <c r="G54" s="214">
        <v>0.74439999999999995</v>
      </c>
      <c r="H54" s="214">
        <v>3.0421999999999998</v>
      </c>
      <c r="I54" s="214">
        <v>0.84789999999999999</v>
      </c>
      <c r="J54" s="214">
        <v>3.0720999999999998</v>
      </c>
      <c r="K54" s="214">
        <v>0.70320000000000005</v>
      </c>
      <c r="L54" s="214">
        <v>2.4506000000000001</v>
      </c>
      <c r="M54" s="214">
        <v>1.3606</v>
      </c>
      <c r="N54" s="214">
        <v>1.6334</v>
      </c>
      <c r="O54" s="214">
        <v>0.85199999999999998</v>
      </c>
      <c r="P54" s="214">
        <v>0</v>
      </c>
    </row>
    <row r="55" spans="1:16">
      <c r="A55" s="74">
        <v>47</v>
      </c>
      <c r="B55" s="214">
        <v>0</v>
      </c>
      <c r="C55" s="214">
        <v>0</v>
      </c>
      <c r="D55" s="214">
        <v>2.8102999999999998</v>
      </c>
      <c r="E55" s="214">
        <v>0.79120000000000001</v>
      </c>
      <c r="F55" s="214">
        <v>3.1709000000000001</v>
      </c>
      <c r="G55" s="214">
        <v>0.74050000000000005</v>
      </c>
      <c r="H55" s="214">
        <v>3.2366000000000001</v>
      </c>
      <c r="I55" s="214">
        <v>0.84279999999999999</v>
      </c>
      <c r="J55" s="214">
        <v>2.9420999999999999</v>
      </c>
      <c r="K55" s="214">
        <v>0.70169999999999999</v>
      </c>
      <c r="L55" s="214">
        <v>2.3887</v>
      </c>
      <c r="M55" s="214">
        <v>1.339</v>
      </c>
      <c r="N55" s="214">
        <v>1.595</v>
      </c>
      <c r="O55" s="214">
        <v>0.84960000000000002</v>
      </c>
      <c r="P55" s="214">
        <v>0</v>
      </c>
    </row>
    <row r="56" spans="1:16">
      <c r="A56" s="74">
        <v>48</v>
      </c>
      <c r="B56" s="214">
        <v>0</v>
      </c>
      <c r="C56" s="214">
        <v>0</v>
      </c>
      <c r="D56" s="214">
        <v>3.9780000000000002</v>
      </c>
      <c r="E56" s="214">
        <v>0.89629999999999999</v>
      </c>
      <c r="F56" s="214">
        <v>3.67</v>
      </c>
      <c r="G56" s="214">
        <v>0.77610000000000001</v>
      </c>
      <c r="H56" s="214">
        <v>4.0015000000000001</v>
      </c>
      <c r="I56" s="214">
        <v>0.86709999999999998</v>
      </c>
      <c r="J56" s="214">
        <v>3.1823999999999999</v>
      </c>
      <c r="K56" s="214">
        <v>0.7046</v>
      </c>
      <c r="L56" s="214">
        <v>2.6610999999999998</v>
      </c>
      <c r="M56" s="214">
        <v>1.4822</v>
      </c>
      <c r="N56" s="214">
        <v>1.7401</v>
      </c>
      <c r="O56" s="214">
        <v>0.85670000000000002</v>
      </c>
      <c r="P56" s="214">
        <v>0</v>
      </c>
    </row>
    <row r="57" spans="1:16">
      <c r="A57" s="74">
        <v>49</v>
      </c>
      <c r="B57" s="214">
        <v>0</v>
      </c>
      <c r="C57" s="214">
        <v>0</v>
      </c>
      <c r="D57" s="214">
        <v>3.8064</v>
      </c>
      <c r="E57" s="214">
        <v>0.86240000000000006</v>
      </c>
      <c r="F57" s="214">
        <v>3.2957000000000001</v>
      </c>
      <c r="G57" s="214">
        <v>0.76549999999999996</v>
      </c>
      <c r="H57" s="214">
        <v>4.101</v>
      </c>
      <c r="I57" s="214">
        <v>0.85709999999999997</v>
      </c>
      <c r="J57" s="214">
        <v>2.9906000000000001</v>
      </c>
      <c r="K57" s="214">
        <v>0.70240000000000002</v>
      </c>
      <c r="L57" s="214">
        <v>2.5434999999999999</v>
      </c>
      <c r="M57" s="214">
        <v>1.4332</v>
      </c>
      <c r="N57" s="214">
        <v>1.671</v>
      </c>
      <c r="O57" s="214">
        <v>0.85289999999999999</v>
      </c>
      <c r="P57" s="214">
        <v>0</v>
      </c>
    </row>
    <row r="58" spans="1:16">
      <c r="A58" s="74">
        <v>50</v>
      </c>
      <c r="B58" s="214">
        <v>0</v>
      </c>
      <c r="C58" s="214">
        <v>0</v>
      </c>
      <c r="D58" s="214">
        <v>3.6347999999999998</v>
      </c>
      <c r="E58" s="214">
        <v>0.8286</v>
      </c>
      <c r="F58" s="214">
        <v>2.9213</v>
      </c>
      <c r="G58" s="214">
        <v>0.75490000000000002</v>
      </c>
      <c r="H58" s="214">
        <v>4.2004000000000001</v>
      </c>
      <c r="I58" s="214">
        <v>0.84709999999999996</v>
      </c>
      <c r="J58" s="214">
        <v>2.7989000000000002</v>
      </c>
      <c r="K58" s="214">
        <v>0.70030000000000003</v>
      </c>
      <c r="L58" s="214">
        <v>2.4258000000000002</v>
      </c>
      <c r="M58" s="214">
        <v>1.3842000000000001</v>
      </c>
      <c r="N58" s="214">
        <v>1.6020000000000001</v>
      </c>
      <c r="O58" s="214">
        <v>0.84909999999999997</v>
      </c>
      <c r="P58" s="214">
        <v>0</v>
      </c>
    </row>
    <row r="59" spans="1:16">
      <c r="A59" s="74">
        <v>51</v>
      </c>
      <c r="B59" s="214">
        <v>0</v>
      </c>
      <c r="C59" s="214">
        <v>0</v>
      </c>
      <c r="D59" s="214">
        <v>3.4632000000000001</v>
      </c>
      <c r="E59" s="214">
        <v>0.79469999999999996</v>
      </c>
      <c r="F59" s="214">
        <v>2.5470000000000002</v>
      </c>
      <c r="G59" s="214">
        <v>0.74439999999999995</v>
      </c>
      <c r="H59" s="214">
        <v>4.2998000000000003</v>
      </c>
      <c r="I59" s="214">
        <v>0.83699999999999997</v>
      </c>
      <c r="J59" s="214">
        <v>2.6071</v>
      </c>
      <c r="K59" s="214">
        <v>0.69810000000000005</v>
      </c>
      <c r="L59" s="214">
        <v>2.3081999999999998</v>
      </c>
      <c r="M59" s="214">
        <v>1.3351999999999999</v>
      </c>
      <c r="N59" s="214">
        <v>1.5328999999999999</v>
      </c>
      <c r="O59" s="214">
        <v>0.84540000000000004</v>
      </c>
      <c r="P59" s="214">
        <v>0</v>
      </c>
    </row>
    <row r="60" spans="1:16">
      <c r="A60" s="74">
        <v>52</v>
      </c>
      <c r="B60" s="214">
        <v>0</v>
      </c>
      <c r="C60" s="214">
        <v>0</v>
      </c>
      <c r="D60" s="214">
        <v>3.2915999999999999</v>
      </c>
      <c r="E60" s="214">
        <v>0.76080000000000003</v>
      </c>
      <c r="F60" s="214">
        <v>2.1726000000000001</v>
      </c>
      <c r="G60" s="214">
        <v>0.73380000000000001</v>
      </c>
      <c r="H60" s="214">
        <v>4.3992000000000004</v>
      </c>
      <c r="I60" s="214">
        <v>0.82699999999999996</v>
      </c>
      <c r="J60" s="214">
        <v>2.4152999999999998</v>
      </c>
      <c r="K60" s="214">
        <v>0.69599999999999995</v>
      </c>
      <c r="L60" s="214">
        <v>2.1905000000000001</v>
      </c>
      <c r="M60" s="214">
        <v>1.2862</v>
      </c>
      <c r="N60" s="214">
        <v>1.4638</v>
      </c>
      <c r="O60" s="214">
        <v>0.84160000000000001</v>
      </c>
      <c r="P60" s="214">
        <v>0</v>
      </c>
    </row>
    <row r="61" spans="1:16">
      <c r="A61" s="74">
        <v>53</v>
      </c>
      <c r="B61" s="214">
        <v>0</v>
      </c>
      <c r="C61" s="214">
        <v>0</v>
      </c>
      <c r="D61" s="214">
        <v>3.12</v>
      </c>
      <c r="E61" s="214">
        <v>0.72689999999999999</v>
      </c>
      <c r="F61" s="214">
        <v>1.7983</v>
      </c>
      <c r="G61" s="214">
        <v>0.72319999999999995</v>
      </c>
      <c r="H61" s="214">
        <v>4.4987000000000004</v>
      </c>
      <c r="I61" s="214">
        <v>0.81699999999999995</v>
      </c>
      <c r="J61" s="214">
        <v>2.2235999999999998</v>
      </c>
      <c r="K61" s="214">
        <v>0.69379999999999997</v>
      </c>
      <c r="L61" s="214">
        <v>2.0729000000000002</v>
      </c>
      <c r="M61" s="214">
        <v>1.2372000000000001</v>
      </c>
      <c r="N61" s="214">
        <v>1.3948</v>
      </c>
      <c r="O61" s="214">
        <v>0.83779999999999999</v>
      </c>
      <c r="P61" s="214">
        <v>0</v>
      </c>
    </row>
    <row r="62" spans="1:16">
      <c r="A62" s="74">
        <v>54</v>
      </c>
      <c r="B62" s="214">
        <v>0</v>
      </c>
      <c r="C62" s="214">
        <v>0</v>
      </c>
      <c r="D62" s="214">
        <v>2.9483999999999999</v>
      </c>
      <c r="E62" s="214">
        <v>0.69299999999999995</v>
      </c>
      <c r="F62" s="214">
        <v>1.4239999999999999</v>
      </c>
      <c r="G62" s="214">
        <v>0.71260000000000001</v>
      </c>
      <c r="H62" s="214">
        <v>4.5980999999999996</v>
      </c>
      <c r="I62" s="214">
        <v>0.80700000000000005</v>
      </c>
      <c r="J62" s="214">
        <v>2.0318000000000001</v>
      </c>
      <c r="K62" s="214">
        <v>0.69169999999999998</v>
      </c>
      <c r="L62" s="214">
        <v>1.9552</v>
      </c>
      <c r="M62" s="214">
        <v>1.1881999999999999</v>
      </c>
      <c r="N62" s="214">
        <v>1.3257000000000001</v>
      </c>
      <c r="O62" s="214">
        <v>0.83399999999999996</v>
      </c>
      <c r="P62" s="214">
        <v>0</v>
      </c>
    </row>
    <row r="63" spans="1:16">
      <c r="A63" s="74">
        <v>55</v>
      </c>
      <c r="B63" s="214">
        <v>0</v>
      </c>
      <c r="C63" s="214">
        <v>0</v>
      </c>
      <c r="D63" s="214">
        <v>2.9361000000000002</v>
      </c>
      <c r="E63" s="214">
        <v>0.69010000000000005</v>
      </c>
      <c r="F63" s="214">
        <v>1.5467</v>
      </c>
      <c r="G63" s="214">
        <v>0.71199999999999997</v>
      </c>
      <c r="H63" s="214">
        <v>4.3525999999999998</v>
      </c>
      <c r="I63" s="214">
        <v>0.79790000000000005</v>
      </c>
      <c r="J63" s="214">
        <v>2.0270999999999999</v>
      </c>
      <c r="K63" s="214">
        <v>0.68879999999999997</v>
      </c>
      <c r="L63" s="214">
        <v>1.8998999999999999</v>
      </c>
      <c r="M63" s="214">
        <v>1.1712</v>
      </c>
      <c r="N63" s="214">
        <v>1.2968</v>
      </c>
      <c r="O63" s="214">
        <v>0.83209999999999995</v>
      </c>
      <c r="P63" s="214">
        <v>0</v>
      </c>
    </row>
    <row r="64" spans="1:16">
      <c r="A64" s="74">
        <v>56</v>
      </c>
      <c r="B64" s="214">
        <v>0</v>
      </c>
      <c r="C64" s="214">
        <v>0</v>
      </c>
      <c r="D64" s="214">
        <v>2.9238</v>
      </c>
      <c r="E64" s="214">
        <v>0.68720000000000003</v>
      </c>
      <c r="F64" s="214">
        <v>1.6694</v>
      </c>
      <c r="G64" s="214">
        <v>0.71140000000000003</v>
      </c>
      <c r="H64" s="214">
        <v>4.1071</v>
      </c>
      <c r="I64" s="214">
        <v>0.78879999999999995</v>
      </c>
      <c r="J64" s="214">
        <v>2.0224000000000002</v>
      </c>
      <c r="K64" s="214">
        <v>0.68589999999999995</v>
      </c>
      <c r="L64" s="214">
        <v>1.8446</v>
      </c>
      <c r="M64" s="214">
        <v>1.1541999999999999</v>
      </c>
      <c r="N64" s="214">
        <v>1.2679</v>
      </c>
      <c r="O64" s="214">
        <v>0.83020000000000005</v>
      </c>
      <c r="P64" s="214">
        <v>0</v>
      </c>
    </row>
    <row r="65" spans="1:16">
      <c r="A65" s="74">
        <v>57</v>
      </c>
      <c r="B65" s="214">
        <v>0</v>
      </c>
      <c r="C65" s="214">
        <v>0</v>
      </c>
      <c r="D65" s="214">
        <v>2.9115000000000002</v>
      </c>
      <c r="E65" s="214">
        <v>0.68430000000000002</v>
      </c>
      <c r="F65" s="214">
        <v>1.7922</v>
      </c>
      <c r="G65" s="214">
        <v>0.71079999999999999</v>
      </c>
      <c r="H65" s="214">
        <v>3.8616000000000001</v>
      </c>
      <c r="I65" s="214">
        <v>0.77980000000000005</v>
      </c>
      <c r="J65" s="214">
        <v>2.0175999999999998</v>
      </c>
      <c r="K65" s="214">
        <v>0.68300000000000005</v>
      </c>
      <c r="L65" s="214">
        <v>1.7892999999999999</v>
      </c>
      <c r="M65" s="214">
        <v>1.1372</v>
      </c>
      <c r="N65" s="214">
        <v>1.2390000000000001</v>
      </c>
      <c r="O65" s="214">
        <v>0.82830000000000004</v>
      </c>
      <c r="P65" s="214">
        <v>0</v>
      </c>
    </row>
    <row r="66" spans="1:16">
      <c r="A66" s="74">
        <v>58</v>
      </c>
      <c r="B66" s="214">
        <v>0</v>
      </c>
      <c r="C66" s="214">
        <v>0</v>
      </c>
      <c r="D66" s="214">
        <v>2.8993000000000002</v>
      </c>
      <c r="E66" s="214">
        <v>0.68140000000000001</v>
      </c>
      <c r="F66" s="214">
        <v>1.9149</v>
      </c>
      <c r="G66" s="214">
        <v>0.71020000000000005</v>
      </c>
      <c r="H66" s="214">
        <v>3.6162000000000001</v>
      </c>
      <c r="I66" s="214">
        <v>0.77070000000000005</v>
      </c>
      <c r="J66" s="214">
        <v>2.0129000000000001</v>
      </c>
      <c r="K66" s="214">
        <v>0.68020000000000003</v>
      </c>
      <c r="L66" s="214">
        <v>1.7339</v>
      </c>
      <c r="M66" s="214">
        <v>1.1202000000000001</v>
      </c>
      <c r="N66" s="214">
        <v>1.2101</v>
      </c>
      <c r="O66" s="214">
        <v>0.82640000000000002</v>
      </c>
      <c r="P66" s="214">
        <v>0</v>
      </c>
    </row>
    <row r="67" spans="1:16">
      <c r="A67" s="74">
        <v>59</v>
      </c>
      <c r="B67" s="214">
        <v>0</v>
      </c>
      <c r="C67" s="214">
        <v>0</v>
      </c>
      <c r="D67" s="214">
        <v>2.887</v>
      </c>
      <c r="E67" s="214">
        <v>0.67859999999999998</v>
      </c>
      <c r="F67" s="214">
        <v>2.0375999999999999</v>
      </c>
      <c r="G67" s="214">
        <v>0.70960000000000001</v>
      </c>
      <c r="H67" s="214">
        <v>3.3706999999999998</v>
      </c>
      <c r="I67" s="214">
        <v>0.76170000000000004</v>
      </c>
      <c r="J67" s="214">
        <v>2.0082</v>
      </c>
      <c r="K67" s="214">
        <v>0.67730000000000001</v>
      </c>
      <c r="L67" s="214">
        <v>1.6786000000000001</v>
      </c>
      <c r="M67" s="214">
        <v>1.1032</v>
      </c>
      <c r="N67" s="214">
        <v>1.1812</v>
      </c>
      <c r="O67" s="214">
        <v>0.82450000000000001</v>
      </c>
      <c r="P67" s="214">
        <v>0</v>
      </c>
    </row>
    <row r="68" spans="1:16">
      <c r="A68" s="74">
        <v>60</v>
      </c>
      <c r="B68" s="214">
        <v>0</v>
      </c>
      <c r="C68" s="214">
        <v>0</v>
      </c>
      <c r="D68" s="214">
        <v>2.8746999999999998</v>
      </c>
      <c r="E68" s="214">
        <v>0.67569999999999997</v>
      </c>
      <c r="F68" s="214">
        <v>2.1604000000000001</v>
      </c>
      <c r="G68" s="214">
        <v>0.70899999999999996</v>
      </c>
      <c r="H68" s="214">
        <v>3.1252</v>
      </c>
      <c r="I68" s="214">
        <v>0.75260000000000005</v>
      </c>
      <c r="J68" s="214">
        <v>2.0034000000000001</v>
      </c>
      <c r="K68" s="214">
        <v>0.6744</v>
      </c>
      <c r="L68" s="214">
        <v>1.6233</v>
      </c>
      <c r="M68" s="214">
        <v>1.0862000000000001</v>
      </c>
      <c r="N68" s="214">
        <v>1.1523000000000001</v>
      </c>
      <c r="O68" s="214">
        <v>0.82269999999999999</v>
      </c>
      <c r="P68" s="214">
        <v>0</v>
      </c>
    </row>
    <row r="70" spans="1:16">
      <c r="A70" s="73" t="e">
        <f>HLOOKUP('Calculatrice des coûts NMETI'!$I$22, B74:Q135, MATCH('Calculatrice des coûts NMETI'!$K$22,A74:A135))</f>
        <v>#N/A</v>
      </c>
    </row>
    <row r="71" spans="1:16">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c r="A75" s="74">
        <v>0</v>
      </c>
      <c r="B75" s="214">
        <v>0</v>
      </c>
      <c r="C75" s="214">
        <v>0</v>
      </c>
      <c r="D75" s="214">
        <v>23.095800000000001</v>
      </c>
      <c r="E75" s="214">
        <v>8.5511999999999997</v>
      </c>
      <c r="F75" s="214">
        <v>32.130000000000003</v>
      </c>
      <c r="G75" s="214">
        <v>8.6219999999999999</v>
      </c>
      <c r="H75" s="214">
        <v>23.922000000000001</v>
      </c>
      <c r="I75" s="214">
        <v>7.8577000000000004</v>
      </c>
      <c r="J75" s="214">
        <v>36.06</v>
      </c>
      <c r="K75" s="214">
        <v>6.0827999999999998</v>
      </c>
      <c r="L75" s="214">
        <v>20.52</v>
      </c>
      <c r="M75" s="214">
        <v>11.3208</v>
      </c>
      <c r="N75" s="214">
        <v>0</v>
      </c>
      <c r="O75" s="214">
        <v>0</v>
      </c>
      <c r="P75" s="214">
        <v>0</v>
      </c>
    </row>
    <row r="76" spans="1:16">
      <c r="A76" s="74">
        <v>1</v>
      </c>
      <c r="B76" s="214">
        <v>0</v>
      </c>
      <c r="C76" s="214">
        <v>0</v>
      </c>
      <c r="D76" s="214">
        <v>20.529599999999999</v>
      </c>
      <c r="E76" s="214">
        <v>7.601</v>
      </c>
      <c r="F76" s="214">
        <v>28.56</v>
      </c>
      <c r="G76" s="214">
        <v>7.6639999999999997</v>
      </c>
      <c r="H76" s="214">
        <v>21.263999999999999</v>
      </c>
      <c r="I76" s="214">
        <v>6.9846000000000004</v>
      </c>
      <c r="J76" s="214">
        <v>32.0533</v>
      </c>
      <c r="K76" s="214">
        <v>5.4069000000000003</v>
      </c>
      <c r="L76" s="214">
        <v>18.239999999999998</v>
      </c>
      <c r="M76" s="214">
        <v>10.063000000000001</v>
      </c>
      <c r="N76" s="214">
        <v>0</v>
      </c>
      <c r="O76" s="214">
        <v>0</v>
      </c>
      <c r="P76" s="214">
        <v>0</v>
      </c>
    </row>
    <row r="77" spans="1:16">
      <c r="A77" s="74">
        <v>2</v>
      </c>
      <c r="B77" s="214">
        <v>0</v>
      </c>
      <c r="C77" s="214">
        <v>0</v>
      </c>
      <c r="D77" s="214">
        <v>17.9634</v>
      </c>
      <c r="E77" s="214">
        <v>6.6509</v>
      </c>
      <c r="F77" s="214">
        <v>24.99</v>
      </c>
      <c r="G77" s="214">
        <v>6.7060000000000004</v>
      </c>
      <c r="H77" s="214">
        <v>18.606000000000002</v>
      </c>
      <c r="I77" s="214">
        <v>6.1116000000000001</v>
      </c>
      <c r="J77" s="214">
        <v>28.046700000000001</v>
      </c>
      <c r="K77" s="214">
        <v>4.7309999999999999</v>
      </c>
      <c r="L77" s="214">
        <v>15.96</v>
      </c>
      <c r="M77" s="214">
        <v>8.8050999999999995</v>
      </c>
      <c r="N77" s="214">
        <v>0</v>
      </c>
      <c r="O77" s="214">
        <v>0</v>
      </c>
      <c r="P77" s="214">
        <v>0</v>
      </c>
    </row>
    <row r="78" spans="1:16">
      <c r="A78" s="74">
        <v>3</v>
      </c>
      <c r="B78" s="214">
        <v>0</v>
      </c>
      <c r="C78" s="214">
        <v>0</v>
      </c>
      <c r="D78" s="214">
        <v>15.3972</v>
      </c>
      <c r="E78" s="214">
        <v>5.7008000000000001</v>
      </c>
      <c r="F78" s="214">
        <v>21.42</v>
      </c>
      <c r="G78" s="214">
        <v>5.7480000000000002</v>
      </c>
      <c r="H78" s="214">
        <v>15.948</v>
      </c>
      <c r="I78" s="214">
        <v>5.2385000000000002</v>
      </c>
      <c r="J78" s="214">
        <v>24.04</v>
      </c>
      <c r="K78" s="214">
        <v>4.0552000000000001</v>
      </c>
      <c r="L78" s="214">
        <v>13.68</v>
      </c>
      <c r="M78" s="214">
        <v>7.5472000000000001</v>
      </c>
      <c r="N78" s="214">
        <v>0</v>
      </c>
      <c r="O78" s="214">
        <v>0</v>
      </c>
      <c r="P78" s="214">
        <v>0</v>
      </c>
    </row>
    <row r="79" spans="1:16">
      <c r="A79" s="74">
        <v>4</v>
      </c>
      <c r="B79" s="214">
        <v>0</v>
      </c>
      <c r="C79" s="214">
        <v>0</v>
      </c>
      <c r="D79" s="214">
        <v>12.831</v>
      </c>
      <c r="E79" s="214">
        <v>4.7507000000000001</v>
      </c>
      <c r="F79" s="214">
        <v>17.850000000000001</v>
      </c>
      <c r="G79" s="214">
        <v>4.79</v>
      </c>
      <c r="H79" s="214">
        <v>13.29</v>
      </c>
      <c r="I79" s="214">
        <v>4.3654000000000002</v>
      </c>
      <c r="J79" s="214">
        <v>20.033300000000001</v>
      </c>
      <c r="K79" s="214">
        <v>3.3793000000000002</v>
      </c>
      <c r="L79" s="214">
        <v>11.4</v>
      </c>
      <c r="M79" s="214">
        <v>6.2893999999999997</v>
      </c>
      <c r="N79" s="214">
        <v>0</v>
      </c>
      <c r="O79" s="214">
        <v>0</v>
      </c>
      <c r="P79" s="214">
        <v>0</v>
      </c>
    </row>
    <row r="80" spans="1:16">
      <c r="A80" s="74">
        <v>5</v>
      </c>
      <c r="B80" s="214">
        <v>0</v>
      </c>
      <c r="C80" s="214">
        <v>0</v>
      </c>
      <c r="D80" s="214">
        <v>10.264799999999999</v>
      </c>
      <c r="E80" s="214">
        <v>3.8005</v>
      </c>
      <c r="F80" s="214">
        <v>14.28</v>
      </c>
      <c r="G80" s="214">
        <v>3.8319999999999999</v>
      </c>
      <c r="H80" s="214">
        <v>10.632</v>
      </c>
      <c r="I80" s="214">
        <v>3.4923000000000002</v>
      </c>
      <c r="J80" s="214">
        <v>16.026700000000002</v>
      </c>
      <c r="K80" s="214">
        <v>2.7035</v>
      </c>
      <c r="L80" s="214">
        <v>9.1199999999999992</v>
      </c>
      <c r="M80" s="214">
        <v>5.0315000000000003</v>
      </c>
      <c r="N80" s="214">
        <v>0</v>
      </c>
      <c r="O80" s="214">
        <v>0</v>
      </c>
      <c r="P80" s="214">
        <v>0</v>
      </c>
    </row>
    <row r="81" spans="1:16">
      <c r="A81" s="74">
        <v>6</v>
      </c>
      <c r="B81" s="214">
        <v>0</v>
      </c>
      <c r="C81" s="214">
        <v>0</v>
      </c>
      <c r="D81" s="214">
        <v>7.6985999999999999</v>
      </c>
      <c r="E81" s="214">
        <v>2.8504</v>
      </c>
      <c r="F81" s="214">
        <v>10.71</v>
      </c>
      <c r="G81" s="214">
        <v>2.8740000000000001</v>
      </c>
      <c r="H81" s="214">
        <v>7.9740000000000002</v>
      </c>
      <c r="I81" s="214">
        <v>2.6192000000000002</v>
      </c>
      <c r="J81" s="214">
        <v>12.02</v>
      </c>
      <c r="K81" s="214">
        <v>2.0276000000000001</v>
      </c>
      <c r="L81" s="214">
        <v>6.84</v>
      </c>
      <c r="M81" s="214">
        <v>3.7736000000000001</v>
      </c>
      <c r="N81" s="214">
        <v>0</v>
      </c>
      <c r="O81" s="214">
        <v>0</v>
      </c>
      <c r="P81" s="214">
        <v>0</v>
      </c>
    </row>
    <row r="82" spans="1:16">
      <c r="A82" s="74">
        <v>7</v>
      </c>
      <c r="B82" s="214">
        <v>0</v>
      </c>
      <c r="C82" s="214">
        <v>0</v>
      </c>
      <c r="D82" s="214">
        <v>7.2751000000000001</v>
      </c>
      <c r="E82" s="214">
        <v>2.7711999999999999</v>
      </c>
      <c r="F82" s="214">
        <v>10.1496</v>
      </c>
      <c r="G82" s="214">
        <v>2.7942</v>
      </c>
      <c r="H82" s="214">
        <v>7.6675000000000004</v>
      </c>
      <c r="I82" s="214">
        <v>2.5465</v>
      </c>
      <c r="J82" s="214">
        <v>11.3803</v>
      </c>
      <c r="K82" s="214">
        <v>1.9713000000000001</v>
      </c>
      <c r="L82" s="214">
        <v>6.5423999999999998</v>
      </c>
      <c r="M82" s="214">
        <v>3.6688000000000001</v>
      </c>
      <c r="N82" s="214">
        <v>0</v>
      </c>
      <c r="O82" s="214">
        <v>0</v>
      </c>
      <c r="P82" s="214">
        <v>0</v>
      </c>
    </row>
    <row r="83" spans="1:16">
      <c r="A83" s="74">
        <v>8</v>
      </c>
      <c r="B83" s="214">
        <v>0</v>
      </c>
      <c r="C83" s="214">
        <v>0</v>
      </c>
      <c r="D83" s="214">
        <v>6.8516000000000004</v>
      </c>
      <c r="E83" s="214">
        <v>2.6920000000000002</v>
      </c>
      <c r="F83" s="214">
        <v>9.5891999999999999</v>
      </c>
      <c r="G83" s="214">
        <v>2.7143000000000002</v>
      </c>
      <c r="H83" s="214">
        <v>7.3609999999999998</v>
      </c>
      <c r="I83" s="214">
        <v>2.4737</v>
      </c>
      <c r="J83" s="214">
        <v>10.740500000000001</v>
      </c>
      <c r="K83" s="214">
        <v>1.9149</v>
      </c>
      <c r="L83" s="214">
        <v>6.2447999999999997</v>
      </c>
      <c r="M83" s="214">
        <v>3.5640000000000001</v>
      </c>
      <c r="N83" s="214">
        <v>0</v>
      </c>
      <c r="O83" s="214">
        <v>0</v>
      </c>
      <c r="P83" s="214">
        <v>0</v>
      </c>
    </row>
    <row r="84" spans="1:16">
      <c r="A84" s="74">
        <v>9</v>
      </c>
      <c r="B84" s="214">
        <v>0</v>
      </c>
      <c r="C84" s="214">
        <v>0</v>
      </c>
      <c r="D84" s="214">
        <v>6.4282000000000004</v>
      </c>
      <c r="E84" s="214">
        <v>2.6128999999999998</v>
      </c>
      <c r="F84" s="214">
        <v>9.0289000000000001</v>
      </c>
      <c r="G84" s="214">
        <v>2.6345000000000001</v>
      </c>
      <c r="H84" s="214">
        <v>7.0545</v>
      </c>
      <c r="I84" s="214">
        <v>2.4009999999999998</v>
      </c>
      <c r="J84" s="214">
        <v>10.1008</v>
      </c>
      <c r="K84" s="214">
        <v>1.8586</v>
      </c>
      <c r="L84" s="214">
        <v>5.9473000000000003</v>
      </c>
      <c r="M84" s="214">
        <v>3.4590999999999998</v>
      </c>
      <c r="N84" s="214">
        <v>0</v>
      </c>
      <c r="O84" s="214">
        <v>0</v>
      </c>
      <c r="P84" s="214">
        <v>0</v>
      </c>
    </row>
    <row r="85" spans="1:16">
      <c r="A85" s="74">
        <v>10</v>
      </c>
      <c r="B85" s="214">
        <v>0</v>
      </c>
      <c r="C85" s="214">
        <v>0</v>
      </c>
      <c r="D85" s="214">
        <v>6.0046999999999997</v>
      </c>
      <c r="E85" s="214">
        <v>2.5337000000000001</v>
      </c>
      <c r="F85" s="214">
        <v>8.4685000000000006</v>
      </c>
      <c r="G85" s="214">
        <v>2.5547</v>
      </c>
      <c r="H85" s="214">
        <v>6.7480000000000002</v>
      </c>
      <c r="I85" s="214">
        <v>2.3281999999999998</v>
      </c>
      <c r="J85" s="214">
        <v>9.4610000000000003</v>
      </c>
      <c r="K85" s="214">
        <v>1.8023</v>
      </c>
      <c r="L85" s="214">
        <v>5.6497000000000002</v>
      </c>
      <c r="M85" s="214">
        <v>3.3542999999999998</v>
      </c>
      <c r="N85" s="214">
        <v>0</v>
      </c>
      <c r="O85" s="214">
        <v>0</v>
      </c>
      <c r="P85" s="214">
        <v>0</v>
      </c>
    </row>
    <row r="86" spans="1:16">
      <c r="A86" s="74">
        <v>11</v>
      </c>
      <c r="B86" s="214">
        <v>0</v>
      </c>
      <c r="C86" s="214">
        <v>0</v>
      </c>
      <c r="D86" s="214">
        <v>5.5811999999999999</v>
      </c>
      <c r="E86" s="214">
        <v>2.4544999999999999</v>
      </c>
      <c r="F86" s="214">
        <v>7.9081000000000001</v>
      </c>
      <c r="G86" s="214">
        <v>2.4748000000000001</v>
      </c>
      <c r="H86" s="214">
        <v>6.4414999999999996</v>
      </c>
      <c r="I86" s="214">
        <v>2.2555000000000001</v>
      </c>
      <c r="J86" s="214">
        <v>8.8213000000000008</v>
      </c>
      <c r="K86" s="214">
        <v>1.746</v>
      </c>
      <c r="L86" s="214">
        <v>5.3521000000000001</v>
      </c>
      <c r="M86" s="214">
        <v>3.2494999999999998</v>
      </c>
      <c r="N86" s="214">
        <v>0</v>
      </c>
      <c r="O86" s="214">
        <v>0</v>
      </c>
      <c r="P86" s="214">
        <v>0</v>
      </c>
    </row>
    <row r="87" spans="1:16">
      <c r="A87" s="74">
        <v>12</v>
      </c>
      <c r="B87" s="214">
        <v>0</v>
      </c>
      <c r="C87" s="214">
        <v>0</v>
      </c>
      <c r="D87" s="214">
        <v>5.1577000000000002</v>
      </c>
      <c r="E87" s="214">
        <v>2.3753000000000002</v>
      </c>
      <c r="F87" s="214">
        <v>7.3476999999999997</v>
      </c>
      <c r="G87" s="214">
        <v>2.395</v>
      </c>
      <c r="H87" s="214">
        <v>6.1349999999999998</v>
      </c>
      <c r="I87" s="214">
        <v>2.1827000000000001</v>
      </c>
      <c r="J87" s="214">
        <v>8.1814999999999998</v>
      </c>
      <c r="K87" s="214">
        <v>1.6897</v>
      </c>
      <c r="L87" s="214">
        <v>5.0545</v>
      </c>
      <c r="M87" s="214">
        <v>3.1446999999999998</v>
      </c>
      <c r="N87" s="214">
        <v>0</v>
      </c>
      <c r="O87" s="214">
        <v>0</v>
      </c>
      <c r="P87" s="214">
        <v>0</v>
      </c>
    </row>
    <row r="88" spans="1:16">
      <c r="A88" s="74">
        <v>13</v>
      </c>
      <c r="B88" s="214">
        <v>0</v>
      </c>
      <c r="C88" s="214">
        <v>0</v>
      </c>
      <c r="D88" s="214">
        <v>4.7343000000000002</v>
      </c>
      <c r="E88" s="214">
        <v>2.2961</v>
      </c>
      <c r="F88" s="214">
        <v>6.7873000000000001</v>
      </c>
      <c r="G88" s="214">
        <v>2.3151999999999999</v>
      </c>
      <c r="H88" s="214">
        <v>5.8285</v>
      </c>
      <c r="I88" s="214">
        <v>2.1099000000000001</v>
      </c>
      <c r="J88" s="214">
        <v>7.5418000000000003</v>
      </c>
      <c r="K88" s="214">
        <v>1.6333</v>
      </c>
      <c r="L88" s="214">
        <v>4.7568999999999999</v>
      </c>
      <c r="M88" s="214">
        <v>3.0398999999999998</v>
      </c>
      <c r="N88" s="214">
        <v>0</v>
      </c>
      <c r="O88" s="214">
        <v>0</v>
      </c>
      <c r="P88" s="214">
        <v>0</v>
      </c>
    </row>
    <row r="89" spans="1:16">
      <c r="A89" s="74">
        <v>14</v>
      </c>
      <c r="B89" s="214">
        <v>0</v>
      </c>
      <c r="C89" s="214">
        <v>0</v>
      </c>
      <c r="D89" s="214">
        <v>4.3108000000000004</v>
      </c>
      <c r="E89" s="214">
        <v>2.2170000000000001</v>
      </c>
      <c r="F89" s="214">
        <v>6.2270000000000003</v>
      </c>
      <c r="G89" s="214">
        <v>2.2353000000000001</v>
      </c>
      <c r="H89" s="214">
        <v>5.5220000000000002</v>
      </c>
      <c r="I89" s="214">
        <v>2.0371999999999999</v>
      </c>
      <c r="J89" s="214">
        <v>6.9020000000000001</v>
      </c>
      <c r="K89" s="214">
        <v>1.577</v>
      </c>
      <c r="L89" s="214">
        <v>4.4592999999999998</v>
      </c>
      <c r="M89" s="214">
        <v>2.9350000000000001</v>
      </c>
      <c r="N89" s="214">
        <v>0</v>
      </c>
      <c r="O89" s="214">
        <v>0</v>
      </c>
      <c r="P89" s="214">
        <v>0</v>
      </c>
    </row>
    <row r="90" spans="1:16">
      <c r="A90" s="74">
        <v>15</v>
      </c>
      <c r="B90" s="214">
        <v>0</v>
      </c>
      <c r="C90" s="214">
        <v>0</v>
      </c>
      <c r="D90" s="214">
        <v>3.8873000000000002</v>
      </c>
      <c r="E90" s="214">
        <v>2.1377999999999999</v>
      </c>
      <c r="F90" s="214">
        <v>5.6665999999999999</v>
      </c>
      <c r="G90" s="214">
        <v>2.1555</v>
      </c>
      <c r="H90" s="214">
        <v>5.2154999999999996</v>
      </c>
      <c r="I90" s="214">
        <v>1.9643999999999999</v>
      </c>
      <c r="J90" s="214">
        <v>6.2622999999999998</v>
      </c>
      <c r="K90" s="214">
        <v>1.5206999999999999</v>
      </c>
      <c r="L90" s="214">
        <v>4.1618000000000004</v>
      </c>
      <c r="M90" s="214">
        <v>2.8302</v>
      </c>
      <c r="N90" s="214">
        <v>0</v>
      </c>
      <c r="O90" s="214">
        <v>0</v>
      </c>
      <c r="P90" s="214">
        <v>0</v>
      </c>
    </row>
    <row r="91" spans="1:16">
      <c r="A91" s="74">
        <v>16</v>
      </c>
      <c r="B91" s="214">
        <v>0</v>
      </c>
      <c r="C91" s="214">
        <v>0</v>
      </c>
      <c r="D91" s="214">
        <v>3.4638</v>
      </c>
      <c r="E91" s="214">
        <v>2.0586000000000002</v>
      </c>
      <c r="F91" s="214">
        <v>5.1062000000000003</v>
      </c>
      <c r="G91" s="214">
        <v>2.0756999999999999</v>
      </c>
      <c r="H91" s="214">
        <v>4.9089999999999998</v>
      </c>
      <c r="I91" s="214">
        <v>1.8916999999999999</v>
      </c>
      <c r="J91" s="214">
        <v>5.6224999999999996</v>
      </c>
      <c r="K91" s="214">
        <v>1.4643999999999999</v>
      </c>
      <c r="L91" s="214">
        <v>3.8641999999999999</v>
      </c>
      <c r="M91" s="214">
        <v>2.7254</v>
      </c>
      <c r="N91" s="214">
        <v>0</v>
      </c>
      <c r="O91" s="214">
        <v>0</v>
      </c>
      <c r="P91" s="214">
        <v>0</v>
      </c>
    </row>
    <row r="92" spans="1:16">
      <c r="A92" s="74">
        <v>17</v>
      </c>
      <c r="B92" s="214">
        <v>0</v>
      </c>
      <c r="C92" s="214">
        <v>0</v>
      </c>
      <c r="D92" s="214">
        <v>3.0404</v>
      </c>
      <c r="E92" s="214">
        <v>1.9794</v>
      </c>
      <c r="F92" s="214">
        <v>4.5457999999999998</v>
      </c>
      <c r="G92" s="214">
        <v>1.9958</v>
      </c>
      <c r="H92" s="214">
        <v>4.6025</v>
      </c>
      <c r="I92" s="214">
        <v>1.8189</v>
      </c>
      <c r="J92" s="214">
        <v>4.9828000000000001</v>
      </c>
      <c r="K92" s="214">
        <v>1.4080999999999999</v>
      </c>
      <c r="L92" s="214">
        <v>3.5666000000000002</v>
      </c>
      <c r="M92" s="214">
        <v>2.6206</v>
      </c>
      <c r="N92" s="214">
        <v>0</v>
      </c>
      <c r="O92" s="214">
        <v>0</v>
      </c>
      <c r="P92" s="214">
        <v>0</v>
      </c>
    </row>
    <row r="93" spans="1:16">
      <c r="A93" s="74">
        <v>18</v>
      </c>
      <c r="B93" s="214">
        <v>0</v>
      </c>
      <c r="C93" s="214">
        <v>0</v>
      </c>
      <c r="D93" s="214">
        <v>2.6168999999999998</v>
      </c>
      <c r="E93" s="214">
        <v>1.9003000000000001</v>
      </c>
      <c r="F93" s="214">
        <v>3.9853999999999998</v>
      </c>
      <c r="G93" s="214">
        <v>1.9159999999999999</v>
      </c>
      <c r="H93" s="214">
        <v>4.2960000000000003</v>
      </c>
      <c r="I93" s="214">
        <v>1.7462</v>
      </c>
      <c r="J93" s="214">
        <v>4.343</v>
      </c>
      <c r="K93" s="214">
        <v>1.3516999999999999</v>
      </c>
      <c r="L93" s="214">
        <v>3.2690000000000001</v>
      </c>
      <c r="M93" s="214">
        <v>2.5156999999999998</v>
      </c>
      <c r="N93" s="214">
        <v>4.8276000000000003</v>
      </c>
      <c r="O93" s="214">
        <v>1.6758</v>
      </c>
      <c r="P93" s="214">
        <v>0</v>
      </c>
    </row>
    <row r="94" spans="1:16">
      <c r="A94" s="74">
        <v>19</v>
      </c>
      <c r="B94" s="214">
        <v>0</v>
      </c>
      <c r="C94" s="214">
        <v>0</v>
      </c>
      <c r="D94" s="214">
        <v>2.5983999999999998</v>
      </c>
      <c r="E94" s="214">
        <v>1.8580000000000001</v>
      </c>
      <c r="F94" s="214">
        <v>3.9523999999999999</v>
      </c>
      <c r="G94" s="214">
        <v>1.8652</v>
      </c>
      <c r="H94" s="214">
        <v>4.1839000000000004</v>
      </c>
      <c r="I94" s="214">
        <v>1.7125999999999999</v>
      </c>
      <c r="J94" s="214">
        <v>4.2382</v>
      </c>
      <c r="K94" s="214">
        <v>1.3321000000000001</v>
      </c>
      <c r="L94" s="214">
        <v>3.1907000000000001</v>
      </c>
      <c r="M94" s="214">
        <v>2.4950000000000001</v>
      </c>
      <c r="N94" s="214">
        <v>4.6935000000000002</v>
      </c>
      <c r="O94" s="214">
        <v>1.6293</v>
      </c>
      <c r="P94" s="214">
        <v>0</v>
      </c>
    </row>
    <row r="95" spans="1:16">
      <c r="A95" s="74">
        <v>20</v>
      </c>
      <c r="B95" s="214">
        <v>0</v>
      </c>
      <c r="C95" s="214">
        <v>0</v>
      </c>
      <c r="D95" s="214">
        <v>2.5798000000000001</v>
      </c>
      <c r="E95" s="214">
        <v>1.8157000000000001</v>
      </c>
      <c r="F95" s="214">
        <v>3.9194</v>
      </c>
      <c r="G95" s="214">
        <v>1.8145</v>
      </c>
      <c r="H95" s="214">
        <v>4.0717999999999996</v>
      </c>
      <c r="I95" s="214">
        <v>1.6791</v>
      </c>
      <c r="J95" s="214">
        <v>4.1333000000000002</v>
      </c>
      <c r="K95" s="214">
        <v>1.3124</v>
      </c>
      <c r="L95" s="214">
        <v>3.1124999999999998</v>
      </c>
      <c r="M95" s="214">
        <v>2.4742000000000002</v>
      </c>
      <c r="N95" s="214">
        <v>4.5594000000000001</v>
      </c>
      <c r="O95" s="214">
        <v>1.5827</v>
      </c>
      <c r="P95" s="214">
        <v>0</v>
      </c>
    </row>
    <row r="96" spans="1:16">
      <c r="A96" s="74">
        <v>21</v>
      </c>
      <c r="B96" s="214">
        <v>0</v>
      </c>
      <c r="C96" s="214">
        <v>0</v>
      </c>
      <c r="D96" s="214">
        <v>2.5613000000000001</v>
      </c>
      <c r="E96" s="214">
        <v>1.7733000000000001</v>
      </c>
      <c r="F96" s="214">
        <v>3.8864000000000001</v>
      </c>
      <c r="G96" s="214">
        <v>1.7637</v>
      </c>
      <c r="H96" s="214">
        <v>3.9597000000000002</v>
      </c>
      <c r="I96" s="214">
        <v>1.6456</v>
      </c>
      <c r="J96" s="214">
        <v>4.0285000000000002</v>
      </c>
      <c r="K96" s="214">
        <v>1.2927999999999999</v>
      </c>
      <c r="L96" s="214">
        <v>3.0341999999999998</v>
      </c>
      <c r="M96" s="214">
        <v>2.4533999999999998</v>
      </c>
      <c r="N96" s="214">
        <v>4.4253</v>
      </c>
      <c r="O96" s="214">
        <v>1.5362</v>
      </c>
      <c r="P96" s="214">
        <v>0</v>
      </c>
    </row>
    <row r="97" spans="1:16">
      <c r="A97" s="74">
        <v>22</v>
      </c>
      <c r="B97" s="214">
        <v>0</v>
      </c>
      <c r="C97" s="214">
        <v>0</v>
      </c>
      <c r="D97" s="214">
        <v>2.5428000000000002</v>
      </c>
      <c r="E97" s="214">
        <v>1.7310000000000001</v>
      </c>
      <c r="F97" s="214">
        <v>3.8534000000000002</v>
      </c>
      <c r="G97" s="214">
        <v>1.7129000000000001</v>
      </c>
      <c r="H97" s="214">
        <v>3.8475999999999999</v>
      </c>
      <c r="I97" s="214">
        <v>1.6120000000000001</v>
      </c>
      <c r="J97" s="214">
        <v>3.9236</v>
      </c>
      <c r="K97" s="214">
        <v>1.2732000000000001</v>
      </c>
      <c r="L97" s="214">
        <v>2.9559000000000002</v>
      </c>
      <c r="M97" s="214">
        <v>2.4325999999999999</v>
      </c>
      <c r="N97" s="214">
        <v>4.2911999999999999</v>
      </c>
      <c r="O97" s="214">
        <v>1.4896</v>
      </c>
      <c r="P97" s="214">
        <v>0</v>
      </c>
    </row>
    <row r="98" spans="1:16">
      <c r="A98" s="74">
        <v>23</v>
      </c>
      <c r="B98" s="214">
        <v>0</v>
      </c>
      <c r="C98" s="214">
        <v>0</v>
      </c>
      <c r="D98" s="214">
        <v>2.5242</v>
      </c>
      <c r="E98" s="214">
        <v>1.6887000000000001</v>
      </c>
      <c r="F98" s="214">
        <v>3.8203</v>
      </c>
      <c r="G98" s="214">
        <v>1.6621999999999999</v>
      </c>
      <c r="H98" s="214">
        <v>3.7355</v>
      </c>
      <c r="I98" s="214">
        <v>1.5785</v>
      </c>
      <c r="J98" s="214">
        <v>3.8188</v>
      </c>
      <c r="K98" s="214">
        <v>1.2535000000000001</v>
      </c>
      <c r="L98" s="214">
        <v>2.8776999999999999</v>
      </c>
      <c r="M98" s="214">
        <v>2.4119000000000002</v>
      </c>
      <c r="N98" s="214">
        <v>4.1570999999999998</v>
      </c>
      <c r="O98" s="214">
        <v>1.4431</v>
      </c>
      <c r="P98" s="214">
        <v>0</v>
      </c>
    </row>
    <row r="99" spans="1:16">
      <c r="A99" s="74">
        <v>24</v>
      </c>
      <c r="B99" s="214">
        <v>0</v>
      </c>
      <c r="C99" s="214">
        <v>0</v>
      </c>
      <c r="D99" s="214">
        <v>2.5057</v>
      </c>
      <c r="E99" s="214">
        <v>1.6464000000000001</v>
      </c>
      <c r="F99" s="214">
        <v>3.7873000000000001</v>
      </c>
      <c r="G99" s="214">
        <v>1.6113999999999999</v>
      </c>
      <c r="H99" s="214">
        <v>3.6234000000000002</v>
      </c>
      <c r="I99" s="214">
        <v>1.5449999999999999</v>
      </c>
      <c r="J99" s="214">
        <v>3.7139000000000002</v>
      </c>
      <c r="K99" s="214">
        <v>1.2339</v>
      </c>
      <c r="L99" s="214">
        <v>2.7993999999999999</v>
      </c>
      <c r="M99" s="214">
        <v>2.3910999999999998</v>
      </c>
      <c r="N99" s="214">
        <v>4.0229999999999997</v>
      </c>
      <c r="O99" s="214">
        <v>1.3965000000000001</v>
      </c>
      <c r="P99" s="214">
        <v>0</v>
      </c>
    </row>
    <row r="100" spans="1:16">
      <c r="A100" s="74">
        <v>25</v>
      </c>
      <c r="B100" s="214">
        <v>0</v>
      </c>
      <c r="C100" s="214">
        <v>0</v>
      </c>
      <c r="D100" s="214">
        <v>2.4872000000000001</v>
      </c>
      <c r="E100" s="214">
        <v>1.6041000000000001</v>
      </c>
      <c r="F100" s="214">
        <v>3.7543000000000002</v>
      </c>
      <c r="G100" s="214">
        <v>1.5606</v>
      </c>
      <c r="H100" s="214">
        <v>3.5112999999999999</v>
      </c>
      <c r="I100" s="214">
        <v>1.5114000000000001</v>
      </c>
      <c r="J100" s="214">
        <v>3.6091000000000002</v>
      </c>
      <c r="K100" s="214">
        <v>1.2141999999999999</v>
      </c>
      <c r="L100" s="214">
        <v>2.7210999999999999</v>
      </c>
      <c r="M100" s="214">
        <v>2.3702999999999999</v>
      </c>
      <c r="N100" s="214">
        <v>3.8889</v>
      </c>
      <c r="O100" s="214">
        <v>1.35</v>
      </c>
      <c r="P100" s="214">
        <v>0</v>
      </c>
    </row>
    <row r="101" spans="1:16">
      <c r="A101" s="74">
        <v>26</v>
      </c>
      <c r="B101" s="214">
        <v>0</v>
      </c>
      <c r="C101" s="214">
        <v>0</v>
      </c>
      <c r="D101" s="214">
        <v>2.4685999999999999</v>
      </c>
      <c r="E101" s="214">
        <v>1.5618000000000001</v>
      </c>
      <c r="F101" s="214">
        <v>3.7212999999999998</v>
      </c>
      <c r="G101" s="214">
        <v>1.5099</v>
      </c>
      <c r="H101" s="214">
        <v>3.3992</v>
      </c>
      <c r="I101" s="214">
        <v>1.4779</v>
      </c>
      <c r="J101" s="214">
        <v>3.5042</v>
      </c>
      <c r="K101" s="214">
        <v>1.1946000000000001</v>
      </c>
      <c r="L101" s="214">
        <v>2.6429</v>
      </c>
      <c r="M101" s="214">
        <v>2.3494999999999999</v>
      </c>
      <c r="N101" s="214">
        <v>3.7547999999999999</v>
      </c>
      <c r="O101" s="214">
        <v>1.3033999999999999</v>
      </c>
      <c r="P101" s="214">
        <v>0</v>
      </c>
    </row>
    <row r="102" spans="1:16">
      <c r="A102" s="74">
        <v>27</v>
      </c>
      <c r="B102" s="214">
        <v>0</v>
      </c>
      <c r="C102" s="214">
        <v>0</v>
      </c>
      <c r="D102" s="214">
        <v>2.4500999999999999</v>
      </c>
      <c r="E102" s="214">
        <v>1.5195000000000001</v>
      </c>
      <c r="F102" s="214">
        <v>3.6882999999999999</v>
      </c>
      <c r="G102" s="214">
        <v>1.4591000000000001</v>
      </c>
      <c r="H102" s="214">
        <v>3.2871000000000001</v>
      </c>
      <c r="I102" s="214">
        <v>1.4443999999999999</v>
      </c>
      <c r="J102" s="214">
        <v>3.3994</v>
      </c>
      <c r="K102" s="214">
        <v>1.1749000000000001</v>
      </c>
      <c r="L102" s="214">
        <v>2.5646</v>
      </c>
      <c r="M102" s="214">
        <v>2.3288000000000002</v>
      </c>
      <c r="N102" s="214">
        <v>3.6206999999999998</v>
      </c>
      <c r="O102" s="214">
        <v>1.2568999999999999</v>
      </c>
      <c r="P102" s="214">
        <v>0</v>
      </c>
    </row>
    <row r="103" spans="1:16">
      <c r="A103" s="74">
        <v>28</v>
      </c>
      <c r="B103" s="214">
        <v>0</v>
      </c>
      <c r="C103" s="214">
        <v>0</v>
      </c>
      <c r="D103" s="214">
        <v>2.4315000000000002</v>
      </c>
      <c r="E103" s="214">
        <v>1.4772000000000001</v>
      </c>
      <c r="F103" s="214">
        <v>3.6551999999999998</v>
      </c>
      <c r="G103" s="214">
        <v>1.4083000000000001</v>
      </c>
      <c r="H103" s="214">
        <v>3.1749999999999998</v>
      </c>
      <c r="I103" s="214">
        <v>1.4108000000000001</v>
      </c>
      <c r="J103" s="214">
        <v>3.2945000000000002</v>
      </c>
      <c r="K103" s="214">
        <v>1.1553</v>
      </c>
      <c r="L103" s="214">
        <v>2.4863</v>
      </c>
      <c r="M103" s="214">
        <v>2.3079999999999998</v>
      </c>
      <c r="N103" s="214">
        <v>3.4866000000000001</v>
      </c>
      <c r="O103" s="214">
        <v>1.2102999999999999</v>
      </c>
      <c r="P103" s="214">
        <v>0</v>
      </c>
    </row>
    <row r="104" spans="1:16">
      <c r="A104" s="74">
        <v>29</v>
      </c>
      <c r="B104" s="214">
        <v>0</v>
      </c>
      <c r="C104" s="214">
        <v>0</v>
      </c>
      <c r="D104" s="214">
        <v>2.4129999999999998</v>
      </c>
      <c r="E104" s="214">
        <v>1.4349000000000001</v>
      </c>
      <c r="F104" s="214">
        <v>3.6221999999999999</v>
      </c>
      <c r="G104" s="214">
        <v>1.3575999999999999</v>
      </c>
      <c r="H104" s="214">
        <v>3.0629</v>
      </c>
      <c r="I104" s="214">
        <v>1.3773</v>
      </c>
      <c r="J104" s="214">
        <v>3.1897000000000002</v>
      </c>
      <c r="K104" s="214">
        <v>1.1355999999999999</v>
      </c>
      <c r="L104" s="214">
        <v>2.4081000000000001</v>
      </c>
      <c r="M104" s="214">
        <v>2.2871999999999999</v>
      </c>
      <c r="N104" s="214">
        <v>3.3525</v>
      </c>
      <c r="O104" s="214">
        <v>1.1637999999999999</v>
      </c>
      <c r="P104" s="214">
        <v>0</v>
      </c>
    </row>
    <row r="105" spans="1:16">
      <c r="A105" s="74">
        <v>30</v>
      </c>
      <c r="B105" s="214">
        <v>0</v>
      </c>
      <c r="C105" s="214">
        <v>0</v>
      </c>
      <c r="D105" s="214">
        <v>2.3944999999999999</v>
      </c>
      <c r="E105" s="214">
        <v>1.3926000000000001</v>
      </c>
      <c r="F105" s="214">
        <v>3.5891999999999999</v>
      </c>
      <c r="G105" s="214">
        <v>1.3068</v>
      </c>
      <c r="H105" s="214">
        <v>2.9508000000000001</v>
      </c>
      <c r="I105" s="214">
        <v>1.3438000000000001</v>
      </c>
      <c r="J105" s="214">
        <v>3.0848</v>
      </c>
      <c r="K105" s="214">
        <v>1.1160000000000001</v>
      </c>
      <c r="L105" s="214">
        <v>2.3298000000000001</v>
      </c>
      <c r="M105" s="214">
        <v>2.2664</v>
      </c>
      <c r="N105" s="214">
        <v>3.2183999999999999</v>
      </c>
      <c r="O105" s="214">
        <v>1.1172</v>
      </c>
      <c r="P105" s="214">
        <v>0</v>
      </c>
    </row>
    <row r="106" spans="1:16">
      <c r="A106" s="74">
        <v>31</v>
      </c>
      <c r="B106" s="214">
        <v>0</v>
      </c>
      <c r="C106" s="214">
        <v>0</v>
      </c>
      <c r="D106" s="214">
        <v>2.3222</v>
      </c>
      <c r="E106" s="214">
        <v>1.3503000000000001</v>
      </c>
      <c r="F106" s="214">
        <v>3.4333999999999998</v>
      </c>
      <c r="G106" s="214">
        <v>1.2765</v>
      </c>
      <c r="H106" s="214">
        <v>2.9295</v>
      </c>
      <c r="I106" s="214">
        <v>1.3227</v>
      </c>
      <c r="J106" s="214">
        <v>3.008</v>
      </c>
      <c r="K106" s="214">
        <v>1.0907</v>
      </c>
      <c r="L106" s="214">
        <v>2.2543000000000002</v>
      </c>
      <c r="M106" s="214">
        <v>2.1894999999999998</v>
      </c>
      <c r="N106" s="214">
        <v>3.0912000000000002</v>
      </c>
      <c r="O106" s="214">
        <v>1.1016999999999999</v>
      </c>
      <c r="P106" s="214">
        <v>0</v>
      </c>
    </row>
    <row r="107" spans="1:16">
      <c r="A107" s="74">
        <v>32</v>
      </c>
      <c r="B107" s="214">
        <v>0</v>
      </c>
      <c r="C107" s="214">
        <v>0</v>
      </c>
      <c r="D107" s="214">
        <v>2.25</v>
      </c>
      <c r="E107" s="214">
        <v>1.3080000000000001</v>
      </c>
      <c r="F107" s="214">
        <v>3.2774999999999999</v>
      </c>
      <c r="G107" s="214">
        <v>1.2462</v>
      </c>
      <c r="H107" s="214">
        <v>2.9081000000000001</v>
      </c>
      <c r="I107" s="214">
        <v>1.3016000000000001</v>
      </c>
      <c r="J107" s="214">
        <v>2.9312</v>
      </c>
      <c r="K107" s="214">
        <v>1.0654999999999999</v>
      </c>
      <c r="L107" s="214">
        <v>2.1787999999999998</v>
      </c>
      <c r="M107" s="214">
        <v>2.1126999999999998</v>
      </c>
      <c r="N107" s="214">
        <v>2.964</v>
      </c>
      <c r="O107" s="214">
        <v>1.0862000000000001</v>
      </c>
      <c r="P107" s="214">
        <v>0</v>
      </c>
    </row>
    <row r="108" spans="1:16">
      <c r="A108" s="74">
        <v>33</v>
      </c>
      <c r="B108" s="214">
        <v>0</v>
      </c>
      <c r="C108" s="214">
        <v>0</v>
      </c>
      <c r="D108" s="214">
        <v>2.1777000000000002</v>
      </c>
      <c r="E108" s="214">
        <v>1.2656000000000001</v>
      </c>
      <c r="F108" s="214">
        <v>3.1217000000000001</v>
      </c>
      <c r="G108" s="214">
        <v>1.2159</v>
      </c>
      <c r="H108" s="214">
        <v>2.8868</v>
      </c>
      <c r="I108" s="214">
        <v>1.2805</v>
      </c>
      <c r="J108" s="214">
        <v>2.8542999999999998</v>
      </c>
      <c r="K108" s="214">
        <v>1.0402</v>
      </c>
      <c r="L108" s="214">
        <v>2.1032999999999999</v>
      </c>
      <c r="M108" s="214">
        <v>2.0358000000000001</v>
      </c>
      <c r="N108" s="214">
        <v>2.8368000000000002</v>
      </c>
      <c r="O108" s="214">
        <v>1.0707</v>
      </c>
      <c r="P108" s="214">
        <v>0</v>
      </c>
    </row>
    <row r="109" spans="1:16">
      <c r="A109" s="74">
        <v>34</v>
      </c>
      <c r="B109" s="214">
        <v>0</v>
      </c>
      <c r="C109" s="214">
        <v>0</v>
      </c>
      <c r="D109" s="214">
        <v>2.1055000000000001</v>
      </c>
      <c r="E109" s="214">
        <v>1.2233000000000001</v>
      </c>
      <c r="F109" s="214">
        <v>2.9659</v>
      </c>
      <c r="G109" s="214">
        <v>1.1856</v>
      </c>
      <c r="H109" s="214">
        <v>2.8654000000000002</v>
      </c>
      <c r="I109" s="214">
        <v>1.2594000000000001</v>
      </c>
      <c r="J109" s="214">
        <v>2.7774999999999999</v>
      </c>
      <c r="K109" s="214">
        <v>1.0148999999999999</v>
      </c>
      <c r="L109" s="214">
        <v>2.0278</v>
      </c>
      <c r="M109" s="214">
        <v>1.9589000000000001</v>
      </c>
      <c r="N109" s="214">
        <v>2.7096</v>
      </c>
      <c r="O109" s="214">
        <v>1.0550999999999999</v>
      </c>
      <c r="P109" s="214">
        <v>0</v>
      </c>
    </row>
    <row r="110" spans="1:16">
      <c r="A110" s="74">
        <v>35</v>
      </c>
      <c r="B110" s="214">
        <v>0</v>
      </c>
      <c r="C110" s="214">
        <v>0</v>
      </c>
      <c r="D110" s="214">
        <v>2.0333000000000001</v>
      </c>
      <c r="E110" s="214">
        <v>1.181</v>
      </c>
      <c r="F110" s="214">
        <v>2.8100999999999998</v>
      </c>
      <c r="G110" s="214">
        <v>1.1553</v>
      </c>
      <c r="H110" s="214">
        <v>2.8441000000000001</v>
      </c>
      <c r="I110" s="214">
        <v>1.2383</v>
      </c>
      <c r="J110" s="214">
        <v>2.7006000000000001</v>
      </c>
      <c r="K110" s="214">
        <v>0.98960000000000004</v>
      </c>
      <c r="L110" s="214">
        <v>1.9522999999999999</v>
      </c>
      <c r="M110" s="214">
        <v>1.8819999999999999</v>
      </c>
      <c r="N110" s="214">
        <v>2.5823999999999998</v>
      </c>
      <c r="O110" s="214">
        <v>1.0396000000000001</v>
      </c>
      <c r="P110" s="214">
        <v>0</v>
      </c>
    </row>
    <row r="111" spans="1:16">
      <c r="A111" s="74">
        <v>36</v>
      </c>
      <c r="B111" s="214">
        <v>0</v>
      </c>
      <c r="C111" s="214">
        <v>0</v>
      </c>
      <c r="D111" s="214">
        <v>1.9610000000000001</v>
      </c>
      <c r="E111" s="214">
        <v>1.1387</v>
      </c>
      <c r="F111" s="214">
        <v>2.6541999999999999</v>
      </c>
      <c r="G111" s="214">
        <v>1.125</v>
      </c>
      <c r="H111" s="214">
        <v>2.8227000000000002</v>
      </c>
      <c r="I111" s="214">
        <v>1.2173</v>
      </c>
      <c r="J111" s="214">
        <v>2.6238000000000001</v>
      </c>
      <c r="K111" s="214">
        <v>0.96440000000000003</v>
      </c>
      <c r="L111" s="214">
        <v>1.8768</v>
      </c>
      <c r="M111" s="214">
        <v>1.8050999999999999</v>
      </c>
      <c r="N111" s="214">
        <v>2.4552</v>
      </c>
      <c r="O111" s="214">
        <v>1.0241</v>
      </c>
      <c r="P111" s="214">
        <v>0</v>
      </c>
    </row>
    <row r="112" spans="1:16">
      <c r="A112" s="74">
        <v>37</v>
      </c>
      <c r="B112" s="214">
        <v>0</v>
      </c>
      <c r="C112" s="214">
        <v>0</v>
      </c>
      <c r="D112" s="214">
        <v>1.8888</v>
      </c>
      <c r="E112" s="214">
        <v>1.0963000000000001</v>
      </c>
      <c r="F112" s="214">
        <v>2.4984000000000002</v>
      </c>
      <c r="G112" s="214">
        <v>1.0947</v>
      </c>
      <c r="H112" s="214">
        <v>2.8014000000000001</v>
      </c>
      <c r="I112" s="214">
        <v>1.1961999999999999</v>
      </c>
      <c r="J112" s="214">
        <v>2.5468999999999999</v>
      </c>
      <c r="K112" s="214">
        <v>0.93910000000000005</v>
      </c>
      <c r="L112" s="214">
        <v>1.8012999999999999</v>
      </c>
      <c r="M112" s="214">
        <v>1.7282</v>
      </c>
      <c r="N112" s="214">
        <v>2.3279999999999998</v>
      </c>
      <c r="O112" s="214">
        <v>1.0085999999999999</v>
      </c>
      <c r="P112" s="214">
        <v>0</v>
      </c>
    </row>
    <row r="113" spans="1:16">
      <c r="A113" s="74">
        <v>38</v>
      </c>
      <c r="B113" s="214">
        <v>0</v>
      </c>
      <c r="C113" s="214">
        <v>0</v>
      </c>
      <c r="D113" s="214">
        <v>1.8165</v>
      </c>
      <c r="E113" s="214">
        <v>1.054</v>
      </c>
      <c r="F113" s="214">
        <v>2.3426</v>
      </c>
      <c r="G113" s="214">
        <v>1.0644</v>
      </c>
      <c r="H113" s="214">
        <v>2.78</v>
      </c>
      <c r="I113" s="214">
        <v>1.1751</v>
      </c>
      <c r="J113" s="214">
        <v>2.4701</v>
      </c>
      <c r="K113" s="214">
        <v>0.91379999999999995</v>
      </c>
      <c r="L113" s="214">
        <v>1.7258</v>
      </c>
      <c r="M113" s="214">
        <v>1.6513</v>
      </c>
      <c r="N113" s="214">
        <v>2.2008000000000001</v>
      </c>
      <c r="O113" s="214">
        <v>0.99309999999999998</v>
      </c>
      <c r="P113" s="214">
        <v>0</v>
      </c>
    </row>
    <row r="114" spans="1:16">
      <c r="A114" s="74">
        <v>39</v>
      </c>
      <c r="B114" s="214">
        <v>0</v>
      </c>
      <c r="C114" s="214">
        <v>0</v>
      </c>
      <c r="D114" s="214">
        <v>1.7443</v>
      </c>
      <c r="E114" s="214">
        <v>1.0117</v>
      </c>
      <c r="F114" s="214">
        <v>2.1867000000000001</v>
      </c>
      <c r="G114" s="214">
        <v>1.0341</v>
      </c>
      <c r="H114" s="214">
        <v>2.7587000000000002</v>
      </c>
      <c r="I114" s="214">
        <v>1.1539999999999999</v>
      </c>
      <c r="J114" s="214">
        <v>2.3932000000000002</v>
      </c>
      <c r="K114" s="214">
        <v>0.88849999999999996</v>
      </c>
      <c r="L114" s="214">
        <v>1.6503000000000001</v>
      </c>
      <c r="M114" s="214">
        <v>1.5744</v>
      </c>
      <c r="N114" s="214">
        <v>2.0735999999999999</v>
      </c>
      <c r="O114" s="214">
        <v>0.97760000000000002</v>
      </c>
      <c r="P114" s="214">
        <v>0</v>
      </c>
    </row>
    <row r="115" spans="1:16">
      <c r="A115" s="74">
        <v>40</v>
      </c>
      <c r="B115" s="214">
        <v>0</v>
      </c>
      <c r="C115" s="214">
        <v>0</v>
      </c>
      <c r="D115" s="214">
        <v>1.6719999999999999</v>
      </c>
      <c r="E115" s="214">
        <v>0.96940000000000004</v>
      </c>
      <c r="F115" s="214">
        <v>2.0308999999999999</v>
      </c>
      <c r="G115" s="214">
        <v>1.0038</v>
      </c>
      <c r="H115" s="214">
        <v>2.7372999999999998</v>
      </c>
      <c r="I115" s="214">
        <v>1.1329</v>
      </c>
      <c r="J115" s="214">
        <v>2.3163999999999998</v>
      </c>
      <c r="K115" s="214">
        <v>0.86329999999999996</v>
      </c>
      <c r="L115" s="214">
        <v>1.5748</v>
      </c>
      <c r="M115" s="214">
        <v>1.4975000000000001</v>
      </c>
      <c r="N115" s="214">
        <v>1.9463999999999999</v>
      </c>
      <c r="O115" s="214">
        <v>0.96199999999999997</v>
      </c>
      <c r="P115" s="214">
        <v>0</v>
      </c>
    </row>
    <row r="116" spans="1:16">
      <c r="A116" s="74">
        <v>41</v>
      </c>
      <c r="B116" s="214">
        <v>0</v>
      </c>
      <c r="C116" s="214">
        <v>0</v>
      </c>
      <c r="D116" s="214">
        <v>1.5998000000000001</v>
      </c>
      <c r="E116" s="214">
        <v>0.92700000000000005</v>
      </c>
      <c r="F116" s="214">
        <v>1.8751</v>
      </c>
      <c r="G116" s="214">
        <v>0.97350000000000003</v>
      </c>
      <c r="H116" s="214">
        <v>2.7160000000000002</v>
      </c>
      <c r="I116" s="214">
        <v>1.1117999999999999</v>
      </c>
      <c r="J116" s="214">
        <v>2.2395</v>
      </c>
      <c r="K116" s="214">
        <v>0.83799999999999997</v>
      </c>
      <c r="L116" s="214">
        <v>1.4993000000000001</v>
      </c>
      <c r="M116" s="214">
        <v>1.4206000000000001</v>
      </c>
      <c r="N116" s="214">
        <v>1.8191999999999999</v>
      </c>
      <c r="O116" s="214">
        <v>0.94650000000000001</v>
      </c>
      <c r="P116" s="214">
        <v>0</v>
      </c>
    </row>
    <row r="117" spans="1:16">
      <c r="A117" s="74">
        <v>42</v>
      </c>
      <c r="B117" s="214">
        <v>0</v>
      </c>
      <c r="C117" s="214">
        <v>0</v>
      </c>
      <c r="D117" s="214">
        <v>1.5276000000000001</v>
      </c>
      <c r="E117" s="214">
        <v>0.88470000000000004</v>
      </c>
      <c r="F117" s="214">
        <v>1.7192000000000001</v>
      </c>
      <c r="G117" s="214">
        <v>0.94320000000000004</v>
      </c>
      <c r="H117" s="214">
        <v>2.6945999999999999</v>
      </c>
      <c r="I117" s="214">
        <v>1.0908</v>
      </c>
      <c r="J117" s="214">
        <v>2.1627000000000001</v>
      </c>
      <c r="K117" s="214">
        <v>0.81269999999999998</v>
      </c>
      <c r="L117" s="214">
        <v>1.4238</v>
      </c>
      <c r="M117" s="214">
        <v>1.3436999999999999</v>
      </c>
      <c r="N117" s="214">
        <v>1.6919999999999999</v>
      </c>
      <c r="O117" s="214">
        <v>0.93100000000000005</v>
      </c>
      <c r="P117" s="214">
        <v>0</v>
      </c>
    </row>
    <row r="118" spans="1:16">
      <c r="A118" s="74">
        <v>43</v>
      </c>
      <c r="B118" s="214">
        <v>0</v>
      </c>
      <c r="C118" s="214">
        <v>0</v>
      </c>
      <c r="D118" s="214">
        <v>1.4846999999999999</v>
      </c>
      <c r="E118" s="214">
        <v>0.88139999999999996</v>
      </c>
      <c r="F118" s="214">
        <v>1.6704000000000001</v>
      </c>
      <c r="G118" s="214">
        <v>0.93069999999999997</v>
      </c>
      <c r="H118" s="214">
        <v>2.7219000000000002</v>
      </c>
      <c r="I118" s="214">
        <v>1.0680000000000001</v>
      </c>
      <c r="J118" s="214">
        <v>2.1842999999999999</v>
      </c>
      <c r="K118" s="214">
        <v>0.81079999999999997</v>
      </c>
      <c r="L118" s="214">
        <v>1.4254</v>
      </c>
      <c r="M118" s="214">
        <v>1.3424</v>
      </c>
      <c r="N118" s="214">
        <v>1.6583000000000001</v>
      </c>
      <c r="O118" s="214">
        <v>0.93420000000000003</v>
      </c>
      <c r="P118" s="214">
        <v>0</v>
      </c>
    </row>
    <row r="119" spans="1:16">
      <c r="A119" s="74">
        <v>44</v>
      </c>
      <c r="B119" s="214">
        <v>0</v>
      </c>
      <c r="C119" s="214">
        <v>0</v>
      </c>
      <c r="D119" s="214">
        <v>1.4419</v>
      </c>
      <c r="E119" s="214">
        <v>0.87809999999999999</v>
      </c>
      <c r="F119" s="214">
        <v>1.6215999999999999</v>
      </c>
      <c r="G119" s="214">
        <v>0.91820000000000002</v>
      </c>
      <c r="H119" s="214">
        <v>2.7490999999999999</v>
      </c>
      <c r="I119" s="214">
        <v>1.0451999999999999</v>
      </c>
      <c r="J119" s="214">
        <v>2.206</v>
      </c>
      <c r="K119" s="214">
        <v>0.80900000000000005</v>
      </c>
      <c r="L119" s="214">
        <v>1.427</v>
      </c>
      <c r="M119" s="214">
        <v>1.3411999999999999</v>
      </c>
      <c r="N119" s="214">
        <v>1.6247</v>
      </c>
      <c r="O119" s="214">
        <v>0.93740000000000001</v>
      </c>
      <c r="P119" s="214">
        <v>0</v>
      </c>
    </row>
    <row r="120" spans="1:16">
      <c r="A120" s="74">
        <v>45</v>
      </c>
      <c r="B120" s="214">
        <v>0</v>
      </c>
      <c r="C120" s="214">
        <v>0</v>
      </c>
      <c r="D120" s="214">
        <v>1.9466000000000001</v>
      </c>
      <c r="E120" s="214">
        <v>1.1854</v>
      </c>
      <c r="F120" s="214">
        <v>2.1890999999999998</v>
      </c>
      <c r="G120" s="214">
        <v>1.2395</v>
      </c>
      <c r="H120" s="214">
        <v>3.7113</v>
      </c>
      <c r="I120" s="214">
        <v>1.411</v>
      </c>
      <c r="J120" s="214">
        <v>2.9781</v>
      </c>
      <c r="K120" s="214">
        <v>1.0921000000000001</v>
      </c>
      <c r="L120" s="214">
        <v>1.9265000000000001</v>
      </c>
      <c r="M120" s="214">
        <v>1.8106</v>
      </c>
      <c r="N120" s="214">
        <v>2.1932999999999998</v>
      </c>
      <c r="O120" s="214">
        <v>1.2655000000000001</v>
      </c>
      <c r="P120" s="214">
        <v>0</v>
      </c>
    </row>
    <row r="121" spans="1:16">
      <c r="A121" s="74">
        <v>46</v>
      </c>
      <c r="B121" s="214">
        <v>0</v>
      </c>
      <c r="C121" s="214">
        <v>0</v>
      </c>
      <c r="D121" s="214">
        <v>1.9433</v>
      </c>
      <c r="E121" s="214">
        <v>1.1837</v>
      </c>
      <c r="F121" s="214">
        <v>2.1</v>
      </c>
      <c r="G121" s="214">
        <v>1.2349000000000001</v>
      </c>
      <c r="H121" s="214">
        <v>3.67</v>
      </c>
      <c r="I121" s="214">
        <v>1.4008</v>
      </c>
      <c r="J121" s="214">
        <v>3.0482</v>
      </c>
      <c r="K121" s="214">
        <v>1.0860000000000001</v>
      </c>
      <c r="L121" s="214">
        <v>2.0068999999999999</v>
      </c>
      <c r="M121" s="214">
        <v>1.8005</v>
      </c>
      <c r="N121" s="214">
        <v>2.1579000000000002</v>
      </c>
      <c r="O121" s="214">
        <v>1.2816000000000001</v>
      </c>
      <c r="P121" s="214">
        <v>0</v>
      </c>
    </row>
    <row r="122" spans="1:16">
      <c r="A122" s="74">
        <v>47</v>
      </c>
      <c r="B122" s="214">
        <v>0</v>
      </c>
      <c r="C122" s="214">
        <v>0</v>
      </c>
      <c r="D122" s="214">
        <v>1.9399</v>
      </c>
      <c r="E122" s="214">
        <v>1.1820999999999999</v>
      </c>
      <c r="F122" s="214">
        <v>2.0108999999999999</v>
      </c>
      <c r="G122" s="214">
        <v>1.2302</v>
      </c>
      <c r="H122" s="214">
        <v>3.6286</v>
      </c>
      <c r="I122" s="214">
        <v>1.3905000000000001</v>
      </c>
      <c r="J122" s="214">
        <v>3.1183000000000001</v>
      </c>
      <c r="K122" s="214">
        <v>1.0799000000000001</v>
      </c>
      <c r="L122" s="214">
        <v>2.0874000000000001</v>
      </c>
      <c r="M122" s="214">
        <v>1.7904</v>
      </c>
      <c r="N122" s="214">
        <v>2.1225000000000001</v>
      </c>
      <c r="O122" s="214">
        <v>1.2978000000000001</v>
      </c>
      <c r="P122" s="214">
        <v>0</v>
      </c>
    </row>
    <row r="123" spans="1:16">
      <c r="A123" s="74">
        <v>48</v>
      </c>
      <c r="B123" s="214">
        <v>0</v>
      </c>
      <c r="C123" s="214">
        <v>0</v>
      </c>
      <c r="D123" s="214">
        <v>3.2494000000000001</v>
      </c>
      <c r="E123" s="214">
        <v>0.56710000000000005</v>
      </c>
      <c r="F123" s="214">
        <v>3.4882</v>
      </c>
      <c r="G123" s="214">
        <v>0.56730000000000003</v>
      </c>
      <c r="H123" s="214">
        <v>2.9451999999999998</v>
      </c>
      <c r="I123" s="214">
        <v>0.67069999999999996</v>
      </c>
      <c r="J123" s="214">
        <v>2.1053999999999999</v>
      </c>
      <c r="K123" s="214">
        <v>0.69240000000000002</v>
      </c>
      <c r="L123" s="214">
        <v>1.6980999999999999</v>
      </c>
      <c r="M123" s="214">
        <v>0.94540000000000002</v>
      </c>
      <c r="N123" s="214">
        <v>1.3545</v>
      </c>
      <c r="O123" s="214">
        <v>0.65890000000000004</v>
      </c>
      <c r="P123" s="214">
        <v>0</v>
      </c>
    </row>
    <row r="124" spans="1:16">
      <c r="A124" s="74">
        <v>49</v>
      </c>
      <c r="B124" s="214">
        <v>0</v>
      </c>
      <c r="C124" s="214">
        <v>0</v>
      </c>
      <c r="D124" s="214">
        <v>3.0272999999999999</v>
      </c>
      <c r="E124" s="214">
        <v>0.56240000000000001</v>
      </c>
      <c r="F124" s="214">
        <v>3.1379999999999999</v>
      </c>
      <c r="G124" s="214">
        <v>0.56259999999999999</v>
      </c>
      <c r="H124" s="214">
        <v>3.0108000000000001</v>
      </c>
      <c r="I124" s="214">
        <v>0.66510000000000002</v>
      </c>
      <c r="J124" s="214">
        <v>2.3559999999999999</v>
      </c>
      <c r="K124" s="214">
        <v>0.68659999999999999</v>
      </c>
      <c r="L124" s="214">
        <v>1.7027000000000001</v>
      </c>
      <c r="M124" s="214">
        <v>0.9375</v>
      </c>
      <c r="N124" s="214">
        <v>1.4412</v>
      </c>
      <c r="O124" s="214">
        <v>0.7843</v>
      </c>
      <c r="P124" s="214">
        <v>0</v>
      </c>
    </row>
    <row r="125" spans="1:16">
      <c r="A125" s="74">
        <v>50</v>
      </c>
      <c r="B125" s="214">
        <v>0</v>
      </c>
      <c r="C125" s="214">
        <v>0</v>
      </c>
      <c r="D125" s="214">
        <v>2.8050999999999999</v>
      </c>
      <c r="E125" s="214">
        <v>0.55769999999999997</v>
      </c>
      <c r="F125" s="214">
        <v>2.7879</v>
      </c>
      <c r="G125" s="214">
        <v>0.55789999999999995</v>
      </c>
      <c r="H125" s="214">
        <v>3.0764999999999998</v>
      </c>
      <c r="I125" s="214">
        <v>0.65949999999999998</v>
      </c>
      <c r="J125" s="214">
        <v>2.6065999999999998</v>
      </c>
      <c r="K125" s="214">
        <v>0.68079999999999996</v>
      </c>
      <c r="L125" s="214">
        <v>1.7074</v>
      </c>
      <c r="M125" s="214">
        <v>0.92959999999999998</v>
      </c>
      <c r="N125" s="214">
        <v>1.5279</v>
      </c>
      <c r="O125" s="214">
        <v>0.90959999999999996</v>
      </c>
      <c r="P125" s="214">
        <v>0</v>
      </c>
    </row>
    <row r="126" spans="1:16">
      <c r="A126" s="74">
        <v>51</v>
      </c>
      <c r="B126" s="214">
        <v>0</v>
      </c>
      <c r="C126" s="214">
        <v>0</v>
      </c>
      <c r="D126" s="214">
        <v>2.5830000000000002</v>
      </c>
      <c r="E126" s="214">
        <v>0.55289999999999995</v>
      </c>
      <c r="F126" s="214">
        <v>2.4377</v>
      </c>
      <c r="G126" s="214">
        <v>0.55310000000000004</v>
      </c>
      <c r="H126" s="214">
        <v>3.1421999999999999</v>
      </c>
      <c r="I126" s="214">
        <v>0.65390000000000004</v>
      </c>
      <c r="J126" s="214">
        <v>2.8572000000000002</v>
      </c>
      <c r="K126" s="214">
        <v>0.67500000000000004</v>
      </c>
      <c r="L126" s="214">
        <v>1.7121</v>
      </c>
      <c r="M126" s="214">
        <v>0.92169999999999996</v>
      </c>
      <c r="N126" s="214">
        <v>1.6146</v>
      </c>
      <c r="O126" s="214">
        <v>1.0348999999999999</v>
      </c>
      <c r="P126" s="214">
        <v>0</v>
      </c>
    </row>
    <row r="127" spans="1:16">
      <c r="A127" s="74">
        <v>52</v>
      </c>
      <c r="B127" s="214">
        <v>0</v>
      </c>
      <c r="C127" s="214">
        <v>0</v>
      </c>
      <c r="D127" s="214">
        <v>2.3607999999999998</v>
      </c>
      <c r="E127" s="214">
        <v>0.54820000000000002</v>
      </c>
      <c r="F127" s="214">
        <v>2.0876000000000001</v>
      </c>
      <c r="G127" s="214">
        <v>0.5484</v>
      </c>
      <c r="H127" s="214">
        <v>3.2078000000000002</v>
      </c>
      <c r="I127" s="214">
        <v>0.64829999999999999</v>
      </c>
      <c r="J127" s="214">
        <v>3.1078000000000001</v>
      </c>
      <c r="K127" s="214">
        <v>0.66930000000000001</v>
      </c>
      <c r="L127" s="214">
        <v>1.7168000000000001</v>
      </c>
      <c r="M127" s="214">
        <v>0.91379999999999995</v>
      </c>
      <c r="N127" s="214">
        <v>1.7012</v>
      </c>
      <c r="O127" s="214">
        <v>1.1601999999999999</v>
      </c>
      <c r="P127" s="214">
        <v>0</v>
      </c>
    </row>
    <row r="128" spans="1:16">
      <c r="A128" s="74">
        <v>53</v>
      </c>
      <c r="B128" s="214">
        <v>0</v>
      </c>
      <c r="C128" s="214">
        <v>0</v>
      </c>
      <c r="D128" s="214">
        <v>2.1387</v>
      </c>
      <c r="E128" s="214">
        <v>0.54349999999999998</v>
      </c>
      <c r="F128" s="214">
        <v>1.7374000000000001</v>
      </c>
      <c r="G128" s="214">
        <v>0.54369999999999996</v>
      </c>
      <c r="H128" s="214">
        <v>3.2734999999999999</v>
      </c>
      <c r="I128" s="214">
        <v>0.64280000000000004</v>
      </c>
      <c r="J128" s="214">
        <v>3.3584000000000001</v>
      </c>
      <c r="K128" s="214">
        <v>0.66349999999999998</v>
      </c>
      <c r="L128" s="214">
        <v>1.7215</v>
      </c>
      <c r="M128" s="214">
        <v>0.90600000000000003</v>
      </c>
      <c r="N128" s="214">
        <v>1.7879</v>
      </c>
      <c r="O128" s="214">
        <v>1.2855000000000001</v>
      </c>
      <c r="P128" s="214">
        <v>0</v>
      </c>
    </row>
    <row r="129" spans="1:16">
      <c r="A129" s="74">
        <v>54</v>
      </c>
      <c r="B129" s="214">
        <v>0</v>
      </c>
      <c r="C129" s="214">
        <v>0</v>
      </c>
      <c r="D129" s="214">
        <v>1.9165000000000001</v>
      </c>
      <c r="E129" s="214">
        <v>0.53879999999999995</v>
      </c>
      <c r="F129" s="214">
        <v>1.3873</v>
      </c>
      <c r="G129" s="214">
        <v>0.53890000000000005</v>
      </c>
      <c r="H129" s="214">
        <v>3.3391999999999999</v>
      </c>
      <c r="I129" s="214">
        <v>0.63719999999999999</v>
      </c>
      <c r="J129" s="214">
        <v>3.6091000000000002</v>
      </c>
      <c r="K129" s="214">
        <v>0.65769999999999995</v>
      </c>
      <c r="L129" s="214">
        <v>1.7262</v>
      </c>
      <c r="M129" s="214">
        <v>0.89810000000000001</v>
      </c>
      <c r="N129" s="214">
        <v>1.8746</v>
      </c>
      <c r="O129" s="214">
        <v>1.4109</v>
      </c>
      <c r="P129" s="214">
        <v>0</v>
      </c>
    </row>
    <row r="130" spans="1:16">
      <c r="A130" s="74">
        <v>55</v>
      </c>
      <c r="B130" s="214">
        <v>0</v>
      </c>
      <c r="C130" s="214">
        <v>0</v>
      </c>
      <c r="D130" s="214">
        <v>1.9085000000000001</v>
      </c>
      <c r="E130" s="214">
        <v>0.53649999999999998</v>
      </c>
      <c r="F130" s="214">
        <v>1.3815</v>
      </c>
      <c r="G130" s="214">
        <v>0.53669999999999995</v>
      </c>
      <c r="H130" s="214">
        <v>3.3182</v>
      </c>
      <c r="I130" s="214">
        <v>0.63449999999999995</v>
      </c>
      <c r="J130" s="214">
        <v>3.5939999999999999</v>
      </c>
      <c r="K130" s="214">
        <v>0.65500000000000003</v>
      </c>
      <c r="L130" s="214">
        <v>1.6819</v>
      </c>
      <c r="M130" s="214">
        <v>0.89429999999999998</v>
      </c>
      <c r="N130" s="214">
        <v>1.8403</v>
      </c>
      <c r="O130" s="214">
        <v>1.4077</v>
      </c>
      <c r="P130" s="214">
        <v>0</v>
      </c>
    </row>
    <row r="131" spans="1:16">
      <c r="A131" s="74">
        <v>56</v>
      </c>
      <c r="B131" s="214">
        <v>0</v>
      </c>
      <c r="C131" s="214">
        <v>0</v>
      </c>
      <c r="D131" s="214">
        <v>1.9006000000000001</v>
      </c>
      <c r="E131" s="214">
        <v>0.5343</v>
      </c>
      <c r="F131" s="214">
        <v>1.3756999999999999</v>
      </c>
      <c r="G131" s="214">
        <v>0.53449999999999998</v>
      </c>
      <c r="H131" s="214">
        <v>3.2970999999999999</v>
      </c>
      <c r="I131" s="214">
        <v>0.63190000000000002</v>
      </c>
      <c r="J131" s="214">
        <v>3.5790000000000002</v>
      </c>
      <c r="K131" s="214">
        <v>0.65229999999999999</v>
      </c>
      <c r="L131" s="214">
        <v>1.6375999999999999</v>
      </c>
      <c r="M131" s="214">
        <v>0.89059999999999995</v>
      </c>
      <c r="N131" s="214">
        <v>1.806</v>
      </c>
      <c r="O131" s="214">
        <v>1.4045000000000001</v>
      </c>
      <c r="P131" s="214">
        <v>0</v>
      </c>
    </row>
    <row r="132" spans="1:16">
      <c r="A132" s="74">
        <v>57</v>
      </c>
      <c r="B132" s="214">
        <v>0</v>
      </c>
      <c r="C132" s="214">
        <v>0</v>
      </c>
      <c r="D132" s="214">
        <v>1.8926000000000001</v>
      </c>
      <c r="E132" s="214">
        <v>0.53200000000000003</v>
      </c>
      <c r="F132" s="214">
        <v>1.3698999999999999</v>
      </c>
      <c r="G132" s="214">
        <v>0.53220000000000001</v>
      </c>
      <c r="H132" s="214">
        <v>3.2761</v>
      </c>
      <c r="I132" s="214">
        <v>0.62919999999999998</v>
      </c>
      <c r="J132" s="214">
        <v>3.5638999999999998</v>
      </c>
      <c r="K132" s="214">
        <v>0.64949999999999997</v>
      </c>
      <c r="L132" s="214">
        <v>1.5931999999999999</v>
      </c>
      <c r="M132" s="214">
        <v>0.88690000000000002</v>
      </c>
      <c r="N132" s="214">
        <v>1.7717000000000001</v>
      </c>
      <c r="O132" s="214">
        <v>1.4013</v>
      </c>
      <c r="P132" s="214">
        <v>0</v>
      </c>
    </row>
    <row r="133" spans="1:16">
      <c r="A133" s="74">
        <v>58</v>
      </c>
      <c r="B133" s="214">
        <v>0</v>
      </c>
      <c r="C133" s="214">
        <v>0</v>
      </c>
      <c r="D133" s="214">
        <v>1.8846000000000001</v>
      </c>
      <c r="E133" s="214">
        <v>0.52980000000000005</v>
      </c>
      <c r="F133" s="214">
        <v>1.3642000000000001</v>
      </c>
      <c r="G133" s="214">
        <v>0.53</v>
      </c>
      <c r="H133" s="214">
        <v>3.2551000000000001</v>
      </c>
      <c r="I133" s="214">
        <v>0.62649999999999995</v>
      </c>
      <c r="J133" s="214">
        <v>3.5489000000000002</v>
      </c>
      <c r="K133" s="214">
        <v>0.64680000000000004</v>
      </c>
      <c r="L133" s="214">
        <v>1.5488999999999999</v>
      </c>
      <c r="M133" s="214">
        <v>0.8831</v>
      </c>
      <c r="N133" s="214">
        <v>1.7374000000000001</v>
      </c>
      <c r="O133" s="214">
        <v>1.3980999999999999</v>
      </c>
      <c r="P133" s="214">
        <v>0</v>
      </c>
    </row>
    <row r="134" spans="1:16">
      <c r="A134" s="74">
        <v>59</v>
      </c>
      <c r="B134" s="214">
        <v>0</v>
      </c>
      <c r="C134" s="214">
        <v>0</v>
      </c>
      <c r="D134" s="214">
        <v>1.8766</v>
      </c>
      <c r="E134" s="214">
        <v>0.52749999999999997</v>
      </c>
      <c r="F134" s="214">
        <v>1.3584000000000001</v>
      </c>
      <c r="G134" s="214">
        <v>0.52769999999999995</v>
      </c>
      <c r="H134" s="214">
        <v>3.2341000000000002</v>
      </c>
      <c r="I134" s="214">
        <v>0.62390000000000001</v>
      </c>
      <c r="J134" s="214">
        <v>3.5339</v>
      </c>
      <c r="K134" s="214">
        <v>0.64400000000000002</v>
      </c>
      <c r="L134" s="214">
        <v>1.5045999999999999</v>
      </c>
      <c r="M134" s="214">
        <v>0.87939999999999996</v>
      </c>
      <c r="N134" s="214">
        <v>1.7031000000000001</v>
      </c>
      <c r="O134" s="214">
        <v>1.3949</v>
      </c>
      <c r="P134" s="214">
        <v>0</v>
      </c>
    </row>
    <row r="135" spans="1:16">
      <c r="A135" s="74">
        <v>60</v>
      </c>
      <c r="B135" s="214">
        <v>0</v>
      </c>
      <c r="C135" s="214">
        <v>0</v>
      </c>
      <c r="D135" s="214">
        <v>1.8686</v>
      </c>
      <c r="E135" s="214">
        <v>0.52529999999999999</v>
      </c>
      <c r="F135" s="214">
        <v>1.3526</v>
      </c>
      <c r="G135" s="214">
        <v>0.52549999999999997</v>
      </c>
      <c r="H135" s="214">
        <v>3.2130999999999998</v>
      </c>
      <c r="I135" s="214">
        <v>0.62119999999999997</v>
      </c>
      <c r="J135" s="214">
        <v>3.5188000000000001</v>
      </c>
      <c r="K135" s="214">
        <v>0.64129999999999998</v>
      </c>
      <c r="L135" s="214">
        <v>1.4602999999999999</v>
      </c>
      <c r="M135" s="214">
        <v>0.87560000000000004</v>
      </c>
      <c r="N135" s="214">
        <v>1.6688000000000001</v>
      </c>
      <c r="O135" s="214">
        <v>1.3916999999999999</v>
      </c>
      <c r="P135" s="214">
        <v>0</v>
      </c>
    </row>
    <row r="137" spans="1:16">
      <c r="A137" s="73" t="e">
        <f>HLOOKUP('Calculatrice des coûts NMETI'!$I$22, B141:Q202, MATCH('Calculatrice des coûts NMETI'!$K$22,A141:A202))</f>
        <v>#N/A</v>
      </c>
    </row>
    <row r="138" spans="1:16">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c r="A142" s="74">
        <v>0</v>
      </c>
      <c r="B142" s="214">
        <v>0</v>
      </c>
      <c r="C142" s="214">
        <v>0</v>
      </c>
      <c r="D142" s="214">
        <v>12.006</v>
      </c>
      <c r="E142" s="214">
        <v>5.3281999999999998</v>
      </c>
      <c r="F142" s="214">
        <v>17.185500000000001</v>
      </c>
      <c r="G142" s="214">
        <v>4.1109999999999998</v>
      </c>
      <c r="H142" s="214">
        <v>18.954000000000001</v>
      </c>
      <c r="I142" s="214">
        <v>4.0303000000000004</v>
      </c>
      <c r="J142" s="214">
        <v>14.8507</v>
      </c>
      <c r="K142" s="214">
        <v>2.7820999999999998</v>
      </c>
      <c r="L142" s="214">
        <v>7.9829999999999997</v>
      </c>
      <c r="M142" s="214">
        <v>5.8994999999999997</v>
      </c>
      <c r="N142" s="214">
        <v>0</v>
      </c>
      <c r="O142" s="214">
        <v>0</v>
      </c>
      <c r="P142" s="214">
        <v>0</v>
      </c>
    </row>
    <row r="143" spans="1:16">
      <c r="A143" s="74">
        <v>1</v>
      </c>
      <c r="B143" s="214">
        <v>0</v>
      </c>
      <c r="C143" s="214">
        <v>0</v>
      </c>
      <c r="D143" s="214">
        <v>10.672000000000001</v>
      </c>
      <c r="E143" s="214">
        <v>4.7362000000000002</v>
      </c>
      <c r="F143" s="214">
        <v>15.276</v>
      </c>
      <c r="G143" s="214">
        <v>3.6541999999999999</v>
      </c>
      <c r="H143" s="214">
        <v>16.847999999999999</v>
      </c>
      <c r="I143" s="214">
        <v>3.5825</v>
      </c>
      <c r="J143" s="214">
        <v>13.2006</v>
      </c>
      <c r="K143" s="214">
        <v>2.4729999999999999</v>
      </c>
      <c r="L143" s="214">
        <v>7.0960000000000001</v>
      </c>
      <c r="M143" s="214">
        <v>5.2439999999999998</v>
      </c>
      <c r="N143" s="214">
        <v>0</v>
      </c>
      <c r="O143" s="214">
        <v>0</v>
      </c>
      <c r="P143" s="214">
        <v>0</v>
      </c>
    </row>
    <row r="144" spans="1:16">
      <c r="A144" s="74">
        <v>2</v>
      </c>
      <c r="B144" s="214">
        <v>0</v>
      </c>
      <c r="C144" s="214">
        <v>0</v>
      </c>
      <c r="D144" s="214">
        <v>9.3379999999999992</v>
      </c>
      <c r="E144" s="214">
        <v>4.1440999999999999</v>
      </c>
      <c r="F144" s="214">
        <v>13.3665</v>
      </c>
      <c r="G144" s="214">
        <v>3.1974999999999998</v>
      </c>
      <c r="H144" s="214">
        <v>14.742000000000001</v>
      </c>
      <c r="I144" s="214">
        <v>3.1347</v>
      </c>
      <c r="J144" s="214">
        <v>11.5505</v>
      </c>
      <c r="K144" s="214">
        <v>2.1638000000000002</v>
      </c>
      <c r="L144" s="214">
        <v>6.2089999999999996</v>
      </c>
      <c r="M144" s="214">
        <v>4.5884999999999998</v>
      </c>
      <c r="N144" s="214">
        <v>0</v>
      </c>
      <c r="O144" s="214">
        <v>0</v>
      </c>
      <c r="P144" s="214">
        <v>0</v>
      </c>
    </row>
    <row r="145" spans="1:16">
      <c r="A145" s="74">
        <v>3</v>
      </c>
      <c r="B145" s="214">
        <v>0</v>
      </c>
      <c r="C145" s="214">
        <v>0</v>
      </c>
      <c r="D145" s="214">
        <v>8.0039999999999996</v>
      </c>
      <c r="E145" s="214">
        <v>3.5520999999999998</v>
      </c>
      <c r="F145" s="214">
        <v>11.457000000000001</v>
      </c>
      <c r="G145" s="214">
        <v>2.7406999999999999</v>
      </c>
      <c r="H145" s="214">
        <v>12.635999999999999</v>
      </c>
      <c r="I145" s="214">
        <v>2.6869000000000001</v>
      </c>
      <c r="J145" s="214">
        <v>9.9004999999999992</v>
      </c>
      <c r="K145" s="214">
        <v>1.8547</v>
      </c>
      <c r="L145" s="214">
        <v>5.3220000000000001</v>
      </c>
      <c r="M145" s="214">
        <v>3.9329999999999998</v>
      </c>
      <c r="N145" s="214">
        <v>0</v>
      </c>
      <c r="O145" s="214">
        <v>0</v>
      </c>
      <c r="P145" s="214">
        <v>0</v>
      </c>
    </row>
    <row r="146" spans="1:16">
      <c r="A146" s="74">
        <v>4</v>
      </c>
      <c r="B146" s="214">
        <v>0</v>
      </c>
      <c r="C146" s="214">
        <v>0</v>
      </c>
      <c r="D146" s="214">
        <v>6.67</v>
      </c>
      <c r="E146" s="214">
        <v>2.9601000000000002</v>
      </c>
      <c r="F146" s="214">
        <v>9.5474999999999994</v>
      </c>
      <c r="G146" s="214">
        <v>2.2839</v>
      </c>
      <c r="H146" s="214">
        <v>10.53</v>
      </c>
      <c r="I146" s="214">
        <v>2.2391000000000001</v>
      </c>
      <c r="J146" s="214">
        <v>8.2504000000000008</v>
      </c>
      <c r="K146" s="214">
        <v>1.5456000000000001</v>
      </c>
      <c r="L146" s="214">
        <v>4.4349999999999996</v>
      </c>
      <c r="M146" s="214">
        <v>3.2774999999999999</v>
      </c>
      <c r="N146" s="214">
        <v>0</v>
      </c>
      <c r="O146" s="214">
        <v>0</v>
      </c>
      <c r="P146" s="214">
        <v>0</v>
      </c>
    </row>
    <row r="147" spans="1:16">
      <c r="A147" s="74">
        <v>5</v>
      </c>
      <c r="B147" s="214">
        <v>0</v>
      </c>
      <c r="C147" s="214">
        <v>0</v>
      </c>
      <c r="D147" s="214">
        <v>5.3360000000000003</v>
      </c>
      <c r="E147" s="214">
        <v>2.3681000000000001</v>
      </c>
      <c r="F147" s="214">
        <v>7.6379999999999999</v>
      </c>
      <c r="G147" s="214">
        <v>1.8270999999999999</v>
      </c>
      <c r="H147" s="214">
        <v>8.4239999999999995</v>
      </c>
      <c r="I147" s="214">
        <v>1.7911999999999999</v>
      </c>
      <c r="J147" s="214">
        <v>6.6002999999999998</v>
      </c>
      <c r="K147" s="214">
        <v>1.2364999999999999</v>
      </c>
      <c r="L147" s="214">
        <v>3.548</v>
      </c>
      <c r="M147" s="214">
        <v>2.6219999999999999</v>
      </c>
      <c r="N147" s="214">
        <v>0</v>
      </c>
      <c r="O147" s="214">
        <v>0</v>
      </c>
      <c r="P147" s="214">
        <v>0</v>
      </c>
    </row>
    <row r="148" spans="1:16">
      <c r="A148" s="74">
        <v>6</v>
      </c>
      <c r="B148" s="214">
        <v>0</v>
      </c>
      <c r="C148" s="214">
        <v>0</v>
      </c>
      <c r="D148" s="214">
        <v>4.0019999999999998</v>
      </c>
      <c r="E148" s="214">
        <v>1.7761</v>
      </c>
      <c r="F148" s="214">
        <v>5.7285000000000004</v>
      </c>
      <c r="G148" s="214">
        <v>1.3703000000000001</v>
      </c>
      <c r="H148" s="214">
        <v>6.3179999999999996</v>
      </c>
      <c r="I148" s="214">
        <v>1.3433999999999999</v>
      </c>
      <c r="J148" s="214">
        <v>4.9501999999999997</v>
      </c>
      <c r="K148" s="214">
        <v>0.9274</v>
      </c>
      <c r="L148" s="214">
        <v>2.661</v>
      </c>
      <c r="M148" s="214">
        <v>1.9664999999999999</v>
      </c>
      <c r="N148" s="214">
        <v>0</v>
      </c>
      <c r="O148" s="214">
        <v>0</v>
      </c>
      <c r="P148" s="214">
        <v>0</v>
      </c>
    </row>
    <row r="149" spans="1:16">
      <c r="A149" s="74">
        <v>7</v>
      </c>
      <c r="B149" s="214">
        <v>0</v>
      </c>
      <c r="C149" s="214">
        <v>0</v>
      </c>
      <c r="D149" s="214">
        <v>3.8271000000000002</v>
      </c>
      <c r="E149" s="214">
        <v>1.7266999999999999</v>
      </c>
      <c r="F149" s="214">
        <v>5.3585000000000003</v>
      </c>
      <c r="G149" s="214">
        <v>1.3323</v>
      </c>
      <c r="H149" s="214">
        <v>6.0481999999999996</v>
      </c>
      <c r="I149" s="214">
        <v>1.3061</v>
      </c>
      <c r="J149" s="214">
        <v>4.8262</v>
      </c>
      <c r="K149" s="214">
        <v>0.90159999999999996</v>
      </c>
      <c r="L149" s="214">
        <v>2.6353</v>
      </c>
      <c r="M149" s="214">
        <v>1.9664999999999999</v>
      </c>
      <c r="N149" s="214">
        <v>0</v>
      </c>
      <c r="O149" s="214">
        <v>0</v>
      </c>
      <c r="P149" s="214">
        <v>0</v>
      </c>
    </row>
    <row r="150" spans="1:16">
      <c r="A150" s="74">
        <v>8</v>
      </c>
      <c r="B150" s="214">
        <v>0</v>
      </c>
      <c r="C150" s="214">
        <v>0</v>
      </c>
      <c r="D150" s="214">
        <v>3.6522999999999999</v>
      </c>
      <c r="E150" s="214">
        <v>1.6774</v>
      </c>
      <c r="F150" s="214">
        <v>4.9885000000000002</v>
      </c>
      <c r="G150" s="214">
        <v>1.2942</v>
      </c>
      <c r="H150" s="214">
        <v>5.7784000000000004</v>
      </c>
      <c r="I150" s="214">
        <v>1.2687999999999999</v>
      </c>
      <c r="J150" s="214">
        <v>4.7023000000000001</v>
      </c>
      <c r="K150" s="214">
        <v>0.87580000000000002</v>
      </c>
      <c r="L150" s="214">
        <v>2.6097000000000001</v>
      </c>
      <c r="M150" s="214">
        <v>1.9664999999999999</v>
      </c>
      <c r="N150" s="214">
        <v>0</v>
      </c>
      <c r="O150" s="214">
        <v>0</v>
      </c>
      <c r="P150" s="214">
        <v>0</v>
      </c>
    </row>
    <row r="151" spans="1:16">
      <c r="A151" s="74">
        <v>9</v>
      </c>
      <c r="B151" s="214">
        <v>0</v>
      </c>
      <c r="C151" s="214">
        <v>0</v>
      </c>
      <c r="D151" s="214">
        <v>3.4773999999999998</v>
      </c>
      <c r="E151" s="214">
        <v>1.6281000000000001</v>
      </c>
      <c r="F151" s="214">
        <v>4.6185999999999998</v>
      </c>
      <c r="G151" s="214">
        <v>1.2561</v>
      </c>
      <c r="H151" s="214">
        <v>5.5084999999999997</v>
      </c>
      <c r="I151" s="214">
        <v>1.2315</v>
      </c>
      <c r="J151" s="214">
        <v>4.5782999999999996</v>
      </c>
      <c r="K151" s="214">
        <v>0.85009999999999997</v>
      </c>
      <c r="L151" s="214">
        <v>2.5840000000000001</v>
      </c>
      <c r="M151" s="214">
        <v>1.9664999999999999</v>
      </c>
      <c r="N151" s="214">
        <v>0</v>
      </c>
      <c r="O151" s="214">
        <v>0</v>
      </c>
      <c r="P151" s="214">
        <v>0</v>
      </c>
    </row>
    <row r="152" spans="1:16">
      <c r="A152" s="74">
        <v>10</v>
      </c>
      <c r="B152" s="214">
        <v>0</v>
      </c>
      <c r="C152" s="214">
        <v>0</v>
      </c>
      <c r="D152" s="214">
        <v>3.3025000000000002</v>
      </c>
      <c r="E152" s="214">
        <v>1.5787</v>
      </c>
      <c r="F152" s="214">
        <v>4.2485999999999997</v>
      </c>
      <c r="G152" s="214">
        <v>1.2181</v>
      </c>
      <c r="H152" s="214">
        <v>5.2386999999999997</v>
      </c>
      <c r="I152" s="214">
        <v>1.1941999999999999</v>
      </c>
      <c r="J152" s="214">
        <v>4.4542999999999999</v>
      </c>
      <c r="K152" s="214">
        <v>0.82430000000000003</v>
      </c>
      <c r="L152" s="214">
        <v>2.5583</v>
      </c>
      <c r="M152" s="214">
        <v>1.9664999999999999</v>
      </c>
      <c r="N152" s="214">
        <v>0</v>
      </c>
      <c r="O152" s="214">
        <v>0</v>
      </c>
      <c r="P152" s="214">
        <v>0</v>
      </c>
    </row>
    <row r="153" spans="1:16">
      <c r="A153" s="74">
        <v>11</v>
      </c>
      <c r="B153" s="214">
        <v>0</v>
      </c>
      <c r="C153" s="214">
        <v>0</v>
      </c>
      <c r="D153" s="214">
        <v>3.1276999999999999</v>
      </c>
      <c r="E153" s="214">
        <v>1.5294000000000001</v>
      </c>
      <c r="F153" s="214">
        <v>3.8786</v>
      </c>
      <c r="G153" s="214">
        <v>1.18</v>
      </c>
      <c r="H153" s="214">
        <v>4.9688999999999997</v>
      </c>
      <c r="I153" s="214">
        <v>1.1568000000000001</v>
      </c>
      <c r="J153" s="214">
        <v>4.3303000000000003</v>
      </c>
      <c r="K153" s="214">
        <v>0.79859999999999998</v>
      </c>
      <c r="L153" s="214">
        <v>2.5326</v>
      </c>
      <c r="M153" s="214">
        <v>1.9664999999999999</v>
      </c>
      <c r="N153" s="214">
        <v>0</v>
      </c>
      <c r="O153" s="214">
        <v>0</v>
      </c>
      <c r="P153" s="214">
        <v>0</v>
      </c>
    </row>
    <row r="154" spans="1:16">
      <c r="A154" s="74">
        <v>12</v>
      </c>
      <c r="B154" s="214">
        <v>0</v>
      </c>
      <c r="C154" s="214">
        <v>0</v>
      </c>
      <c r="D154" s="214">
        <v>2.9527999999999999</v>
      </c>
      <c r="E154" s="214">
        <v>1.4801</v>
      </c>
      <c r="F154" s="214">
        <v>3.5085999999999999</v>
      </c>
      <c r="G154" s="214">
        <v>1.1419999999999999</v>
      </c>
      <c r="H154" s="214">
        <v>4.6990999999999996</v>
      </c>
      <c r="I154" s="214">
        <v>1.1194999999999999</v>
      </c>
      <c r="J154" s="214">
        <v>4.2062999999999997</v>
      </c>
      <c r="K154" s="214">
        <v>0.77280000000000004</v>
      </c>
      <c r="L154" s="214">
        <v>2.5070000000000001</v>
      </c>
      <c r="M154" s="214">
        <v>1.9664999999999999</v>
      </c>
      <c r="N154" s="214">
        <v>0</v>
      </c>
      <c r="O154" s="214">
        <v>0</v>
      </c>
      <c r="P154" s="214">
        <v>0</v>
      </c>
    </row>
    <row r="155" spans="1:16">
      <c r="A155" s="74">
        <v>13</v>
      </c>
      <c r="B155" s="214">
        <v>0</v>
      </c>
      <c r="C155" s="214">
        <v>0</v>
      </c>
      <c r="D155" s="214">
        <v>2.7778999999999998</v>
      </c>
      <c r="E155" s="214">
        <v>1.4307000000000001</v>
      </c>
      <c r="F155" s="214">
        <v>3.1385999999999998</v>
      </c>
      <c r="G155" s="214">
        <v>1.1039000000000001</v>
      </c>
      <c r="H155" s="214">
        <v>4.4292999999999996</v>
      </c>
      <c r="I155" s="214">
        <v>1.0822000000000001</v>
      </c>
      <c r="J155" s="214">
        <v>4.0823</v>
      </c>
      <c r="K155" s="214">
        <v>0.747</v>
      </c>
      <c r="L155" s="214">
        <v>2.4813000000000001</v>
      </c>
      <c r="M155" s="214">
        <v>1.9664999999999999</v>
      </c>
      <c r="N155" s="214">
        <v>0</v>
      </c>
      <c r="O155" s="214">
        <v>0</v>
      </c>
      <c r="P155" s="214">
        <v>0</v>
      </c>
    </row>
    <row r="156" spans="1:16">
      <c r="A156" s="74">
        <v>14</v>
      </c>
      <c r="B156" s="214">
        <v>0</v>
      </c>
      <c r="C156" s="214">
        <v>0</v>
      </c>
      <c r="D156" s="214">
        <v>2.6030000000000002</v>
      </c>
      <c r="E156" s="214">
        <v>1.3814</v>
      </c>
      <c r="F156" s="214">
        <v>2.7686000000000002</v>
      </c>
      <c r="G156" s="214">
        <v>1.0658000000000001</v>
      </c>
      <c r="H156" s="214">
        <v>4.1593999999999998</v>
      </c>
      <c r="I156" s="214">
        <v>1.0448999999999999</v>
      </c>
      <c r="J156" s="214">
        <v>3.9584000000000001</v>
      </c>
      <c r="K156" s="214">
        <v>0.72130000000000005</v>
      </c>
      <c r="L156" s="214">
        <v>2.4556</v>
      </c>
      <c r="M156" s="214">
        <v>1.9664999999999999</v>
      </c>
      <c r="N156" s="214">
        <v>0</v>
      </c>
      <c r="O156" s="214">
        <v>0</v>
      </c>
      <c r="P156" s="214">
        <v>0</v>
      </c>
    </row>
    <row r="157" spans="1:16">
      <c r="A157" s="74">
        <v>15</v>
      </c>
      <c r="B157" s="214">
        <v>0</v>
      </c>
      <c r="C157" s="214">
        <v>0</v>
      </c>
      <c r="D157" s="214">
        <v>2.4281999999999999</v>
      </c>
      <c r="E157" s="214">
        <v>1.3320000000000001</v>
      </c>
      <c r="F157" s="214">
        <v>2.3986999999999998</v>
      </c>
      <c r="G157" s="214">
        <v>1.0278</v>
      </c>
      <c r="H157" s="214">
        <v>3.8896000000000002</v>
      </c>
      <c r="I157" s="214">
        <v>1.0076000000000001</v>
      </c>
      <c r="J157" s="214">
        <v>3.8344</v>
      </c>
      <c r="K157" s="214">
        <v>0.69550000000000001</v>
      </c>
      <c r="L157" s="214">
        <v>2.4298999999999999</v>
      </c>
      <c r="M157" s="214">
        <v>1.9664999999999999</v>
      </c>
      <c r="N157" s="214">
        <v>0</v>
      </c>
      <c r="O157" s="214">
        <v>0</v>
      </c>
      <c r="P157" s="214">
        <v>0</v>
      </c>
    </row>
    <row r="158" spans="1:16">
      <c r="A158" s="74">
        <v>16</v>
      </c>
      <c r="B158" s="214">
        <v>0</v>
      </c>
      <c r="C158" s="214">
        <v>0</v>
      </c>
      <c r="D158" s="214">
        <v>2.2532999999999999</v>
      </c>
      <c r="E158" s="214">
        <v>1.2827</v>
      </c>
      <c r="F158" s="214">
        <v>2.0287000000000002</v>
      </c>
      <c r="G158" s="214">
        <v>0.98970000000000002</v>
      </c>
      <c r="H158" s="214">
        <v>3.6198000000000001</v>
      </c>
      <c r="I158" s="214">
        <v>0.97030000000000005</v>
      </c>
      <c r="J158" s="214">
        <v>3.7103999999999999</v>
      </c>
      <c r="K158" s="214">
        <v>0.66979999999999995</v>
      </c>
      <c r="L158" s="214">
        <v>2.4043000000000001</v>
      </c>
      <c r="M158" s="214">
        <v>1.9664999999999999</v>
      </c>
      <c r="N158" s="214">
        <v>0</v>
      </c>
      <c r="O158" s="214">
        <v>0</v>
      </c>
      <c r="P158" s="214">
        <v>0</v>
      </c>
    </row>
    <row r="159" spans="1:16">
      <c r="A159" s="74">
        <v>17</v>
      </c>
      <c r="B159" s="214">
        <v>0</v>
      </c>
      <c r="C159" s="214">
        <v>0</v>
      </c>
      <c r="D159" s="214">
        <v>2.0783999999999998</v>
      </c>
      <c r="E159" s="214">
        <v>1.2334000000000001</v>
      </c>
      <c r="F159" s="214">
        <v>1.6587000000000001</v>
      </c>
      <c r="G159" s="214">
        <v>0.9516</v>
      </c>
      <c r="H159" s="214">
        <v>3.35</v>
      </c>
      <c r="I159" s="214">
        <v>0.93289999999999995</v>
      </c>
      <c r="J159" s="214">
        <v>3.5863999999999998</v>
      </c>
      <c r="K159" s="214">
        <v>0.64400000000000002</v>
      </c>
      <c r="L159" s="214">
        <v>2.3786</v>
      </c>
      <c r="M159" s="214">
        <v>1.9664999999999999</v>
      </c>
      <c r="N159" s="214">
        <v>0</v>
      </c>
      <c r="O159" s="214">
        <v>0</v>
      </c>
      <c r="P159" s="214">
        <v>0</v>
      </c>
    </row>
    <row r="160" spans="1:16">
      <c r="A160" s="74">
        <v>18</v>
      </c>
      <c r="B160" s="214">
        <v>0</v>
      </c>
      <c r="C160" s="214">
        <v>0</v>
      </c>
      <c r="D160" s="214">
        <v>1.9036</v>
      </c>
      <c r="E160" s="214">
        <v>1.1839999999999999</v>
      </c>
      <c r="F160" s="214">
        <v>1.2887</v>
      </c>
      <c r="G160" s="214">
        <v>0.91359999999999997</v>
      </c>
      <c r="H160" s="214">
        <v>3.0802</v>
      </c>
      <c r="I160" s="214">
        <v>0.89559999999999995</v>
      </c>
      <c r="J160" s="214">
        <v>3.4624000000000001</v>
      </c>
      <c r="K160" s="214">
        <v>0.61819999999999997</v>
      </c>
      <c r="L160" s="214">
        <v>2.3529</v>
      </c>
      <c r="M160" s="214">
        <v>1.9664999999999999</v>
      </c>
      <c r="N160" s="214">
        <v>2.9759000000000002</v>
      </c>
      <c r="O160" s="214">
        <v>0.91479999999999995</v>
      </c>
      <c r="P160" s="214">
        <v>0</v>
      </c>
    </row>
    <row r="161" spans="1:16">
      <c r="A161" s="74">
        <v>19</v>
      </c>
      <c r="B161" s="214">
        <v>0</v>
      </c>
      <c r="C161" s="214">
        <v>0</v>
      </c>
      <c r="D161" s="214">
        <v>1.9336</v>
      </c>
      <c r="E161" s="214">
        <v>1.1428</v>
      </c>
      <c r="F161" s="214">
        <v>1.3473999999999999</v>
      </c>
      <c r="G161" s="214">
        <v>0.89580000000000004</v>
      </c>
      <c r="H161" s="214">
        <v>3.1232000000000002</v>
      </c>
      <c r="I161" s="214">
        <v>0.89059999999999995</v>
      </c>
      <c r="J161" s="214">
        <v>3.3397000000000001</v>
      </c>
      <c r="K161" s="214">
        <v>0.6593</v>
      </c>
      <c r="L161" s="214">
        <v>2.2885</v>
      </c>
      <c r="M161" s="214">
        <v>1.8967000000000001</v>
      </c>
      <c r="N161" s="214">
        <v>2.8933</v>
      </c>
      <c r="O161" s="214">
        <v>0.88939999999999997</v>
      </c>
      <c r="P161" s="214">
        <v>0</v>
      </c>
    </row>
    <row r="162" spans="1:16">
      <c r="A162" s="74">
        <v>20</v>
      </c>
      <c r="B162" s="214">
        <v>0</v>
      </c>
      <c r="C162" s="214">
        <v>0</v>
      </c>
      <c r="D162" s="214">
        <v>1.9636</v>
      </c>
      <c r="E162" s="214">
        <v>1.1014999999999999</v>
      </c>
      <c r="F162" s="214">
        <v>1.4060999999999999</v>
      </c>
      <c r="G162" s="214">
        <v>0.87809999999999999</v>
      </c>
      <c r="H162" s="214">
        <v>3.1661999999999999</v>
      </c>
      <c r="I162" s="214">
        <v>0.88549999999999995</v>
      </c>
      <c r="J162" s="214">
        <v>3.2168999999999999</v>
      </c>
      <c r="K162" s="214">
        <v>0.70040000000000002</v>
      </c>
      <c r="L162" s="214">
        <v>2.2241</v>
      </c>
      <c r="M162" s="214">
        <v>1.8269</v>
      </c>
      <c r="N162" s="214">
        <v>2.8106</v>
      </c>
      <c r="O162" s="214">
        <v>0.8639</v>
      </c>
      <c r="P162" s="214">
        <v>0</v>
      </c>
    </row>
    <row r="163" spans="1:16">
      <c r="A163" s="74">
        <v>21</v>
      </c>
      <c r="B163" s="214">
        <v>0</v>
      </c>
      <c r="C163" s="214">
        <v>0</v>
      </c>
      <c r="D163" s="214">
        <v>1.9936</v>
      </c>
      <c r="E163" s="214">
        <v>1.0603</v>
      </c>
      <c r="F163" s="214">
        <v>1.4648000000000001</v>
      </c>
      <c r="G163" s="214">
        <v>0.86040000000000005</v>
      </c>
      <c r="H163" s="214">
        <v>3.2092999999999998</v>
      </c>
      <c r="I163" s="214">
        <v>0.88049999999999995</v>
      </c>
      <c r="J163" s="214">
        <v>3.0941000000000001</v>
      </c>
      <c r="K163" s="214">
        <v>0.74150000000000005</v>
      </c>
      <c r="L163" s="214">
        <v>2.1597</v>
      </c>
      <c r="M163" s="214">
        <v>1.7569999999999999</v>
      </c>
      <c r="N163" s="214">
        <v>2.7279</v>
      </c>
      <c r="O163" s="214">
        <v>0.83850000000000002</v>
      </c>
      <c r="P163" s="214">
        <v>0</v>
      </c>
    </row>
    <row r="164" spans="1:16">
      <c r="A164" s="74">
        <v>22</v>
      </c>
      <c r="B164" s="214">
        <v>0</v>
      </c>
      <c r="C164" s="214">
        <v>0</v>
      </c>
      <c r="D164" s="214">
        <v>2.0236000000000001</v>
      </c>
      <c r="E164" s="214">
        <v>1.0189999999999999</v>
      </c>
      <c r="F164" s="214">
        <v>1.5235000000000001</v>
      </c>
      <c r="G164" s="214">
        <v>0.8427</v>
      </c>
      <c r="H164" s="214">
        <v>3.2523</v>
      </c>
      <c r="I164" s="214">
        <v>0.87549999999999994</v>
      </c>
      <c r="J164" s="214">
        <v>2.9714</v>
      </c>
      <c r="K164" s="214">
        <v>0.78259999999999996</v>
      </c>
      <c r="L164" s="214">
        <v>2.0952999999999999</v>
      </c>
      <c r="M164" s="214">
        <v>1.6872</v>
      </c>
      <c r="N164" s="214">
        <v>2.6453000000000002</v>
      </c>
      <c r="O164" s="214">
        <v>0.81310000000000004</v>
      </c>
      <c r="P164" s="214">
        <v>0</v>
      </c>
    </row>
    <row r="165" spans="1:16">
      <c r="A165" s="74">
        <v>23</v>
      </c>
      <c r="B165" s="214">
        <v>0</v>
      </c>
      <c r="C165" s="214">
        <v>0</v>
      </c>
      <c r="D165" s="214">
        <v>2.0537000000000001</v>
      </c>
      <c r="E165" s="214">
        <v>0.9778</v>
      </c>
      <c r="F165" s="214">
        <v>1.5822000000000001</v>
      </c>
      <c r="G165" s="214">
        <v>0.82499999999999996</v>
      </c>
      <c r="H165" s="214">
        <v>3.2953000000000001</v>
      </c>
      <c r="I165" s="214">
        <v>0.87039999999999995</v>
      </c>
      <c r="J165" s="214">
        <v>2.8485999999999998</v>
      </c>
      <c r="K165" s="214">
        <v>0.82369999999999999</v>
      </c>
      <c r="L165" s="214">
        <v>2.0308999999999999</v>
      </c>
      <c r="M165" s="214">
        <v>1.6173999999999999</v>
      </c>
      <c r="N165" s="214">
        <v>2.5626000000000002</v>
      </c>
      <c r="O165" s="214">
        <v>0.78769999999999996</v>
      </c>
      <c r="P165" s="214">
        <v>0</v>
      </c>
    </row>
    <row r="166" spans="1:16">
      <c r="A166" s="74">
        <v>24</v>
      </c>
      <c r="B166" s="214">
        <v>0</v>
      </c>
      <c r="C166" s="214">
        <v>0</v>
      </c>
      <c r="D166" s="214">
        <v>2.0836999999999999</v>
      </c>
      <c r="E166" s="214">
        <v>0.9365</v>
      </c>
      <c r="F166" s="214">
        <v>1.641</v>
      </c>
      <c r="G166" s="214">
        <v>0.80730000000000002</v>
      </c>
      <c r="H166" s="214">
        <v>3.3384</v>
      </c>
      <c r="I166" s="214">
        <v>0.86539999999999995</v>
      </c>
      <c r="J166" s="214">
        <v>2.7258</v>
      </c>
      <c r="K166" s="214">
        <v>0.86480000000000001</v>
      </c>
      <c r="L166" s="214">
        <v>1.9664999999999999</v>
      </c>
      <c r="M166" s="214">
        <v>1.5476000000000001</v>
      </c>
      <c r="N166" s="214">
        <v>2.48</v>
      </c>
      <c r="O166" s="214">
        <v>0.76229999999999998</v>
      </c>
      <c r="P166" s="214">
        <v>0</v>
      </c>
    </row>
    <row r="167" spans="1:16">
      <c r="A167" s="74">
        <v>25</v>
      </c>
      <c r="B167" s="214">
        <v>0</v>
      </c>
      <c r="C167" s="214">
        <v>0</v>
      </c>
      <c r="D167" s="214">
        <v>2.1137000000000001</v>
      </c>
      <c r="E167" s="214">
        <v>0.89529999999999998</v>
      </c>
      <c r="F167" s="214">
        <v>1.6997</v>
      </c>
      <c r="G167" s="214">
        <v>0.78959999999999997</v>
      </c>
      <c r="H167" s="214">
        <v>3.3814000000000002</v>
      </c>
      <c r="I167" s="214">
        <v>0.86040000000000005</v>
      </c>
      <c r="J167" s="214">
        <v>2.6031</v>
      </c>
      <c r="K167" s="214">
        <v>0.90590000000000004</v>
      </c>
      <c r="L167" s="214">
        <v>1.9020999999999999</v>
      </c>
      <c r="M167" s="214">
        <v>1.4777</v>
      </c>
      <c r="N167" s="214">
        <v>2.3973</v>
      </c>
      <c r="O167" s="214">
        <v>0.7369</v>
      </c>
      <c r="P167" s="214">
        <v>0</v>
      </c>
    </row>
    <row r="168" spans="1:16">
      <c r="A168" s="74">
        <v>26</v>
      </c>
      <c r="B168" s="214">
        <v>0</v>
      </c>
      <c r="C168" s="214">
        <v>0</v>
      </c>
      <c r="D168" s="214">
        <v>2.1436999999999999</v>
      </c>
      <c r="E168" s="214">
        <v>0.85399999999999998</v>
      </c>
      <c r="F168" s="214">
        <v>1.7584</v>
      </c>
      <c r="G168" s="214">
        <v>0.77180000000000004</v>
      </c>
      <c r="H168" s="214">
        <v>3.4243999999999999</v>
      </c>
      <c r="I168" s="214">
        <v>0.85529999999999995</v>
      </c>
      <c r="J168" s="214">
        <v>2.4803000000000002</v>
      </c>
      <c r="K168" s="214">
        <v>0.94699999999999995</v>
      </c>
      <c r="L168" s="214">
        <v>1.8376999999999999</v>
      </c>
      <c r="M168" s="214">
        <v>1.4078999999999999</v>
      </c>
      <c r="N168" s="214">
        <v>2.3146</v>
      </c>
      <c r="O168" s="214">
        <v>0.71150000000000002</v>
      </c>
      <c r="P168" s="214">
        <v>0</v>
      </c>
    </row>
    <row r="169" spans="1:16">
      <c r="A169" s="74">
        <v>27</v>
      </c>
      <c r="B169" s="214">
        <v>0</v>
      </c>
      <c r="C169" s="214">
        <v>0</v>
      </c>
      <c r="D169" s="214">
        <v>2.1737000000000002</v>
      </c>
      <c r="E169" s="214">
        <v>0.81279999999999997</v>
      </c>
      <c r="F169" s="214">
        <v>1.8170999999999999</v>
      </c>
      <c r="G169" s="214">
        <v>0.75409999999999999</v>
      </c>
      <c r="H169" s="214">
        <v>3.4674999999999998</v>
      </c>
      <c r="I169" s="214">
        <v>0.85029999999999994</v>
      </c>
      <c r="J169" s="214">
        <v>2.3574999999999999</v>
      </c>
      <c r="K169" s="214">
        <v>0.98809999999999998</v>
      </c>
      <c r="L169" s="214">
        <v>1.7733000000000001</v>
      </c>
      <c r="M169" s="214">
        <v>1.3381000000000001</v>
      </c>
      <c r="N169" s="214">
        <v>2.2320000000000002</v>
      </c>
      <c r="O169" s="214">
        <v>0.68610000000000004</v>
      </c>
      <c r="P169" s="214">
        <v>0</v>
      </c>
    </row>
    <row r="170" spans="1:16">
      <c r="A170" s="74">
        <v>28</v>
      </c>
      <c r="B170" s="214">
        <v>0</v>
      </c>
      <c r="C170" s="214">
        <v>0</v>
      </c>
      <c r="D170" s="214">
        <v>2.2038000000000002</v>
      </c>
      <c r="E170" s="214">
        <v>0.77149999999999996</v>
      </c>
      <c r="F170" s="214">
        <v>1.8757999999999999</v>
      </c>
      <c r="G170" s="214">
        <v>0.73640000000000005</v>
      </c>
      <c r="H170" s="214">
        <v>3.5105</v>
      </c>
      <c r="I170" s="214">
        <v>0.84519999999999995</v>
      </c>
      <c r="J170" s="214">
        <v>2.2347999999999999</v>
      </c>
      <c r="K170" s="214">
        <v>1.0291999999999999</v>
      </c>
      <c r="L170" s="214">
        <v>1.7089000000000001</v>
      </c>
      <c r="M170" s="214">
        <v>1.2683</v>
      </c>
      <c r="N170" s="214">
        <v>2.1493000000000002</v>
      </c>
      <c r="O170" s="214">
        <v>0.66069999999999995</v>
      </c>
      <c r="P170" s="214">
        <v>0</v>
      </c>
    </row>
    <row r="171" spans="1:16">
      <c r="A171" s="74">
        <v>29</v>
      </c>
      <c r="B171" s="214">
        <v>0</v>
      </c>
      <c r="C171" s="214">
        <v>0</v>
      </c>
      <c r="D171" s="214">
        <v>2.2338</v>
      </c>
      <c r="E171" s="214">
        <v>0.73029999999999995</v>
      </c>
      <c r="F171" s="214">
        <v>1.9345000000000001</v>
      </c>
      <c r="G171" s="214">
        <v>0.71870000000000001</v>
      </c>
      <c r="H171" s="214">
        <v>3.5535000000000001</v>
      </c>
      <c r="I171" s="214">
        <v>0.84019999999999995</v>
      </c>
      <c r="J171" s="214">
        <v>2.1120000000000001</v>
      </c>
      <c r="K171" s="214">
        <v>1.0703</v>
      </c>
      <c r="L171" s="214">
        <v>1.6444000000000001</v>
      </c>
      <c r="M171" s="214">
        <v>1.1983999999999999</v>
      </c>
      <c r="N171" s="214">
        <v>2.0666000000000002</v>
      </c>
      <c r="O171" s="214">
        <v>0.63529999999999998</v>
      </c>
      <c r="P171" s="214">
        <v>0</v>
      </c>
    </row>
    <row r="172" spans="1:16">
      <c r="A172" s="74">
        <v>30</v>
      </c>
      <c r="B172" s="214">
        <v>0</v>
      </c>
      <c r="C172" s="214">
        <v>0</v>
      </c>
      <c r="D172" s="214">
        <v>2.2637999999999998</v>
      </c>
      <c r="E172" s="214">
        <v>0.68899999999999995</v>
      </c>
      <c r="F172" s="214">
        <v>1.9932000000000001</v>
      </c>
      <c r="G172" s="214">
        <v>0.70099999999999996</v>
      </c>
      <c r="H172" s="214">
        <v>3.5966</v>
      </c>
      <c r="I172" s="214">
        <v>0.83520000000000005</v>
      </c>
      <c r="J172" s="214">
        <v>1.9892000000000001</v>
      </c>
      <c r="K172" s="214">
        <v>1.1113999999999999</v>
      </c>
      <c r="L172" s="214">
        <v>1.58</v>
      </c>
      <c r="M172" s="214">
        <v>1.1286</v>
      </c>
      <c r="N172" s="214">
        <v>1.984</v>
      </c>
      <c r="O172" s="214">
        <v>0.60980000000000001</v>
      </c>
      <c r="P172" s="214">
        <v>0</v>
      </c>
    </row>
    <row r="173" spans="1:16">
      <c r="A173" s="74">
        <v>31</v>
      </c>
      <c r="B173" s="214">
        <v>0</v>
      </c>
      <c r="C173" s="214">
        <v>0</v>
      </c>
      <c r="D173" s="214">
        <v>2.2071000000000001</v>
      </c>
      <c r="E173" s="214">
        <v>0.68389999999999995</v>
      </c>
      <c r="F173" s="214">
        <v>1.9762</v>
      </c>
      <c r="G173" s="214">
        <v>0.69350000000000001</v>
      </c>
      <c r="H173" s="214">
        <v>3.5426000000000002</v>
      </c>
      <c r="I173" s="214">
        <v>0.8246</v>
      </c>
      <c r="J173" s="214">
        <v>1.9664999999999999</v>
      </c>
      <c r="K173" s="214">
        <v>1.0665</v>
      </c>
      <c r="L173" s="214">
        <v>1.5553999999999999</v>
      </c>
      <c r="M173" s="214">
        <v>1.1279999999999999</v>
      </c>
      <c r="N173" s="214">
        <v>1.9279999999999999</v>
      </c>
      <c r="O173" s="214">
        <v>0.62360000000000004</v>
      </c>
      <c r="P173" s="214">
        <v>0</v>
      </c>
    </row>
    <row r="174" spans="1:16">
      <c r="A174" s="74">
        <v>32</v>
      </c>
      <c r="B174" s="214">
        <v>0</v>
      </c>
      <c r="C174" s="214">
        <v>0</v>
      </c>
      <c r="D174" s="214">
        <v>2.1505000000000001</v>
      </c>
      <c r="E174" s="214">
        <v>0.67879999999999996</v>
      </c>
      <c r="F174" s="214">
        <v>1.9593</v>
      </c>
      <c r="G174" s="214">
        <v>0.68610000000000004</v>
      </c>
      <c r="H174" s="214">
        <v>3.4885999999999999</v>
      </c>
      <c r="I174" s="214">
        <v>0.81389999999999996</v>
      </c>
      <c r="J174" s="214">
        <v>1.9437</v>
      </c>
      <c r="K174" s="214">
        <v>1.0215000000000001</v>
      </c>
      <c r="L174" s="214">
        <v>1.5306999999999999</v>
      </c>
      <c r="M174" s="214">
        <v>1.1274999999999999</v>
      </c>
      <c r="N174" s="214">
        <v>1.8721000000000001</v>
      </c>
      <c r="O174" s="214">
        <v>0.63739999999999997</v>
      </c>
      <c r="P174" s="214">
        <v>0</v>
      </c>
    </row>
    <row r="175" spans="1:16">
      <c r="A175" s="74">
        <v>33</v>
      </c>
      <c r="B175" s="214">
        <v>0</v>
      </c>
      <c r="C175" s="214">
        <v>0</v>
      </c>
      <c r="D175" s="214">
        <v>2.0937999999999999</v>
      </c>
      <c r="E175" s="214">
        <v>0.67369999999999997</v>
      </c>
      <c r="F175" s="214">
        <v>1.9422999999999999</v>
      </c>
      <c r="G175" s="214">
        <v>0.67859999999999998</v>
      </c>
      <c r="H175" s="214">
        <v>3.4346999999999999</v>
      </c>
      <c r="I175" s="214">
        <v>0.80330000000000001</v>
      </c>
      <c r="J175" s="214">
        <v>1.9209000000000001</v>
      </c>
      <c r="K175" s="214">
        <v>0.97650000000000003</v>
      </c>
      <c r="L175" s="214">
        <v>1.5061</v>
      </c>
      <c r="M175" s="214">
        <v>1.1269</v>
      </c>
      <c r="N175" s="214">
        <v>1.8162</v>
      </c>
      <c r="O175" s="214">
        <v>0.65110000000000001</v>
      </c>
      <c r="P175" s="214">
        <v>0</v>
      </c>
    </row>
    <row r="176" spans="1:16">
      <c r="A176" s="74">
        <v>34</v>
      </c>
      <c r="B176" s="214">
        <v>0</v>
      </c>
      <c r="C176" s="214">
        <v>0</v>
      </c>
      <c r="D176" s="214">
        <v>2.0371000000000001</v>
      </c>
      <c r="E176" s="214">
        <v>0.66859999999999997</v>
      </c>
      <c r="F176" s="214">
        <v>1.9253</v>
      </c>
      <c r="G176" s="214">
        <v>0.67120000000000002</v>
      </c>
      <c r="H176" s="214">
        <v>3.3807</v>
      </c>
      <c r="I176" s="214">
        <v>0.79269999999999996</v>
      </c>
      <c r="J176" s="214">
        <v>1.8982000000000001</v>
      </c>
      <c r="K176" s="214">
        <v>0.93149999999999999</v>
      </c>
      <c r="L176" s="214">
        <v>1.4814000000000001</v>
      </c>
      <c r="M176" s="214">
        <v>1.1264000000000001</v>
      </c>
      <c r="N176" s="214">
        <v>1.7603</v>
      </c>
      <c r="O176" s="214">
        <v>0.66490000000000005</v>
      </c>
      <c r="P176" s="214">
        <v>0</v>
      </c>
    </row>
    <row r="177" spans="1:16">
      <c r="A177" s="74">
        <v>35</v>
      </c>
      <c r="B177" s="214">
        <v>0</v>
      </c>
      <c r="C177" s="214">
        <v>0</v>
      </c>
      <c r="D177" s="214">
        <v>1.9803999999999999</v>
      </c>
      <c r="E177" s="214">
        <v>0.66349999999999998</v>
      </c>
      <c r="F177" s="214">
        <v>1.9084000000000001</v>
      </c>
      <c r="G177" s="214">
        <v>0.66369999999999996</v>
      </c>
      <c r="H177" s="214">
        <v>3.3267000000000002</v>
      </c>
      <c r="I177" s="214">
        <v>0.78210000000000002</v>
      </c>
      <c r="J177" s="214">
        <v>1.8754</v>
      </c>
      <c r="K177" s="214">
        <v>0.88649999999999995</v>
      </c>
      <c r="L177" s="214">
        <v>1.4568000000000001</v>
      </c>
      <c r="M177" s="214">
        <v>1.1257999999999999</v>
      </c>
      <c r="N177" s="214">
        <v>1.7043999999999999</v>
      </c>
      <c r="O177" s="214">
        <v>0.67869999999999997</v>
      </c>
      <c r="P177" s="214">
        <v>0</v>
      </c>
    </row>
    <row r="178" spans="1:16">
      <c r="A178" s="74">
        <v>36</v>
      </c>
      <c r="B178" s="214">
        <v>0</v>
      </c>
      <c r="C178" s="214">
        <v>0</v>
      </c>
      <c r="D178" s="214">
        <v>1.9238</v>
      </c>
      <c r="E178" s="214">
        <v>0.65839999999999999</v>
      </c>
      <c r="F178" s="214">
        <v>1.8914</v>
      </c>
      <c r="G178" s="214">
        <v>0.65629999999999999</v>
      </c>
      <c r="H178" s="214">
        <v>3.2728000000000002</v>
      </c>
      <c r="I178" s="214">
        <v>0.77149999999999996</v>
      </c>
      <c r="J178" s="214">
        <v>1.8526</v>
      </c>
      <c r="K178" s="214">
        <v>0.84150000000000003</v>
      </c>
      <c r="L178" s="214">
        <v>1.4320999999999999</v>
      </c>
      <c r="M178" s="214">
        <v>1.1253</v>
      </c>
      <c r="N178" s="214">
        <v>1.6484000000000001</v>
      </c>
      <c r="O178" s="214">
        <v>0.69240000000000002</v>
      </c>
      <c r="P178" s="214">
        <v>0</v>
      </c>
    </row>
    <row r="179" spans="1:16">
      <c r="A179" s="74">
        <v>37</v>
      </c>
      <c r="B179" s="214">
        <v>0</v>
      </c>
      <c r="C179" s="214">
        <v>0</v>
      </c>
      <c r="D179" s="214">
        <v>1.8671</v>
      </c>
      <c r="E179" s="214">
        <v>0.65329999999999999</v>
      </c>
      <c r="F179" s="214">
        <v>1.8745000000000001</v>
      </c>
      <c r="G179" s="214">
        <v>0.64880000000000004</v>
      </c>
      <c r="H179" s="214">
        <v>3.2187999999999999</v>
      </c>
      <c r="I179" s="214">
        <v>0.76090000000000002</v>
      </c>
      <c r="J179" s="214">
        <v>1.8299000000000001</v>
      </c>
      <c r="K179" s="214">
        <v>0.79649999999999999</v>
      </c>
      <c r="L179" s="214">
        <v>1.4075</v>
      </c>
      <c r="M179" s="214">
        <v>1.1247</v>
      </c>
      <c r="N179" s="214">
        <v>1.5925</v>
      </c>
      <c r="O179" s="214">
        <v>0.70620000000000005</v>
      </c>
      <c r="P179" s="214">
        <v>0</v>
      </c>
    </row>
    <row r="180" spans="1:16">
      <c r="A180" s="74">
        <v>38</v>
      </c>
      <c r="B180" s="214">
        <v>0</v>
      </c>
      <c r="C180" s="214">
        <v>0</v>
      </c>
      <c r="D180" s="214">
        <v>1.8104</v>
      </c>
      <c r="E180" s="214">
        <v>0.6482</v>
      </c>
      <c r="F180" s="214">
        <v>1.8574999999999999</v>
      </c>
      <c r="G180" s="214">
        <v>0.64129999999999998</v>
      </c>
      <c r="H180" s="214">
        <v>3.1648000000000001</v>
      </c>
      <c r="I180" s="214">
        <v>0.75029999999999997</v>
      </c>
      <c r="J180" s="214">
        <v>1.8070999999999999</v>
      </c>
      <c r="K180" s="214">
        <v>0.75149999999999995</v>
      </c>
      <c r="L180" s="214">
        <v>1.3828</v>
      </c>
      <c r="M180" s="214">
        <v>1.1242000000000001</v>
      </c>
      <c r="N180" s="214">
        <v>1.5366</v>
      </c>
      <c r="O180" s="214">
        <v>0.72</v>
      </c>
      <c r="P180" s="214">
        <v>0</v>
      </c>
    </row>
    <row r="181" spans="1:16">
      <c r="A181" s="74">
        <v>39</v>
      </c>
      <c r="B181" s="214">
        <v>0</v>
      </c>
      <c r="C181" s="214">
        <v>0</v>
      </c>
      <c r="D181" s="214">
        <v>1.7537</v>
      </c>
      <c r="E181" s="214">
        <v>0.6431</v>
      </c>
      <c r="F181" s="214">
        <v>1.8405</v>
      </c>
      <c r="G181" s="214">
        <v>0.63390000000000002</v>
      </c>
      <c r="H181" s="214">
        <v>3.1109</v>
      </c>
      <c r="I181" s="214">
        <v>0.73960000000000004</v>
      </c>
      <c r="J181" s="214">
        <v>1.7843</v>
      </c>
      <c r="K181" s="214">
        <v>0.70650000000000002</v>
      </c>
      <c r="L181" s="214">
        <v>1.3582000000000001</v>
      </c>
      <c r="M181" s="214">
        <v>1.1235999999999999</v>
      </c>
      <c r="N181" s="214">
        <v>1.4806999999999999</v>
      </c>
      <c r="O181" s="214">
        <v>0.73370000000000002</v>
      </c>
      <c r="P181" s="214">
        <v>0</v>
      </c>
    </row>
    <row r="182" spans="1:16">
      <c r="A182" s="74">
        <v>40</v>
      </c>
      <c r="B182" s="214">
        <v>0</v>
      </c>
      <c r="C182" s="214">
        <v>0</v>
      </c>
      <c r="D182" s="214">
        <v>1.6971000000000001</v>
      </c>
      <c r="E182" s="214">
        <v>0.63800000000000001</v>
      </c>
      <c r="F182" s="214">
        <v>1.8236000000000001</v>
      </c>
      <c r="G182" s="214">
        <v>0.62639999999999996</v>
      </c>
      <c r="H182" s="214">
        <v>3.0569000000000002</v>
      </c>
      <c r="I182" s="214">
        <v>0.72899999999999998</v>
      </c>
      <c r="J182" s="214">
        <v>1.7615000000000001</v>
      </c>
      <c r="K182" s="214">
        <v>0.66159999999999997</v>
      </c>
      <c r="L182" s="214">
        <v>1.3334999999999999</v>
      </c>
      <c r="M182" s="214">
        <v>1.1231</v>
      </c>
      <c r="N182" s="214">
        <v>1.4247000000000001</v>
      </c>
      <c r="O182" s="214">
        <v>0.74750000000000005</v>
      </c>
      <c r="P182" s="214">
        <v>0</v>
      </c>
    </row>
    <row r="183" spans="1:16">
      <c r="A183" s="74">
        <v>41</v>
      </c>
      <c r="B183" s="214">
        <v>0</v>
      </c>
      <c r="C183" s="214">
        <v>0</v>
      </c>
      <c r="D183" s="214">
        <v>1.6404000000000001</v>
      </c>
      <c r="E183" s="214">
        <v>0.63290000000000002</v>
      </c>
      <c r="F183" s="214">
        <v>1.8066</v>
      </c>
      <c r="G183" s="214">
        <v>0.61899999999999999</v>
      </c>
      <c r="H183" s="214">
        <v>3.0028999999999999</v>
      </c>
      <c r="I183" s="214">
        <v>0.71840000000000004</v>
      </c>
      <c r="J183" s="214">
        <v>1.7387999999999999</v>
      </c>
      <c r="K183" s="214">
        <v>0.61660000000000004</v>
      </c>
      <c r="L183" s="214">
        <v>1.3088</v>
      </c>
      <c r="M183" s="214">
        <v>1.1225000000000001</v>
      </c>
      <c r="N183" s="214">
        <v>1.3688</v>
      </c>
      <c r="O183" s="214">
        <v>0.76119999999999999</v>
      </c>
      <c r="P183" s="214">
        <v>0</v>
      </c>
    </row>
    <row r="184" spans="1:16">
      <c r="A184" s="74">
        <v>42</v>
      </c>
      <c r="B184" s="214">
        <v>0</v>
      </c>
      <c r="C184" s="214">
        <v>0</v>
      </c>
      <c r="D184" s="214">
        <v>1.5837000000000001</v>
      </c>
      <c r="E184" s="214">
        <v>0.62770000000000004</v>
      </c>
      <c r="F184" s="214">
        <v>1.7896000000000001</v>
      </c>
      <c r="G184" s="214">
        <v>0.61150000000000004</v>
      </c>
      <c r="H184" s="214">
        <v>2.9489999999999998</v>
      </c>
      <c r="I184" s="214">
        <v>0.70779999999999998</v>
      </c>
      <c r="J184" s="214">
        <v>1.716</v>
      </c>
      <c r="K184" s="214">
        <v>0.5716</v>
      </c>
      <c r="L184" s="214">
        <v>1.2842</v>
      </c>
      <c r="M184" s="214">
        <v>1.1220000000000001</v>
      </c>
      <c r="N184" s="214">
        <v>1.3129</v>
      </c>
      <c r="O184" s="214">
        <v>0.77500000000000002</v>
      </c>
      <c r="P184" s="214">
        <v>0</v>
      </c>
    </row>
    <row r="185" spans="1:16">
      <c r="A185" s="74">
        <v>43</v>
      </c>
      <c r="B185" s="214">
        <v>0</v>
      </c>
      <c r="C185" s="214">
        <v>0</v>
      </c>
      <c r="D185" s="214">
        <v>1.52</v>
      </c>
      <c r="E185" s="214">
        <v>0.62539999999999996</v>
      </c>
      <c r="F185" s="214">
        <v>1.7299</v>
      </c>
      <c r="G185" s="214">
        <v>0.60909999999999997</v>
      </c>
      <c r="H185" s="214">
        <v>2.8927999999999998</v>
      </c>
      <c r="I185" s="214">
        <v>0.69720000000000004</v>
      </c>
      <c r="J185" s="214">
        <v>1.6616</v>
      </c>
      <c r="K185" s="214">
        <v>0.57120000000000004</v>
      </c>
      <c r="L185" s="214">
        <v>1.2664</v>
      </c>
      <c r="M185" s="214">
        <v>1.1088</v>
      </c>
      <c r="N185" s="214">
        <v>1.2889999999999999</v>
      </c>
      <c r="O185" s="214">
        <v>0.77569999999999995</v>
      </c>
      <c r="P185" s="214">
        <v>0</v>
      </c>
    </row>
    <row r="186" spans="1:16">
      <c r="A186" s="74">
        <v>44</v>
      </c>
      <c r="B186" s="214">
        <v>0</v>
      </c>
      <c r="C186" s="214">
        <v>0</v>
      </c>
      <c r="D186" s="214">
        <v>1.4562999999999999</v>
      </c>
      <c r="E186" s="214">
        <v>0.623</v>
      </c>
      <c r="F186" s="214">
        <v>1.6702999999999999</v>
      </c>
      <c r="G186" s="214">
        <v>0.60670000000000002</v>
      </c>
      <c r="H186" s="214">
        <v>2.8367</v>
      </c>
      <c r="I186" s="214">
        <v>0.68659999999999999</v>
      </c>
      <c r="J186" s="214">
        <v>1.6072</v>
      </c>
      <c r="K186" s="214">
        <v>0.57079999999999997</v>
      </c>
      <c r="L186" s="214">
        <v>1.2486999999999999</v>
      </c>
      <c r="M186" s="214">
        <v>1.0956999999999999</v>
      </c>
      <c r="N186" s="214">
        <v>1.2650999999999999</v>
      </c>
      <c r="O186" s="214">
        <v>0.77649999999999997</v>
      </c>
      <c r="P186" s="214">
        <v>0</v>
      </c>
    </row>
    <row r="187" spans="1:16">
      <c r="A187" s="74">
        <v>45</v>
      </c>
      <c r="B187" s="214">
        <v>0</v>
      </c>
      <c r="C187" s="214">
        <v>0</v>
      </c>
      <c r="D187" s="214">
        <v>1.0558000000000001</v>
      </c>
      <c r="E187" s="214">
        <v>0.49530000000000002</v>
      </c>
      <c r="F187" s="214">
        <v>2.2547999999999999</v>
      </c>
      <c r="G187" s="214">
        <v>0.55900000000000005</v>
      </c>
      <c r="H187" s="214">
        <v>3.2240000000000002</v>
      </c>
      <c r="I187" s="214">
        <v>0.53169999999999995</v>
      </c>
      <c r="J187" s="214">
        <v>1.1439999999999999</v>
      </c>
      <c r="K187" s="214">
        <v>0.77049999999999996</v>
      </c>
      <c r="L187" s="214">
        <v>1.6857</v>
      </c>
      <c r="M187" s="214">
        <v>0.82679999999999998</v>
      </c>
      <c r="N187" s="214">
        <v>1.3143</v>
      </c>
      <c r="O187" s="214">
        <v>0.89959999999999996</v>
      </c>
      <c r="P187" s="214">
        <v>0</v>
      </c>
    </row>
    <row r="188" spans="1:16">
      <c r="A188" s="74">
        <v>46</v>
      </c>
      <c r="B188" s="214">
        <v>0</v>
      </c>
      <c r="C188" s="214">
        <v>0</v>
      </c>
      <c r="D188" s="214">
        <v>0.99919999999999998</v>
      </c>
      <c r="E188" s="214">
        <v>0.49519999999999997</v>
      </c>
      <c r="F188" s="214">
        <v>2.8862000000000001</v>
      </c>
      <c r="G188" s="214">
        <v>0.55630000000000002</v>
      </c>
      <c r="H188" s="214">
        <v>3.0343</v>
      </c>
      <c r="I188" s="214">
        <v>0.52690000000000003</v>
      </c>
      <c r="J188" s="214">
        <v>1.3148</v>
      </c>
      <c r="K188" s="214">
        <v>0.7389</v>
      </c>
      <c r="L188" s="214">
        <v>1.7307999999999999</v>
      </c>
      <c r="M188" s="214">
        <v>0.82210000000000005</v>
      </c>
      <c r="N188" s="214">
        <v>1.2687999999999999</v>
      </c>
      <c r="O188" s="214">
        <v>0.86570000000000003</v>
      </c>
      <c r="P188" s="214">
        <v>0</v>
      </c>
    </row>
    <row r="189" spans="1:16">
      <c r="A189" s="74">
        <v>47</v>
      </c>
      <c r="B189" s="214">
        <v>0</v>
      </c>
      <c r="C189" s="214">
        <v>0</v>
      </c>
      <c r="D189" s="214">
        <v>0.9425</v>
      </c>
      <c r="E189" s="214">
        <v>0.49509999999999998</v>
      </c>
      <c r="F189" s="214">
        <v>3.5175999999999998</v>
      </c>
      <c r="G189" s="214">
        <v>0.55359999999999998</v>
      </c>
      <c r="H189" s="214">
        <v>2.8445999999999998</v>
      </c>
      <c r="I189" s="214">
        <v>0.52210000000000001</v>
      </c>
      <c r="J189" s="214">
        <v>1.4857</v>
      </c>
      <c r="K189" s="214">
        <v>0.70730000000000004</v>
      </c>
      <c r="L189" s="214">
        <v>1.776</v>
      </c>
      <c r="M189" s="214">
        <v>0.81740000000000002</v>
      </c>
      <c r="N189" s="214">
        <v>1.2234</v>
      </c>
      <c r="O189" s="214">
        <v>0.83189999999999997</v>
      </c>
      <c r="P189" s="214">
        <v>0</v>
      </c>
    </row>
    <row r="190" spans="1:16">
      <c r="A190" s="74">
        <v>48</v>
      </c>
      <c r="B190" s="214">
        <v>0</v>
      </c>
      <c r="C190" s="214">
        <v>0</v>
      </c>
      <c r="D190" s="214">
        <v>1.0558000000000001</v>
      </c>
      <c r="E190" s="214">
        <v>0.49530000000000002</v>
      </c>
      <c r="F190" s="214">
        <v>3.5590000000000002</v>
      </c>
      <c r="G190" s="214">
        <v>0.55900000000000005</v>
      </c>
      <c r="H190" s="214">
        <v>3.2240000000000002</v>
      </c>
      <c r="I190" s="214">
        <v>0.53169999999999995</v>
      </c>
      <c r="J190" s="214">
        <v>1.1439999999999999</v>
      </c>
      <c r="K190" s="214">
        <v>0.72640000000000005</v>
      </c>
      <c r="L190" s="214">
        <v>1.8537999999999999</v>
      </c>
      <c r="M190" s="214">
        <v>0.82679999999999998</v>
      </c>
      <c r="N190" s="214">
        <v>1.3143</v>
      </c>
      <c r="O190" s="214">
        <v>0.89959999999999996</v>
      </c>
      <c r="P190" s="214">
        <v>0</v>
      </c>
    </row>
    <row r="191" spans="1:16">
      <c r="A191" s="74">
        <v>49</v>
      </c>
      <c r="B191" s="214">
        <v>0</v>
      </c>
      <c r="C191" s="214">
        <v>0</v>
      </c>
      <c r="D191" s="214">
        <v>0.9708</v>
      </c>
      <c r="E191" s="214">
        <v>0.49509999999999998</v>
      </c>
      <c r="F191" s="214">
        <v>4.2887000000000004</v>
      </c>
      <c r="G191" s="214">
        <v>0.55489999999999995</v>
      </c>
      <c r="H191" s="214">
        <v>2.9394999999999998</v>
      </c>
      <c r="I191" s="214">
        <v>0.52449999999999997</v>
      </c>
      <c r="J191" s="214">
        <v>1.4003000000000001</v>
      </c>
      <c r="K191" s="214">
        <v>0.68630000000000002</v>
      </c>
      <c r="L191" s="214">
        <v>1.8935</v>
      </c>
      <c r="M191" s="214">
        <v>0.81979999999999997</v>
      </c>
      <c r="N191" s="214">
        <v>1.2461</v>
      </c>
      <c r="O191" s="214">
        <v>0.8488</v>
      </c>
      <c r="P191" s="214">
        <v>0</v>
      </c>
    </row>
    <row r="192" spans="1:16">
      <c r="A192" s="74">
        <v>50</v>
      </c>
      <c r="B192" s="214">
        <v>0</v>
      </c>
      <c r="C192" s="214">
        <v>0</v>
      </c>
      <c r="D192" s="214">
        <v>0.88590000000000002</v>
      </c>
      <c r="E192" s="214">
        <v>0.495</v>
      </c>
      <c r="F192" s="214">
        <v>5.0185000000000004</v>
      </c>
      <c r="G192" s="214">
        <v>0.55079999999999996</v>
      </c>
      <c r="H192" s="214">
        <v>2.6549</v>
      </c>
      <c r="I192" s="214">
        <v>0.51729999999999998</v>
      </c>
      <c r="J192" s="214">
        <v>1.6565000000000001</v>
      </c>
      <c r="K192" s="214">
        <v>0.64629999999999999</v>
      </c>
      <c r="L192" s="214">
        <v>1.9332</v>
      </c>
      <c r="M192" s="214">
        <v>0.81279999999999997</v>
      </c>
      <c r="N192" s="214">
        <v>1.1778999999999999</v>
      </c>
      <c r="O192" s="214">
        <v>0.79800000000000004</v>
      </c>
      <c r="P192" s="214">
        <v>0</v>
      </c>
    </row>
    <row r="193" spans="1:16">
      <c r="A193" s="74">
        <v>51</v>
      </c>
      <c r="B193" s="214">
        <v>0</v>
      </c>
      <c r="C193" s="214">
        <v>0</v>
      </c>
      <c r="D193" s="214">
        <v>0.80089999999999995</v>
      </c>
      <c r="E193" s="214">
        <v>0.49480000000000002</v>
      </c>
      <c r="F193" s="214">
        <v>5.7481999999999998</v>
      </c>
      <c r="G193" s="214">
        <v>0.54669999999999996</v>
      </c>
      <c r="H193" s="214">
        <v>2.3704000000000001</v>
      </c>
      <c r="I193" s="214">
        <v>0.51019999999999999</v>
      </c>
      <c r="J193" s="214">
        <v>1.9128000000000001</v>
      </c>
      <c r="K193" s="214">
        <v>0.60619999999999996</v>
      </c>
      <c r="L193" s="214">
        <v>1.9729000000000001</v>
      </c>
      <c r="M193" s="214">
        <v>0.80569999999999997</v>
      </c>
      <c r="N193" s="214">
        <v>1.1097999999999999</v>
      </c>
      <c r="O193" s="214">
        <v>0.74719999999999998</v>
      </c>
      <c r="P193" s="214">
        <v>0</v>
      </c>
    </row>
    <row r="194" spans="1:16">
      <c r="A194" s="74">
        <v>52</v>
      </c>
      <c r="B194" s="214">
        <v>0</v>
      </c>
      <c r="C194" s="214">
        <v>0</v>
      </c>
      <c r="D194" s="214">
        <v>0.71589999999999998</v>
      </c>
      <c r="E194" s="214">
        <v>0.49469999999999997</v>
      </c>
      <c r="F194" s="214">
        <v>6.4779</v>
      </c>
      <c r="G194" s="214">
        <v>0.54269999999999996</v>
      </c>
      <c r="H194" s="214">
        <v>2.0857999999999999</v>
      </c>
      <c r="I194" s="214">
        <v>0.503</v>
      </c>
      <c r="J194" s="214">
        <v>2.169</v>
      </c>
      <c r="K194" s="214">
        <v>0.56610000000000005</v>
      </c>
      <c r="L194" s="214">
        <v>2.0125999999999999</v>
      </c>
      <c r="M194" s="214">
        <v>0.79869999999999997</v>
      </c>
      <c r="N194" s="214">
        <v>1.0416000000000001</v>
      </c>
      <c r="O194" s="214">
        <v>0.69640000000000002</v>
      </c>
      <c r="P194" s="214">
        <v>0</v>
      </c>
    </row>
    <row r="195" spans="1:16">
      <c r="A195" s="74">
        <v>53</v>
      </c>
      <c r="B195" s="214">
        <v>0</v>
      </c>
      <c r="C195" s="214">
        <v>0</v>
      </c>
      <c r="D195" s="214">
        <v>0.63100000000000001</v>
      </c>
      <c r="E195" s="214">
        <v>0.4945</v>
      </c>
      <c r="F195" s="214">
        <v>7.2076000000000002</v>
      </c>
      <c r="G195" s="214">
        <v>0.53859999999999997</v>
      </c>
      <c r="H195" s="214">
        <v>1.8012999999999999</v>
      </c>
      <c r="I195" s="214">
        <v>0.49580000000000002</v>
      </c>
      <c r="J195" s="214">
        <v>2.4253</v>
      </c>
      <c r="K195" s="214">
        <v>0.52610000000000001</v>
      </c>
      <c r="L195" s="214">
        <v>2.0524</v>
      </c>
      <c r="M195" s="214">
        <v>0.79169999999999996</v>
      </c>
      <c r="N195" s="214">
        <v>0.97340000000000004</v>
      </c>
      <c r="O195" s="214">
        <v>0.64559999999999995</v>
      </c>
      <c r="P195" s="214">
        <v>0</v>
      </c>
    </row>
    <row r="196" spans="1:16">
      <c r="A196" s="74">
        <v>54</v>
      </c>
      <c r="B196" s="214">
        <v>0</v>
      </c>
      <c r="C196" s="214">
        <v>0</v>
      </c>
      <c r="D196" s="214">
        <v>0.54600000000000004</v>
      </c>
      <c r="E196" s="214">
        <v>0.49440000000000001</v>
      </c>
      <c r="F196" s="214">
        <v>7.9372999999999996</v>
      </c>
      <c r="G196" s="214">
        <v>0.53449999999999998</v>
      </c>
      <c r="H196" s="214">
        <v>1.5166999999999999</v>
      </c>
      <c r="I196" s="214">
        <v>0.48859999999999998</v>
      </c>
      <c r="J196" s="214">
        <v>2.6816</v>
      </c>
      <c r="K196" s="214">
        <v>0.48599999999999999</v>
      </c>
      <c r="L196" s="214">
        <v>2.0920999999999998</v>
      </c>
      <c r="M196" s="214">
        <v>0.78469999999999995</v>
      </c>
      <c r="N196" s="214">
        <v>0.9052</v>
      </c>
      <c r="O196" s="214">
        <v>0.59470000000000001</v>
      </c>
      <c r="P196" s="214">
        <v>0</v>
      </c>
    </row>
    <row r="197" spans="1:16">
      <c r="A197" s="74">
        <v>55</v>
      </c>
      <c r="B197" s="214">
        <v>0</v>
      </c>
      <c r="C197" s="214">
        <v>0</v>
      </c>
      <c r="D197" s="214">
        <v>0.54590000000000005</v>
      </c>
      <c r="E197" s="214">
        <v>0.49430000000000002</v>
      </c>
      <c r="F197" s="214">
        <v>7.3440000000000003</v>
      </c>
      <c r="G197" s="214">
        <v>0.53110000000000002</v>
      </c>
      <c r="H197" s="214">
        <v>1.6384000000000001</v>
      </c>
      <c r="I197" s="214">
        <v>0.48659999999999998</v>
      </c>
      <c r="J197" s="214">
        <v>2.5798000000000001</v>
      </c>
      <c r="K197" s="214">
        <v>0.48399999999999999</v>
      </c>
      <c r="L197" s="214">
        <v>2.0087000000000002</v>
      </c>
      <c r="M197" s="214">
        <v>0.77980000000000005</v>
      </c>
      <c r="N197" s="214">
        <v>0.8881</v>
      </c>
      <c r="O197" s="214">
        <v>0.59370000000000001</v>
      </c>
      <c r="P197" s="214">
        <v>0</v>
      </c>
    </row>
    <row r="198" spans="1:16">
      <c r="A198" s="74">
        <v>56</v>
      </c>
      <c r="B198" s="214">
        <v>0</v>
      </c>
      <c r="C198" s="214">
        <v>0</v>
      </c>
      <c r="D198" s="214">
        <v>0.54579999999999995</v>
      </c>
      <c r="E198" s="214">
        <v>0.49419999999999997</v>
      </c>
      <c r="F198" s="214">
        <v>6.7507999999999999</v>
      </c>
      <c r="G198" s="214">
        <v>0.52759999999999996</v>
      </c>
      <c r="H198" s="214">
        <v>1.7601</v>
      </c>
      <c r="I198" s="214">
        <v>0.48459999999999998</v>
      </c>
      <c r="J198" s="214">
        <v>2.4781</v>
      </c>
      <c r="K198" s="214">
        <v>0.48199999999999998</v>
      </c>
      <c r="L198" s="214">
        <v>1.9254</v>
      </c>
      <c r="M198" s="214">
        <v>0.77490000000000003</v>
      </c>
      <c r="N198" s="214">
        <v>0.87090000000000001</v>
      </c>
      <c r="O198" s="214">
        <v>0.5927</v>
      </c>
      <c r="P198" s="214">
        <v>0</v>
      </c>
    </row>
    <row r="199" spans="1:16">
      <c r="A199" s="74">
        <v>57</v>
      </c>
      <c r="B199" s="214">
        <v>0</v>
      </c>
      <c r="C199" s="214">
        <v>0</v>
      </c>
      <c r="D199" s="214">
        <v>0.54569999999999996</v>
      </c>
      <c r="E199" s="214">
        <v>0.49409999999999998</v>
      </c>
      <c r="F199" s="214">
        <v>6.1576000000000004</v>
      </c>
      <c r="G199" s="214">
        <v>0.5242</v>
      </c>
      <c r="H199" s="214">
        <v>1.8817999999999999</v>
      </c>
      <c r="I199" s="214">
        <v>0.48249999999999998</v>
      </c>
      <c r="J199" s="214">
        <v>2.3763000000000001</v>
      </c>
      <c r="K199" s="214">
        <v>0.47989999999999999</v>
      </c>
      <c r="L199" s="214">
        <v>1.8420000000000001</v>
      </c>
      <c r="M199" s="214">
        <v>0.77010000000000001</v>
      </c>
      <c r="N199" s="214">
        <v>0.8538</v>
      </c>
      <c r="O199" s="214">
        <v>0.5917</v>
      </c>
      <c r="P199" s="214">
        <v>0</v>
      </c>
    </row>
    <row r="200" spans="1:16">
      <c r="A200" s="74">
        <v>58</v>
      </c>
      <c r="B200" s="214">
        <v>0</v>
      </c>
      <c r="C200" s="214">
        <v>0</v>
      </c>
      <c r="D200" s="214">
        <v>0.54569999999999996</v>
      </c>
      <c r="E200" s="214">
        <v>0.49409999999999998</v>
      </c>
      <c r="F200" s="214">
        <v>5.5643000000000002</v>
      </c>
      <c r="G200" s="214">
        <v>0.52080000000000004</v>
      </c>
      <c r="H200" s="214">
        <v>2.0034000000000001</v>
      </c>
      <c r="I200" s="214">
        <v>0.48049999999999998</v>
      </c>
      <c r="J200" s="214">
        <v>2.2746</v>
      </c>
      <c r="K200" s="214">
        <v>0.47789999999999999</v>
      </c>
      <c r="L200" s="214">
        <v>1.7586999999999999</v>
      </c>
      <c r="M200" s="214">
        <v>0.76519999999999999</v>
      </c>
      <c r="N200" s="214">
        <v>0.8367</v>
      </c>
      <c r="O200" s="214">
        <v>0.5907</v>
      </c>
      <c r="P200" s="214">
        <v>0</v>
      </c>
    </row>
    <row r="201" spans="1:16">
      <c r="A201" s="74">
        <v>59</v>
      </c>
      <c r="B201" s="214">
        <v>0</v>
      </c>
      <c r="C201" s="214">
        <v>0</v>
      </c>
      <c r="D201" s="214">
        <v>0.54559999999999997</v>
      </c>
      <c r="E201" s="214">
        <v>0.49399999999999999</v>
      </c>
      <c r="F201" s="214">
        <v>4.9710999999999999</v>
      </c>
      <c r="G201" s="214">
        <v>0.51739999999999997</v>
      </c>
      <c r="H201" s="214">
        <v>2.1251000000000002</v>
      </c>
      <c r="I201" s="214">
        <v>0.47849999999999998</v>
      </c>
      <c r="J201" s="214">
        <v>2.1728999999999998</v>
      </c>
      <c r="K201" s="214">
        <v>0.47589999999999999</v>
      </c>
      <c r="L201" s="214">
        <v>1.6753</v>
      </c>
      <c r="M201" s="214">
        <v>0.76029999999999998</v>
      </c>
      <c r="N201" s="214">
        <v>0.81950000000000001</v>
      </c>
      <c r="O201" s="214">
        <v>0.5897</v>
      </c>
      <c r="P201" s="214">
        <v>0</v>
      </c>
    </row>
    <row r="202" spans="1:16">
      <c r="A202" s="74">
        <v>60</v>
      </c>
      <c r="B202" s="214">
        <v>0</v>
      </c>
      <c r="C202" s="214">
        <v>0</v>
      </c>
      <c r="D202" s="214">
        <v>0.54549999999999998</v>
      </c>
      <c r="E202" s="214">
        <v>0.49390000000000001</v>
      </c>
      <c r="F202" s="214">
        <v>4.3777999999999997</v>
      </c>
      <c r="G202" s="214">
        <v>0.51400000000000001</v>
      </c>
      <c r="H202" s="214">
        <v>2.2467999999999999</v>
      </c>
      <c r="I202" s="214">
        <v>0.47639999999999999</v>
      </c>
      <c r="J202" s="214">
        <v>2.0710999999999999</v>
      </c>
      <c r="K202" s="214">
        <v>0.47389999999999999</v>
      </c>
      <c r="L202" s="214">
        <v>1.5920000000000001</v>
      </c>
      <c r="M202" s="214">
        <v>0.75539999999999996</v>
      </c>
      <c r="N202" s="214">
        <v>0.8024</v>
      </c>
      <c r="O202" s="214">
        <v>0.58860000000000001</v>
      </c>
      <c r="P202" s="214">
        <v>0</v>
      </c>
    </row>
    <row r="204" spans="1:16">
      <c r="A204" s="73" t="e">
        <f>HLOOKUP('Calculatrice des coûts NMETI'!$I$22, B208:Q269, MATCH('Calculatrice des coûts NMETI'!$K$22,A208:A269))</f>
        <v>#N/A</v>
      </c>
    </row>
    <row r="205" spans="1:16">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c r="A209" s="74">
        <v>0</v>
      </c>
      <c r="B209" s="214">
        <v>0</v>
      </c>
      <c r="C209" s="214">
        <v>0</v>
      </c>
      <c r="D209" s="214">
        <v>11.423999999999999</v>
      </c>
      <c r="E209" s="214">
        <v>4.2061999999999999</v>
      </c>
      <c r="F209" s="214">
        <v>15.003</v>
      </c>
      <c r="G209" s="214">
        <v>4.3289999999999997</v>
      </c>
      <c r="H209" s="214">
        <v>17.349</v>
      </c>
      <c r="I209" s="214">
        <v>5.0265000000000004</v>
      </c>
      <c r="J209" s="214">
        <v>20.244</v>
      </c>
      <c r="K209" s="214">
        <v>5.6684999999999999</v>
      </c>
      <c r="L209" s="214">
        <v>10.863</v>
      </c>
      <c r="M209" s="214">
        <v>5.2537000000000003</v>
      </c>
      <c r="N209" s="214">
        <v>0</v>
      </c>
      <c r="O209" s="214">
        <v>0</v>
      </c>
      <c r="P209" s="214">
        <v>0</v>
      </c>
    </row>
    <row r="210" spans="1:16">
      <c r="A210" s="74">
        <v>1</v>
      </c>
      <c r="B210" s="214">
        <v>0</v>
      </c>
      <c r="C210" s="214">
        <v>0</v>
      </c>
      <c r="D210" s="214">
        <v>10.1547</v>
      </c>
      <c r="E210" s="214">
        <v>3.7389000000000001</v>
      </c>
      <c r="F210" s="214">
        <v>13.336</v>
      </c>
      <c r="G210" s="214">
        <v>3.8479999999999999</v>
      </c>
      <c r="H210" s="214">
        <v>15.4213</v>
      </c>
      <c r="I210" s="214">
        <v>4.468</v>
      </c>
      <c r="J210" s="214">
        <v>17.994700000000002</v>
      </c>
      <c r="K210" s="214">
        <v>5.0387000000000004</v>
      </c>
      <c r="L210" s="214">
        <v>9.6560000000000006</v>
      </c>
      <c r="M210" s="214">
        <v>4.6699000000000002</v>
      </c>
      <c r="N210" s="214">
        <v>0</v>
      </c>
      <c r="O210" s="214">
        <v>0</v>
      </c>
      <c r="P210" s="214">
        <v>0</v>
      </c>
    </row>
    <row r="211" spans="1:16">
      <c r="A211" s="74">
        <v>2</v>
      </c>
      <c r="B211" s="214">
        <v>0</v>
      </c>
      <c r="C211" s="214">
        <v>0</v>
      </c>
      <c r="D211" s="214">
        <v>8.8853000000000009</v>
      </c>
      <c r="E211" s="214">
        <v>3.2715000000000001</v>
      </c>
      <c r="F211" s="214">
        <v>11.669</v>
      </c>
      <c r="G211" s="214">
        <v>3.367</v>
      </c>
      <c r="H211" s="214">
        <v>13.4937</v>
      </c>
      <c r="I211" s="214">
        <v>3.9095</v>
      </c>
      <c r="J211" s="214">
        <v>15.7453</v>
      </c>
      <c r="K211" s="214">
        <v>4.4088000000000003</v>
      </c>
      <c r="L211" s="214">
        <v>8.4489999999999998</v>
      </c>
      <c r="M211" s="214">
        <v>4.0861999999999998</v>
      </c>
      <c r="N211" s="214">
        <v>0</v>
      </c>
      <c r="O211" s="214">
        <v>0</v>
      </c>
      <c r="P211" s="214">
        <v>0</v>
      </c>
    </row>
    <row r="212" spans="1:16">
      <c r="A212" s="74">
        <v>3</v>
      </c>
      <c r="B212" s="214">
        <v>0</v>
      </c>
      <c r="C212" s="214">
        <v>0</v>
      </c>
      <c r="D212" s="214">
        <v>7.6159999999999997</v>
      </c>
      <c r="E212" s="214">
        <v>2.8041999999999998</v>
      </c>
      <c r="F212" s="214">
        <v>10.002000000000001</v>
      </c>
      <c r="G212" s="214">
        <v>2.8860000000000001</v>
      </c>
      <c r="H212" s="214">
        <v>11.566000000000001</v>
      </c>
      <c r="I212" s="214">
        <v>3.351</v>
      </c>
      <c r="J212" s="214">
        <v>13.496</v>
      </c>
      <c r="K212" s="214">
        <v>3.7789999999999999</v>
      </c>
      <c r="L212" s="214">
        <v>7.242</v>
      </c>
      <c r="M212" s="214">
        <v>3.5024000000000002</v>
      </c>
      <c r="N212" s="214">
        <v>0</v>
      </c>
      <c r="O212" s="214">
        <v>0</v>
      </c>
      <c r="P212" s="214">
        <v>0</v>
      </c>
    </row>
    <row r="213" spans="1:16">
      <c r="A213" s="74">
        <v>4</v>
      </c>
      <c r="B213" s="214">
        <v>0</v>
      </c>
      <c r="C213" s="214">
        <v>0</v>
      </c>
      <c r="D213" s="214">
        <v>6.3467000000000002</v>
      </c>
      <c r="E213" s="214">
        <v>2.3368000000000002</v>
      </c>
      <c r="F213" s="214">
        <v>8.3350000000000009</v>
      </c>
      <c r="G213" s="214">
        <v>2.4049999999999998</v>
      </c>
      <c r="H213" s="214">
        <v>9.6382999999999992</v>
      </c>
      <c r="I213" s="214">
        <v>2.7925</v>
      </c>
      <c r="J213" s="214">
        <v>11.246700000000001</v>
      </c>
      <c r="K213" s="214">
        <v>3.1492</v>
      </c>
      <c r="L213" s="214">
        <v>6.0350000000000001</v>
      </c>
      <c r="M213" s="214">
        <v>2.9186999999999999</v>
      </c>
      <c r="N213" s="214">
        <v>0</v>
      </c>
      <c r="O213" s="214">
        <v>0</v>
      </c>
      <c r="P213" s="214">
        <v>0</v>
      </c>
    </row>
    <row r="214" spans="1:16">
      <c r="A214" s="74">
        <v>5</v>
      </c>
      <c r="B214" s="214">
        <v>0</v>
      </c>
      <c r="C214" s="214">
        <v>0</v>
      </c>
      <c r="D214" s="214">
        <v>5.0773000000000001</v>
      </c>
      <c r="E214" s="214">
        <v>1.8694</v>
      </c>
      <c r="F214" s="214">
        <v>6.6680000000000001</v>
      </c>
      <c r="G214" s="214">
        <v>1.9239999999999999</v>
      </c>
      <c r="H214" s="214">
        <v>7.7107000000000001</v>
      </c>
      <c r="I214" s="214">
        <v>2.234</v>
      </c>
      <c r="J214" s="214">
        <v>8.9972999999999992</v>
      </c>
      <c r="K214" s="214">
        <v>2.5192999999999999</v>
      </c>
      <c r="L214" s="214">
        <v>4.8280000000000003</v>
      </c>
      <c r="M214" s="214">
        <v>2.335</v>
      </c>
      <c r="N214" s="214">
        <v>0</v>
      </c>
      <c r="O214" s="214">
        <v>0</v>
      </c>
      <c r="P214" s="214">
        <v>0</v>
      </c>
    </row>
    <row r="215" spans="1:16">
      <c r="A215" s="74">
        <v>6</v>
      </c>
      <c r="B215" s="214">
        <v>0</v>
      </c>
      <c r="C215" s="214">
        <v>0</v>
      </c>
      <c r="D215" s="214">
        <v>3.8079999999999998</v>
      </c>
      <c r="E215" s="214">
        <v>1.4020999999999999</v>
      </c>
      <c r="F215" s="214">
        <v>5.0010000000000003</v>
      </c>
      <c r="G215" s="214">
        <v>1.4430000000000001</v>
      </c>
      <c r="H215" s="214">
        <v>5.7830000000000004</v>
      </c>
      <c r="I215" s="214">
        <v>1.6755</v>
      </c>
      <c r="J215" s="214">
        <v>6.7480000000000002</v>
      </c>
      <c r="K215" s="214">
        <v>1.8895</v>
      </c>
      <c r="L215" s="214">
        <v>3.621</v>
      </c>
      <c r="M215" s="214">
        <v>1.7512000000000001</v>
      </c>
      <c r="N215" s="214">
        <v>0</v>
      </c>
      <c r="O215" s="214">
        <v>0</v>
      </c>
      <c r="P215" s="214">
        <v>0</v>
      </c>
    </row>
    <row r="216" spans="1:16">
      <c r="A216" s="74">
        <v>7</v>
      </c>
      <c r="B216" s="214">
        <v>0</v>
      </c>
      <c r="C216" s="214">
        <v>0</v>
      </c>
      <c r="D216" s="214">
        <v>3.8067000000000002</v>
      </c>
      <c r="E216" s="214">
        <v>1.3631</v>
      </c>
      <c r="F216" s="214">
        <v>4.8361999999999998</v>
      </c>
      <c r="G216" s="214">
        <v>1.4029</v>
      </c>
      <c r="H216" s="214">
        <v>5.5632999999999999</v>
      </c>
      <c r="I216" s="214">
        <v>1.629</v>
      </c>
      <c r="J216" s="214">
        <v>6.4653</v>
      </c>
      <c r="K216" s="214">
        <v>1.837</v>
      </c>
      <c r="L216" s="214">
        <v>3.5444</v>
      </c>
      <c r="M216" s="214">
        <v>1.7025999999999999</v>
      </c>
      <c r="N216" s="214">
        <v>0</v>
      </c>
      <c r="O216" s="214">
        <v>0</v>
      </c>
      <c r="P216" s="214">
        <v>0</v>
      </c>
    </row>
    <row r="217" spans="1:16">
      <c r="A217" s="74">
        <v>8</v>
      </c>
      <c r="B217" s="214">
        <v>0</v>
      </c>
      <c r="C217" s="214">
        <v>0</v>
      </c>
      <c r="D217" s="214">
        <v>3.8052999999999999</v>
      </c>
      <c r="E217" s="214">
        <v>1.3242</v>
      </c>
      <c r="F217" s="214">
        <v>4.6712999999999996</v>
      </c>
      <c r="G217" s="214">
        <v>1.3628</v>
      </c>
      <c r="H217" s="214">
        <v>5.3437000000000001</v>
      </c>
      <c r="I217" s="214">
        <v>1.5824</v>
      </c>
      <c r="J217" s="214">
        <v>6.1826999999999996</v>
      </c>
      <c r="K217" s="214">
        <v>1.7845</v>
      </c>
      <c r="L217" s="214">
        <v>3.4678</v>
      </c>
      <c r="M217" s="214">
        <v>1.6538999999999999</v>
      </c>
      <c r="N217" s="214">
        <v>0</v>
      </c>
      <c r="O217" s="214">
        <v>0</v>
      </c>
      <c r="P217" s="214">
        <v>0</v>
      </c>
    </row>
    <row r="218" spans="1:16">
      <c r="A218" s="74">
        <v>9</v>
      </c>
      <c r="B218" s="214">
        <v>0</v>
      </c>
      <c r="C218" s="214">
        <v>0</v>
      </c>
      <c r="D218" s="214">
        <v>3.8039999999999998</v>
      </c>
      <c r="E218" s="214">
        <v>1.2851999999999999</v>
      </c>
      <c r="F218" s="214">
        <v>4.5065</v>
      </c>
      <c r="G218" s="214">
        <v>1.3228</v>
      </c>
      <c r="H218" s="214">
        <v>5.1239999999999997</v>
      </c>
      <c r="I218" s="214">
        <v>1.5359</v>
      </c>
      <c r="J218" s="214">
        <v>5.9</v>
      </c>
      <c r="K218" s="214">
        <v>1.732</v>
      </c>
      <c r="L218" s="214">
        <v>3.3913000000000002</v>
      </c>
      <c r="M218" s="214">
        <v>1.6052999999999999</v>
      </c>
      <c r="N218" s="214">
        <v>0</v>
      </c>
      <c r="O218" s="214">
        <v>0</v>
      </c>
      <c r="P218" s="214">
        <v>0</v>
      </c>
    </row>
    <row r="219" spans="1:16">
      <c r="A219" s="74">
        <v>10</v>
      </c>
      <c r="B219" s="214">
        <v>0</v>
      </c>
      <c r="C219" s="214">
        <v>0</v>
      </c>
      <c r="D219" s="214">
        <v>3.8027000000000002</v>
      </c>
      <c r="E219" s="214">
        <v>1.2463</v>
      </c>
      <c r="F219" s="214">
        <v>4.3417000000000003</v>
      </c>
      <c r="G219" s="214">
        <v>1.2827</v>
      </c>
      <c r="H219" s="214">
        <v>4.9043000000000001</v>
      </c>
      <c r="I219" s="214">
        <v>1.4893000000000001</v>
      </c>
      <c r="J219" s="214">
        <v>5.6173000000000002</v>
      </c>
      <c r="K219" s="214">
        <v>1.6796</v>
      </c>
      <c r="L219" s="214">
        <v>3.3147000000000002</v>
      </c>
      <c r="M219" s="214">
        <v>1.5566</v>
      </c>
      <c r="N219" s="214">
        <v>0</v>
      </c>
      <c r="O219" s="214">
        <v>0</v>
      </c>
      <c r="P219" s="214">
        <v>0</v>
      </c>
    </row>
    <row r="220" spans="1:16">
      <c r="A220" s="74">
        <v>11</v>
      </c>
      <c r="B220" s="214">
        <v>0</v>
      </c>
      <c r="C220" s="214">
        <v>0</v>
      </c>
      <c r="D220" s="214">
        <v>3.8012999999999999</v>
      </c>
      <c r="E220" s="214">
        <v>1.2073</v>
      </c>
      <c r="F220" s="214">
        <v>4.1768000000000001</v>
      </c>
      <c r="G220" s="214">
        <v>1.2425999999999999</v>
      </c>
      <c r="H220" s="214">
        <v>4.6847000000000003</v>
      </c>
      <c r="I220" s="214">
        <v>1.4428000000000001</v>
      </c>
      <c r="J220" s="214">
        <v>5.3346999999999998</v>
      </c>
      <c r="K220" s="214">
        <v>1.6271</v>
      </c>
      <c r="L220" s="214">
        <v>3.2381000000000002</v>
      </c>
      <c r="M220" s="214">
        <v>1.508</v>
      </c>
      <c r="N220" s="214">
        <v>0</v>
      </c>
      <c r="O220" s="214">
        <v>0</v>
      </c>
      <c r="P220" s="214">
        <v>0</v>
      </c>
    </row>
    <row r="221" spans="1:16">
      <c r="A221" s="74">
        <v>12</v>
      </c>
      <c r="B221" s="214">
        <v>0</v>
      </c>
      <c r="C221" s="214">
        <v>0</v>
      </c>
      <c r="D221" s="214">
        <v>3.8</v>
      </c>
      <c r="E221" s="214">
        <v>1.1684000000000001</v>
      </c>
      <c r="F221" s="214">
        <v>4.0119999999999996</v>
      </c>
      <c r="G221" s="214">
        <v>1.2024999999999999</v>
      </c>
      <c r="H221" s="214">
        <v>4.4649999999999999</v>
      </c>
      <c r="I221" s="214">
        <v>1.3963000000000001</v>
      </c>
      <c r="J221" s="214">
        <v>5.0519999999999996</v>
      </c>
      <c r="K221" s="214">
        <v>1.5746</v>
      </c>
      <c r="L221" s="214">
        <v>3.1615000000000002</v>
      </c>
      <c r="M221" s="214">
        <v>1.4594</v>
      </c>
      <c r="N221" s="214">
        <v>0</v>
      </c>
      <c r="O221" s="214">
        <v>0</v>
      </c>
      <c r="P221" s="214">
        <v>0</v>
      </c>
    </row>
    <row r="222" spans="1:16">
      <c r="A222" s="74">
        <v>13</v>
      </c>
      <c r="B222" s="214">
        <v>0</v>
      </c>
      <c r="C222" s="214">
        <v>0</v>
      </c>
      <c r="D222" s="214">
        <v>3.7987000000000002</v>
      </c>
      <c r="E222" s="214">
        <v>1.1294999999999999</v>
      </c>
      <c r="F222" s="214">
        <v>3.8472</v>
      </c>
      <c r="G222" s="214">
        <v>1.1624000000000001</v>
      </c>
      <c r="H222" s="214">
        <v>4.2453000000000003</v>
      </c>
      <c r="I222" s="214">
        <v>1.3496999999999999</v>
      </c>
      <c r="J222" s="214">
        <v>4.7693000000000003</v>
      </c>
      <c r="K222" s="214">
        <v>1.5221</v>
      </c>
      <c r="L222" s="214">
        <v>3.0849000000000002</v>
      </c>
      <c r="M222" s="214">
        <v>1.4107000000000001</v>
      </c>
      <c r="N222" s="214">
        <v>0</v>
      </c>
      <c r="O222" s="214">
        <v>0</v>
      </c>
      <c r="P222" s="214">
        <v>0</v>
      </c>
    </row>
    <row r="223" spans="1:16">
      <c r="A223" s="74">
        <v>14</v>
      </c>
      <c r="B223" s="214">
        <v>0</v>
      </c>
      <c r="C223" s="214">
        <v>0</v>
      </c>
      <c r="D223" s="214">
        <v>3.7972999999999999</v>
      </c>
      <c r="E223" s="214">
        <v>1.0905</v>
      </c>
      <c r="F223" s="214">
        <v>3.6823000000000001</v>
      </c>
      <c r="G223" s="214">
        <v>1.1223000000000001</v>
      </c>
      <c r="H223" s="214">
        <v>4.0256999999999996</v>
      </c>
      <c r="I223" s="214">
        <v>1.3031999999999999</v>
      </c>
      <c r="J223" s="214">
        <v>4.4866999999999999</v>
      </c>
      <c r="K223" s="214">
        <v>1.4696</v>
      </c>
      <c r="L223" s="214">
        <v>3.0083000000000002</v>
      </c>
      <c r="M223" s="214">
        <v>1.3621000000000001</v>
      </c>
      <c r="N223" s="214">
        <v>0</v>
      </c>
      <c r="O223" s="214">
        <v>0</v>
      </c>
      <c r="P223" s="214">
        <v>0</v>
      </c>
    </row>
    <row r="224" spans="1:16">
      <c r="A224" s="74">
        <v>15</v>
      </c>
      <c r="B224" s="214">
        <v>0</v>
      </c>
      <c r="C224" s="214">
        <v>0</v>
      </c>
      <c r="D224" s="214">
        <v>3.7959999999999998</v>
      </c>
      <c r="E224" s="214">
        <v>1.0516000000000001</v>
      </c>
      <c r="F224" s="214">
        <v>3.5175000000000001</v>
      </c>
      <c r="G224" s="214">
        <v>1.0823</v>
      </c>
      <c r="H224" s="214">
        <v>3.806</v>
      </c>
      <c r="I224" s="214">
        <v>1.2565999999999999</v>
      </c>
      <c r="J224" s="214">
        <v>4.2039999999999997</v>
      </c>
      <c r="K224" s="214">
        <v>1.4171</v>
      </c>
      <c r="L224" s="214">
        <v>2.9318</v>
      </c>
      <c r="M224" s="214">
        <v>1.3133999999999999</v>
      </c>
      <c r="N224" s="214">
        <v>0</v>
      </c>
      <c r="O224" s="214">
        <v>0</v>
      </c>
      <c r="P224" s="214">
        <v>0</v>
      </c>
    </row>
    <row r="225" spans="1:16">
      <c r="A225" s="74">
        <v>16</v>
      </c>
      <c r="B225" s="214">
        <v>0</v>
      </c>
      <c r="C225" s="214">
        <v>0</v>
      </c>
      <c r="D225" s="214">
        <v>3.7947000000000002</v>
      </c>
      <c r="E225" s="214">
        <v>1.0125999999999999</v>
      </c>
      <c r="F225" s="214">
        <v>3.3527</v>
      </c>
      <c r="G225" s="214">
        <v>1.0422</v>
      </c>
      <c r="H225" s="214">
        <v>3.5863</v>
      </c>
      <c r="I225" s="214">
        <v>1.2101</v>
      </c>
      <c r="J225" s="214">
        <v>3.9213</v>
      </c>
      <c r="K225" s="214">
        <v>1.3646</v>
      </c>
      <c r="L225" s="214">
        <v>2.8552</v>
      </c>
      <c r="M225" s="214">
        <v>1.2647999999999999</v>
      </c>
      <c r="N225" s="214">
        <v>0</v>
      </c>
      <c r="O225" s="214">
        <v>0</v>
      </c>
      <c r="P225" s="214">
        <v>0</v>
      </c>
    </row>
    <row r="226" spans="1:16">
      <c r="A226" s="74">
        <v>17</v>
      </c>
      <c r="B226" s="214">
        <v>0</v>
      </c>
      <c r="C226" s="214">
        <v>0</v>
      </c>
      <c r="D226" s="214">
        <v>3.7932999999999999</v>
      </c>
      <c r="E226" s="214">
        <v>0.97370000000000001</v>
      </c>
      <c r="F226" s="214">
        <v>3.1878000000000002</v>
      </c>
      <c r="G226" s="214">
        <v>1.0021</v>
      </c>
      <c r="H226" s="214">
        <v>3.3666999999999998</v>
      </c>
      <c r="I226" s="214">
        <v>1.1635</v>
      </c>
      <c r="J226" s="214">
        <v>3.6387</v>
      </c>
      <c r="K226" s="214">
        <v>1.3122</v>
      </c>
      <c r="L226" s="214">
        <v>2.7786</v>
      </c>
      <c r="M226" s="214">
        <v>1.2161</v>
      </c>
      <c r="N226" s="214">
        <v>0</v>
      </c>
      <c r="O226" s="214">
        <v>0</v>
      </c>
      <c r="P226" s="214">
        <v>0</v>
      </c>
    </row>
    <row r="227" spans="1:16">
      <c r="A227" s="74">
        <v>18</v>
      </c>
      <c r="B227" s="214">
        <v>0</v>
      </c>
      <c r="C227" s="214">
        <v>0</v>
      </c>
      <c r="D227" s="214">
        <v>3.7919999999999998</v>
      </c>
      <c r="E227" s="214">
        <v>0.93469999999999998</v>
      </c>
      <c r="F227" s="214">
        <v>3.0230000000000001</v>
      </c>
      <c r="G227" s="214">
        <v>0.96199999999999997</v>
      </c>
      <c r="H227" s="214">
        <v>3.1469999999999998</v>
      </c>
      <c r="I227" s="214">
        <v>1.117</v>
      </c>
      <c r="J227" s="214">
        <v>3.3559999999999999</v>
      </c>
      <c r="K227" s="214">
        <v>1.2597</v>
      </c>
      <c r="L227" s="214">
        <v>2.702</v>
      </c>
      <c r="M227" s="214">
        <v>1.1675</v>
      </c>
      <c r="N227" s="214">
        <v>3.4236</v>
      </c>
      <c r="O227" s="214">
        <v>1.5701000000000001</v>
      </c>
      <c r="P227" s="214">
        <v>0</v>
      </c>
    </row>
    <row r="228" spans="1:16">
      <c r="A228" s="74">
        <v>19</v>
      </c>
      <c r="B228" s="214">
        <v>0</v>
      </c>
      <c r="C228" s="214">
        <v>0</v>
      </c>
      <c r="D228" s="214">
        <v>4.03</v>
      </c>
      <c r="E228" s="214">
        <v>0.93010000000000004</v>
      </c>
      <c r="F228" s="214">
        <v>3.1240000000000001</v>
      </c>
      <c r="G228" s="214">
        <v>0.95720000000000005</v>
      </c>
      <c r="H228" s="214">
        <v>3.1938</v>
      </c>
      <c r="I228" s="214">
        <v>1.1071</v>
      </c>
      <c r="J228" s="214">
        <v>3.2991999999999999</v>
      </c>
      <c r="K228" s="214">
        <v>1.2417</v>
      </c>
      <c r="L228" s="214">
        <v>2.68</v>
      </c>
      <c r="M228" s="214">
        <v>1.1951000000000001</v>
      </c>
      <c r="N228" s="214">
        <v>3.3285</v>
      </c>
      <c r="O228" s="214">
        <v>1.5265</v>
      </c>
      <c r="P228" s="214">
        <v>0</v>
      </c>
    </row>
    <row r="229" spans="1:16">
      <c r="A229" s="74">
        <v>20</v>
      </c>
      <c r="B229" s="214">
        <v>0</v>
      </c>
      <c r="C229" s="214">
        <v>0</v>
      </c>
      <c r="D229" s="214">
        <v>4.2679</v>
      </c>
      <c r="E229" s="214">
        <v>0.92549999999999999</v>
      </c>
      <c r="F229" s="214">
        <v>3.2250000000000001</v>
      </c>
      <c r="G229" s="214">
        <v>0.95250000000000001</v>
      </c>
      <c r="H229" s="214">
        <v>3.2404999999999999</v>
      </c>
      <c r="I229" s="214">
        <v>1.0972</v>
      </c>
      <c r="J229" s="214">
        <v>3.2425000000000002</v>
      </c>
      <c r="K229" s="214">
        <v>1.2237</v>
      </c>
      <c r="L229" s="214">
        <v>2.6581000000000001</v>
      </c>
      <c r="M229" s="214">
        <v>1.2226999999999999</v>
      </c>
      <c r="N229" s="214">
        <v>3.2334000000000001</v>
      </c>
      <c r="O229" s="214">
        <v>1.4829000000000001</v>
      </c>
      <c r="P229" s="214">
        <v>0</v>
      </c>
    </row>
    <row r="230" spans="1:16">
      <c r="A230" s="74">
        <v>21</v>
      </c>
      <c r="B230" s="214">
        <v>0</v>
      </c>
      <c r="C230" s="214">
        <v>0</v>
      </c>
      <c r="D230" s="214">
        <v>4.5058999999999996</v>
      </c>
      <c r="E230" s="214">
        <v>0.92090000000000005</v>
      </c>
      <c r="F230" s="214">
        <v>3.3260000000000001</v>
      </c>
      <c r="G230" s="214">
        <v>0.94769999999999999</v>
      </c>
      <c r="H230" s="214">
        <v>3.2873000000000001</v>
      </c>
      <c r="I230" s="214">
        <v>1.0873999999999999</v>
      </c>
      <c r="J230" s="214">
        <v>3.1857000000000002</v>
      </c>
      <c r="K230" s="214">
        <v>1.2057</v>
      </c>
      <c r="L230" s="214">
        <v>2.6360999999999999</v>
      </c>
      <c r="M230" s="214">
        <v>1.2503</v>
      </c>
      <c r="N230" s="214">
        <v>3.1383000000000001</v>
      </c>
      <c r="O230" s="214">
        <v>1.4393</v>
      </c>
      <c r="P230" s="214">
        <v>0</v>
      </c>
    </row>
    <row r="231" spans="1:16">
      <c r="A231" s="74">
        <v>22</v>
      </c>
      <c r="B231" s="214">
        <v>0</v>
      </c>
      <c r="C231" s="214">
        <v>0</v>
      </c>
      <c r="D231" s="214">
        <v>4.7438000000000002</v>
      </c>
      <c r="E231" s="214">
        <v>0.9163</v>
      </c>
      <c r="F231" s="214">
        <v>3.4268999999999998</v>
      </c>
      <c r="G231" s="214">
        <v>0.94289999999999996</v>
      </c>
      <c r="H231" s="214">
        <v>3.3340000000000001</v>
      </c>
      <c r="I231" s="214">
        <v>1.0774999999999999</v>
      </c>
      <c r="J231" s="214">
        <v>3.1288999999999998</v>
      </c>
      <c r="K231" s="214">
        <v>1.1878</v>
      </c>
      <c r="L231" s="214">
        <v>2.6141000000000001</v>
      </c>
      <c r="M231" s="214">
        <v>1.2779</v>
      </c>
      <c r="N231" s="214">
        <v>3.0432000000000001</v>
      </c>
      <c r="O231" s="214">
        <v>1.3956999999999999</v>
      </c>
      <c r="P231" s="214">
        <v>0</v>
      </c>
    </row>
    <row r="232" spans="1:16">
      <c r="A232" s="74">
        <v>23</v>
      </c>
      <c r="B232" s="214">
        <v>0</v>
      </c>
      <c r="C232" s="214">
        <v>0</v>
      </c>
      <c r="D232" s="214">
        <v>4.9817999999999998</v>
      </c>
      <c r="E232" s="214">
        <v>0.91180000000000005</v>
      </c>
      <c r="F232" s="214">
        <v>3.5278999999999998</v>
      </c>
      <c r="G232" s="214">
        <v>0.93820000000000003</v>
      </c>
      <c r="H232" s="214">
        <v>3.3807999999999998</v>
      </c>
      <c r="I232" s="214">
        <v>1.0676000000000001</v>
      </c>
      <c r="J232" s="214">
        <v>3.0722</v>
      </c>
      <c r="K232" s="214">
        <v>1.1698</v>
      </c>
      <c r="L232" s="214">
        <v>2.5922000000000001</v>
      </c>
      <c r="M232" s="214">
        <v>1.3055000000000001</v>
      </c>
      <c r="N232" s="214">
        <v>2.9481000000000002</v>
      </c>
      <c r="O232" s="214">
        <v>1.3521000000000001</v>
      </c>
      <c r="P232" s="214">
        <v>0</v>
      </c>
    </row>
    <row r="233" spans="1:16">
      <c r="A233" s="74">
        <v>24</v>
      </c>
      <c r="B233" s="214">
        <v>0</v>
      </c>
      <c r="C233" s="214">
        <v>0</v>
      </c>
      <c r="D233" s="214">
        <v>5.2198000000000002</v>
      </c>
      <c r="E233" s="214">
        <v>0.90720000000000001</v>
      </c>
      <c r="F233" s="214">
        <v>3.6288999999999998</v>
      </c>
      <c r="G233" s="214">
        <v>0.93340000000000001</v>
      </c>
      <c r="H233" s="214">
        <v>3.4275000000000002</v>
      </c>
      <c r="I233" s="214">
        <v>1.0577000000000001</v>
      </c>
      <c r="J233" s="214">
        <v>3.0154000000000001</v>
      </c>
      <c r="K233" s="214">
        <v>1.1517999999999999</v>
      </c>
      <c r="L233" s="214">
        <v>2.5701999999999998</v>
      </c>
      <c r="M233" s="214">
        <v>1.3331</v>
      </c>
      <c r="N233" s="214">
        <v>2.8530000000000002</v>
      </c>
      <c r="O233" s="214">
        <v>1.3085</v>
      </c>
      <c r="P233" s="214">
        <v>0</v>
      </c>
    </row>
    <row r="234" spans="1:16">
      <c r="A234" s="74">
        <v>25</v>
      </c>
      <c r="B234" s="214">
        <v>0</v>
      </c>
      <c r="C234" s="214">
        <v>0</v>
      </c>
      <c r="D234" s="214">
        <v>5.4577</v>
      </c>
      <c r="E234" s="214">
        <v>0.90259999999999996</v>
      </c>
      <c r="F234" s="214">
        <v>3.7299000000000002</v>
      </c>
      <c r="G234" s="214">
        <v>0.92859999999999998</v>
      </c>
      <c r="H234" s="214">
        <v>3.4742999999999999</v>
      </c>
      <c r="I234" s="214">
        <v>1.0478000000000001</v>
      </c>
      <c r="J234" s="214">
        <v>2.9586000000000001</v>
      </c>
      <c r="K234" s="214">
        <v>1.1338999999999999</v>
      </c>
      <c r="L234" s="214">
        <v>2.5482</v>
      </c>
      <c r="M234" s="214">
        <v>1.3608</v>
      </c>
      <c r="N234" s="214">
        <v>2.7578999999999998</v>
      </c>
      <c r="O234" s="214">
        <v>1.2647999999999999</v>
      </c>
      <c r="P234" s="214">
        <v>0</v>
      </c>
    </row>
    <row r="235" spans="1:16">
      <c r="A235" s="74">
        <v>26</v>
      </c>
      <c r="B235" s="214">
        <v>0</v>
      </c>
      <c r="C235" s="214">
        <v>0</v>
      </c>
      <c r="D235" s="214">
        <v>5.6957000000000004</v>
      </c>
      <c r="E235" s="214">
        <v>0.89800000000000002</v>
      </c>
      <c r="F235" s="214">
        <v>3.8309000000000002</v>
      </c>
      <c r="G235" s="214">
        <v>0.92390000000000005</v>
      </c>
      <c r="H235" s="214">
        <v>3.5209999999999999</v>
      </c>
      <c r="I235" s="214">
        <v>1.0379</v>
      </c>
      <c r="J235" s="214">
        <v>2.9018999999999999</v>
      </c>
      <c r="K235" s="214">
        <v>1.1158999999999999</v>
      </c>
      <c r="L235" s="214">
        <v>2.5263</v>
      </c>
      <c r="M235" s="214">
        <v>1.3884000000000001</v>
      </c>
      <c r="N235" s="214">
        <v>2.6627999999999998</v>
      </c>
      <c r="O235" s="214">
        <v>1.2212000000000001</v>
      </c>
      <c r="P235" s="214">
        <v>0</v>
      </c>
    </row>
    <row r="236" spans="1:16">
      <c r="A236" s="74">
        <v>27</v>
      </c>
      <c r="B236" s="214">
        <v>0</v>
      </c>
      <c r="C236" s="214">
        <v>0</v>
      </c>
      <c r="D236" s="214">
        <v>5.9336000000000002</v>
      </c>
      <c r="E236" s="214">
        <v>0.89339999999999997</v>
      </c>
      <c r="F236" s="214">
        <v>3.9319000000000002</v>
      </c>
      <c r="G236" s="214">
        <v>0.91910000000000003</v>
      </c>
      <c r="H236" s="214">
        <v>3.5678000000000001</v>
      </c>
      <c r="I236" s="214">
        <v>1.0281</v>
      </c>
      <c r="J236" s="214">
        <v>2.8451</v>
      </c>
      <c r="K236" s="214">
        <v>1.0979000000000001</v>
      </c>
      <c r="L236" s="214">
        <v>2.5043000000000002</v>
      </c>
      <c r="M236" s="214">
        <v>1.4159999999999999</v>
      </c>
      <c r="N236" s="214">
        <v>2.5676999999999999</v>
      </c>
      <c r="O236" s="214">
        <v>1.1776</v>
      </c>
      <c r="P236" s="214">
        <v>0</v>
      </c>
    </row>
    <row r="237" spans="1:16">
      <c r="A237" s="74">
        <v>28</v>
      </c>
      <c r="B237" s="214">
        <v>0</v>
      </c>
      <c r="C237" s="214">
        <v>0</v>
      </c>
      <c r="D237" s="214">
        <v>6.1715999999999998</v>
      </c>
      <c r="E237" s="214">
        <v>0.88880000000000003</v>
      </c>
      <c r="F237" s="214">
        <v>4.0327999999999999</v>
      </c>
      <c r="G237" s="214">
        <v>0.9143</v>
      </c>
      <c r="H237" s="214">
        <v>3.6145</v>
      </c>
      <c r="I237" s="214">
        <v>1.0182</v>
      </c>
      <c r="J237" s="214">
        <v>2.7883</v>
      </c>
      <c r="K237" s="214">
        <v>1.0799000000000001</v>
      </c>
      <c r="L237" s="214">
        <v>2.4823</v>
      </c>
      <c r="M237" s="214">
        <v>1.4436</v>
      </c>
      <c r="N237" s="214">
        <v>2.4725999999999999</v>
      </c>
      <c r="O237" s="214">
        <v>1.1339999999999999</v>
      </c>
      <c r="P237" s="214">
        <v>0</v>
      </c>
    </row>
    <row r="238" spans="1:16">
      <c r="A238" s="74">
        <v>29</v>
      </c>
      <c r="B238" s="214">
        <v>0</v>
      </c>
      <c r="C238" s="214">
        <v>0</v>
      </c>
      <c r="D238" s="214">
        <v>6.4096000000000002</v>
      </c>
      <c r="E238" s="214">
        <v>0.88419999999999999</v>
      </c>
      <c r="F238" s="214">
        <v>4.1337999999999999</v>
      </c>
      <c r="G238" s="214">
        <v>0.90959999999999996</v>
      </c>
      <c r="H238" s="214">
        <v>3.6613000000000002</v>
      </c>
      <c r="I238" s="214">
        <v>1.0083</v>
      </c>
      <c r="J238" s="214">
        <v>2.7315999999999998</v>
      </c>
      <c r="K238" s="214">
        <v>1.0620000000000001</v>
      </c>
      <c r="L238" s="214">
        <v>2.4603999999999999</v>
      </c>
      <c r="M238" s="214">
        <v>1.4712000000000001</v>
      </c>
      <c r="N238" s="214">
        <v>2.3774999999999999</v>
      </c>
      <c r="O238" s="214">
        <v>1.0904</v>
      </c>
      <c r="P238" s="214">
        <v>0</v>
      </c>
    </row>
    <row r="239" spans="1:16">
      <c r="A239" s="74">
        <v>30</v>
      </c>
      <c r="B239" s="214">
        <v>0</v>
      </c>
      <c r="C239" s="214">
        <v>0</v>
      </c>
      <c r="D239" s="214">
        <v>6.6475</v>
      </c>
      <c r="E239" s="214">
        <v>0.87960000000000005</v>
      </c>
      <c r="F239" s="214">
        <v>4.2347999999999999</v>
      </c>
      <c r="G239" s="214">
        <v>0.90480000000000005</v>
      </c>
      <c r="H239" s="214">
        <v>3.7080000000000002</v>
      </c>
      <c r="I239" s="214">
        <v>0.99839999999999995</v>
      </c>
      <c r="J239" s="214">
        <v>2.6747999999999998</v>
      </c>
      <c r="K239" s="214">
        <v>1.044</v>
      </c>
      <c r="L239" s="214">
        <v>2.4384000000000001</v>
      </c>
      <c r="M239" s="214">
        <v>1.4987999999999999</v>
      </c>
      <c r="N239" s="214">
        <v>2.2824</v>
      </c>
      <c r="O239" s="214">
        <v>1.0468</v>
      </c>
      <c r="P239" s="214">
        <v>0</v>
      </c>
    </row>
    <row r="240" spans="1:16">
      <c r="A240" s="74">
        <v>31</v>
      </c>
      <c r="B240" s="214">
        <v>0</v>
      </c>
      <c r="C240" s="214">
        <v>0</v>
      </c>
      <c r="D240" s="214">
        <v>6.5185000000000004</v>
      </c>
      <c r="E240" s="214">
        <v>0.85409999999999997</v>
      </c>
      <c r="F240" s="214">
        <v>4.1337000000000002</v>
      </c>
      <c r="G240" s="214">
        <v>0.874</v>
      </c>
      <c r="H240" s="214">
        <v>3.6122000000000001</v>
      </c>
      <c r="I240" s="214">
        <v>0.9647</v>
      </c>
      <c r="J240" s="214">
        <v>2.6204000000000001</v>
      </c>
      <c r="K240" s="214">
        <v>1.0185</v>
      </c>
      <c r="L240" s="214">
        <v>2.3801000000000001</v>
      </c>
      <c r="M240" s="214">
        <v>1.454</v>
      </c>
      <c r="N240" s="214">
        <v>2.1873</v>
      </c>
      <c r="O240" s="214">
        <v>1.0198</v>
      </c>
      <c r="P240" s="214">
        <v>0</v>
      </c>
    </row>
    <row r="241" spans="1:16">
      <c r="A241" s="74">
        <v>32</v>
      </c>
      <c r="B241" s="214">
        <v>0</v>
      </c>
      <c r="C241" s="214">
        <v>0</v>
      </c>
      <c r="D241" s="214">
        <v>6.3895</v>
      </c>
      <c r="E241" s="214">
        <v>0.82869999999999999</v>
      </c>
      <c r="F241" s="214">
        <v>4.0326000000000004</v>
      </c>
      <c r="G241" s="214">
        <v>0.84319999999999995</v>
      </c>
      <c r="H241" s="214">
        <v>3.5165000000000002</v>
      </c>
      <c r="I241" s="214">
        <v>0.93100000000000005</v>
      </c>
      <c r="J241" s="214">
        <v>2.5659000000000001</v>
      </c>
      <c r="K241" s="214">
        <v>0.99299999999999999</v>
      </c>
      <c r="L241" s="214">
        <v>2.3218000000000001</v>
      </c>
      <c r="M241" s="214">
        <v>1.4092</v>
      </c>
      <c r="N241" s="214">
        <v>2.0922999999999998</v>
      </c>
      <c r="O241" s="214">
        <v>0.99280000000000002</v>
      </c>
      <c r="P241" s="214">
        <v>0</v>
      </c>
    </row>
    <row r="242" spans="1:16">
      <c r="A242" s="74">
        <v>33</v>
      </c>
      <c r="B242" s="214">
        <v>0</v>
      </c>
      <c r="C242" s="214">
        <v>0</v>
      </c>
      <c r="D242" s="214">
        <v>6.2605000000000004</v>
      </c>
      <c r="E242" s="214">
        <v>0.80320000000000003</v>
      </c>
      <c r="F242" s="214">
        <v>3.9314</v>
      </c>
      <c r="G242" s="214">
        <v>0.81230000000000002</v>
      </c>
      <c r="H242" s="214">
        <v>3.4207000000000001</v>
      </c>
      <c r="I242" s="214">
        <v>0.89729999999999999</v>
      </c>
      <c r="J242" s="214">
        <v>2.5114999999999998</v>
      </c>
      <c r="K242" s="214">
        <v>0.96750000000000003</v>
      </c>
      <c r="L242" s="214">
        <v>2.2635000000000001</v>
      </c>
      <c r="M242" s="214">
        <v>1.3644000000000001</v>
      </c>
      <c r="N242" s="214">
        <v>1.9972000000000001</v>
      </c>
      <c r="O242" s="214">
        <v>0.96579999999999999</v>
      </c>
      <c r="P242" s="214">
        <v>0</v>
      </c>
    </row>
    <row r="243" spans="1:16">
      <c r="A243" s="74">
        <v>34</v>
      </c>
      <c r="B243" s="214">
        <v>0</v>
      </c>
      <c r="C243" s="214">
        <v>0</v>
      </c>
      <c r="D243" s="214">
        <v>6.1314000000000002</v>
      </c>
      <c r="E243" s="214">
        <v>0.77780000000000005</v>
      </c>
      <c r="F243" s="214">
        <v>3.8302999999999998</v>
      </c>
      <c r="G243" s="214">
        <v>0.78149999999999997</v>
      </c>
      <c r="H243" s="214">
        <v>3.3249</v>
      </c>
      <c r="I243" s="214">
        <v>0.86360000000000003</v>
      </c>
      <c r="J243" s="214">
        <v>2.4569999999999999</v>
      </c>
      <c r="K243" s="214">
        <v>0.94199999999999995</v>
      </c>
      <c r="L243" s="214">
        <v>2.2052</v>
      </c>
      <c r="M243" s="214">
        <v>1.3196000000000001</v>
      </c>
      <c r="N243" s="214">
        <v>1.9020999999999999</v>
      </c>
      <c r="O243" s="214">
        <v>0.93879999999999997</v>
      </c>
      <c r="P243" s="214">
        <v>0</v>
      </c>
    </row>
    <row r="244" spans="1:16">
      <c r="A244" s="74">
        <v>35</v>
      </c>
      <c r="B244" s="214">
        <v>0</v>
      </c>
      <c r="C244" s="214">
        <v>0</v>
      </c>
      <c r="D244" s="214">
        <v>6.0023999999999997</v>
      </c>
      <c r="E244" s="214">
        <v>0.75229999999999997</v>
      </c>
      <c r="F244" s="214">
        <v>3.7292000000000001</v>
      </c>
      <c r="G244" s="214">
        <v>0.75070000000000003</v>
      </c>
      <c r="H244" s="214">
        <v>3.2290999999999999</v>
      </c>
      <c r="I244" s="214">
        <v>0.82989999999999997</v>
      </c>
      <c r="J244" s="214">
        <v>2.4026000000000001</v>
      </c>
      <c r="K244" s="214">
        <v>0.91649999999999998</v>
      </c>
      <c r="L244" s="214">
        <v>2.1469</v>
      </c>
      <c r="M244" s="214">
        <v>1.2747999999999999</v>
      </c>
      <c r="N244" s="214">
        <v>1.8069999999999999</v>
      </c>
      <c r="O244" s="214">
        <v>0.91190000000000004</v>
      </c>
      <c r="P244" s="214">
        <v>0</v>
      </c>
    </row>
    <row r="245" spans="1:16">
      <c r="A245" s="74">
        <v>36</v>
      </c>
      <c r="B245" s="214">
        <v>0</v>
      </c>
      <c r="C245" s="214">
        <v>0</v>
      </c>
      <c r="D245" s="214">
        <v>5.8734000000000002</v>
      </c>
      <c r="E245" s="214">
        <v>0.7268</v>
      </c>
      <c r="F245" s="214">
        <v>3.6280999999999999</v>
      </c>
      <c r="G245" s="214">
        <v>0.71989999999999998</v>
      </c>
      <c r="H245" s="214">
        <v>3.1334</v>
      </c>
      <c r="I245" s="214">
        <v>0.79620000000000002</v>
      </c>
      <c r="J245" s="214">
        <v>2.3481000000000001</v>
      </c>
      <c r="K245" s="214">
        <v>0.89100000000000001</v>
      </c>
      <c r="L245" s="214">
        <v>2.0886</v>
      </c>
      <c r="M245" s="214">
        <v>1.23</v>
      </c>
      <c r="N245" s="214">
        <v>1.712</v>
      </c>
      <c r="O245" s="214">
        <v>0.88490000000000002</v>
      </c>
      <c r="P245" s="214">
        <v>0</v>
      </c>
    </row>
    <row r="246" spans="1:16">
      <c r="A246" s="74">
        <v>37</v>
      </c>
      <c r="B246" s="214">
        <v>0</v>
      </c>
      <c r="C246" s="214">
        <v>0</v>
      </c>
      <c r="D246" s="214">
        <v>5.7443999999999997</v>
      </c>
      <c r="E246" s="214">
        <v>0.70140000000000002</v>
      </c>
      <c r="F246" s="214">
        <v>3.5268999999999999</v>
      </c>
      <c r="G246" s="214">
        <v>0.68910000000000005</v>
      </c>
      <c r="H246" s="214">
        <v>3.0375999999999999</v>
      </c>
      <c r="I246" s="214">
        <v>0.76249999999999996</v>
      </c>
      <c r="J246" s="214">
        <v>2.2936999999999999</v>
      </c>
      <c r="K246" s="214">
        <v>0.86550000000000005</v>
      </c>
      <c r="L246" s="214">
        <v>2.0303</v>
      </c>
      <c r="M246" s="214">
        <v>1.1852</v>
      </c>
      <c r="N246" s="214">
        <v>1.6169</v>
      </c>
      <c r="O246" s="214">
        <v>0.8579</v>
      </c>
      <c r="P246" s="214">
        <v>0</v>
      </c>
    </row>
    <row r="247" spans="1:16">
      <c r="A247" s="74">
        <v>38</v>
      </c>
      <c r="B247" s="214">
        <v>0</v>
      </c>
      <c r="C247" s="214">
        <v>0</v>
      </c>
      <c r="D247" s="214">
        <v>5.6154000000000002</v>
      </c>
      <c r="E247" s="214">
        <v>0.67589999999999995</v>
      </c>
      <c r="F247" s="214">
        <v>3.4258000000000002</v>
      </c>
      <c r="G247" s="214">
        <v>0.6583</v>
      </c>
      <c r="H247" s="214">
        <v>2.9418000000000002</v>
      </c>
      <c r="I247" s="214">
        <v>0.7288</v>
      </c>
      <c r="J247" s="214">
        <v>2.2391999999999999</v>
      </c>
      <c r="K247" s="214">
        <v>0.84</v>
      </c>
      <c r="L247" s="214">
        <v>1.972</v>
      </c>
      <c r="M247" s="214">
        <v>1.1404000000000001</v>
      </c>
      <c r="N247" s="214">
        <v>1.5218</v>
      </c>
      <c r="O247" s="214">
        <v>0.83089999999999997</v>
      </c>
      <c r="P247" s="214">
        <v>0</v>
      </c>
    </row>
    <row r="248" spans="1:16">
      <c r="A248" s="74">
        <v>39</v>
      </c>
      <c r="B248" s="214">
        <v>0</v>
      </c>
      <c r="C248" s="214">
        <v>0</v>
      </c>
      <c r="D248" s="214">
        <v>5.4863</v>
      </c>
      <c r="E248" s="214">
        <v>0.65049999999999997</v>
      </c>
      <c r="F248" s="214">
        <v>3.3247</v>
      </c>
      <c r="G248" s="214">
        <v>0.62739999999999996</v>
      </c>
      <c r="H248" s="214">
        <v>2.8460000000000001</v>
      </c>
      <c r="I248" s="214">
        <v>0.69510000000000005</v>
      </c>
      <c r="J248" s="214">
        <v>2.1848000000000001</v>
      </c>
      <c r="K248" s="214">
        <v>0.8145</v>
      </c>
      <c r="L248" s="214">
        <v>1.9137</v>
      </c>
      <c r="M248" s="214">
        <v>1.0955999999999999</v>
      </c>
      <c r="N248" s="214">
        <v>1.4267000000000001</v>
      </c>
      <c r="O248" s="214">
        <v>0.80389999999999995</v>
      </c>
      <c r="P248" s="214">
        <v>0</v>
      </c>
    </row>
    <row r="249" spans="1:16">
      <c r="A249" s="74">
        <v>40</v>
      </c>
      <c r="B249" s="214">
        <v>0</v>
      </c>
      <c r="C249" s="214">
        <v>0</v>
      </c>
      <c r="D249" s="214">
        <v>5.3573000000000004</v>
      </c>
      <c r="E249" s="214">
        <v>0.625</v>
      </c>
      <c r="F249" s="214">
        <v>3.2235999999999998</v>
      </c>
      <c r="G249" s="214">
        <v>0.59660000000000002</v>
      </c>
      <c r="H249" s="214">
        <v>2.7503000000000002</v>
      </c>
      <c r="I249" s="214">
        <v>0.66139999999999999</v>
      </c>
      <c r="J249" s="214">
        <v>2.1303000000000001</v>
      </c>
      <c r="K249" s="214">
        <v>0.78900000000000003</v>
      </c>
      <c r="L249" s="214">
        <v>1.8553999999999999</v>
      </c>
      <c r="M249" s="214">
        <v>1.0508</v>
      </c>
      <c r="N249" s="214">
        <v>1.3317000000000001</v>
      </c>
      <c r="O249" s="214">
        <v>0.77700000000000002</v>
      </c>
      <c r="P249" s="214">
        <v>0</v>
      </c>
    </row>
    <row r="250" spans="1:16">
      <c r="A250" s="74">
        <v>41</v>
      </c>
      <c r="B250" s="214">
        <v>0</v>
      </c>
      <c r="C250" s="214">
        <v>0</v>
      </c>
      <c r="D250" s="214">
        <v>5.2282999999999999</v>
      </c>
      <c r="E250" s="214">
        <v>0.59950000000000003</v>
      </c>
      <c r="F250" s="214">
        <v>3.1223999999999998</v>
      </c>
      <c r="G250" s="214">
        <v>0.56579999999999997</v>
      </c>
      <c r="H250" s="214">
        <v>2.6545000000000001</v>
      </c>
      <c r="I250" s="214">
        <v>0.62770000000000004</v>
      </c>
      <c r="J250" s="214">
        <v>2.0758999999999999</v>
      </c>
      <c r="K250" s="214">
        <v>0.76349999999999996</v>
      </c>
      <c r="L250" s="214">
        <v>1.7970999999999999</v>
      </c>
      <c r="M250" s="214">
        <v>1.006</v>
      </c>
      <c r="N250" s="214">
        <v>1.2365999999999999</v>
      </c>
      <c r="O250" s="214">
        <v>0.75</v>
      </c>
      <c r="P250" s="214">
        <v>0</v>
      </c>
    </row>
    <row r="251" spans="1:16">
      <c r="A251" s="74">
        <v>42</v>
      </c>
      <c r="B251" s="214">
        <v>0</v>
      </c>
      <c r="C251" s="214">
        <v>0</v>
      </c>
      <c r="D251" s="214">
        <v>5.0993000000000004</v>
      </c>
      <c r="E251" s="214">
        <v>0.57410000000000005</v>
      </c>
      <c r="F251" s="214">
        <v>3.0213000000000001</v>
      </c>
      <c r="G251" s="214">
        <v>0.53500000000000003</v>
      </c>
      <c r="H251" s="214">
        <v>2.5587</v>
      </c>
      <c r="I251" s="214">
        <v>0.59399999999999997</v>
      </c>
      <c r="J251" s="214">
        <v>2.0213999999999999</v>
      </c>
      <c r="K251" s="214">
        <v>0.73799999999999999</v>
      </c>
      <c r="L251" s="214">
        <v>1.7387999999999999</v>
      </c>
      <c r="M251" s="214">
        <v>0.96120000000000005</v>
      </c>
      <c r="N251" s="214">
        <v>1.1415</v>
      </c>
      <c r="O251" s="214">
        <v>0.72299999999999998</v>
      </c>
      <c r="P251" s="214">
        <v>0</v>
      </c>
    </row>
    <row r="252" spans="1:16">
      <c r="A252" s="74">
        <v>43</v>
      </c>
      <c r="B252" s="214">
        <v>0</v>
      </c>
      <c r="C252" s="214">
        <v>0</v>
      </c>
      <c r="D252" s="214">
        <v>5.0983000000000001</v>
      </c>
      <c r="E252" s="214">
        <v>0.56710000000000005</v>
      </c>
      <c r="F252" s="214">
        <v>2.9055</v>
      </c>
      <c r="G252" s="214">
        <v>0.52890000000000004</v>
      </c>
      <c r="H252" s="214">
        <v>2.5297999999999998</v>
      </c>
      <c r="I252" s="214">
        <v>0.58409999999999995</v>
      </c>
      <c r="J252" s="214">
        <v>2.0051999999999999</v>
      </c>
      <c r="K252" s="214">
        <v>0.72189999999999999</v>
      </c>
      <c r="L252" s="214">
        <v>1.7285999999999999</v>
      </c>
      <c r="M252" s="214">
        <v>0.94379999999999997</v>
      </c>
      <c r="N252" s="214">
        <v>1.1145</v>
      </c>
      <c r="O252" s="214">
        <v>0.71060000000000001</v>
      </c>
      <c r="P252" s="214">
        <v>0</v>
      </c>
    </row>
    <row r="253" spans="1:16">
      <c r="A253" s="74">
        <v>44</v>
      </c>
      <c r="B253" s="214">
        <v>0</v>
      </c>
      <c r="C253" s="214">
        <v>0</v>
      </c>
      <c r="D253" s="214">
        <v>5.0972999999999997</v>
      </c>
      <c r="E253" s="214">
        <v>0.56020000000000003</v>
      </c>
      <c r="F253" s="214">
        <v>2.7896999999999998</v>
      </c>
      <c r="G253" s="214">
        <v>0.52280000000000004</v>
      </c>
      <c r="H253" s="214">
        <v>2.5009999999999999</v>
      </c>
      <c r="I253" s="214">
        <v>0.57410000000000005</v>
      </c>
      <c r="J253" s="214">
        <v>1.9890000000000001</v>
      </c>
      <c r="K253" s="214">
        <v>0.70579999999999998</v>
      </c>
      <c r="L253" s="214">
        <v>1.7183999999999999</v>
      </c>
      <c r="M253" s="214">
        <v>0.9264</v>
      </c>
      <c r="N253" s="214">
        <v>1.0875999999999999</v>
      </c>
      <c r="O253" s="214">
        <v>0.69820000000000004</v>
      </c>
      <c r="P253" s="214">
        <v>0</v>
      </c>
    </row>
    <row r="254" spans="1:16">
      <c r="A254" s="74">
        <v>45</v>
      </c>
      <c r="B254" s="214">
        <v>0</v>
      </c>
      <c r="C254" s="214">
        <v>0</v>
      </c>
      <c r="D254" s="214">
        <v>6.8814000000000002</v>
      </c>
      <c r="E254" s="214">
        <v>0.73970000000000002</v>
      </c>
      <c r="F254" s="214">
        <v>3.7660999999999998</v>
      </c>
      <c r="G254" s="214">
        <v>0.70569999999999999</v>
      </c>
      <c r="H254" s="214">
        <v>3.3763000000000001</v>
      </c>
      <c r="I254" s="214">
        <v>0.77500000000000002</v>
      </c>
      <c r="J254" s="214">
        <v>2.6852</v>
      </c>
      <c r="K254" s="214">
        <v>0.91649999999999998</v>
      </c>
      <c r="L254" s="214">
        <v>2.3197999999999999</v>
      </c>
      <c r="M254" s="214">
        <v>1.2505999999999999</v>
      </c>
      <c r="N254" s="214">
        <v>1.4681999999999999</v>
      </c>
      <c r="O254" s="214">
        <v>0.83720000000000006</v>
      </c>
      <c r="P254" s="214">
        <v>0</v>
      </c>
    </row>
    <row r="255" spans="1:16">
      <c r="A255" s="74">
        <v>46</v>
      </c>
      <c r="B255" s="214">
        <v>0</v>
      </c>
      <c r="C255" s="214">
        <v>0</v>
      </c>
      <c r="D255" s="214">
        <v>6.6821000000000002</v>
      </c>
      <c r="E255" s="214">
        <v>0.72829999999999995</v>
      </c>
      <c r="F255" s="214">
        <v>3.5910000000000002</v>
      </c>
      <c r="G255" s="214">
        <v>0.7</v>
      </c>
      <c r="H255" s="214">
        <v>3.3589000000000002</v>
      </c>
      <c r="I255" s="214">
        <v>0.76329999999999998</v>
      </c>
      <c r="J255" s="214">
        <v>2.6823000000000001</v>
      </c>
      <c r="K255" s="214">
        <v>0.89559999999999995</v>
      </c>
      <c r="L255" s="214">
        <v>2.3235000000000001</v>
      </c>
      <c r="M255" s="214">
        <v>1.2334000000000001</v>
      </c>
      <c r="N255" s="214">
        <v>1.4319999999999999</v>
      </c>
      <c r="O255" s="214">
        <v>0.82469999999999999</v>
      </c>
      <c r="P255" s="214">
        <v>0</v>
      </c>
    </row>
    <row r="256" spans="1:16">
      <c r="A256" s="74">
        <v>47</v>
      </c>
      <c r="B256" s="214">
        <v>0</v>
      </c>
      <c r="C256" s="214">
        <v>0</v>
      </c>
      <c r="D256" s="214">
        <v>6.4828000000000001</v>
      </c>
      <c r="E256" s="214">
        <v>0.71679999999999999</v>
      </c>
      <c r="F256" s="214">
        <v>3.4159000000000002</v>
      </c>
      <c r="G256" s="214">
        <v>0.69420000000000004</v>
      </c>
      <c r="H256" s="214">
        <v>3.3414999999999999</v>
      </c>
      <c r="I256" s="214">
        <v>0.75149999999999995</v>
      </c>
      <c r="J256" s="214">
        <v>2.6793999999999998</v>
      </c>
      <c r="K256" s="214">
        <v>0.87470000000000003</v>
      </c>
      <c r="L256" s="214">
        <v>2.3271999999999999</v>
      </c>
      <c r="M256" s="214">
        <v>1.2161</v>
      </c>
      <c r="N256" s="214">
        <v>1.3957999999999999</v>
      </c>
      <c r="O256" s="214">
        <v>0.81210000000000004</v>
      </c>
      <c r="P256" s="214">
        <v>0</v>
      </c>
    </row>
    <row r="257" spans="1:16">
      <c r="A257" s="74">
        <v>48</v>
      </c>
      <c r="B257" s="214">
        <v>0</v>
      </c>
      <c r="C257" s="214">
        <v>0</v>
      </c>
      <c r="D257" s="214">
        <v>8.1556999999999995</v>
      </c>
      <c r="E257" s="214">
        <v>0.73970000000000002</v>
      </c>
      <c r="F257" s="214">
        <v>4.3640999999999996</v>
      </c>
      <c r="G257" s="214">
        <v>0.7631</v>
      </c>
      <c r="H257" s="214">
        <v>3.6959</v>
      </c>
      <c r="I257" s="214">
        <v>0.82940000000000003</v>
      </c>
      <c r="J257" s="214">
        <v>2.9198</v>
      </c>
      <c r="K257" s="214">
        <v>0.91649999999999998</v>
      </c>
      <c r="L257" s="214">
        <v>2.5116000000000001</v>
      </c>
      <c r="M257" s="214">
        <v>1.3884000000000001</v>
      </c>
      <c r="N257" s="214">
        <v>1.6367</v>
      </c>
      <c r="O257" s="214">
        <v>0.83720000000000006</v>
      </c>
      <c r="P257" s="214">
        <v>0</v>
      </c>
    </row>
    <row r="258" spans="1:16">
      <c r="A258" s="74">
        <v>49</v>
      </c>
      <c r="B258" s="214">
        <v>0</v>
      </c>
      <c r="C258" s="214">
        <v>0</v>
      </c>
      <c r="D258" s="214">
        <v>7.6444000000000001</v>
      </c>
      <c r="E258" s="214">
        <v>0.72250000000000003</v>
      </c>
      <c r="F258" s="214">
        <v>4.0018000000000002</v>
      </c>
      <c r="G258" s="214">
        <v>0.74490000000000001</v>
      </c>
      <c r="H258" s="214">
        <v>3.6166</v>
      </c>
      <c r="I258" s="214">
        <v>0.80269999999999997</v>
      </c>
      <c r="J258" s="214">
        <v>2.8763999999999998</v>
      </c>
      <c r="K258" s="214">
        <v>0.8851</v>
      </c>
      <c r="L258" s="214">
        <v>2.4851000000000001</v>
      </c>
      <c r="M258" s="214">
        <v>1.3394999999999999</v>
      </c>
      <c r="N258" s="214">
        <v>1.5543</v>
      </c>
      <c r="O258" s="214">
        <v>0.81840000000000002</v>
      </c>
      <c r="P258" s="214">
        <v>0</v>
      </c>
    </row>
    <row r="259" spans="1:16">
      <c r="A259" s="74">
        <v>50</v>
      </c>
      <c r="B259" s="214">
        <v>0</v>
      </c>
      <c r="C259" s="214">
        <v>0</v>
      </c>
      <c r="D259" s="214">
        <v>7.1330999999999998</v>
      </c>
      <c r="E259" s="214">
        <v>0.70540000000000003</v>
      </c>
      <c r="F259" s="214">
        <v>3.6395</v>
      </c>
      <c r="G259" s="214">
        <v>0.72660000000000002</v>
      </c>
      <c r="H259" s="214">
        <v>3.5373000000000001</v>
      </c>
      <c r="I259" s="214">
        <v>0.77610000000000001</v>
      </c>
      <c r="J259" s="214">
        <v>2.8330000000000002</v>
      </c>
      <c r="K259" s="214">
        <v>0.8538</v>
      </c>
      <c r="L259" s="214">
        <v>2.4586999999999999</v>
      </c>
      <c r="M259" s="214">
        <v>1.2907</v>
      </c>
      <c r="N259" s="214">
        <v>1.4719</v>
      </c>
      <c r="O259" s="214">
        <v>0.79959999999999998</v>
      </c>
      <c r="P259" s="214">
        <v>0</v>
      </c>
    </row>
    <row r="260" spans="1:16">
      <c r="A260" s="74">
        <v>51</v>
      </c>
      <c r="B260" s="214">
        <v>0</v>
      </c>
      <c r="C260" s="214">
        <v>0</v>
      </c>
      <c r="D260" s="214">
        <v>6.6216999999999997</v>
      </c>
      <c r="E260" s="214">
        <v>0.68820000000000003</v>
      </c>
      <c r="F260" s="214">
        <v>3.2772000000000001</v>
      </c>
      <c r="G260" s="214">
        <v>0.70840000000000003</v>
      </c>
      <c r="H260" s="214">
        <v>3.4579</v>
      </c>
      <c r="I260" s="214">
        <v>0.74939999999999996</v>
      </c>
      <c r="J260" s="214">
        <v>2.7896000000000001</v>
      </c>
      <c r="K260" s="214">
        <v>0.82240000000000002</v>
      </c>
      <c r="L260" s="214">
        <v>2.4321999999999999</v>
      </c>
      <c r="M260" s="214">
        <v>1.2418</v>
      </c>
      <c r="N260" s="214">
        <v>1.3895</v>
      </c>
      <c r="O260" s="214">
        <v>0.78080000000000005</v>
      </c>
      <c r="P260" s="214">
        <v>0</v>
      </c>
    </row>
    <row r="261" spans="1:16">
      <c r="A261" s="74">
        <v>52</v>
      </c>
      <c r="B261" s="214">
        <v>0</v>
      </c>
      <c r="C261" s="214">
        <v>0</v>
      </c>
      <c r="D261" s="214">
        <v>6.1104000000000003</v>
      </c>
      <c r="E261" s="214">
        <v>0.67100000000000004</v>
      </c>
      <c r="F261" s="214">
        <v>2.9148999999999998</v>
      </c>
      <c r="G261" s="214">
        <v>0.69020000000000004</v>
      </c>
      <c r="H261" s="214">
        <v>3.3786</v>
      </c>
      <c r="I261" s="214">
        <v>0.72270000000000001</v>
      </c>
      <c r="J261" s="214">
        <v>2.7461000000000002</v>
      </c>
      <c r="K261" s="214">
        <v>0.79110000000000003</v>
      </c>
      <c r="L261" s="214">
        <v>2.4056999999999999</v>
      </c>
      <c r="M261" s="214">
        <v>1.1929000000000001</v>
      </c>
      <c r="N261" s="214">
        <v>1.3070999999999999</v>
      </c>
      <c r="O261" s="214">
        <v>0.76200000000000001</v>
      </c>
      <c r="P261" s="214">
        <v>0</v>
      </c>
    </row>
    <row r="262" spans="1:16">
      <c r="A262" s="74">
        <v>53</v>
      </c>
      <c r="B262" s="214">
        <v>0</v>
      </c>
      <c r="C262" s="214">
        <v>0</v>
      </c>
      <c r="D262" s="214">
        <v>5.5990000000000002</v>
      </c>
      <c r="E262" s="214">
        <v>0.65380000000000005</v>
      </c>
      <c r="F262" s="214">
        <v>2.5526</v>
      </c>
      <c r="G262" s="214">
        <v>0.67190000000000005</v>
      </c>
      <c r="H262" s="214">
        <v>3.2993000000000001</v>
      </c>
      <c r="I262" s="214">
        <v>0.69610000000000005</v>
      </c>
      <c r="J262" s="214">
        <v>2.7027000000000001</v>
      </c>
      <c r="K262" s="214">
        <v>0.75970000000000004</v>
      </c>
      <c r="L262" s="214">
        <v>2.3792</v>
      </c>
      <c r="M262" s="214">
        <v>1.1439999999999999</v>
      </c>
      <c r="N262" s="214">
        <v>1.2246999999999999</v>
      </c>
      <c r="O262" s="214">
        <v>0.74319999999999997</v>
      </c>
      <c r="P262" s="214">
        <v>0</v>
      </c>
    </row>
    <row r="263" spans="1:16">
      <c r="A263" s="74">
        <v>54</v>
      </c>
      <c r="B263" s="214">
        <v>0</v>
      </c>
      <c r="C263" s="214">
        <v>0</v>
      </c>
      <c r="D263" s="214">
        <v>5.0876999999999999</v>
      </c>
      <c r="E263" s="214">
        <v>0.63670000000000004</v>
      </c>
      <c r="F263" s="214">
        <v>2.1903000000000001</v>
      </c>
      <c r="G263" s="214">
        <v>0.65369999999999995</v>
      </c>
      <c r="H263" s="214">
        <v>3.22</v>
      </c>
      <c r="I263" s="214">
        <v>0.6694</v>
      </c>
      <c r="J263" s="214">
        <v>2.6593</v>
      </c>
      <c r="K263" s="214">
        <v>0.72840000000000005</v>
      </c>
      <c r="L263" s="214">
        <v>2.3527999999999998</v>
      </c>
      <c r="M263" s="214">
        <v>1.0952</v>
      </c>
      <c r="N263" s="214">
        <v>1.1423000000000001</v>
      </c>
      <c r="O263" s="214">
        <v>0.72440000000000004</v>
      </c>
      <c r="P263" s="214">
        <v>0</v>
      </c>
    </row>
    <row r="264" spans="1:16">
      <c r="A264" s="74">
        <v>55</v>
      </c>
      <c r="B264" s="214">
        <v>0</v>
      </c>
      <c r="C264" s="214">
        <v>0</v>
      </c>
      <c r="D264" s="214">
        <v>5.0437000000000003</v>
      </c>
      <c r="E264" s="214">
        <v>0.63119999999999998</v>
      </c>
      <c r="F264" s="214">
        <v>2.1726999999999999</v>
      </c>
      <c r="G264" s="214">
        <v>0.64839999999999998</v>
      </c>
      <c r="H264" s="214">
        <v>3.1474000000000002</v>
      </c>
      <c r="I264" s="214">
        <v>0.66269999999999996</v>
      </c>
      <c r="J264" s="214">
        <v>2.5710000000000002</v>
      </c>
      <c r="K264" s="214">
        <v>0.71760000000000002</v>
      </c>
      <c r="L264" s="214">
        <v>2.2789000000000001</v>
      </c>
      <c r="M264" s="214">
        <v>1.0799000000000001</v>
      </c>
      <c r="N264" s="214">
        <v>1.1156999999999999</v>
      </c>
      <c r="O264" s="214">
        <v>0.71889999999999998</v>
      </c>
      <c r="P264" s="214">
        <v>0</v>
      </c>
    </row>
    <row r="265" spans="1:16">
      <c r="A265" s="74">
        <v>56</v>
      </c>
      <c r="B265" s="214">
        <v>0</v>
      </c>
      <c r="C265" s="214">
        <v>0</v>
      </c>
      <c r="D265" s="214">
        <v>4.9996999999999998</v>
      </c>
      <c r="E265" s="214">
        <v>0.62560000000000004</v>
      </c>
      <c r="F265" s="214">
        <v>2.1549999999999998</v>
      </c>
      <c r="G265" s="214">
        <v>0.64319999999999999</v>
      </c>
      <c r="H265" s="214">
        <v>3.0748000000000002</v>
      </c>
      <c r="I265" s="214">
        <v>0.65600000000000003</v>
      </c>
      <c r="J265" s="214">
        <v>2.4826999999999999</v>
      </c>
      <c r="K265" s="214">
        <v>0.70689999999999997</v>
      </c>
      <c r="L265" s="214">
        <v>2.2050999999999998</v>
      </c>
      <c r="M265" s="214">
        <v>1.0647</v>
      </c>
      <c r="N265" s="214">
        <v>1.0891</v>
      </c>
      <c r="O265" s="214">
        <v>0.71340000000000003</v>
      </c>
      <c r="P265" s="214">
        <v>0</v>
      </c>
    </row>
    <row r="266" spans="1:16">
      <c r="A266" s="74">
        <v>57</v>
      </c>
      <c r="B266" s="214">
        <v>0</v>
      </c>
      <c r="C266" s="214">
        <v>0</v>
      </c>
      <c r="D266" s="214">
        <v>4.9555999999999996</v>
      </c>
      <c r="E266" s="214">
        <v>0.62009999999999998</v>
      </c>
      <c r="F266" s="214">
        <v>2.1374</v>
      </c>
      <c r="G266" s="214">
        <v>0.63790000000000002</v>
      </c>
      <c r="H266" s="214">
        <v>3.0022000000000002</v>
      </c>
      <c r="I266" s="214">
        <v>0.64939999999999998</v>
      </c>
      <c r="J266" s="214">
        <v>2.3944999999999999</v>
      </c>
      <c r="K266" s="214">
        <v>0.69620000000000004</v>
      </c>
      <c r="L266" s="214">
        <v>2.1313</v>
      </c>
      <c r="M266" s="214">
        <v>1.0495000000000001</v>
      </c>
      <c r="N266" s="214">
        <v>1.0626</v>
      </c>
      <c r="O266" s="214">
        <v>0.70789999999999997</v>
      </c>
      <c r="P266" s="214">
        <v>0</v>
      </c>
    </row>
    <row r="267" spans="1:16">
      <c r="A267" s="74">
        <v>58</v>
      </c>
      <c r="B267" s="214">
        <v>0</v>
      </c>
      <c r="C267" s="214">
        <v>0</v>
      </c>
      <c r="D267" s="214">
        <v>4.9116</v>
      </c>
      <c r="E267" s="214">
        <v>0.61460000000000004</v>
      </c>
      <c r="F267" s="214">
        <v>2.1198000000000001</v>
      </c>
      <c r="G267" s="214">
        <v>0.63260000000000005</v>
      </c>
      <c r="H267" s="214">
        <v>2.9296000000000002</v>
      </c>
      <c r="I267" s="214">
        <v>0.64270000000000005</v>
      </c>
      <c r="J267" s="214">
        <v>2.3062</v>
      </c>
      <c r="K267" s="214">
        <v>0.6855</v>
      </c>
      <c r="L267" s="214">
        <v>2.0575000000000001</v>
      </c>
      <c r="M267" s="214">
        <v>1.0342</v>
      </c>
      <c r="N267" s="214">
        <v>1.036</v>
      </c>
      <c r="O267" s="214">
        <v>0.70240000000000002</v>
      </c>
      <c r="P267" s="214">
        <v>0</v>
      </c>
    </row>
    <row r="268" spans="1:16">
      <c r="A268" s="74">
        <v>59</v>
      </c>
      <c r="B268" s="214">
        <v>0</v>
      </c>
      <c r="C268" s="214">
        <v>0</v>
      </c>
      <c r="D268" s="214">
        <v>4.8676000000000004</v>
      </c>
      <c r="E268" s="214">
        <v>0.60909999999999997</v>
      </c>
      <c r="F268" s="214">
        <v>2.1021000000000001</v>
      </c>
      <c r="G268" s="214">
        <v>0.62739999999999996</v>
      </c>
      <c r="H268" s="214">
        <v>2.8570000000000002</v>
      </c>
      <c r="I268" s="214">
        <v>0.63600000000000001</v>
      </c>
      <c r="J268" s="214">
        <v>2.2179000000000002</v>
      </c>
      <c r="K268" s="214">
        <v>0.67479999999999996</v>
      </c>
      <c r="L268" s="214">
        <v>1.9837</v>
      </c>
      <c r="M268" s="214">
        <v>1.0189999999999999</v>
      </c>
      <c r="N268" s="214">
        <v>1.0094000000000001</v>
      </c>
      <c r="O268" s="214">
        <v>0.69689999999999996</v>
      </c>
      <c r="P268" s="214">
        <v>0</v>
      </c>
    </row>
    <row r="269" spans="1:16">
      <c r="A269" s="74">
        <v>60</v>
      </c>
      <c r="B269" s="214">
        <v>0</v>
      </c>
      <c r="C269" s="214">
        <v>0</v>
      </c>
      <c r="D269" s="214">
        <v>4.8235999999999999</v>
      </c>
      <c r="E269" s="214">
        <v>0.60360000000000003</v>
      </c>
      <c r="F269" s="214">
        <v>2.0844999999999998</v>
      </c>
      <c r="G269" s="214">
        <v>0.62209999999999999</v>
      </c>
      <c r="H269" s="214">
        <v>2.7844000000000002</v>
      </c>
      <c r="I269" s="214">
        <v>0.62929999999999997</v>
      </c>
      <c r="J269" s="214">
        <v>2.1295999999999999</v>
      </c>
      <c r="K269" s="214">
        <v>0.66410000000000002</v>
      </c>
      <c r="L269" s="214">
        <v>1.9098999999999999</v>
      </c>
      <c r="M269" s="214">
        <v>1.0038</v>
      </c>
      <c r="N269" s="214">
        <v>0.98280000000000001</v>
      </c>
      <c r="O269" s="214">
        <v>0.69140000000000001</v>
      </c>
      <c r="P269" s="214">
        <v>0</v>
      </c>
    </row>
    <row r="271" spans="1:16">
      <c r="A271" s="73" t="e">
        <f>HLOOKUP('Calculatrice des coûts NMETI'!$I$22, B275:Q336, MATCH('Calculatrice des coûts NMETI'!$K$22,A275:A336))</f>
        <v>#N/A</v>
      </c>
    </row>
    <row r="272" spans="1:16">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c r="A276" s="74">
        <v>0</v>
      </c>
      <c r="B276" s="214">
        <v>0</v>
      </c>
      <c r="C276" s="214">
        <v>0</v>
      </c>
      <c r="D276" s="214">
        <v>7.9889999999999999</v>
      </c>
      <c r="E276" s="214">
        <v>2.5514999999999999</v>
      </c>
      <c r="F276" s="214">
        <v>12.936</v>
      </c>
      <c r="G276" s="214">
        <v>2.7117</v>
      </c>
      <c r="H276" s="214">
        <v>14.321999999999999</v>
      </c>
      <c r="I276" s="214">
        <v>3.0554999999999999</v>
      </c>
      <c r="J276" s="214">
        <v>15.132</v>
      </c>
      <c r="K276" s="214">
        <v>5.3543000000000003</v>
      </c>
      <c r="L276" s="214">
        <v>35.615000000000002</v>
      </c>
      <c r="M276" s="214">
        <v>3.3733</v>
      </c>
      <c r="N276" s="214">
        <v>0</v>
      </c>
      <c r="O276" s="214">
        <v>0</v>
      </c>
      <c r="P276" s="214">
        <v>0</v>
      </c>
    </row>
    <row r="277" spans="1:16">
      <c r="A277" s="74">
        <v>1</v>
      </c>
      <c r="B277" s="214">
        <v>0</v>
      </c>
      <c r="C277" s="214">
        <v>0</v>
      </c>
      <c r="D277" s="214">
        <v>7.1013000000000002</v>
      </c>
      <c r="E277" s="214">
        <v>2.2679999999999998</v>
      </c>
      <c r="F277" s="214">
        <v>11.498699999999999</v>
      </c>
      <c r="G277" s="214">
        <v>2.4104000000000001</v>
      </c>
      <c r="H277" s="214">
        <v>12.730700000000001</v>
      </c>
      <c r="I277" s="214">
        <v>2.7160000000000002</v>
      </c>
      <c r="J277" s="214">
        <v>13.450699999999999</v>
      </c>
      <c r="K277" s="214">
        <v>4.7592999999999996</v>
      </c>
      <c r="L277" s="214">
        <v>31.657800000000002</v>
      </c>
      <c r="M277" s="214">
        <v>2.9984999999999999</v>
      </c>
      <c r="N277" s="214">
        <v>0</v>
      </c>
      <c r="O277" s="214">
        <v>0</v>
      </c>
      <c r="P277" s="214">
        <v>0</v>
      </c>
    </row>
    <row r="278" spans="1:16">
      <c r="A278" s="74">
        <v>2</v>
      </c>
      <c r="B278" s="214">
        <v>0</v>
      </c>
      <c r="C278" s="214">
        <v>0</v>
      </c>
      <c r="D278" s="214">
        <v>6.2137000000000002</v>
      </c>
      <c r="E278" s="214">
        <v>1.9844999999999999</v>
      </c>
      <c r="F278" s="214">
        <v>10.061299999999999</v>
      </c>
      <c r="G278" s="214">
        <v>2.1091000000000002</v>
      </c>
      <c r="H278" s="214">
        <v>11.1393</v>
      </c>
      <c r="I278" s="214">
        <v>2.3765000000000001</v>
      </c>
      <c r="J278" s="214">
        <v>11.769299999999999</v>
      </c>
      <c r="K278" s="214">
        <v>4.1643999999999997</v>
      </c>
      <c r="L278" s="214">
        <v>27.700600000000001</v>
      </c>
      <c r="M278" s="214">
        <v>2.6236999999999999</v>
      </c>
      <c r="N278" s="214">
        <v>0</v>
      </c>
      <c r="O278" s="214">
        <v>0</v>
      </c>
      <c r="P278" s="214">
        <v>0</v>
      </c>
    </row>
    <row r="279" spans="1:16">
      <c r="A279" s="74">
        <v>3</v>
      </c>
      <c r="B279" s="214">
        <v>0</v>
      </c>
      <c r="C279" s="214">
        <v>0</v>
      </c>
      <c r="D279" s="214">
        <v>5.3259999999999996</v>
      </c>
      <c r="E279" s="214">
        <v>1.7010000000000001</v>
      </c>
      <c r="F279" s="214">
        <v>8.6240000000000006</v>
      </c>
      <c r="G279" s="214">
        <v>1.8078000000000001</v>
      </c>
      <c r="H279" s="214">
        <v>9.548</v>
      </c>
      <c r="I279" s="214">
        <v>2.0369999999999999</v>
      </c>
      <c r="J279" s="214">
        <v>10.087999999999999</v>
      </c>
      <c r="K279" s="214">
        <v>3.5695000000000001</v>
      </c>
      <c r="L279" s="214">
        <v>23.743400000000001</v>
      </c>
      <c r="M279" s="214">
        <v>2.2488000000000001</v>
      </c>
      <c r="N279" s="214">
        <v>0</v>
      </c>
      <c r="O279" s="214">
        <v>0</v>
      </c>
      <c r="P279" s="214">
        <v>0</v>
      </c>
    </row>
    <row r="280" spans="1:16">
      <c r="A280" s="74">
        <v>4</v>
      </c>
      <c r="B280" s="214">
        <v>0</v>
      </c>
      <c r="C280" s="214">
        <v>0</v>
      </c>
      <c r="D280" s="214">
        <v>4.4382999999999999</v>
      </c>
      <c r="E280" s="214">
        <v>1.4175</v>
      </c>
      <c r="F280" s="214">
        <v>7.1867000000000001</v>
      </c>
      <c r="G280" s="214">
        <v>1.5065</v>
      </c>
      <c r="H280" s="214">
        <v>7.9566999999999997</v>
      </c>
      <c r="I280" s="214">
        <v>1.6975</v>
      </c>
      <c r="J280" s="214">
        <v>8.4067000000000007</v>
      </c>
      <c r="K280" s="214">
        <v>2.9746000000000001</v>
      </c>
      <c r="L280" s="214">
        <v>19.786100000000001</v>
      </c>
      <c r="M280" s="214">
        <v>1.8740000000000001</v>
      </c>
      <c r="N280" s="214">
        <v>0</v>
      </c>
      <c r="O280" s="214">
        <v>0</v>
      </c>
      <c r="P280" s="214">
        <v>0</v>
      </c>
    </row>
    <row r="281" spans="1:16">
      <c r="A281" s="74">
        <v>5</v>
      </c>
      <c r="B281" s="214">
        <v>0</v>
      </c>
      <c r="C281" s="214">
        <v>0</v>
      </c>
      <c r="D281" s="214">
        <v>3.5507</v>
      </c>
      <c r="E281" s="214">
        <v>1.1339999999999999</v>
      </c>
      <c r="F281" s="214">
        <v>5.7492999999999999</v>
      </c>
      <c r="G281" s="214">
        <v>1.2052</v>
      </c>
      <c r="H281" s="214">
        <v>6.3653000000000004</v>
      </c>
      <c r="I281" s="214">
        <v>1.3580000000000001</v>
      </c>
      <c r="J281" s="214">
        <v>6.7252999999999998</v>
      </c>
      <c r="K281" s="214">
        <v>2.3797000000000001</v>
      </c>
      <c r="L281" s="214">
        <v>15.828900000000001</v>
      </c>
      <c r="M281" s="214">
        <v>1.4992000000000001</v>
      </c>
      <c r="N281" s="214">
        <v>0</v>
      </c>
      <c r="O281" s="214">
        <v>0</v>
      </c>
      <c r="P281" s="214">
        <v>0</v>
      </c>
    </row>
    <row r="282" spans="1:16">
      <c r="A282" s="74">
        <v>6</v>
      </c>
      <c r="B282" s="214">
        <v>0</v>
      </c>
      <c r="C282" s="214">
        <v>0</v>
      </c>
      <c r="D282" s="214">
        <v>2.6629999999999998</v>
      </c>
      <c r="E282" s="214">
        <v>0.85050000000000003</v>
      </c>
      <c r="F282" s="214">
        <v>4.3120000000000003</v>
      </c>
      <c r="G282" s="214">
        <v>0.90390000000000004</v>
      </c>
      <c r="H282" s="214">
        <v>4.774</v>
      </c>
      <c r="I282" s="214">
        <v>1.0185</v>
      </c>
      <c r="J282" s="214">
        <v>5.0439999999999996</v>
      </c>
      <c r="K282" s="214">
        <v>1.7847999999999999</v>
      </c>
      <c r="L282" s="214">
        <v>11.871700000000001</v>
      </c>
      <c r="M282" s="214">
        <v>1.1244000000000001</v>
      </c>
      <c r="N282" s="214">
        <v>0</v>
      </c>
      <c r="O282" s="214">
        <v>0</v>
      </c>
      <c r="P282" s="214">
        <v>0</v>
      </c>
    </row>
    <row r="283" spans="1:16">
      <c r="A283" s="74">
        <v>7</v>
      </c>
      <c r="B283" s="214">
        <v>0</v>
      </c>
      <c r="C283" s="214">
        <v>0</v>
      </c>
      <c r="D283" s="214">
        <v>2.5571000000000002</v>
      </c>
      <c r="E283" s="214">
        <v>0.82689999999999997</v>
      </c>
      <c r="F283" s="214">
        <v>4.0696000000000003</v>
      </c>
      <c r="G283" s="214">
        <v>0.87880000000000003</v>
      </c>
      <c r="H283" s="214">
        <v>4.5739999999999998</v>
      </c>
      <c r="I283" s="214">
        <v>0.99019999999999997</v>
      </c>
      <c r="J283" s="214">
        <v>4.8685999999999998</v>
      </c>
      <c r="K283" s="214">
        <v>1.7352000000000001</v>
      </c>
      <c r="L283" s="214">
        <v>11.062099999999999</v>
      </c>
      <c r="M283" s="214">
        <v>1.0931999999999999</v>
      </c>
      <c r="N283" s="214">
        <v>0</v>
      </c>
      <c r="O283" s="214">
        <v>0</v>
      </c>
      <c r="P283" s="214">
        <v>0</v>
      </c>
    </row>
    <row r="284" spans="1:16">
      <c r="A284" s="74">
        <v>8</v>
      </c>
      <c r="B284" s="214">
        <v>0</v>
      </c>
      <c r="C284" s="214">
        <v>0</v>
      </c>
      <c r="D284" s="214">
        <v>2.4512</v>
      </c>
      <c r="E284" s="214">
        <v>0.80330000000000001</v>
      </c>
      <c r="F284" s="214">
        <v>3.8271999999999999</v>
      </c>
      <c r="G284" s="214">
        <v>0.85370000000000001</v>
      </c>
      <c r="H284" s="214">
        <v>4.3739999999999997</v>
      </c>
      <c r="I284" s="214">
        <v>0.96189999999999998</v>
      </c>
      <c r="J284" s="214">
        <v>4.6932</v>
      </c>
      <c r="K284" s="214">
        <v>1.6856</v>
      </c>
      <c r="L284" s="214">
        <v>10.252599999999999</v>
      </c>
      <c r="M284" s="214">
        <v>1.0620000000000001</v>
      </c>
      <c r="N284" s="214">
        <v>0</v>
      </c>
      <c r="O284" s="214">
        <v>0</v>
      </c>
      <c r="P284" s="214">
        <v>0</v>
      </c>
    </row>
    <row r="285" spans="1:16">
      <c r="A285" s="74">
        <v>9</v>
      </c>
      <c r="B285" s="214">
        <v>0</v>
      </c>
      <c r="C285" s="214">
        <v>0</v>
      </c>
      <c r="D285" s="214">
        <v>2.3452999999999999</v>
      </c>
      <c r="E285" s="214">
        <v>0.77959999999999996</v>
      </c>
      <c r="F285" s="214">
        <v>3.5848</v>
      </c>
      <c r="G285" s="214">
        <v>0.8286</v>
      </c>
      <c r="H285" s="214">
        <v>4.1740000000000004</v>
      </c>
      <c r="I285" s="214">
        <v>0.93359999999999999</v>
      </c>
      <c r="J285" s="214">
        <v>4.5178000000000003</v>
      </c>
      <c r="K285" s="214">
        <v>1.6359999999999999</v>
      </c>
      <c r="L285" s="214">
        <v>9.4429999999999996</v>
      </c>
      <c r="M285" s="214">
        <v>1.0306999999999999</v>
      </c>
      <c r="N285" s="214">
        <v>0</v>
      </c>
      <c r="O285" s="214">
        <v>0</v>
      </c>
      <c r="P285" s="214">
        <v>0</v>
      </c>
    </row>
    <row r="286" spans="1:16">
      <c r="A286" s="74">
        <v>10</v>
      </c>
      <c r="B286" s="214">
        <v>0</v>
      </c>
      <c r="C286" s="214">
        <v>0</v>
      </c>
      <c r="D286" s="214">
        <v>2.2393000000000001</v>
      </c>
      <c r="E286" s="214">
        <v>0.75600000000000001</v>
      </c>
      <c r="F286" s="214">
        <v>3.3422999999999998</v>
      </c>
      <c r="G286" s="214">
        <v>0.80349999999999999</v>
      </c>
      <c r="H286" s="214">
        <v>3.9740000000000002</v>
      </c>
      <c r="I286" s="214">
        <v>0.90529999999999999</v>
      </c>
      <c r="J286" s="214">
        <v>4.3422999999999998</v>
      </c>
      <c r="K286" s="214">
        <v>1.5864</v>
      </c>
      <c r="L286" s="214">
        <v>8.6334999999999997</v>
      </c>
      <c r="M286" s="214">
        <v>0.99950000000000006</v>
      </c>
      <c r="N286" s="214">
        <v>0</v>
      </c>
      <c r="O286" s="214">
        <v>0</v>
      </c>
      <c r="P286" s="214">
        <v>0</v>
      </c>
    </row>
    <row r="287" spans="1:16">
      <c r="A287" s="74">
        <v>11</v>
      </c>
      <c r="B287" s="214">
        <v>0</v>
      </c>
      <c r="C287" s="214">
        <v>0</v>
      </c>
      <c r="D287" s="214">
        <v>2.1334</v>
      </c>
      <c r="E287" s="214">
        <v>0.73240000000000005</v>
      </c>
      <c r="F287" s="214">
        <v>3.0998999999999999</v>
      </c>
      <c r="G287" s="214">
        <v>0.77839999999999998</v>
      </c>
      <c r="H287" s="214">
        <v>3.774</v>
      </c>
      <c r="I287" s="214">
        <v>0.877</v>
      </c>
      <c r="J287" s="214">
        <v>4.1669</v>
      </c>
      <c r="K287" s="214">
        <v>1.5368999999999999</v>
      </c>
      <c r="L287" s="214">
        <v>7.8239000000000001</v>
      </c>
      <c r="M287" s="214">
        <v>0.96830000000000005</v>
      </c>
      <c r="N287" s="214">
        <v>0</v>
      </c>
      <c r="O287" s="214">
        <v>0</v>
      </c>
      <c r="P287" s="214">
        <v>0</v>
      </c>
    </row>
    <row r="288" spans="1:16">
      <c r="A288" s="74">
        <v>12</v>
      </c>
      <c r="B288" s="214">
        <v>0</v>
      </c>
      <c r="C288" s="214">
        <v>0</v>
      </c>
      <c r="D288" s="214">
        <v>2.0274999999999999</v>
      </c>
      <c r="E288" s="214">
        <v>0.70879999999999999</v>
      </c>
      <c r="F288" s="214">
        <v>2.8574999999999999</v>
      </c>
      <c r="G288" s="214">
        <v>0.75329999999999997</v>
      </c>
      <c r="H288" s="214">
        <v>3.5739999999999998</v>
      </c>
      <c r="I288" s="214">
        <v>0.8488</v>
      </c>
      <c r="J288" s="214">
        <v>3.9914999999999998</v>
      </c>
      <c r="K288" s="214">
        <v>1.4873000000000001</v>
      </c>
      <c r="L288" s="214">
        <v>7.0143000000000004</v>
      </c>
      <c r="M288" s="214">
        <v>0.93700000000000006</v>
      </c>
      <c r="N288" s="214">
        <v>0</v>
      </c>
      <c r="O288" s="214">
        <v>0</v>
      </c>
      <c r="P288" s="214">
        <v>0</v>
      </c>
    </row>
    <row r="289" spans="1:16">
      <c r="A289" s="74">
        <v>13</v>
      </c>
      <c r="B289" s="214">
        <v>0</v>
      </c>
      <c r="C289" s="214">
        <v>0</v>
      </c>
      <c r="D289" s="214">
        <v>1.9216</v>
      </c>
      <c r="E289" s="214">
        <v>0.68510000000000004</v>
      </c>
      <c r="F289" s="214">
        <v>2.6151</v>
      </c>
      <c r="G289" s="214">
        <v>0.72809999999999997</v>
      </c>
      <c r="H289" s="214">
        <v>3.3740000000000001</v>
      </c>
      <c r="I289" s="214">
        <v>0.82050000000000001</v>
      </c>
      <c r="J289" s="214">
        <v>3.8161</v>
      </c>
      <c r="K289" s="214">
        <v>1.4377</v>
      </c>
      <c r="L289" s="214">
        <v>6.2047999999999996</v>
      </c>
      <c r="M289" s="214">
        <v>0.90580000000000005</v>
      </c>
      <c r="N289" s="214">
        <v>0</v>
      </c>
      <c r="O289" s="214">
        <v>0</v>
      </c>
      <c r="P289" s="214">
        <v>0</v>
      </c>
    </row>
    <row r="290" spans="1:16">
      <c r="A290" s="74">
        <v>14</v>
      </c>
      <c r="B290" s="214">
        <v>0</v>
      </c>
      <c r="C290" s="214">
        <v>0</v>
      </c>
      <c r="D290" s="214">
        <v>1.8157000000000001</v>
      </c>
      <c r="E290" s="214">
        <v>0.66149999999999998</v>
      </c>
      <c r="F290" s="214">
        <v>2.3727</v>
      </c>
      <c r="G290" s="214">
        <v>0.70299999999999996</v>
      </c>
      <c r="H290" s="214">
        <v>3.1739999999999999</v>
      </c>
      <c r="I290" s="214">
        <v>0.79220000000000002</v>
      </c>
      <c r="J290" s="214">
        <v>3.6406999999999998</v>
      </c>
      <c r="K290" s="214">
        <v>1.3880999999999999</v>
      </c>
      <c r="L290" s="214">
        <v>5.3952</v>
      </c>
      <c r="M290" s="214">
        <v>0.87460000000000004</v>
      </c>
      <c r="N290" s="214">
        <v>0</v>
      </c>
      <c r="O290" s="214">
        <v>0</v>
      </c>
      <c r="P290" s="214">
        <v>0</v>
      </c>
    </row>
    <row r="291" spans="1:16">
      <c r="A291" s="74">
        <v>15</v>
      </c>
      <c r="B291" s="214">
        <v>0</v>
      </c>
      <c r="C291" s="214">
        <v>0</v>
      </c>
      <c r="D291" s="214">
        <v>1.7098</v>
      </c>
      <c r="E291" s="214">
        <v>0.63790000000000002</v>
      </c>
      <c r="F291" s="214">
        <v>2.1303000000000001</v>
      </c>
      <c r="G291" s="214">
        <v>0.67789999999999995</v>
      </c>
      <c r="H291" s="214">
        <v>2.9740000000000002</v>
      </c>
      <c r="I291" s="214">
        <v>0.76390000000000002</v>
      </c>
      <c r="J291" s="214">
        <v>3.4653</v>
      </c>
      <c r="K291" s="214">
        <v>1.3386</v>
      </c>
      <c r="L291" s="214">
        <v>4.5857000000000001</v>
      </c>
      <c r="M291" s="214">
        <v>0.84330000000000005</v>
      </c>
      <c r="N291" s="214">
        <v>0</v>
      </c>
      <c r="O291" s="214">
        <v>0</v>
      </c>
      <c r="P291" s="214">
        <v>0</v>
      </c>
    </row>
    <row r="292" spans="1:16">
      <c r="A292" s="74">
        <v>16</v>
      </c>
      <c r="B292" s="214">
        <v>0</v>
      </c>
      <c r="C292" s="214">
        <v>0</v>
      </c>
      <c r="D292" s="214">
        <v>1.6037999999999999</v>
      </c>
      <c r="E292" s="214">
        <v>0.61429999999999996</v>
      </c>
      <c r="F292" s="214">
        <v>1.8877999999999999</v>
      </c>
      <c r="G292" s="214">
        <v>0.65280000000000005</v>
      </c>
      <c r="H292" s="214">
        <v>2.774</v>
      </c>
      <c r="I292" s="214">
        <v>0.73560000000000003</v>
      </c>
      <c r="J292" s="214">
        <v>3.2898000000000001</v>
      </c>
      <c r="K292" s="214">
        <v>1.2889999999999999</v>
      </c>
      <c r="L292" s="214">
        <v>3.7761</v>
      </c>
      <c r="M292" s="214">
        <v>0.81210000000000004</v>
      </c>
      <c r="N292" s="214">
        <v>0</v>
      </c>
      <c r="O292" s="214">
        <v>0</v>
      </c>
      <c r="P292" s="214">
        <v>0</v>
      </c>
    </row>
    <row r="293" spans="1:16">
      <c r="A293" s="74">
        <v>17</v>
      </c>
      <c r="B293" s="214">
        <v>0</v>
      </c>
      <c r="C293" s="214">
        <v>0</v>
      </c>
      <c r="D293" s="214">
        <v>1.4979</v>
      </c>
      <c r="E293" s="214">
        <v>0.59060000000000001</v>
      </c>
      <c r="F293" s="214">
        <v>1.6454</v>
      </c>
      <c r="G293" s="214">
        <v>0.62770000000000004</v>
      </c>
      <c r="H293" s="214">
        <v>2.5739999999999998</v>
      </c>
      <c r="I293" s="214">
        <v>0.70730000000000004</v>
      </c>
      <c r="J293" s="214">
        <v>3.1143999999999998</v>
      </c>
      <c r="K293" s="214">
        <v>1.2394000000000001</v>
      </c>
      <c r="L293" s="214">
        <v>2.9666000000000001</v>
      </c>
      <c r="M293" s="214">
        <v>0.78090000000000004</v>
      </c>
      <c r="N293" s="214">
        <v>0</v>
      </c>
      <c r="O293" s="214">
        <v>0</v>
      </c>
      <c r="P293" s="214">
        <v>0</v>
      </c>
    </row>
    <row r="294" spans="1:16">
      <c r="A294" s="74">
        <v>18</v>
      </c>
      <c r="B294" s="214">
        <v>0</v>
      </c>
      <c r="C294" s="214">
        <v>0</v>
      </c>
      <c r="D294" s="214">
        <v>1.3919999999999999</v>
      </c>
      <c r="E294" s="214">
        <v>0.56699999999999995</v>
      </c>
      <c r="F294" s="214">
        <v>1.403</v>
      </c>
      <c r="G294" s="214">
        <v>0.60260000000000002</v>
      </c>
      <c r="H294" s="214">
        <v>2.3740000000000001</v>
      </c>
      <c r="I294" s="214">
        <v>0.67900000000000005</v>
      </c>
      <c r="J294" s="214">
        <v>2.9390000000000001</v>
      </c>
      <c r="K294" s="214">
        <v>1.1898</v>
      </c>
      <c r="L294" s="214">
        <v>2.157</v>
      </c>
      <c r="M294" s="214">
        <v>0.74960000000000004</v>
      </c>
      <c r="N294" s="214">
        <v>2.7989999999999999</v>
      </c>
      <c r="O294" s="214">
        <v>0.5454</v>
      </c>
      <c r="P294" s="214">
        <v>0</v>
      </c>
    </row>
    <row r="295" spans="1:16">
      <c r="A295" s="74">
        <v>19</v>
      </c>
      <c r="B295" s="214">
        <v>0</v>
      </c>
      <c r="C295" s="214">
        <v>0</v>
      </c>
      <c r="D295" s="214">
        <v>1.5464</v>
      </c>
      <c r="E295" s="214">
        <v>0.56330000000000002</v>
      </c>
      <c r="F295" s="214">
        <v>1.516</v>
      </c>
      <c r="G295" s="214">
        <v>0.59589999999999999</v>
      </c>
      <c r="H295" s="214">
        <v>2.3751000000000002</v>
      </c>
      <c r="I295" s="214">
        <v>0.68069999999999997</v>
      </c>
      <c r="J295" s="214">
        <v>2.8357999999999999</v>
      </c>
      <c r="K295" s="214">
        <v>1.1392</v>
      </c>
      <c r="L295" s="214">
        <v>2.0954000000000002</v>
      </c>
      <c r="M295" s="214">
        <v>0.75519999999999998</v>
      </c>
      <c r="N295" s="214">
        <v>2.7212999999999998</v>
      </c>
      <c r="O295" s="214">
        <v>0.53029999999999999</v>
      </c>
      <c r="P295" s="214">
        <v>0</v>
      </c>
    </row>
    <row r="296" spans="1:16">
      <c r="A296" s="74">
        <v>20</v>
      </c>
      <c r="B296" s="214">
        <v>0</v>
      </c>
      <c r="C296" s="214">
        <v>0</v>
      </c>
      <c r="D296" s="214">
        <v>1.7008000000000001</v>
      </c>
      <c r="E296" s="214">
        <v>0.5595</v>
      </c>
      <c r="F296" s="214">
        <v>1.629</v>
      </c>
      <c r="G296" s="214">
        <v>0.58919999999999995</v>
      </c>
      <c r="H296" s="214">
        <v>2.3761000000000001</v>
      </c>
      <c r="I296" s="214">
        <v>0.68240000000000001</v>
      </c>
      <c r="J296" s="214">
        <v>2.7326000000000001</v>
      </c>
      <c r="K296" s="214">
        <v>1.0886</v>
      </c>
      <c r="L296" s="214">
        <v>2.0337999999999998</v>
      </c>
      <c r="M296" s="214">
        <v>0.76090000000000002</v>
      </c>
      <c r="N296" s="214">
        <v>2.6435</v>
      </c>
      <c r="O296" s="214">
        <v>0.5151</v>
      </c>
      <c r="P296" s="214">
        <v>0</v>
      </c>
    </row>
    <row r="297" spans="1:16">
      <c r="A297" s="74">
        <v>21</v>
      </c>
      <c r="B297" s="214">
        <v>0</v>
      </c>
      <c r="C297" s="214">
        <v>0</v>
      </c>
      <c r="D297" s="214">
        <v>1.8552</v>
      </c>
      <c r="E297" s="214">
        <v>0.55579999999999996</v>
      </c>
      <c r="F297" s="214">
        <v>1.742</v>
      </c>
      <c r="G297" s="214">
        <v>0.58250000000000002</v>
      </c>
      <c r="H297" s="214">
        <v>2.3772000000000002</v>
      </c>
      <c r="I297" s="214">
        <v>0.68420000000000003</v>
      </c>
      <c r="J297" s="214">
        <v>2.6294</v>
      </c>
      <c r="K297" s="214">
        <v>1.0379</v>
      </c>
      <c r="L297" s="214">
        <v>1.9722</v>
      </c>
      <c r="M297" s="214">
        <v>0.76649999999999996</v>
      </c>
      <c r="N297" s="214">
        <v>2.5657999999999999</v>
      </c>
      <c r="O297" s="214">
        <v>0.5</v>
      </c>
      <c r="P297" s="214">
        <v>0</v>
      </c>
    </row>
    <row r="298" spans="1:16">
      <c r="A298" s="74">
        <v>22</v>
      </c>
      <c r="B298" s="214">
        <v>0</v>
      </c>
      <c r="C298" s="214">
        <v>0</v>
      </c>
      <c r="D298" s="214">
        <v>2.0095000000000001</v>
      </c>
      <c r="E298" s="214">
        <v>0.55200000000000005</v>
      </c>
      <c r="F298" s="214">
        <v>1.8549</v>
      </c>
      <c r="G298" s="214">
        <v>0.57569999999999999</v>
      </c>
      <c r="H298" s="214">
        <v>2.3782999999999999</v>
      </c>
      <c r="I298" s="214">
        <v>0.68589999999999995</v>
      </c>
      <c r="J298" s="214">
        <v>2.5261</v>
      </c>
      <c r="K298" s="214">
        <v>0.98729999999999996</v>
      </c>
      <c r="L298" s="214">
        <v>1.9106000000000001</v>
      </c>
      <c r="M298" s="214">
        <v>0.77210000000000001</v>
      </c>
      <c r="N298" s="214">
        <v>2.488</v>
      </c>
      <c r="O298" s="214">
        <v>0.48480000000000001</v>
      </c>
      <c r="P298" s="214">
        <v>0</v>
      </c>
    </row>
    <row r="299" spans="1:16">
      <c r="A299" s="74">
        <v>23</v>
      </c>
      <c r="B299" s="214">
        <v>0</v>
      </c>
      <c r="C299" s="214">
        <v>0</v>
      </c>
      <c r="D299" s="214">
        <v>2.1638999999999999</v>
      </c>
      <c r="E299" s="214">
        <v>0.54830000000000001</v>
      </c>
      <c r="F299" s="214">
        <v>1.9679</v>
      </c>
      <c r="G299" s="214">
        <v>0.56899999999999995</v>
      </c>
      <c r="H299" s="214">
        <v>2.3793000000000002</v>
      </c>
      <c r="I299" s="214">
        <v>0.68759999999999999</v>
      </c>
      <c r="J299" s="214">
        <v>2.4228999999999998</v>
      </c>
      <c r="K299" s="214">
        <v>0.93659999999999999</v>
      </c>
      <c r="L299" s="214">
        <v>1.849</v>
      </c>
      <c r="M299" s="214">
        <v>0.77780000000000005</v>
      </c>
      <c r="N299" s="214">
        <v>2.4102999999999999</v>
      </c>
      <c r="O299" s="214">
        <v>0.46970000000000001</v>
      </c>
      <c r="P299" s="214">
        <v>0</v>
      </c>
    </row>
    <row r="300" spans="1:16">
      <c r="A300" s="74">
        <v>24</v>
      </c>
      <c r="B300" s="214">
        <v>0</v>
      </c>
      <c r="C300" s="214">
        <v>0</v>
      </c>
      <c r="D300" s="214">
        <v>2.3182999999999998</v>
      </c>
      <c r="E300" s="214">
        <v>0.54449999999999998</v>
      </c>
      <c r="F300" s="214">
        <v>2.0809000000000002</v>
      </c>
      <c r="G300" s="214">
        <v>0.56230000000000002</v>
      </c>
      <c r="H300" s="214">
        <v>2.3803999999999998</v>
      </c>
      <c r="I300" s="214">
        <v>0.68930000000000002</v>
      </c>
      <c r="J300" s="214">
        <v>2.3197000000000001</v>
      </c>
      <c r="K300" s="214">
        <v>0.88600000000000001</v>
      </c>
      <c r="L300" s="214">
        <v>1.7873000000000001</v>
      </c>
      <c r="M300" s="214">
        <v>0.78339999999999999</v>
      </c>
      <c r="N300" s="214">
        <v>2.3325</v>
      </c>
      <c r="O300" s="214">
        <v>0.45450000000000002</v>
      </c>
      <c r="P300" s="214">
        <v>0</v>
      </c>
    </row>
    <row r="301" spans="1:16">
      <c r="A301" s="74">
        <v>25</v>
      </c>
      <c r="B301" s="214">
        <v>0</v>
      </c>
      <c r="C301" s="214">
        <v>0</v>
      </c>
      <c r="D301" s="214">
        <v>2.4727000000000001</v>
      </c>
      <c r="E301" s="214">
        <v>0.54079999999999995</v>
      </c>
      <c r="F301" s="214">
        <v>2.1939000000000002</v>
      </c>
      <c r="G301" s="214">
        <v>0.55559999999999998</v>
      </c>
      <c r="H301" s="214">
        <v>2.3815</v>
      </c>
      <c r="I301" s="214">
        <v>0.69099999999999995</v>
      </c>
      <c r="J301" s="214">
        <v>2.2164999999999999</v>
      </c>
      <c r="K301" s="214">
        <v>0.83530000000000004</v>
      </c>
      <c r="L301" s="214">
        <v>1.7257</v>
      </c>
      <c r="M301" s="214">
        <v>0.78900000000000003</v>
      </c>
      <c r="N301" s="214">
        <v>2.2547999999999999</v>
      </c>
      <c r="O301" s="214">
        <v>0.43940000000000001</v>
      </c>
      <c r="P301" s="214">
        <v>0</v>
      </c>
    </row>
    <row r="302" spans="1:16">
      <c r="A302" s="74">
        <v>26</v>
      </c>
      <c r="B302" s="214">
        <v>0</v>
      </c>
      <c r="C302" s="214">
        <v>0</v>
      </c>
      <c r="D302" s="214">
        <v>2.6271</v>
      </c>
      <c r="E302" s="214">
        <v>0.53700000000000003</v>
      </c>
      <c r="F302" s="214">
        <v>2.3069000000000002</v>
      </c>
      <c r="G302" s="214">
        <v>0.54890000000000005</v>
      </c>
      <c r="H302" s="214">
        <v>2.3824999999999998</v>
      </c>
      <c r="I302" s="214">
        <v>0.69269999999999998</v>
      </c>
      <c r="J302" s="214">
        <v>2.1133000000000002</v>
      </c>
      <c r="K302" s="214">
        <v>0.78469999999999995</v>
      </c>
      <c r="L302" s="214">
        <v>1.6640999999999999</v>
      </c>
      <c r="M302" s="214">
        <v>0.79469999999999996</v>
      </c>
      <c r="N302" s="214">
        <v>2.177</v>
      </c>
      <c r="O302" s="214">
        <v>0.42420000000000002</v>
      </c>
      <c r="P302" s="214">
        <v>0</v>
      </c>
    </row>
    <row r="303" spans="1:16">
      <c r="A303" s="74">
        <v>27</v>
      </c>
      <c r="B303" s="214">
        <v>0</v>
      </c>
      <c r="C303" s="214">
        <v>0</v>
      </c>
      <c r="D303" s="214">
        <v>2.7814999999999999</v>
      </c>
      <c r="E303" s="214">
        <v>0.5333</v>
      </c>
      <c r="F303" s="214">
        <v>2.4199000000000002</v>
      </c>
      <c r="G303" s="214">
        <v>0.54220000000000002</v>
      </c>
      <c r="H303" s="214">
        <v>2.3835999999999999</v>
      </c>
      <c r="I303" s="214">
        <v>0.69450000000000001</v>
      </c>
      <c r="J303" s="214">
        <v>2.0101</v>
      </c>
      <c r="K303" s="214">
        <v>0.73399999999999999</v>
      </c>
      <c r="L303" s="214">
        <v>1.6025</v>
      </c>
      <c r="M303" s="214">
        <v>0.80030000000000001</v>
      </c>
      <c r="N303" s="214">
        <v>2.0992999999999999</v>
      </c>
      <c r="O303" s="214">
        <v>0.40910000000000002</v>
      </c>
      <c r="P303" s="214">
        <v>0</v>
      </c>
    </row>
    <row r="304" spans="1:16">
      <c r="A304" s="74">
        <v>28</v>
      </c>
      <c r="B304" s="214">
        <v>0</v>
      </c>
      <c r="C304" s="214">
        <v>0</v>
      </c>
      <c r="D304" s="214">
        <v>2.9359000000000002</v>
      </c>
      <c r="E304" s="214">
        <v>0.52949999999999997</v>
      </c>
      <c r="F304" s="214">
        <v>2.5327999999999999</v>
      </c>
      <c r="G304" s="214">
        <v>0.53539999999999999</v>
      </c>
      <c r="H304" s="214">
        <v>2.3847</v>
      </c>
      <c r="I304" s="214">
        <v>0.69620000000000004</v>
      </c>
      <c r="J304" s="214">
        <v>1.9068000000000001</v>
      </c>
      <c r="K304" s="214">
        <v>0.68340000000000001</v>
      </c>
      <c r="L304" s="214">
        <v>1.5408999999999999</v>
      </c>
      <c r="M304" s="214">
        <v>0.80589999999999995</v>
      </c>
      <c r="N304" s="214">
        <v>2.0215000000000001</v>
      </c>
      <c r="O304" s="214">
        <v>0.39389999999999997</v>
      </c>
      <c r="P304" s="214">
        <v>0</v>
      </c>
    </row>
    <row r="305" spans="1:16">
      <c r="A305" s="74">
        <v>29</v>
      </c>
      <c r="B305" s="214">
        <v>0</v>
      </c>
      <c r="C305" s="214">
        <v>0</v>
      </c>
      <c r="D305" s="214">
        <v>3.0901999999999998</v>
      </c>
      <c r="E305" s="214">
        <v>0.52580000000000005</v>
      </c>
      <c r="F305" s="214">
        <v>2.6457999999999999</v>
      </c>
      <c r="G305" s="214">
        <v>0.52869999999999995</v>
      </c>
      <c r="H305" s="214">
        <v>2.3856999999999999</v>
      </c>
      <c r="I305" s="214">
        <v>0.69789999999999996</v>
      </c>
      <c r="J305" s="214">
        <v>1.8036000000000001</v>
      </c>
      <c r="K305" s="214">
        <v>0.63280000000000003</v>
      </c>
      <c r="L305" s="214">
        <v>1.4793000000000001</v>
      </c>
      <c r="M305" s="214">
        <v>0.81159999999999999</v>
      </c>
      <c r="N305" s="214">
        <v>1.9438</v>
      </c>
      <c r="O305" s="214">
        <v>0.37880000000000003</v>
      </c>
      <c r="P305" s="214">
        <v>0</v>
      </c>
    </row>
    <row r="306" spans="1:16">
      <c r="A306" s="74">
        <v>30</v>
      </c>
      <c r="B306" s="214">
        <v>0</v>
      </c>
      <c r="C306" s="214">
        <v>0</v>
      </c>
      <c r="D306" s="214">
        <v>3.2446000000000002</v>
      </c>
      <c r="E306" s="214">
        <v>0.52200000000000002</v>
      </c>
      <c r="F306" s="214">
        <v>2.7587999999999999</v>
      </c>
      <c r="G306" s="214">
        <v>0.52200000000000002</v>
      </c>
      <c r="H306" s="214">
        <v>2.3868</v>
      </c>
      <c r="I306" s="214">
        <v>0.6996</v>
      </c>
      <c r="J306" s="214">
        <v>1.7003999999999999</v>
      </c>
      <c r="K306" s="214">
        <v>0.58209999999999995</v>
      </c>
      <c r="L306" s="214">
        <v>1.4177</v>
      </c>
      <c r="M306" s="214">
        <v>0.81720000000000004</v>
      </c>
      <c r="N306" s="214">
        <v>1.8660000000000001</v>
      </c>
      <c r="O306" s="214">
        <v>0.36359999999999998</v>
      </c>
      <c r="P306" s="214">
        <v>0</v>
      </c>
    </row>
    <row r="307" spans="1:16">
      <c r="A307" s="74">
        <v>31</v>
      </c>
      <c r="B307" s="214">
        <v>0</v>
      </c>
      <c r="C307" s="214">
        <v>0</v>
      </c>
      <c r="D307" s="214">
        <v>3.1202000000000001</v>
      </c>
      <c r="E307" s="214">
        <v>0.5081</v>
      </c>
      <c r="F307" s="214">
        <v>2.734</v>
      </c>
      <c r="G307" s="214">
        <v>0.50880000000000003</v>
      </c>
      <c r="H307" s="214">
        <v>2.3325</v>
      </c>
      <c r="I307" s="214">
        <v>0.67769999999999997</v>
      </c>
      <c r="J307" s="214">
        <v>1.6708000000000001</v>
      </c>
      <c r="K307" s="214">
        <v>0.56979999999999997</v>
      </c>
      <c r="L307" s="214">
        <v>1.3876999999999999</v>
      </c>
      <c r="M307" s="214">
        <v>0.8</v>
      </c>
      <c r="N307" s="214">
        <v>1.7850999999999999</v>
      </c>
      <c r="O307" s="214">
        <v>0.36890000000000001</v>
      </c>
      <c r="P307" s="214">
        <v>0</v>
      </c>
    </row>
    <row r="308" spans="1:16">
      <c r="A308" s="74">
        <v>32</v>
      </c>
      <c r="B308" s="214">
        <v>0</v>
      </c>
      <c r="C308" s="214">
        <v>0</v>
      </c>
      <c r="D308" s="214">
        <v>2.9958999999999998</v>
      </c>
      <c r="E308" s="214">
        <v>0.49430000000000002</v>
      </c>
      <c r="F308" s="214">
        <v>2.7092999999999998</v>
      </c>
      <c r="G308" s="214">
        <v>0.49559999999999998</v>
      </c>
      <c r="H308" s="214">
        <v>2.2782</v>
      </c>
      <c r="I308" s="214">
        <v>0.65569999999999995</v>
      </c>
      <c r="J308" s="214">
        <v>1.6411</v>
      </c>
      <c r="K308" s="214">
        <v>0.5575</v>
      </c>
      <c r="L308" s="214">
        <v>1.3577999999999999</v>
      </c>
      <c r="M308" s="214">
        <v>0.78290000000000004</v>
      </c>
      <c r="N308" s="214">
        <v>1.7041999999999999</v>
      </c>
      <c r="O308" s="214">
        <v>0.37430000000000002</v>
      </c>
      <c r="P308" s="214">
        <v>0</v>
      </c>
    </row>
    <row r="309" spans="1:16">
      <c r="A309" s="74">
        <v>33</v>
      </c>
      <c r="B309" s="214">
        <v>0</v>
      </c>
      <c r="C309" s="214">
        <v>0</v>
      </c>
      <c r="D309" s="214">
        <v>2.8715000000000002</v>
      </c>
      <c r="E309" s="214">
        <v>0.48039999999999999</v>
      </c>
      <c r="F309" s="214">
        <v>2.6844999999999999</v>
      </c>
      <c r="G309" s="214">
        <v>0.4824</v>
      </c>
      <c r="H309" s="214">
        <v>2.2239</v>
      </c>
      <c r="I309" s="214">
        <v>0.63380000000000003</v>
      </c>
      <c r="J309" s="214">
        <v>1.6114999999999999</v>
      </c>
      <c r="K309" s="214">
        <v>0.54520000000000002</v>
      </c>
      <c r="L309" s="214">
        <v>1.3279000000000001</v>
      </c>
      <c r="M309" s="214">
        <v>0.76570000000000005</v>
      </c>
      <c r="N309" s="214">
        <v>1.6233</v>
      </c>
      <c r="O309" s="214">
        <v>0.37959999999999999</v>
      </c>
      <c r="P309" s="214">
        <v>0</v>
      </c>
    </row>
    <row r="310" spans="1:16">
      <c r="A310" s="74">
        <v>34</v>
      </c>
      <c r="B310" s="214">
        <v>0</v>
      </c>
      <c r="C310" s="214">
        <v>0</v>
      </c>
      <c r="D310" s="214">
        <v>2.7471000000000001</v>
      </c>
      <c r="E310" s="214">
        <v>0.46650000000000003</v>
      </c>
      <c r="F310" s="214">
        <v>2.6597</v>
      </c>
      <c r="G310" s="214">
        <v>0.46920000000000001</v>
      </c>
      <c r="H310" s="214">
        <v>2.1696</v>
      </c>
      <c r="I310" s="214">
        <v>0.61180000000000001</v>
      </c>
      <c r="J310" s="214">
        <v>1.5818000000000001</v>
      </c>
      <c r="K310" s="214">
        <v>0.53280000000000005</v>
      </c>
      <c r="L310" s="214">
        <v>1.2979000000000001</v>
      </c>
      <c r="M310" s="214">
        <v>0.74850000000000005</v>
      </c>
      <c r="N310" s="214">
        <v>1.5424</v>
      </c>
      <c r="O310" s="214">
        <v>0.38490000000000002</v>
      </c>
      <c r="P310" s="214">
        <v>0</v>
      </c>
    </row>
    <row r="311" spans="1:16">
      <c r="A311" s="74">
        <v>35</v>
      </c>
      <c r="B311" s="214">
        <v>0</v>
      </c>
      <c r="C311" s="214">
        <v>0</v>
      </c>
      <c r="D311" s="214">
        <v>2.6227</v>
      </c>
      <c r="E311" s="214">
        <v>0.4526</v>
      </c>
      <c r="F311" s="214">
        <v>2.6349</v>
      </c>
      <c r="G311" s="214">
        <v>0.45600000000000002</v>
      </c>
      <c r="H311" s="214">
        <v>2.1153</v>
      </c>
      <c r="I311" s="214">
        <v>0.58989999999999998</v>
      </c>
      <c r="J311" s="214">
        <v>1.5522</v>
      </c>
      <c r="K311" s="214">
        <v>0.52049999999999996</v>
      </c>
      <c r="L311" s="214">
        <v>1.268</v>
      </c>
      <c r="M311" s="214">
        <v>0.73129999999999995</v>
      </c>
      <c r="N311" s="214">
        <v>1.4615</v>
      </c>
      <c r="O311" s="214">
        <v>0.39029999999999998</v>
      </c>
      <c r="P311" s="214">
        <v>0</v>
      </c>
    </row>
    <row r="312" spans="1:16">
      <c r="A312" s="74">
        <v>36</v>
      </c>
      <c r="B312" s="214">
        <v>0</v>
      </c>
      <c r="C312" s="214">
        <v>0</v>
      </c>
      <c r="D312" s="214">
        <v>2.4983</v>
      </c>
      <c r="E312" s="214">
        <v>0.43880000000000002</v>
      </c>
      <c r="F312" s="214">
        <v>2.6101999999999999</v>
      </c>
      <c r="G312" s="214">
        <v>0.44280000000000003</v>
      </c>
      <c r="H312" s="214">
        <v>2.0609999999999999</v>
      </c>
      <c r="I312" s="214">
        <v>0.56799999999999995</v>
      </c>
      <c r="J312" s="214">
        <v>1.5225</v>
      </c>
      <c r="K312" s="214">
        <v>0.50819999999999999</v>
      </c>
      <c r="L312" s="214">
        <v>1.238</v>
      </c>
      <c r="M312" s="214">
        <v>0.71419999999999995</v>
      </c>
      <c r="N312" s="214">
        <v>1.3806</v>
      </c>
      <c r="O312" s="214">
        <v>0.39560000000000001</v>
      </c>
      <c r="P312" s="214">
        <v>0</v>
      </c>
    </row>
    <row r="313" spans="1:16">
      <c r="A313" s="74">
        <v>37</v>
      </c>
      <c r="B313" s="214">
        <v>0</v>
      </c>
      <c r="C313" s="214">
        <v>0</v>
      </c>
      <c r="D313" s="214">
        <v>2.3738999999999999</v>
      </c>
      <c r="E313" s="214">
        <v>0.4249</v>
      </c>
      <c r="F313" s="214">
        <v>2.5853999999999999</v>
      </c>
      <c r="G313" s="214">
        <v>0.42959999999999998</v>
      </c>
      <c r="H313" s="214">
        <v>2.0066999999999999</v>
      </c>
      <c r="I313" s="214">
        <v>0.54600000000000004</v>
      </c>
      <c r="J313" s="214">
        <v>1.4928999999999999</v>
      </c>
      <c r="K313" s="214">
        <v>0.49590000000000001</v>
      </c>
      <c r="L313" s="214">
        <v>1.2081</v>
      </c>
      <c r="M313" s="214">
        <v>0.69699999999999995</v>
      </c>
      <c r="N313" s="214">
        <v>1.2997000000000001</v>
      </c>
      <c r="O313" s="214">
        <v>0.40100000000000002</v>
      </c>
      <c r="P313" s="214">
        <v>0</v>
      </c>
    </row>
    <row r="314" spans="1:16">
      <c r="A314" s="74">
        <v>38</v>
      </c>
      <c r="B314" s="214">
        <v>0</v>
      </c>
      <c r="C314" s="214">
        <v>0</v>
      </c>
      <c r="D314" s="214">
        <v>2.2494999999999998</v>
      </c>
      <c r="E314" s="214">
        <v>0.41099999999999998</v>
      </c>
      <c r="F314" s="214">
        <v>2.5606</v>
      </c>
      <c r="G314" s="214">
        <v>0.41639999999999999</v>
      </c>
      <c r="H314" s="214">
        <v>1.9523999999999999</v>
      </c>
      <c r="I314" s="214">
        <v>0.52410000000000001</v>
      </c>
      <c r="J314" s="214">
        <v>1.4632000000000001</v>
      </c>
      <c r="K314" s="214">
        <v>0.48359999999999997</v>
      </c>
      <c r="L314" s="214">
        <v>1.1781999999999999</v>
      </c>
      <c r="M314" s="214">
        <v>0.67979999999999996</v>
      </c>
      <c r="N314" s="214">
        <v>1.2188000000000001</v>
      </c>
      <c r="O314" s="214">
        <v>0.40629999999999999</v>
      </c>
      <c r="P314" s="214">
        <v>0</v>
      </c>
    </row>
    <row r="315" spans="1:16">
      <c r="A315" s="74">
        <v>39</v>
      </c>
      <c r="B315" s="214">
        <v>0</v>
      </c>
      <c r="C315" s="214">
        <v>0</v>
      </c>
      <c r="D315" s="214">
        <v>2.1252</v>
      </c>
      <c r="E315" s="214">
        <v>0.39710000000000001</v>
      </c>
      <c r="F315" s="214">
        <v>2.5358000000000001</v>
      </c>
      <c r="G315" s="214">
        <v>0.4032</v>
      </c>
      <c r="H315" s="214">
        <v>1.8980999999999999</v>
      </c>
      <c r="I315" s="214">
        <v>0.50209999999999999</v>
      </c>
      <c r="J315" s="214">
        <v>1.4336</v>
      </c>
      <c r="K315" s="214">
        <v>0.4713</v>
      </c>
      <c r="L315" s="214">
        <v>1.1482000000000001</v>
      </c>
      <c r="M315" s="214">
        <v>0.66259999999999997</v>
      </c>
      <c r="N315" s="214">
        <v>1.1378999999999999</v>
      </c>
      <c r="O315" s="214">
        <v>0.41160000000000002</v>
      </c>
      <c r="P315" s="214">
        <v>0</v>
      </c>
    </row>
    <row r="316" spans="1:16">
      <c r="A316" s="74">
        <v>40</v>
      </c>
      <c r="B316" s="214">
        <v>0</v>
      </c>
      <c r="C316" s="214">
        <v>0</v>
      </c>
      <c r="D316" s="214">
        <v>2.0007999999999999</v>
      </c>
      <c r="E316" s="214">
        <v>0.38329999999999997</v>
      </c>
      <c r="F316" s="214">
        <v>2.5110999999999999</v>
      </c>
      <c r="G316" s="214">
        <v>0.39</v>
      </c>
      <c r="H316" s="214">
        <v>1.8438000000000001</v>
      </c>
      <c r="I316" s="214">
        <v>0.48020000000000002</v>
      </c>
      <c r="J316" s="214">
        <v>1.4038999999999999</v>
      </c>
      <c r="K316" s="214">
        <v>0.45889999999999997</v>
      </c>
      <c r="L316" s="214">
        <v>1.1183000000000001</v>
      </c>
      <c r="M316" s="214">
        <v>0.64549999999999996</v>
      </c>
      <c r="N316" s="214">
        <v>1.0569999999999999</v>
      </c>
      <c r="O316" s="214">
        <v>0.41699999999999998</v>
      </c>
      <c r="P316" s="214">
        <v>0</v>
      </c>
    </row>
    <row r="317" spans="1:16">
      <c r="A317" s="74">
        <v>41</v>
      </c>
      <c r="B317" s="214">
        <v>0</v>
      </c>
      <c r="C317" s="214">
        <v>0</v>
      </c>
      <c r="D317" s="214">
        <v>1.8764000000000001</v>
      </c>
      <c r="E317" s="214">
        <v>0.36940000000000001</v>
      </c>
      <c r="F317" s="214">
        <v>2.4863</v>
      </c>
      <c r="G317" s="214">
        <v>0.37680000000000002</v>
      </c>
      <c r="H317" s="214">
        <v>1.7895000000000001</v>
      </c>
      <c r="I317" s="214">
        <v>0.4582</v>
      </c>
      <c r="J317" s="214">
        <v>1.3743000000000001</v>
      </c>
      <c r="K317" s="214">
        <v>0.4466</v>
      </c>
      <c r="L317" s="214">
        <v>1.0883</v>
      </c>
      <c r="M317" s="214">
        <v>0.62829999999999997</v>
      </c>
      <c r="N317" s="214">
        <v>0.97609999999999997</v>
      </c>
      <c r="O317" s="214">
        <v>0.42230000000000001</v>
      </c>
      <c r="P317" s="214">
        <v>0</v>
      </c>
    </row>
    <row r="318" spans="1:16">
      <c r="A318" s="74">
        <v>42</v>
      </c>
      <c r="B318" s="214">
        <v>0</v>
      </c>
      <c r="C318" s="214">
        <v>0</v>
      </c>
      <c r="D318" s="214">
        <v>1.752</v>
      </c>
      <c r="E318" s="214">
        <v>0.35549999999999998</v>
      </c>
      <c r="F318" s="214">
        <v>2.4615</v>
      </c>
      <c r="G318" s="214">
        <v>0.36359999999999998</v>
      </c>
      <c r="H318" s="214">
        <v>1.7352000000000001</v>
      </c>
      <c r="I318" s="214">
        <v>0.43630000000000002</v>
      </c>
      <c r="J318" s="214">
        <v>1.3446</v>
      </c>
      <c r="K318" s="214">
        <v>0.43430000000000002</v>
      </c>
      <c r="L318" s="214">
        <v>1.0584</v>
      </c>
      <c r="M318" s="214">
        <v>0.61109999999999998</v>
      </c>
      <c r="N318" s="214">
        <v>0.8952</v>
      </c>
      <c r="O318" s="214">
        <v>0.42759999999999998</v>
      </c>
      <c r="P318" s="214">
        <v>0</v>
      </c>
    </row>
    <row r="319" spans="1:16">
      <c r="A319" s="74">
        <v>43</v>
      </c>
      <c r="B319" s="214">
        <v>0</v>
      </c>
      <c r="C319" s="214">
        <v>0</v>
      </c>
      <c r="D319" s="214">
        <v>1.8915</v>
      </c>
      <c r="E319" s="214">
        <v>0.35499999999999998</v>
      </c>
      <c r="F319" s="214">
        <v>2.3208000000000002</v>
      </c>
      <c r="G319" s="214">
        <v>0.35909999999999997</v>
      </c>
      <c r="H319" s="214">
        <v>1.788</v>
      </c>
      <c r="I319" s="214">
        <v>0.42770000000000002</v>
      </c>
      <c r="J319" s="214">
        <v>1.3302</v>
      </c>
      <c r="K319" s="214">
        <v>0.4335</v>
      </c>
      <c r="L319" s="214">
        <v>1.0598000000000001</v>
      </c>
      <c r="M319" s="214">
        <v>0.60099999999999998</v>
      </c>
      <c r="N319" s="214">
        <v>0.87090000000000001</v>
      </c>
      <c r="O319" s="214">
        <v>0.41970000000000002</v>
      </c>
      <c r="P319" s="214">
        <v>0</v>
      </c>
    </row>
    <row r="320" spans="1:16">
      <c r="A320" s="74">
        <v>44</v>
      </c>
      <c r="B320" s="214">
        <v>0</v>
      </c>
      <c r="C320" s="214">
        <v>0</v>
      </c>
      <c r="D320" s="214">
        <v>2.0308999999999999</v>
      </c>
      <c r="E320" s="214">
        <v>0.35449999999999998</v>
      </c>
      <c r="F320" s="214">
        <v>2.1800999999999999</v>
      </c>
      <c r="G320" s="214">
        <v>0.35460000000000003</v>
      </c>
      <c r="H320" s="214">
        <v>1.8407</v>
      </c>
      <c r="I320" s="214">
        <v>0.41920000000000002</v>
      </c>
      <c r="J320" s="214">
        <v>1.3159000000000001</v>
      </c>
      <c r="K320" s="214">
        <v>0.43269999999999997</v>
      </c>
      <c r="L320" s="214">
        <v>1.0612999999999999</v>
      </c>
      <c r="M320" s="214">
        <v>0.59089999999999998</v>
      </c>
      <c r="N320" s="214">
        <v>0.84660000000000002</v>
      </c>
      <c r="O320" s="214">
        <v>0.4118</v>
      </c>
      <c r="P320" s="214">
        <v>0</v>
      </c>
    </row>
    <row r="321" spans="1:16">
      <c r="A321" s="74">
        <v>45</v>
      </c>
      <c r="B321" s="214">
        <v>0</v>
      </c>
      <c r="C321" s="214">
        <v>0</v>
      </c>
      <c r="D321" s="214">
        <v>2.7416999999999998</v>
      </c>
      <c r="E321" s="214">
        <v>0.47849999999999998</v>
      </c>
      <c r="F321" s="214">
        <v>2.9430999999999998</v>
      </c>
      <c r="G321" s="214">
        <v>0.47870000000000001</v>
      </c>
      <c r="H321" s="214">
        <v>2.4849999999999999</v>
      </c>
      <c r="I321" s="214">
        <v>0.50049999999999994</v>
      </c>
      <c r="J321" s="214">
        <v>1.7765</v>
      </c>
      <c r="K321" s="214">
        <v>0.58420000000000005</v>
      </c>
      <c r="L321" s="214">
        <v>1.4327000000000001</v>
      </c>
      <c r="M321" s="214">
        <v>0.79759999999999998</v>
      </c>
      <c r="N321" s="214">
        <v>1.1429</v>
      </c>
      <c r="O321" s="214">
        <v>0.55600000000000005</v>
      </c>
      <c r="P321" s="214">
        <v>0</v>
      </c>
    </row>
    <row r="322" spans="1:16">
      <c r="A322" s="74">
        <v>46</v>
      </c>
      <c r="B322" s="214">
        <v>0</v>
      </c>
      <c r="C322" s="214">
        <v>0</v>
      </c>
      <c r="D322" s="214">
        <v>2.8176999999999999</v>
      </c>
      <c r="E322" s="214">
        <v>0.47770000000000001</v>
      </c>
      <c r="F322" s="214">
        <v>3.3553999999999999</v>
      </c>
      <c r="G322" s="214">
        <v>0.47399999999999998</v>
      </c>
      <c r="H322" s="214">
        <v>2.472</v>
      </c>
      <c r="I322" s="214">
        <v>0.49509999999999998</v>
      </c>
      <c r="J322" s="214">
        <v>1.7093</v>
      </c>
      <c r="K322" s="214">
        <v>0.58209999999999995</v>
      </c>
      <c r="L322" s="214">
        <v>1.3976</v>
      </c>
      <c r="M322" s="214">
        <v>0.78820000000000001</v>
      </c>
      <c r="N322" s="214">
        <v>1.1109</v>
      </c>
      <c r="O322" s="214">
        <v>0.54630000000000001</v>
      </c>
      <c r="P322" s="214">
        <v>0</v>
      </c>
    </row>
    <row r="323" spans="1:16">
      <c r="A323" s="74">
        <v>47</v>
      </c>
      <c r="B323" s="214">
        <v>0</v>
      </c>
      <c r="C323" s="214">
        <v>0</v>
      </c>
      <c r="D323" s="214">
        <v>2.8936000000000002</v>
      </c>
      <c r="E323" s="214">
        <v>0.47689999999999999</v>
      </c>
      <c r="F323" s="214">
        <v>3.7677</v>
      </c>
      <c r="G323" s="214">
        <v>0.46920000000000001</v>
      </c>
      <c r="H323" s="214">
        <v>2.4590999999999998</v>
      </c>
      <c r="I323" s="214">
        <v>0.48970000000000002</v>
      </c>
      <c r="J323" s="214">
        <v>1.6422000000000001</v>
      </c>
      <c r="K323" s="214">
        <v>0.57999999999999996</v>
      </c>
      <c r="L323" s="214">
        <v>1.3624000000000001</v>
      </c>
      <c r="M323" s="214">
        <v>0.77880000000000005</v>
      </c>
      <c r="N323" s="214">
        <v>1.079</v>
      </c>
      <c r="O323" s="214">
        <v>0.53659999999999997</v>
      </c>
      <c r="P323" s="214">
        <v>0</v>
      </c>
    </row>
    <row r="324" spans="1:16">
      <c r="A324" s="74">
        <v>48</v>
      </c>
      <c r="B324" s="214">
        <v>0</v>
      </c>
      <c r="C324" s="214">
        <v>0</v>
      </c>
      <c r="D324" s="214">
        <v>2.3334000000000001</v>
      </c>
      <c r="E324" s="214">
        <v>0.51349999999999996</v>
      </c>
      <c r="F324" s="214">
        <v>3.3269000000000002</v>
      </c>
      <c r="G324" s="214">
        <v>0.48620000000000002</v>
      </c>
      <c r="H324" s="214">
        <v>2.5064000000000002</v>
      </c>
      <c r="I324" s="214">
        <v>0.50049999999999994</v>
      </c>
      <c r="J324" s="214">
        <v>1.9421999999999999</v>
      </c>
      <c r="K324" s="214">
        <v>0.70330000000000004</v>
      </c>
      <c r="L324" s="214">
        <v>1.5287999999999999</v>
      </c>
      <c r="M324" s="214">
        <v>0.88270000000000004</v>
      </c>
      <c r="N324" s="214">
        <v>1.2337</v>
      </c>
      <c r="O324" s="214">
        <v>0.55769999999999997</v>
      </c>
      <c r="P324" s="214">
        <v>0</v>
      </c>
    </row>
    <row r="325" spans="1:16">
      <c r="A325" s="74">
        <v>49</v>
      </c>
      <c r="B325" s="214">
        <v>0</v>
      </c>
      <c r="C325" s="214">
        <v>0</v>
      </c>
      <c r="D325" s="214">
        <v>2.5154000000000001</v>
      </c>
      <c r="E325" s="214">
        <v>0.51259999999999994</v>
      </c>
      <c r="F325" s="214">
        <v>3.8814000000000002</v>
      </c>
      <c r="G325" s="214">
        <v>0.47789999999999999</v>
      </c>
      <c r="H325" s="214">
        <v>2.4834000000000001</v>
      </c>
      <c r="I325" s="214">
        <v>0.4924</v>
      </c>
      <c r="J325" s="214">
        <v>1.8139000000000001</v>
      </c>
      <c r="K325" s="214">
        <v>0.68910000000000005</v>
      </c>
      <c r="L325" s="214">
        <v>1.46</v>
      </c>
      <c r="M325" s="214">
        <v>0.85440000000000005</v>
      </c>
      <c r="N325" s="214">
        <v>1.1707000000000001</v>
      </c>
      <c r="O325" s="214">
        <v>0.54290000000000005</v>
      </c>
      <c r="P325" s="214">
        <v>0</v>
      </c>
    </row>
    <row r="326" spans="1:16">
      <c r="A326" s="74">
        <v>50</v>
      </c>
      <c r="B326" s="214">
        <v>0</v>
      </c>
      <c r="C326" s="214">
        <v>0</v>
      </c>
      <c r="D326" s="214">
        <v>2.6974</v>
      </c>
      <c r="E326" s="214">
        <v>0.51180000000000003</v>
      </c>
      <c r="F326" s="214">
        <v>4.4358000000000004</v>
      </c>
      <c r="G326" s="214">
        <v>0.46949999999999997</v>
      </c>
      <c r="H326" s="214">
        <v>2.4603999999999999</v>
      </c>
      <c r="I326" s="214">
        <v>0.48430000000000001</v>
      </c>
      <c r="J326" s="214">
        <v>1.6856</v>
      </c>
      <c r="K326" s="214">
        <v>0.67500000000000004</v>
      </c>
      <c r="L326" s="214">
        <v>1.3912</v>
      </c>
      <c r="M326" s="214">
        <v>0.82599999999999996</v>
      </c>
      <c r="N326" s="214">
        <v>1.1075999999999999</v>
      </c>
      <c r="O326" s="214">
        <v>0.52810000000000001</v>
      </c>
      <c r="P326" s="214">
        <v>0</v>
      </c>
    </row>
    <row r="327" spans="1:16">
      <c r="A327" s="74">
        <v>51</v>
      </c>
      <c r="B327" s="214">
        <v>0</v>
      </c>
      <c r="C327" s="214">
        <v>0</v>
      </c>
      <c r="D327" s="214">
        <v>2.8794</v>
      </c>
      <c r="E327" s="214">
        <v>0.51090000000000002</v>
      </c>
      <c r="F327" s="214">
        <v>4.9901999999999997</v>
      </c>
      <c r="G327" s="214">
        <v>0.4612</v>
      </c>
      <c r="H327" s="214">
        <v>2.4373999999999998</v>
      </c>
      <c r="I327" s="214">
        <v>0.47620000000000001</v>
      </c>
      <c r="J327" s="214">
        <v>1.5572999999999999</v>
      </c>
      <c r="K327" s="214">
        <v>0.66080000000000005</v>
      </c>
      <c r="L327" s="214">
        <v>1.3225</v>
      </c>
      <c r="M327" s="214">
        <v>0.79769999999999996</v>
      </c>
      <c r="N327" s="214">
        <v>1.0446</v>
      </c>
      <c r="O327" s="214">
        <v>0.51329999999999998</v>
      </c>
      <c r="P327" s="214">
        <v>0</v>
      </c>
    </row>
    <row r="328" spans="1:16">
      <c r="A328" s="74">
        <v>52</v>
      </c>
      <c r="B328" s="214">
        <v>0</v>
      </c>
      <c r="C328" s="214">
        <v>0</v>
      </c>
      <c r="D328" s="214">
        <v>3.0613999999999999</v>
      </c>
      <c r="E328" s="214">
        <v>0.51</v>
      </c>
      <c r="F328" s="214">
        <v>5.5446</v>
      </c>
      <c r="G328" s="214">
        <v>0.45290000000000002</v>
      </c>
      <c r="H328" s="214">
        <v>2.4144000000000001</v>
      </c>
      <c r="I328" s="214">
        <v>0.46810000000000002</v>
      </c>
      <c r="J328" s="214">
        <v>1.429</v>
      </c>
      <c r="K328" s="214">
        <v>0.64659999999999995</v>
      </c>
      <c r="L328" s="214">
        <v>1.2537</v>
      </c>
      <c r="M328" s="214">
        <v>0.76929999999999998</v>
      </c>
      <c r="N328" s="214">
        <v>0.98150000000000004</v>
      </c>
      <c r="O328" s="214">
        <v>0.49859999999999999</v>
      </c>
      <c r="P328" s="214">
        <v>0</v>
      </c>
    </row>
    <row r="329" spans="1:16">
      <c r="A329" s="74">
        <v>53</v>
      </c>
      <c r="B329" s="214">
        <v>0</v>
      </c>
      <c r="C329" s="214">
        <v>0</v>
      </c>
      <c r="D329" s="214">
        <v>3.2433999999999998</v>
      </c>
      <c r="E329" s="214">
        <v>0.50919999999999999</v>
      </c>
      <c r="F329" s="214">
        <v>6.0991</v>
      </c>
      <c r="G329" s="214">
        <v>0.4446</v>
      </c>
      <c r="H329" s="214">
        <v>2.3913000000000002</v>
      </c>
      <c r="I329" s="214">
        <v>0.46</v>
      </c>
      <c r="J329" s="214">
        <v>1.3007</v>
      </c>
      <c r="K329" s="214">
        <v>0.63249999999999995</v>
      </c>
      <c r="L329" s="214">
        <v>1.1849000000000001</v>
      </c>
      <c r="M329" s="214">
        <v>0.74099999999999999</v>
      </c>
      <c r="N329" s="214">
        <v>0.91849999999999998</v>
      </c>
      <c r="O329" s="214">
        <v>0.48380000000000001</v>
      </c>
      <c r="P329" s="214">
        <v>0</v>
      </c>
    </row>
    <row r="330" spans="1:16">
      <c r="A330" s="74">
        <v>54</v>
      </c>
      <c r="B330" s="214">
        <v>0</v>
      </c>
      <c r="C330" s="214">
        <v>0</v>
      </c>
      <c r="D330" s="214">
        <v>3.4253999999999998</v>
      </c>
      <c r="E330" s="214">
        <v>0.50829999999999997</v>
      </c>
      <c r="F330" s="214">
        <v>6.6535000000000002</v>
      </c>
      <c r="G330" s="214">
        <v>0.43619999999999998</v>
      </c>
      <c r="H330" s="214">
        <v>2.3683000000000001</v>
      </c>
      <c r="I330" s="214">
        <v>0.45200000000000001</v>
      </c>
      <c r="J330" s="214">
        <v>1.1724000000000001</v>
      </c>
      <c r="K330" s="214">
        <v>0.61829999999999996</v>
      </c>
      <c r="L330" s="214">
        <v>1.1161000000000001</v>
      </c>
      <c r="M330" s="214">
        <v>0.71260000000000001</v>
      </c>
      <c r="N330" s="214">
        <v>0.85540000000000005</v>
      </c>
      <c r="O330" s="214">
        <v>0.46899999999999997</v>
      </c>
      <c r="P330" s="214">
        <v>0</v>
      </c>
    </row>
    <row r="331" spans="1:16">
      <c r="A331" s="74">
        <v>55</v>
      </c>
      <c r="B331" s="214">
        <v>0</v>
      </c>
      <c r="C331" s="214">
        <v>0</v>
      </c>
      <c r="D331" s="214">
        <v>3.2324999999999999</v>
      </c>
      <c r="E331" s="214">
        <v>0.50460000000000005</v>
      </c>
      <c r="F331" s="214">
        <v>7.0682</v>
      </c>
      <c r="G331" s="214">
        <v>0.43359999999999999</v>
      </c>
      <c r="H331" s="214">
        <v>2.2913999999999999</v>
      </c>
      <c r="I331" s="214">
        <v>0.44950000000000001</v>
      </c>
      <c r="J331" s="214">
        <v>1.1585000000000001</v>
      </c>
      <c r="K331" s="214">
        <v>0.61229999999999996</v>
      </c>
      <c r="L331" s="214">
        <v>1.1291</v>
      </c>
      <c r="M331" s="214">
        <v>0.70089999999999997</v>
      </c>
      <c r="N331" s="214">
        <v>0.8337</v>
      </c>
      <c r="O331" s="214">
        <v>0.46860000000000002</v>
      </c>
      <c r="P331" s="214">
        <v>0</v>
      </c>
    </row>
    <row r="332" spans="1:16">
      <c r="A332" s="74">
        <v>56</v>
      </c>
      <c r="B332" s="214">
        <v>0</v>
      </c>
      <c r="C332" s="214">
        <v>0</v>
      </c>
      <c r="D332" s="214">
        <v>3.0396000000000001</v>
      </c>
      <c r="E332" s="214">
        <v>0.50090000000000001</v>
      </c>
      <c r="F332" s="214">
        <v>7.4828000000000001</v>
      </c>
      <c r="G332" s="214">
        <v>0.43090000000000001</v>
      </c>
      <c r="H332" s="214">
        <v>2.2143999999999999</v>
      </c>
      <c r="I332" s="214">
        <v>0.4471</v>
      </c>
      <c r="J332" s="214">
        <v>1.1447000000000001</v>
      </c>
      <c r="K332" s="214">
        <v>0.60640000000000005</v>
      </c>
      <c r="L332" s="214">
        <v>1.1419999999999999</v>
      </c>
      <c r="M332" s="214">
        <v>0.68920000000000003</v>
      </c>
      <c r="N332" s="214">
        <v>0.81189999999999996</v>
      </c>
      <c r="O332" s="214">
        <v>0.46820000000000001</v>
      </c>
      <c r="P332" s="214">
        <v>0</v>
      </c>
    </row>
    <row r="333" spans="1:16">
      <c r="A333" s="74">
        <v>57</v>
      </c>
      <c r="B333" s="214">
        <v>0</v>
      </c>
      <c r="C333" s="214">
        <v>0</v>
      </c>
      <c r="D333" s="214">
        <v>2.8466</v>
      </c>
      <c r="E333" s="214">
        <v>0.49730000000000002</v>
      </c>
      <c r="F333" s="214">
        <v>7.8975</v>
      </c>
      <c r="G333" s="214">
        <v>0.42830000000000001</v>
      </c>
      <c r="H333" s="214">
        <v>2.1374</v>
      </c>
      <c r="I333" s="214">
        <v>0.44469999999999998</v>
      </c>
      <c r="J333" s="214">
        <v>1.1309</v>
      </c>
      <c r="K333" s="214">
        <v>0.60040000000000004</v>
      </c>
      <c r="L333" s="214">
        <v>1.155</v>
      </c>
      <c r="M333" s="214">
        <v>0.67749999999999999</v>
      </c>
      <c r="N333" s="214">
        <v>0.79020000000000001</v>
      </c>
      <c r="O333" s="214">
        <v>0.46779999999999999</v>
      </c>
      <c r="P333" s="214">
        <v>0</v>
      </c>
    </row>
    <row r="334" spans="1:16">
      <c r="A334" s="74">
        <v>58</v>
      </c>
      <c r="B334" s="214">
        <v>0</v>
      </c>
      <c r="C334" s="214">
        <v>0</v>
      </c>
      <c r="D334" s="214">
        <v>2.6537000000000002</v>
      </c>
      <c r="E334" s="214">
        <v>0.49359999999999998</v>
      </c>
      <c r="F334" s="214">
        <v>8.3122000000000007</v>
      </c>
      <c r="G334" s="214">
        <v>0.42559999999999998</v>
      </c>
      <c r="H334" s="214">
        <v>2.0605000000000002</v>
      </c>
      <c r="I334" s="214">
        <v>0.44230000000000003</v>
      </c>
      <c r="J334" s="214">
        <v>1.1171</v>
      </c>
      <c r="K334" s="214">
        <v>0.59440000000000004</v>
      </c>
      <c r="L334" s="214">
        <v>1.1678999999999999</v>
      </c>
      <c r="M334" s="214">
        <v>0.66569999999999996</v>
      </c>
      <c r="N334" s="214">
        <v>0.76849999999999996</v>
      </c>
      <c r="O334" s="214">
        <v>0.46739999999999998</v>
      </c>
      <c r="P334" s="214">
        <v>0</v>
      </c>
    </row>
    <row r="335" spans="1:16">
      <c r="A335" s="74">
        <v>59</v>
      </c>
      <c r="B335" s="214">
        <v>0</v>
      </c>
      <c r="C335" s="214">
        <v>0</v>
      </c>
      <c r="D335" s="214">
        <v>2.4607999999999999</v>
      </c>
      <c r="E335" s="214">
        <v>0.4899</v>
      </c>
      <c r="F335" s="214">
        <v>8.7268000000000008</v>
      </c>
      <c r="G335" s="214">
        <v>0.4229</v>
      </c>
      <c r="H335" s="214">
        <v>1.9835</v>
      </c>
      <c r="I335" s="214">
        <v>0.43990000000000001</v>
      </c>
      <c r="J335" s="214">
        <v>1.1032</v>
      </c>
      <c r="K335" s="214">
        <v>0.58840000000000003</v>
      </c>
      <c r="L335" s="214">
        <v>1.1809000000000001</v>
      </c>
      <c r="M335" s="214">
        <v>0.65400000000000003</v>
      </c>
      <c r="N335" s="214">
        <v>0.74670000000000003</v>
      </c>
      <c r="O335" s="214">
        <v>0.46700000000000003</v>
      </c>
      <c r="P335" s="214">
        <v>0</v>
      </c>
    </row>
    <row r="336" spans="1:16">
      <c r="A336" s="74">
        <v>60</v>
      </c>
      <c r="B336" s="214">
        <v>0</v>
      </c>
      <c r="C336" s="214">
        <v>0</v>
      </c>
      <c r="D336" s="214">
        <v>2.2679</v>
      </c>
      <c r="E336" s="214">
        <v>0.48620000000000002</v>
      </c>
      <c r="F336" s="214">
        <v>9.1415000000000006</v>
      </c>
      <c r="G336" s="214">
        <v>0.42030000000000001</v>
      </c>
      <c r="H336" s="214">
        <v>1.9066000000000001</v>
      </c>
      <c r="I336" s="214">
        <v>0.43740000000000001</v>
      </c>
      <c r="J336" s="214">
        <v>1.0893999999999999</v>
      </c>
      <c r="K336" s="214">
        <v>0.58250000000000002</v>
      </c>
      <c r="L336" s="214">
        <v>1.1938</v>
      </c>
      <c r="M336" s="214">
        <v>0.64229999999999998</v>
      </c>
      <c r="N336" s="214">
        <v>0.72499999999999998</v>
      </c>
      <c r="O336" s="214">
        <v>0.46660000000000001</v>
      </c>
      <c r="P336" s="214">
        <v>0</v>
      </c>
    </row>
    <row r="338" spans="1:16">
      <c r="A338" s="73" t="e">
        <f>HLOOKUP('Calculatrice des coûts NMETI'!$I$22, B342:Q403, MATCH('Calculatrice des coûts NMETI'!$K$22,A342:A403))</f>
        <v>#N/A</v>
      </c>
    </row>
    <row r="339" spans="1:16">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c r="A343" s="74">
        <v>0</v>
      </c>
      <c r="B343" s="214">
        <v>0</v>
      </c>
      <c r="C343" s="214">
        <v>0</v>
      </c>
      <c r="D343" s="214">
        <v>7.8689999999999998</v>
      </c>
      <c r="E343" s="214">
        <v>2.9925000000000002</v>
      </c>
      <c r="F343" s="214">
        <v>11.292</v>
      </c>
      <c r="G343" s="214">
        <v>2.7075999999999998</v>
      </c>
      <c r="H343" s="214">
        <v>14.61</v>
      </c>
      <c r="I343" s="214">
        <v>3.3451</v>
      </c>
      <c r="J343" s="214">
        <v>14.031000000000001</v>
      </c>
      <c r="K343" s="214">
        <v>2.8856000000000002</v>
      </c>
      <c r="L343" s="214">
        <v>8.1128</v>
      </c>
      <c r="M343" s="214">
        <v>5.8619000000000003</v>
      </c>
      <c r="N343" s="214">
        <v>0</v>
      </c>
      <c r="O343" s="214">
        <v>0</v>
      </c>
      <c r="P343" s="214">
        <v>0</v>
      </c>
    </row>
    <row r="344" spans="1:16">
      <c r="A344" s="74">
        <v>1</v>
      </c>
      <c r="B344" s="214">
        <v>0</v>
      </c>
      <c r="C344" s="214">
        <v>0</v>
      </c>
      <c r="D344" s="214">
        <v>6.9946999999999999</v>
      </c>
      <c r="E344" s="214">
        <v>2.66</v>
      </c>
      <c r="F344" s="214">
        <v>10.0373</v>
      </c>
      <c r="G344" s="214">
        <v>2.4066999999999998</v>
      </c>
      <c r="H344" s="214">
        <v>12.986700000000001</v>
      </c>
      <c r="I344" s="214">
        <v>2.9733999999999998</v>
      </c>
      <c r="J344" s="214">
        <v>12.472</v>
      </c>
      <c r="K344" s="214">
        <v>2.5649999999999999</v>
      </c>
      <c r="L344" s="214">
        <v>7.2114000000000003</v>
      </c>
      <c r="M344" s="214">
        <v>5.2106000000000003</v>
      </c>
      <c r="N344" s="214">
        <v>0</v>
      </c>
      <c r="O344" s="214">
        <v>0</v>
      </c>
      <c r="P344" s="214">
        <v>0</v>
      </c>
    </row>
    <row r="345" spans="1:16">
      <c r="A345" s="74">
        <v>2</v>
      </c>
      <c r="B345" s="214">
        <v>0</v>
      </c>
      <c r="C345" s="214">
        <v>0</v>
      </c>
      <c r="D345" s="214">
        <v>6.1203000000000003</v>
      </c>
      <c r="E345" s="214">
        <v>2.3275000000000001</v>
      </c>
      <c r="F345" s="214">
        <v>8.7827000000000002</v>
      </c>
      <c r="G345" s="214">
        <v>2.1059000000000001</v>
      </c>
      <c r="H345" s="214">
        <v>11.363300000000001</v>
      </c>
      <c r="I345" s="214">
        <v>2.6017999999999999</v>
      </c>
      <c r="J345" s="214">
        <v>10.913</v>
      </c>
      <c r="K345" s="214">
        <v>2.2443</v>
      </c>
      <c r="L345" s="214">
        <v>6.31</v>
      </c>
      <c r="M345" s="214">
        <v>4.5593000000000004</v>
      </c>
      <c r="N345" s="214">
        <v>0</v>
      </c>
      <c r="O345" s="214">
        <v>0</v>
      </c>
      <c r="P345" s="214">
        <v>0</v>
      </c>
    </row>
    <row r="346" spans="1:16">
      <c r="A346" s="74">
        <v>3</v>
      </c>
      <c r="B346" s="214">
        <v>0</v>
      </c>
      <c r="C346" s="214">
        <v>0</v>
      </c>
      <c r="D346" s="214">
        <v>5.2460000000000004</v>
      </c>
      <c r="E346" s="214">
        <v>1.9950000000000001</v>
      </c>
      <c r="F346" s="214">
        <v>7.5279999999999996</v>
      </c>
      <c r="G346" s="214">
        <v>1.8049999999999999</v>
      </c>
      <c r="H346" s="214">
        <v>9.74</v>
      </c>
      <c r="I346" s="214">
        <v>2.2301000000000002</v>
      </c>
      <c r="J346" s="214">
        <v>9.3539999999999992</v>
      </c>
      <c r="K346" s="214">
        <v>1.9237</v>
      </c>
      <c r="L346" s="214">
        <v>5.4085999999999999</v>
      </c>
      <c r="M346" s="214">
        <v>3.9079999999999999</v>
      </c>
      <c r="N346" s="214">
        <v>0</v>
      </c>
      <c r="O346" s="214">
        <v>0</v>
      </c>
      <c r="P346" s="214">
        <v>0</v>
      </c>
    </row>
    <row r="347" spans="1:16">
      <c r="A347" s="74">
        <v>4</v>
      </c>
      <c r="B347" s="214">
        <v>0</v>
      </c>
      <c r="C347" s="214">
        <v>0</v>
      </c>
      <c r="D347" s="214">
        <v>4.3716999999999997</v>
      </c>
      <c r="E347" s="214">
        <v>1.6625000000000001</v>
      </c>
      <c r="F347" s="214">
        <v>6.2732999999999999</v>
      </c>
      <c r="G347" s="214">
        <v>1.5042</v>
      </c>
      <c r="H347" s="214">
        <v>8.1166999999999998</v>
      </c>
      <c r="I347" s="214">
        <v>1.8584000000000001</v>
      </c>
      <c r="J347" s="214">
        <v>7.7949999999999999</v>
      </c>
      <c r="K347" s="214">
        <v>1.6031</v>
      </c>
      <c r="L347" s="214">
        <v>4.5071000000000003</v>
      </c>
      <c r="M347" s="214">
        <v>3.2566000000000002</v>
      </c>
      <c r="N347" s="214">
        <v>0</v>
      </c>
      <c r="O347" s="214">
        <v>0</v>
      </c>
      <c r="P347" s="214">
        <v>0</v>
      </c>
    </row>
    <row r="348" spans="1:16">
      <c r="A348" s="74">
        <v>5</v>
      </c>
      <c r="B348" s="214">
        <v>0</v>
      </c>
      <c r="C348" s="214">
        <v>0</v>
      </c>
      <c r="D348" s="214">
        <v>3.4973000000000001</v>
      </c>
      <c r="E348" s="214">
        <v>1.33</v>
      </c>
      <c r="F348" s="214">
        <v>5.0186999999999999</v>
      </c>
      <c r="G348" s="214">
        <v>1.2034</v>
      </c>
      <c r="H348" s="214">
        <v>6.4932999999999996</v>
      </c>
      <c r="I348" s="214">
        <v>1.4866999999999999</v>
      </c>
      <c r="J348" s="214">
        <v>6.2359999999999998</v>
      </c>
      <c r="K348" s="214">
        <v>1.2825</v>
      </c>
      <c r="L348" s="214">
        <v>3.6057000000000001</v>
      </c>
      <c r="M348" s="214">
        <v>2.6053000000000002</v>
      </c>
      <c r="N348" s="214">
        <v>0</v>
      </c>
      <c r="O348" s="214">
        <v>0</v>
      </c>
      <c r="P348" s="214">
        <v>0</v>
      </c>
    </row>
    <row r="349" spans="1:16">
      <c r="A349" s="74">
        <v>6</v>
      </c>
      <c r="B349" s="214">
        <v>0</v>
      </c>
      <c r="C349" s="214">
        <v>0</v>
      </c>
      <c r="D349" s="214">
        <v>2.6230000000000002</v>
      </c>
      <c r="E349" s="214">
        <v>0.99750000000000005</v>
      </c>
      <c r="F349" s="214">
        <v>3.7639999999999998</v>
      </c>
      <c r="G349" s="214">
        <v>0.90249999999999997</v>
      </c>
      <c r="H349" s="214">
        <v>4.87</v>
      </c>
      <c r="I349" s="214">
        <v>1.115</v>
      </c>
      <c r="J349" s="214">
        <v>4.6769999999999996</v>
      </c>
      <c r="K349" s="214">
        <v>0.96189999999999998</v>
      </c>
      <c r="L349" s="214">
        <v>2.7042999999999999</v>
      </c>
      <c r="M349" s="214">
        <v>1.954</v>
      </c>
      <c r="N349" s="214">
        <v>0</v>
      </c>
      <c r="O349" s="214">
        <v>0</v>
      </c>
      <c r="P349" s="214">
        <v>0</v>
      </c>
    </row>
    <row r="350" spans="1:16">
      <c r="A350" s="74">
        <v>7</v>
      </c>
      <c r="B350" s="214">
        <v>0</v>
      </c>
      <c r="C350" s="214">
        <v>0</v>
      </c>
      <c r="D350" s="214">
        <v>2.5497000000000001</v>
      </c>
      <c r="E350" s="214">
        <v>0.9698</v>
      </c>
      <c r="F350" s="214">
        <v>3.6141999999999999</v>
      </c>
      <c r="G350" s="214">
        <v>0.87749999999999995</v>
      </c>
      <c r="H350" s="214">
        <v>4.68</v>
      </c>
      <c r="I350" s="214">
        <v>1.0841000000000001</v>
      </c>
      <c r="J350" s="214">
        <v>4.5292000000000003</v>
      </c>
      <c r="K350" s="214">
        <v>0.93510000000000004</v>
      </c>
      <c r="L350" s="214">
        <v>2.6591999999999998</v>
      </c>
      <c r="M350" s="214">
        <v>1.8996999999999999</v>
      </c>
      <c r="N350" s="214">
        <v>0</v>
      </c>
      <c r="O350" s="214">
        <v>0</v>
      </c>
      <c r="P350" s="214">
        <v>0</v>
      </c>
    </row>
    <row r="351" spans="1:16">
      <c r="A351" s="74">
        <v>8</v>
      </c>
      <c r="B351" s="214">
        <v>0</v>
      </c>
      <c r="C351" s="214">
        <v>0</v>
      </c>
      <c r="D351" s="214">
        <v>2.4763000000000002</v>
      </c>
      <c r="E351" s="214">
        <v>0.94210000000000005</v>
      </c>
      <c r="F351" s="214">
        <v>3.4643000000000002</v>
      </c>
      <c r="G351" s="214">
        <v>0.85240000000000005</v>
      </c>
      <c r="H351" s="214">
        <v>4.49</v>
      </c>
      <c r="I351" s="214">
        <v>1.0530999999999999</v>
      </c>
      <c r="J351" s="214">
        <v>4.3813000000000004</v>
      </c>
      <c r="K351" s="214">
        <v>0.90839999999999999</v>
      </c>
      <c r="L351" s="214">
        <v>2.6141000000000001</v>
      </c>
      <c r="M351" s="214">
        <v>1.8453999999999999</v>
      </c>
      <c r="N351" s="214">
        <v>0</v>
      </c>
      <c r="O351" s="214">
        <v>0</v>
      </c>
      <c r="P351" s="214">
        <v>0</v>
      </c>
    </row>
    <row r="352" spans="1:16">
      <c r="A352" s="74">
        <v>9</v>
      </c>
      <c r="B352" s="214">
        <v>0</v>
      </c>
      <c r="C352" s="214">
        <v>0</v>
      </c>
      <c r="D352" s="214">
        <v>2.403</v>
      </c>
      <c r="E352" s="214">
        <v>0.91439999999999999</v>
      </c>
      <c r="F352" s="214">
        <v>3.3144999999999998</v>
      </c>
      <c r="G352" s="214">
        <v>0.82730000000000004</v>
      </c>
      <c r="H352" s="214">
        <v>4.3</v>
      </c>
      <c r="I352" s="214">
        <v>1.0221</v>
      </c>
      <c r="J352" s="214">
        <v>4.2335000000000003</v>
      </c>
      <c r="K352" s="214">
        <v>0.88170000000000004</v>
      </c>
      <c r="L352" s="214">
        <v>2.569</v>
      </c>
      <c r="M352" s="214">
        <v>1.7910999999999999</v>
      </c>
      <c r="N352" s="214">
        <v>0</v>
      </c>
      <c r="O352" s="214">
        <v>0</v>
      </c>
      <c r="P352" s="214">
        <v>0</v>
      </c>
    </row>
    <row r="353" spans="1:16">
      <c r="A353" s="74">
        <v>10</v>
      </c>
      <c r="B353" s="214">
        <v>0</v>
      </c>
      <c r="C353" s="214">
        <v>0</v>
      </c>
      <c r="D353" s="214">
        <v>2.3296000000000001</v>
      </c>
      <c r="E353" s="214">
        <v>0.88670000000000004</v>
      </c>
      <c r="F353" s="214">
        <v>3.1646999999999998</v>
      </c>
      <c r="G353" s="214">
        <v>0.80220000000000002</v>
      </c>
      <c r="H353" s="214">
        <v>4.1100000000000003</v>
      </c>
      <c r="I353" s="214">
        <v>0.99109999999999998</v>
      </c>
      <c r="J353" s="214">
        <v>4.0857000000000001</v>
      </c>
      <c r="K353" s="214">
        <v>0.85499999999999998</v>
      </c>
      <c r="L353" s="214">
        <v>2.5238999999999998</v>
      </c>
      <c r="M353" s="214">
        <v>1.7369000000000001</v>
      </c>
      <c r="N353" s="214">
        <v>0</v>
      </c>
      <c r="O353" s="214">
        <v>0</v>
      </c>
      <c r="P353" s="214">
        <v>0</v>
      </c>
    </row>
    <row r="354" spans="1:16">
      <c r="A354" s="74">
        <v>11</v>
      </c>
      <c r="B354" s="214">
        <v>0</v>
      </c>
      <c r="C354" s="214">
        <v>0</v>
      </c>
      <c r="D354" s="214">
        <v>2.2563</v>
      </c>
      <c r="E354" s="214">
        <v>0.85899999999999999</v>
      </c>
      <c r="F354" s="214">
        <v>3.0148000000000001</v>
      </c>
      <c r="G354" s="214">
        <v>0.7772</v>
      </c>
      <c r="H354" s="214">
        <v>3.92</v>
      </c>
      <c r="I354" s="214">
        <v>0.96020000000000005</v>
      </c>
      <c r="J354" s="214">
        <v>3.9378000000000002</v>
      </c>
      <c r="K354" s="214">
        <v>0.82830000000000004</v>
      </c>
      <c r="L354" s="214">
        <v>2.4786999999999999</v>
      </c>
      <c r="M354" s="214">
        <v>1.6826000000000001</v>
      </c>
      <c r="N354" s="214">
        <v>0</v>
      </c>
      <c r="O354" s="214">
        <v>0</v>
      </c>
      <c r="P354" s="214">
        <v>0</v>
      </c>
    </row>
    <row r="355" spans="1:16">
      <c r="A355" s="74">
        <v>12</v>
      </c>
      <c r="B355" s="214">
        <v>0</v>
      </c>
      <c r="C355" s="214">
        <v>0</v>
      </c>
      <c r="D355" s="214">
        <v>2.1829999999999998</v>
      </c>
      <c r="E355" s="214">
        <v>0.83130000000000004</v>
      </c>
      <c r="F355" s="214">
        <v>2.8650000000000002</v>
      </c>
      <c r="G355" s="214">
        <v>0.75209999999999999</v>
      </c>
      <c r="H355" s="214">
        <v>3.73</v>
      </c>
      <c r="I355" s="214">
        <v>0.92920000000000003</v>
      </c>
      <c r="J355" s="214">
        <v>3.79</v>
      </c>
      <c r="K355" s="214">
        <v>0.80159999999999998</v>
      </c>
      <c r="L355" s="214">
        <v>2.4336000000000002</v>
      </c>
      <c r="M355" s="214">
        <v>1.6283000000000001</v>
      </c>
      <c r="N355" s="214">
        <v>0</v>
      </c>
      <c r="O355" s="214">
        <v>0</v>
      </c>
      <c r="P355" s="214">
        <v>0</v>
      </c>
    </row>
    <row r="356" spans="1:16">
      <c r="A356" s="74">
        <v>13</v>
      </c>
      <c r="B356" s="214">
        <v>0</v>
      </c>
      <c r="C356" s="214">
        <v>0</v>
      </c>
      <c r="D356" s="214">
        <v>2.1095999999999999</v>
      </c>
      <c r="E356" s="214">
        <v>0.80349999999999999</v>
      </c>
      <c r="F356" s="214">
        <v>2.7151999999999998</v>
      </c>
      <c r="G356" s="214">
        <v>0.72699999999999998</v>
      </c>
      <c r="H356" s="214">
        <v>3.54</v>
      </c>
      <c r="I356" s="214">
        <v>0.8982</v>
      </c>
      <c r="J356" s="214">
        <v>3.6421999999999999</v>
      </c>
      <c r="K356" s="214">
        <v>0.77480000000000004</v>
      </c>
      <c r="L356" s="214">
        <v>2.3885000000000001</v>
      </c>
      <c r="M356" s="214">
        <v>1.5740000000000001</v>
      </c>
      <c r="N356" s="214">
        <v>0</v>
      </c>
      <c r="O356" s="214">
        <v>0</v>
      </c>
      <c r="P356" s="214">
        <v>0</v>
      </c>
    </row>
    <row r="357" spans="1:16">
      <c r="A357" s="74">
        <v>14</v>
      </c>
      <c r="B357" s="214">
        <v>0</v>
      </c>
      <c r="C357" s="214">
        <v>0</v>
      </c>
      <c r="D357" s="214">
        <v>2.0363000000000002</v>
      </c>
      <c r="E357" s="214">
        <v>0.77580000000000005</v>
      </c>
      <c r="F357" s="214">
        <v>2.5653000000000001</v>
      </c>
      <c r="G357" s="214">
        <v>0.70199999999999996</v>
      </c>
      <c r="H357" s="214">
        <v>3.35</v>
      </c>
      <c r="I357" s="214">
        <v>0.86729999999999996</v>
      </c>
      <c r="J357" s="214">
        <v>3.4943</v>
      </c>
      <c r="K357" s="214">
        <v>0.74809999999999999</v>
      </c>
      <c r="L357" s="214">
        <v>2.3433999999999999</v>
      </c>
      <c r="M357" s="214">
        <v>1.5198</v>
      </c>
      <c r="N357" s="214">
        <v>0</v>
      </c>
      <c r="O357" s="214">
        <v>0</v>
      </c>
      <c r="P357" s="214">
        <v>0</v>
      </c>
    </row>
    <row r="358" spans="1:16">
      <c r="A358" s="74">
        <v>15</v>
      </c>
      <c r="B358" s="214">
        <v>0</v>
      </c>
      <c r="C358" s="214">
        <v>0</v>
      </c>
      <c r="D358" s="214">
        <v>1.9630000000000001</v>
      </c>
      <c r="E358" s="214">
        <v>0.74809999999999999</v>
      </c>
      <c r="F358" s="214">
        <v>2.4155000000000002</v>
      </c>
      <c r="G358" s="214">
        <v>0.67689999999999995</v>
      </c>
      <c r="H358" s="214">
        <v>3.16</v>
      </c>
      <c r="I358" s="214">
        <v>0.83630000000000004</v>
      </c>
      <c r="J358" s="214">
        <v>3.3464999999999998</v>
      </c>
      <c r="K358" s="214">
        <v>0.72140000000000004</v>
      </c>
      <c r="L358" s="214">
        <v>2.2982999999999998</v>
      </c>
      <c r="M358" s="214">
        <v>1.4655</v>
      </c>
      <c r="N358" s="214">
        <v>0</v>
      </c>
      <c r="O358" s="214">
        <v>0</v>
      </c>
      <c r="P358" s="214">
        <v>0</v>
      </c>
    </row>
    <row r="359" spans="1:16">
      <c r="A359" s="74">
        <v>16</v>
      </c>
      <c r="B359" s="214">
        <v>0</v>
      </c>
      <c r="C359" s="214">
        <v>0</v>
      </c>
      <c r="D359" s="214">
        <v>1.8895999999999999</v>
      </c>
      <c r="E359" s="214">
        <v>0.72040000000000004</v>
      </c>
      <c r="F359" s="214">
        <v>2.2656999999999998</v>
      </c>
      <c r="G359" s="214">
        <v>0.65180000000000005</v>
      </c>
      <c r="H359" s="214">
        <v>2.97</v>
      </c>
      <c r="I359" s="214">
        <v>0.80530000000000002</v>
      </c>
      <c r="J359" s="214">
        <v>3.1987000000000001</v>
      </c>
      <c r="K359" s="214">
        <v>0.69469999999999998</v>
      </c>
      <c r="L359" s="214">
        <v>2.2532000000000001</v>
      </c>
      <c r="M359" s="214">
        <v>1.4112</v>
      </c>
      <c r="N359" s="214">
        <v>0</v>
      </c>
      <c r="O359" s="214">
        <v>0</v>
      </c>
      <c r="P359" s="214">
        <v>0</v>
      </c>
    </row>
    <row r="360" spans="1:16">
      <c r="A360" s="74">
        <v>17</v>
      </c>
      <c r="B360" s="214">
        <v>0</v>
      </c>
      <c r="C360" s="214">
        <v>0</v>
      </c>
      <c r="D360" s="214">
        <v>1.8163</v>
      </c>
      <c r="E360" s="214">
        <v>0.69269999999999998</v>
      </c>
      <c r="F360" s="214">
        <v>2.1158000000000001</v>
      </c>
      <c r="G360" s="214">
        <v>0.62680000000000002</v>
      </c>
      <c r="H360" s="214">
        <v>2.78</v>
      </c>
      <c r="I360" s="214">
        <v>0.77429999999999999</v>
      </c>
      <c r="J360" s="214">
        <v>3.0508000000000002</v>
      </c>
      <c r="K360" s="214">
        <v>0.66800000000000004</v>
      </c>
      <c r="L360" s="214">
        <v>2.2081</v>
      </c>
      <c r="M360" s="214">
        <v>1.3569</v>
      </c>
      <c r="N360" s="214">
        <v>0</v>
      </c>
      <c r="O360" s="214">
        <v>0</v>
      </c>
      <c r="P360" s="214">
        <v>0</v>
      </c>
    </row>
    <row r="361" spans="1:16">
      <c r="A361" s="74">
        <v>18</v>
      </c>
      <c r="B361" s="214">
        <v>0</v>
      </c>
      <c r="C361" s="214">
        <v>0</v>
      </c>
      <c r="D361" s="214">
        <v>1.7428999999999999</v>
      </c>
      <c r="E361" s="214">
        <v>0.66500000000000004</v>
      </c>
      <c r="F361" s="214">
        <v>1.966</v>
      </c>
      <c r="G361" s="214">
        <v>0.60170000000000001</v>
      </c>
      <c r="H361" s="214">
        <v>2.59</v>
      </c>
      <c r="I361" s="214">
        <v>0.74339999999999995</v>
      </c>
      <c r="J361" s="214">
        <v>2.903</v>
      </c>
      <c r="K361" s="214">
        <v>0.64119999999999999</v>
      </c>
      <c r="L361" s="214">
        <v>2.1629999999999998</v>
      </c>
      <c r="M361" s="214">
        <v>1.3027</v>
      </c>
      <c r="N361" s="214">
        <v>2.8620000000000001</v>
      </c>
      <c r="O361" s="214">
        <v>0.76500000000000001</v>
      </c>
      <c r="P361" s="214">
        <v>0</v>
      </c>
    </row>
    <row r="362" spans="1:16">
      <c r="A362" s="74">
        <v>19</v>
      </c>
      <c r="B362" s="214">
        <v>0</v>
      </c>
      <c r="C362" s="214">
        <v>0</v>
      </c>
      <c r="D362" s="214">
        <v>1.8707</v>
      </c>
      <c r="E362" s="214">
        <v>0.66190000000000004</v>
      </c>
      <c r="F362" s="214">
        <v>2.0503</v>
      </c>
      <c r="G362" s="214">
        <v>0.59960000000000002</v>
      </c>
      <c r="H362" s="214">
        <v>2.6076999999999999</v>
      </c>
      <c r="I362" s="214">
        <v>0.74280000000000002</v>
      </c>
      <c r="J362" s="214">
        <v>2.8441000000000001</v>
      </c>
      <c r="K362" s="214">
        <v>0.65620000000000001</v>
      </c>
      <c r="L362" s="214">
        <v>2.1139000000000001</v>
      </c>
      <c r="M362" s="214">
        <v>1.2841</v>
      </c>
      <c r="N362" s="214">
        <v>2.7825000000000002</v>
      </c>
      <c r="O362" s="214">
        <v>0.74380000000000002</v>
      </c>
      <c r="P362" s="214">
        <v>0</v>
      </c>
    </row>
    <row r="363" spans="1:16">
      <c r="A363" s="74">
        <v>20</v>
      </c>
      <c r="B363" s="214">
        <v>0</v>
      </c>
      <c r="C363" s="214">
        <v>0</v>
      </c>
      <c r="D363" s="214">
        <v>1.9984999999999999</v>
      </c>
      <c r="E363" s="214">
        <v>0.65890000000000004</v>
      </c>
      <c r="F363" s="214">
        <v>2.1347</v>
      </c>
      <c r="G363" s="214">
        <v>0.59760000000000002</v>
      </c>
      <c r="H363" s="214">
        <v>2.6254</v>
      </c>
      <c r="I363" s="214">
        <v>0.74229999999999996</v>
      </c>
      <c r="J363" s="214">
        <v>2.7852000000000001</v>
      </c>
      <c r="K363" s="214">
        <v>0.67120000000000002</v>
      </c>
      <c r="L363" s="214">
        <v>2.0647000000000002</v>
      </c>
      <c r="M363" s="214">
        <v>1.2655000000000001</v>
      </c>
      <c r="N363" s="214">
        <v>2.7029999999999998</v>
      </c>
      <c r="O363" s="214">
        <v>0.72250000000000003</v>
      </c>
      <c r="P363" s="214">
        <v>0</v>
      </c>
    </row>
    <row r="364" spans="1:16">
      <c r="A364" s="74">
        <v>21</v>
      </c>
      <c r="B364" s="214">
        <v>0</v>
      </c>
      <c r="C364" s="214">
        <v>0</v>
      </c>
      <c r="D364" s="214">
        <v>2.1261999999999999</v>
      </c>
      <c r="E364" s="214">
        <v>0.65580000000000005</v>
      </c>
      <c r="F364" s="214">
        <v>2.2189999999999999</v>
      </c>
      <c r="G364" s="214">
        <v>0.59560000000000002</v>
      </c>
      <c r="H364" s="214">
        <v>2.6431</v>
      </c>
      <c r="I364" s="214">
        <v>0.74170000000000003</v>
      </c>
      <c r="J364" s="214">
        <v>2.7263000000000002</v>
      </c>
      <c r="K364" s="214">
        <v>0.68610000000000004</v>
      </c>
      <c r="L364" s="214">
        <v>2.0156000000000001</v>
      </c>
      <c r="M364" s="214">
        <v>1.2470000000000001</v>
      </c>
      <c r="N364" s="214">
        <v>2.6234999999999999</v>
      </c>
      <c r="O364" s="214">
        <v>0.70130000000000003</v>
      </c>
      <c r="P364" s="214">
        <v>0</v>
      </c>
    </row>
    <row r="365" spans="1:16">
      <c r="A365" s="74">
        <v>22</v>
      </c>
      <c r="B365" s="214">
        <v>0</v>
      </c>
      <c r="C365" s="214">
        <v>0</v>
      </c>
      <c r="D365" s="214">
        <v>2.254</v>
      </c>
      <c r="E365" s="214">
        <v>0.65280000000000005</v>
      </c>
      <c r="F365" s="214">
        <v>2.3033999999999999</v>
      </c>
      <c r="G365" s="214">
        <v>0.59350000000000003</v>
      </c>
      <c r="H365" s="214">
        <v>2.6608000000000001</v>
      </c>
      <c r="I365" s="214">
        <v>0.74119999999999997</v>
      </c>
      <c r="J365" s="214">
        <v>2.6673</v>
      </c>
      <c r="K365" s="214">
        <v>0.70109999999999995</v>
      </c>
      <c r="L365" s="214">
        <v>1.9664999999999999</v>
      </c>
      <c r="M365" s="214">
        <v>1.2283999999999999</v>
      </c>
      <c r="N365" s="214">
        <v>2.544</v>
      </c>
      <c r="O365" s="214">
        <v>0.68</v>
      </c>
      <c r="P365" s="214">
        <v>0</v>
      </c>
    </row>
    <row r="366" spans="1:16">
      <c r="A366" s="74">
        <v>23</v>
      </c>
      <c r="B366" s="214">
        <v>0</v>
      </c>
      <c r="C366" s="214">
        <v>0</v>
      </c>
      <c r="D366" s="214">
        <v>2.3816999999999999</v>
      </c>
      <c r="E366" s="214">
        <v>0.64970000000000006</v>
      </c>
      <c r="F366" s="214">
        <v>2.3877000000000002</v>
      </c>
      <c r="G366" s="214">
        <v>0.59150000000000003</v>
      </c>
      <c r="H366" s="214">
        <v>2.6785000000000001</v>
      </c>
      <c r="I366" s="214">
        <v>0.74060000000000004</v>
      </c>
      <c r="J366" s="214">
        <v>2.6084000000000001</v>
      </c>
      <c r="K366" s="214">
        <v>0.71609999999999996</v>
      </c>
      <c r="L366" s="214">
        <v>1.9174</v>
      </c>
      <c r="M366" s="214">
        <v>1.2099</v>
      </c>
      <c r="N366" s="214">
        <v>2.4645000000000001</v>
      </c>
      <c r="O366" s="214">
        <v>0.65880000000000005</v>
      </c>
      <c r="P366" s="214">
        <v>0</v>
      </c>
    </row>
    <row r="367" spans="1:16">
      <c r="A367" s="74">
        <v>24</v>
      </c>
      <c r="B367" s="214">
        <v>0</v>
      </c>
      <c r="C367" s="214">
        <v>0</v>
      </c>
      <c r="D367" s="214">
        <v>2.5095000000000001</v>
      </c>
      <c r="E367" s="214">
        <v>0.64670000000000005</v>
      </c>
      <c r="F367" s="214">
        <v>2.472</v>
      </c>
      <c r="G367" s="214">
        <v>0.58940000000000003</v>
      </c>
      <c r="H367" s="214">
        <v>2.6962000000000002</v>
      </c>
      <c r="I367" s="214">
        <v>0.74009999999999998</v>
      </c>
      <c r="J367" s="214">
        <v>2.5495000000000001</v>
      </c>
      <c r="K367" s="214">
        <v>0.73099999999999998</v>
      </c>
      <c r="L367" s="214">
        <v>1.8682000000000001</v>
      </c>
      <c r="M367" s="214">
        <v>1.1913</v>
      </c>
      <c r="N367" s="214">
        <v>2.3849999999999998</v>
      </c>
      <c r="O367" s="214">
        <v>0.63749999999999996</v>
      </c>
      <c r="P367" s="214">
        <v>0</v>
      </c>
    </row>
    <row r="368" spans="1:16">
      <c r="A368" s="74">
        <v>25</v>
      </c>
      <c r="B368" s="214">
        <v>0</v>
      </c>
      <c r="C368" s="214">
        <v>0</v>
      </c>
      <c r="D368" s="214">
        <v>2.6372</v>
      </c>
      <c r="E368" s="214">
        <v>0.64359999999999995</v>
      </c>
      <c r="F368" s="214">
        <v>2.5564</v>
      </c>
      <c r="G368" s="214">
        <v>0.58740000000000003</v>
      </c>
      <c r="H368" s="214">
        <v>2.7139000000000002</v>
      </c>
      <c r="I368" s="214">
        <v>0.73950000000000005</v>
      </c>
      <c r="J368" s="214">
        <v>2.4906000000000001</v>
      </c>
      <c r="K368" s="214">
        <v>0.746</v>
      </c>
      <c r="L368" s="214">
        <v>1.8190999999999999</v>
      </c>
      <c r="M368" s="214">
        <v>1.1728000000000001</v>
      </c>
      <c r="N368" s="214">
        <v>2.3054999999999999</v>
      </c>
      <c r="O368" s="214">
        <v>0.61629999999999996</v>
      </c>
      <c r="P368" s="214">
        <v>0</v>
      </c>
    </row>
    <row r="369" spans="1:16">
      <c r="A369" s="74">
        <v>26</v>
      </c>
      <c r="B369" s="214">
        <v>0</v>
      </c>
      <c r="C369" s="214">
        <v>0</v>
      </c>
      <c r="D369" s="214">
        <v>2.7650000000000001</v>
      </c>
      <c r="E369" s="214">
        <v>0.64049999999999996</v>
      </c>
      <c r="F369" s="214">
        <v>2.6406999999999998</v>
      </c>
      <c r="G369" s="214">
        <v>0.58540000000000003</v>
      </c>
      <c r="H369" s="214">
        <v>2.7315999999999998</v>
      </c>
      <c r="I369" s="214">
        <v>0.73899999999999999</v>
      </c>
      <c r="J369" s="214">
        <v>2.4317000000000002</v>
      </c>
      <c r="K369" s="214">
        <v>0.76090000000000002</v>
      </c>
      <c r="L369" s="214">
        <v>1.77</v>
      </c>
      <c r="M369" s="214">
        <v>1.1541999999999999</v>
      </c>
      <c r="N369" s="214">
        <v>2.226</v>
      </c>
      <c r="O369" s="214">
        <v>0.59499999999999997</v>
      </c>
      <c r="P369" s="214">
        <v>0</v>
      </c>
    </row>
    <row r="370" spans="1:16">
      <c r="A370" s="74">
        <v>27</v>
      </c>
      <c r="B370" s="214">
        <v>0</v>
      </c>
      <c r="C370" s="214">
        <v>0</v>
      </c>
      <c r="D370" s="214">
        <v>2.8927</v>
      </c>
      <c r="E370" s="214">
        <v>0.63749999999999996</v>
      </c>
      <c r="F370" s="214">
        <v>2.7250000000000001</v>
      </c>
      <c r="G370" s="214">
        <v>0.58330000000000004</v>
      </c>
      <c r="H370" s="214">
        <v>2.7492999999999999</v>
      </c>
      <c r="I370" s="214">
        <v>0.73839999999999995</v>
      </c>
      <c r="J370" s="214">
        <v>2.3727999999999998</v>
      </c>
      <c r="K370" s="214">
        <v>0.77590000000000003</v>
      </c>
      <c r="L370" s="214">
        <v>1.7208000000000001</v>
      </c>
      <c r="M370" s="214">
        <v>1.1356999999999999</v>
      </c>
      <c r="N370" s="214">
        <v>2.1465000000000001</v>
      </c>
      <c r="O370" s="214">
        <v>0.57379999999999998</v>
      </c>
      <c r="P370" s="214">
        <v>0</v>
      </c>
    </row>
    <row r="371" spans="1:16">
      <c r="A371" s="74">
        <v>28</v>
      </c>
      <c r="B371" s="214">
        <v>0</v>
      </c>
      <c r="C371" s="214">
        <v>0</v>
      </c>
      <c r="D371" s="214">
        <v>3.0205000000000002</v>
      </c>
      <c r="E371" s="214">
        <v>0.63439999999999996</v>
      </c>
      <c r="F371" s="214">
        <v>2.8094000000000001</v>
      </c>
      <c r="G371" s="214">
        <v>0.58130000000000004</v>
      </c>
      <c r="H371" s="214">
        <v>2.7669999999999999</v>
      </c>
      <c r="I371" s="214">
        <v>0.7379</v>
      </c>
      <c r="J371" s="214">
        <v>2.3138000000000001</v>
      </c>
      <c r="K371" s="214">
        <v>0.79090000000000005</v>
      </c>
      <c r="L371" s="214">
        <v>1.6717</v>
      </c>
      <c r="M371" s="214">
        <v>1.1171</v>
      </c>
      <c r="N371" s="214">
        <v>2.0670000000000002</v>
      </c>
      <c r="O371" s="214">
        <v>0.55249999999999999</v>
      </c>
      <c r="P371" s="214">
        <v>0</v>
      </c>
    </row>
    <row r="372" spans="1:16">
      <c r="A372" s="74">
        <v>29</v>
      </c>
      <c r="B372" s="214">
        <v>0</v>
      </c>
      <c r="C372" s="214">
        <v>0</v>
      </c>
      <c r="D372" s="214">
        <v>3.1482000000000001</v>
      </c>
      <c r="E372" s="214">
        <v>0.63139999999999996</v>
      </c>
      <c r="F372" s="214">
        <v>2.8936999999999999</v>
      </c>
      <c r="G372" s="214">
        <v>0.57920000000000005</v>
      </c>
      <c r="H372" s="214">
        <v>2.7847</v>
      </c>
      <c r="I372" s="214">
        <v>0.73729999999999996</v>
      </c>
      <c r="J372" s="214">
        <v>2.2549000000000001</v>
      </c>
      <c r="K372" s="214">
        <v>0.80579999999999996</v>
      </c>
      <c r="L372" s="214">
        <v>1.6226</v>
      </c>
      <c r="M372" s="214">
        <v>1.0986</v>
      </c>
      <c r="N372" s="214">
        <v>1.9875</v>
      </c>
      <c r="O372" s="214">
        <v>0.53129999999999999</v>
      </c>
      <c r="P372" s="214">
        <v>0</v>
      </c>
    </row>
    <row r="373" spans="1:16">
      <c r="A373" s="74">
        <v>30</v>
      </c>
      <c r="B373" s="214">
        <v>0</v>
      </c>
      <c r="C373" s="214">
        <v>0</v>
      </c>
      <c r="D373" s="214">
        <v>3.2759999999999998</v>
      </c>
      <c r="E373" s="214">
        <v>0.62829999999999997</v>
      </c>
      <c r="F373" s="214">
        <v>2.9781</v>
      </c>
      <c r="G373" s="214">
        <v>0.57720000000000005</v>
      </c>
      <c r="H373" s="214">
        <v>2.8024</v>
      </c>
      <c r="I373" s="214">
        <v>0.73680000000000001</v>
      </c>
      <c r="J373" s="214">
        <v>2.1960000000000002</v>
      </c>
      <c r="K373" s="214">
        <v>0.82079999999999997</v>
      </c>
      <c r="L373" s="214">
        <v>1.5733999999999999</v>
      </c>
      <c r="M373" s="214">
        <v>1.08</v>
      </c>
      <c r="N373" s="214">
        <v>1.9079999999999999</v>
      </c>
      <c r="O373" s="214">
        <v>0.51</v>
      </c>
      <c r="P373" s="214">
        <v>0</v>
      </c>
    </row>
    <row r="374" spans="1:16">
      <c r="A374" s="74">
        <v>31</v>
      </c>
      <c r="B374" s="214">
        <v>0</v>
      </c>
      <c r="C374" s="214">
        <v>0</v>
      </c>
      <c r="D374" s="214">
        <v>3.3424</v>
      </c>
      <c r="E374" s="214">
        <v>0.61460000000000004</v>
      </c>
      <c r="F374" s="214">
        <v>2.9173</v>
      </c>
      <c r="G374" s="214">
        <v>0.5635</v>
      </c>
      <c r="H374" s="214">
        <v>2.7450999999999999</v>
      </c>
      <c r="I374" s="214">
        <v>0.71440000000000003</v>
      </c>
      <c r="J374" s="214">
        <v>2.1454</v>
      </c>
      <c r="K374" s="214">
        <v>0.79100000000000004</v>
      </c>
      <c r="L374" s="214">
        <v>1.5563</v>
      </c>
      <c r="M374" s="214">
        <v>1.0491999999999999</v>
      </c>
      <c r="N374" s="214">
        <v>1.8268</v>
      </c>
      <c r="O374" s="214">
        <v>0.51649999999999996</v>
      </c>
      <c r="P374" s="214">
        <v>0</v>
      </c>
    </row>
    <row r="375" spans="1:16">
      <c r="A375" s="74">
        <v>32</v>
      </c>
      <c r="B375" s="214">
        <v>0</v>
      </c>
      <c r="C375" s="214">
        <v>0</v>
      </c>
      <c r="D375" s="214">
        <v>3.4087999999999998</v>
      </c>
      <c r="E375" s="214">
        <v>0.60089999999999999</v>
      </c>
      <c r="F375" s="214">
        <v>2.8565999999999998</v>
      </c>
      <c r="G375" s="214">
        <v>0.54979999999999996</v>
      </c>
      <c r="H375" s="214">
        <v>2.6878000000000002</v>
      </c>
      <c r="I375" s="214">
        <v>0.69199999999999995</v>
      </c>
      <c r="J375" s="214">
        <v>2.0947</v>
      </c>
      <c r="K375" s="214">
        <v>0.76119999999999999</v>
      </c>
      <c r="L375" s="214">
        <v>1.5391999999999999</v>
      </c>
      <c r="M375" s="214">
        <v>1.0184</v>
      </c>
      <c r="N375" s="214">
        <v>1.7456</v>
      </c>
      <c r="O375" s="214">
        <v>0.52300000000000002</v>
      </c>
      <c r="P375" s="214">
        <v>0</v>
      </c>
    </row>
    <row r="376" spans="1:16">
      <c r="A376" s="74">
        <v>33</v>
      </c>
      <c r="B376" s="214">
        <v>0</v>
      </c>
      <c r="C376" s="214">
        <v>0</v>
      </c>
      <c r="D376" s="214">
        <v>3.4752000000000001</v>
      </c>
      <c r="E376" s="214">
        <v>0.58709999999999996</v>
      </c>
      <c r="F376" s="214">
        <v>2.7957999999999998</v>
      </c>
      <c r="G376" s="214">
        <v>0.53610000000000002</v>
      </c>
      <c r="H376" s="214">
        <v>2.6305000000000001</v>
      </c>
      <c r="I376" s="214">
        <v>0.66959999999999997</v>
      </c>
      <c r="J376" s="214">
        <v>2.0440999999999998</v>
      </c>
      <c r="K376" s="214">
        <v>0.73150000000000004</v>
      </c>
      <c r="L376" s="214">
        <v>1.5221</v>
      </c>
      <c r="M376" s="214">
        <v>0.98750000000000004</v>
      </c>
      <c r="N376" s="214">
        <v>1.6642999999999999</v>
      </c>
      <c r="O376" s="214">
        <v>0.52959999999999996</v>
      </c>
      <c r="P376" s="214">
        <v>0</v>
      </c>
    </row>
    <row r="377" spans="1:16">
      <c r="A377" s="74">
        <v>34</v>
      </c>
      <c r="B377" s="214">
        <v>0</v>
      </c>
      <c r="C377" s="214">
        <v>0</v>
      </c>
      <c r="D377" s="214">
        <v>3.5415999999999999</v>
      </c>
      <c r="E377" s="214">
        <v>0.57340000000000002</v>
      </c>
      <c r="F377" s="214">
        <v>2.7351000000000001</v>
      </c>
      <c r="G377" s="214">
        <v>0.52239999999999998</v>
      </c>
      <c r="H377" s="214">
        <v>2.5731999999999999</v>
      </c>
      <c r="I377" s="214">
        <v>0.6472</v>
      </c>
      <c r="J377" s="214">
        <v>1.9934000000000001</v>
      </c>
      <c r="K377" s="214">
        <v>0.70169999999999999</v>
      </c>
      <c r="L377" s="214">
        <v>1.5049999999999999</v>
      </c>
      <c r="M377" s="214">
        <v>0.95669999999999999</v>
      </c>
      <c r="N377" s="214">
        <v>1.5831</v>
      </c>
      <c r="O377" s="214">
        <v>0.53610000000000002</v>
      </c>
      <c r="P377" s="214">
        <v>0</v>
      </c>
    </row>
    <row r="378" spans="1:16">
      <c r="A378" s="74">
        <v>35</v>
      </c>
      <c r="B378" s="214">
        <v>0</v>
      </c>
      <c r="C378" s="214">
        <v>0</v>
      </c>
      <c r="D378" s="214">
        <v>3.6080000000000001</v>
      </c>
      <c r="E378" s="214">
        <v>0.55959999999999999</v>
      </c>
      <c r="F378" s="214">
        <v>2.6743000000000001</v>
      </c>
      <c r="G378" s="214">
        <v>0.50860000000000005</v>
      </c>
      <c r="H378" s="214">
        <v>2.516</v>
      </c>
      <c r="I378" s="214">
        <v>0.62480000000000002</v>
      </c>
      <c r="J378" s="214">
        <v>1.9428000000000001</v>
      </c>
      <c r="K378" s="214">
        <v>0.67190000000000005</v>
      </c>
      <c r="L378" s="214">
        <v>1.4878</v>
      </c>
      <c r="M378" s="214">
        <v>0.92589999999999995</v>
      </c>
      <c r="N378" s="214">
        <v>1.5019</v>
      </c>
      <c r="O378" s="214">
        <v>0.54259999999999997</v>
      </c>
      <c r="P378" s="214">
        <v>0</v>
      </c>
    </row>
    <row r="379" spans="1:16">
      <c r="A379" s="74">
        <v>36</v>
      </c>
      <c r="B379" s="214">
        <v>0</v>
      </c>
      <c r="C379" s="214">
        <v>0</v>
      </c>
      <c r="D379" s="214">
        <v>3.6743999999999999</v>
      </c>
      <c r="E379" s="214">
        <v>0.54590000000000005</v>
      </c>
      <c r="F379" s="214">
        <v>2.6135999999999999</v>
      </c>
      <c r="G379" s="214">
        <v>0.49490000000000001</v>
      </c>
      <c r="H379" s="214">
        <v>2.4586999999999999</v>
      </c>
      <c r="I379" s="214">
        <v>0.60240000000000005</v>
      </c>
      <c r="J379" s="214">
        <v>1.8920999999999999</v>
      </c>
      <c r="K379" s="214">
        <v>0.6421</v>
      </c>
      <c r="L379" s="214">
        <v>1.4706999999999999</v>
      </c>
      <c r="M379" s="214">
        <v>0.89510000000000001</v>
      </c>
      <c r="N379" s="214">
        <v>1.4207000000000001</v>
      </c>
      <c r="O379" s="214">
        <v>0.54910000000000003</v>
      </c>
      <c r="P379" s="214">
        <v>0</v>
      </c>
    </row>
    <row r="380" spans="1:16">
      <c r="A380" s="74">
        <v>37</v>
      </c>
      <c r="B380" s="214">
        <v>0</v>
      </c>
      <c r="C380" s="214">
        <v>0</v>
      </c>
      <c r="D380" s="214">
        <v>3.7408000000000001</v>
      </c>
      <c r="E380" s="214">
        <v>0.53220000000000001</v>
      </c>
      <c r="F380" s="214">
        <v>2.5528</v>
      </c>
      <c r="G380" s="214">
        <v>0.48120000000000002</v>
      </c>
      <c r="H380" s="214">
        <v>2.4014000000000002</v>
      </c>
      <c r="I380" s="214">
        <v>0.57999999999999996</v>
      </c>
      <c r="J380" s="214">
        <v>1.8414999999999999</v>
      </c>
      <c r="K380" s="214">
        <v>0.61229999999999996</v>
      </c>
      <c r="L380" s="214">
        <v>1.4536</v>
      </c>
      <c r="M380" s="214">
        <v>0.86419999999999997</v>
      </c>
      <c r="N380" s="214">
        <v>1.3393999999999999</v>
      </c>
      <c r="O380" s="214">
        <v>0.55559999999999998</v>
      </c>
      <c r="P380" s="214">
        <v>0</v>
      </c>
    </row>
    <row r="381" spans="1:16">
      <c r="A381" s="74">
        <v>38</v>
      </c>
      <c r="B381" s="214">
        <v>0</v>
      </c>
      <c r="C381" s="214">
        <v>0</v>
      </c>
      <c r="D381" s="214">
        <v>3.8071000000000002</v>
      </c>
      <c r="E381" s="214">
        <v>0.51839999999999997</v>
      </c>
      <c r="F381" s="214">
        <v>2.4921000000000002</v>
      </c>
      <c r="G381" s="214">
        <v>0.46750000000000003</v>
      </c>
      <c r="H381" s="214">
        <v>2.3441000000000001</v>
      </c>
      <c r="I381" s="214">
        <v>0.55759999999999998</v>
      </c>
      <c r="J381" s="214">
        <v>1.7908999999999999</v>
      </c>
      <c r="K381" s="214">
        <v>0.58250000000000002</v>
      </c>
      <c r="L381" s="214">
        <v>1.4365000000000001</v>
      </c>
      <c r="M381" s="214">
        <v>0.83340000000000003</v>
      </c>
      <c r="N381" s="214">
        <v>1.2582</v>
      </c>
      <c r="O381" s="214">
        <v>0.56210000000000004</v>
      </c>
      <c r="P381" s="214">
        <v>0</v>
      </c>
    </row>
    <row r="382" spans="1:16">
      <c r="A382" s="74">
        <v>39</v>
      </c>
      <c r="B382" s="214">
        <v>0</v>
      </c>
      <c r="C382" s="214">
        <v>0</v>
      </c>
      <c r="D382" s="214">
        <v>3.8734999999999999</v>
      </c>
      <c r="E382" s="214">
        <v>0.50470000000000004</v>
      </c>
      <c r="F382" s="214">
        <v>2.4312999999999998</v>
      </c>
      <c r="G382" s="214">
        <v>0.45379999999999998</v>
      </c>
      <c r="H382" s="214">
        <v>2.2867999999999999</v>
      </c>
      <c r="I382" s="214">
        <v>0.53520000000000001</v>
      </c>
      <c r="J382" s="214">
        <v>1.7402</v>
      </c>
      <c r="K382" s="214">
        <v>0.55279999999999996</v>
      </c>
      <c r="L382" s="214">
        <v>1.4194</v>
      </c>
      <c r="M382" s="214">
        <v>0.80259999999999998</v>
      </c>
      <c r="N382" s="214">
        <v>1.177</v>
      </c>
      <c r="O382" s="214">
        <v>0.56869999999999998</v>
      </c>
      <c r="P382" s="214">
        <v>0</v>
      </c>
    </row>
    <row r="383" spans="1:16">
      <c r="A383" s="74">
        <v>40</v>
      </c>
      <c r="B383" s="214">
        <v>0</v>
      </c>
      <c r="C383" s="214">
        <v>0</v>
      </c>
      <c r="D383" s="214">
        <v>3.9399000000000002</v>
      </c>
      <c r="E383" s="214">
        <v>0.49099999999999999</v>
      </c>
      <c r="F383" s="214">
        <v>2.3706</v>
      </c>
      <c r="G383" s="214">
        <v>0.44009999999999999</v>
      </c>
      <c r="H383" s="214">
        <v>2.2296</v>
      </c>
      <c r="I383" s="214">
        <v>0.51280000000000003</v>
      </c>
      <c r="J383" s="214">
        <v>1.6896</v>
      </c>
      <c r="K383" s="214">
        <v>0.52300000000000002</v>
      </c>
      <c r="L383" s="214">
        <v>1.4021999999999999</v>
      </c>
      <c r="M383" s="214">
        <v>0.77180000000000004</v>
      </c>
      <c r="N383" s="214">
        <v>1.0958000000000001</v>
      </c>
      <c r="O383" s="214">
        <v>0.57520000000000004</v>
      </c>
      <c r="P383" s="214">
        <v>0</v>
      </c>
    </row>
    <row r="384" spans="1:16">
      <c r="A384" s="74">
        <v>41</v>
      </c>
      <c r="B384" s="214">
        <v>0</v>
      </c>
      <c r="C384" s="214">
        <v>0</v>
      </c>
      <c r="D384" s="214">
        <v>4.0063000000000004</v>
      </c>
      <c r="E384" s="214">
        <v>0.47720000000000001</v>
      </c>
      <c r="F384" s="214">
        <v>2.3098000000000001</v>
      </c>
      <c r="G384" s="214">
        <v>0.4264</v>
      </c>
      <c r="H384" s="214">
        <v>2.1722999999999999</v>
      </c>
      <c r="I384" s="214">
        <v>0.4904</v>
      </c>
      <c r="J384" s="214">
        <v>1.6389</v>
      </c>
      <c r="K384" s="214">
        <v>0.49320000000000003</v>
      </c>
      <c r="L384" s="214">
        <v>1.3851</v>
      </c>
      <c r="M384" s="214">
        <v>0.7409</v>
      </c>
      <c r="N384" s="214">
        <v>1.0145</v>
      </c>
      <c r="O384" s="214">
        <v>0.58169999999999999</v>
      </c>
      <c r="P384" s="214">
        <v>0</v>
      </c>
    </row>
    <row r="385" spans="1:16">
      <c r="A385" s="74">
        <v>42</v>
      </c>
      <c r="B385" s="214">
        <v>0</v>
      </c>
      <c r="C385" s="214">
        <v>0</v>
      </c>
      <c r="D385" s="214">
        <v>4.0727000000000002</v>
      </c>
      <c r="E385" s="214">
        <v>0.46350000000000002</v>
      </c>
      <c r="F385" s="214">
        <v>2.2490999999999999</v>
      </c>
      <c r="G385" s="214">
        <v>0.41270000000000001</v>
      </c>
      <c r="H385" s="214">
        <v>2.1150000000000002</v>
      </c>
      <c r="I385" s="214">
        <v>0.46800000000000003</v>
      </c>
      <c r="J385" s="214">
        <v>1.5883</v>
      </c>
      <c r="K385" s="214">
        <v>0.46339999999999998</v>
      </c>
      <c r="L385" s="214">
        <v>1.3680000000000001</v>
      </c>
      <c r="M385" s="214">
        <v>0.71009999999999995</v>
      </c>
      <c r="N385" s="214">
        <v>0.93330000000000002</v>
      </c>
      <c r="O385" s="214">
        <v>0.58819999999999995</v>
      </c>
      <c r="P385" s="214">
        <v>0</v>
      </c>
    </row>
    <row r="386" spans="1:16">
      <c r="A386" s="74">
        <v>43</v>
      </c>
      <c r="B386" s="214">
        <v>0</v>
      </c>
      <c r="C386" s="214">
        <v>0</v>
      </c>
      <c r="D386" s="214">
        <v>4.1856</v>
      </c>
      <c r="E386" s="214">
        <v>0.45629999999999998</v>
      </c>
      <c r="F386" s="214">
        <v>2.2366999999999999</v>
      </c>
      <c r="G386" s="214">
        <v>0.40889999999999999</v>
      </c>
      <c r="H386" s="214">
        <v>2.0731000000000002</v>
      </c>
      <c r="I386" s="214">
        <v>0.46050000000000002</v>
      </c>
      <c r="J386" s="214">
        <v>1.5780000000000001</v>
      </c>
      <c r="K386" s="214">
        <v>0.4587</v>
      </c>
      <c r="L386" s="214">
        <v>1.343</v>
      </c>
      <c r="M386" s="214">
        <v>0.70079999999999998</v>
      </c>
      <c r="N386" s="214">
        <v>0.90990000000000004</v>
      </c>
      <c r="O386" s="214">
        <v>0.57569999999999999</v>
      </c>
      <c r="P386" s="214">
        <v>0</v>
      </c>
    </row>
    <row r="387" spans="1:16">
      <c r="A387" s="74">
        <v>44</v>
      </c>
      <c r="B387" s="214">
        <v>0</v>
      </c>
      <c r="C387" s="214">
        <v>0</v>
      </c>
      <c r="D387" s="214">
        <v>4.2984999999999998</v>
      </c>
      <c r="E387" s="214">
        <v>0.4491</v>
      </c>
      <c r="F387" s="214">
        <v>2.2244000000000002</v>
      </c>
      <c r="G387" s="214">
        <v>0.4052</v>
      </c>
      <c r="H387" s="214">
        <v>2.0312000000000001</v>
      </c>
      <c r="I387" s="214">
        <v>0.45300000000000001</v>
      </c>
      <c r="J387" s="214">
        <v>1.5678000000000001</v>
      </c>
      <c r="K387" s="214">
        <v>0.45400000000000001</v>
      </c>
      <c r="L387" s="214">
        <v>1.3181</v>
      </c>
      <c r="M387" s="214">
        <v>0.6915</v>
      </c>
      <c r="N387" s="214">
        <v>0.88649999999999995</v>
      </c>
      <c r="O387" s="214">
        <v>0.56310000000000004</v>
      </c>
      <c r="P387" s="214">
        <v>0</v>
      </c>
    </row>
    <row r="388" spans="1:16">
      <c r="A388" s="74">
        <v>45</v>
      </c>
      <c r="B388" s="214">
        <v>0</v>
      </c>
      <c r="C388" s="214">
        <v>0</v>
      </c>
      <c r="D388" s="214">
        <v>5.8029000000000002</v>
      </c>
      <c r="E388" s="214">
        <v>0.60629999999999995</v>
      </c>
      <c r="F388" s="214">
        <v>3.0028999999999999</v>
      </c>
      <c r="G388" s="214">
        <v>0.54700000000000004</v>
      </c>
      <c r="H388" s="214">
        <v>2.7422</v>
      </c>
      <c r="I388" s="214">
        <v>0.61160000000000003</v>
      </c>
      <c r="J388" s="214">
        <v>2.1164999999999998</v>
      </c>
      <c r="K388" s="214">
        <v>0.6129</v>
      </c>
      <c r="L388" s="214">
        <v>1.7794000000000001</v>
      </c>
      <c r="M388" s="214">
        <v>0.9335</v>
      </c>
      <c r="N388" s="214">
        <v>1.1968000000000001</v>
      </c>
      <c r="O388" s="214">
        <v>0.59150000000000003</v>
      </c>
      <c r="P388" s="214">
        <v>0</v>
      </c>
    </row>
    <row r="389" spans="1:16">
      <c r="A389" s="74">
        <v>46</v>
      </c>
      <c r="B389" s="214">
        <v>0</v>
      </c>
      <c r="C389" s="214">
        <v>0</v>
      </c>
      <c r="D389" s="214">
        <v>5.7611999999999997</v>
      </c>
      <c r="E389" s="214">
        <v>0.59989999999999999</v>
      </c>
      <c r="F389" s="214">
        <v>2.9544000000000001</v>
      </c>
      <c r="G389" s="214">
        <v>0.54559999999999997</v>
      </c>
      <c r="H389" s="214">
        <v>2.6251000000000002</v>
      </c>
      <c r="I389" s="214">
        <v>0.60470000000000002</v>
      </c>
      <c r="J389" s="214">
        <v>2.1183000000000001</v>
      </c>
      <c r="K389" s="214">
        <v>0.60709999999999997</v>
      </c>
      <c r="L389" s="214">
        <v>1.7544</v>
      </c>
      <c r="M389" s="214">
        <v>0.92659999999999998</v>
      </c>
      <c r="N389" s="214">
        <v>1.1693</v>
      </c>
      <c r="O389" s="214">
        <v>0.59240000000000004</v>
      </c>
      <c r="P389" s="214">
        <v>0</v>
      </c>
    </row>
    <row r="390" spans="1:16">
      <c r="A390" s="74">
        <v>47</v>
      </c>
      <c r="B390" s="214">
        <v>0</v>
      </c>
      <c r="C390" s="214">
        <v>0</v>
      </c>
      <c r="D390" s="214">
        <v>5.7194000000000003</v>
      </c>
      <c r="E390" s="214">
        <v>0.59350000000000003</v>
      </c>
      <c r="F390" s="214">
        <v>2.9058999999999999</v>
      </c>
      <c r="G390" s="214">
        <v>0.54420000000000002</v>
      </c>
      <c r="H390" s="214">
        <v>2.508</v>
      </c>
      <c r="I390" s="214">
        <v>0.59789999999999999</v>
      </c>
      <c r="J390" s="214">
        <v>2.1200999999999999</v>
      </c>
      <c r="K390" s="214">
        <v>0.60129999999999995</v>
      </c>
      <c r="L390" s="214">
        <v>1.7295</v>
      </c>
      <c r="M390" s="214">
        <v>0.91969999999999996</v>
      </c>
      <c r="N390" s="214">
        <v>1.1418999999999999</v>
      </c>
      <c r="O390" s="214">
        <v>0.59340000000000004</v>
      </c>
      <c r="P390" s="214">
        <v>0</v>
      </c>
    </row>
    <row r="391" spans="1:16">
      <c r="A391" s="74">
        <v>48</v>
      </c>
      <c r="B391" s="214">
        <v>0</v>
      </c>
      <c r="C391" s="214">
        <v>0</v>
      </c>
      <c r="D391" s="214">
        <v>5.8029000000000002</v>
      </c>
      <c r="E391" s="214">
        <v>0.6381</v>
      </c>
      <c r="F391" s="214">
        <v>3.2486999999999999</v>
      </c>
      <c r="G391" s="214">
        <v>0.55510000000000004</v>
      </c>
      <c r="H391" s="214">
        <v>3.0550000000000002</v>
      </c>
      <c r="I391" s="214">
        <v>0.67600000000000005</v>
      </c>
      <c r="J391" s="214">
        <v>2.2555000000000001</v>
      </c>
      <c r="K391" s="214">
        <v>0.64480000000000004</v>
      </c>
      <c r="L391" s="214">
        <v>1.976</v>
      </c>
      <c r="M391" s="214">
        <v>1.0257000000000001</v>
      </c>
      <c r="N391" s="214">
        <v>1.3481000000000001</v>
      </c>
      <c r="O391" s="214">
        <v>0.59150000000000003</v>
      </c>
      <c r="P391" s="214">
        <v>0</v>
      </c>
    </row>
    <row r="392" spans="1:16">
      <c r="A392" s="74">
        <v>49</v>
      </c>
      <c r="B392" s="214">
        <v>0</v>
      </c>
      <c r="C392" s="214">
        <v>0</v>
      </c>
      <c r="D392" s="214">
        <v>5.7403000000000004</v>
      </c>
      <c r="E392" s="214">
        <v>0.62319999999999998</v>
      </c>
      <c r="F392" s="214">
        <v>3.1349999999999998</v>
      </c>
      <c r="G392" s="214">
        <v>0.55169999999999997</v>
      </c>
      <c r="H392" s="214">
        <v>2.8273000000000001</v>
      </c>
      <c r="I392" s="214">
        <v>0.65500000000000003</v>
      </c>
      <c r="J392" s="214">
        <v>2.2349999999999999</v>
      </c>
      <c r="K392" s="214">
        <v>0.63080000000000003</v>
      </c>
      <c r="L392" s="214">
        <v>1.9057999999999999</v>
      </c>
      <c r="M392" s="214">
        <v>0.99990000000000001</v>
      </c>
      <c r="N392" s="214">
        <v>1.2817000000000001</v>
      </c>
      <c r="O392" s="214">
        <v>0.59289999999999998</v>
      </c>
      <c r="P392" s="214">
        <v>0</v>
      </c>
    </row>
    <row r="393" spans="1:16">
      <c r="A393" s="74">
        <v>50</v>
      </c>
      <c r="B393" s="214">
        <v>0</v>
      </c>
      <c r="C393" s="214">
        <v>0</v>
      </c>
      <c r="D393" s="214">
        <v>5.6776999999999997</v>
      </c>
      <c r="E393" s="214">
        <v>0.60840000000000005</v>
      </c>
      <c r="F393" s="214">
        <v>3.0211999999999999</v>
      </c>
      <c r="G393" s="214">
        <v>0.54820000000000002</v>
      </c>
      <c r="H393" s="214">
        <v>2.5994999999999999</v>
      </c>
      <c r="I393" s="214">
        <v>0.6341</v>
      </c>
      <c r="J393" s="214">
        <v>2.2145999999999999</v>
      </c>
      <c r="K393" s="214">
        <v>0.61680000000000001</v>
      </c>
      <c r="L393" s="214">
        <v>1.8357000000000001</v>
      </c>
      <c r="M393" s="214">
        <v>0.97419999999999995</v>
      </c>
      <c r="N393" s="214">
        <v>1.2153</v>
      </c>
      <c r="O393" s="214">
        <v>0.59430000000000005</v>
      </c>
      <c r="P393" s="214">
        <v>0</v>
      </c>
    </row>
    <row r="394" spans="1:16">
      <c r="A394" s="74">
        <v>51</v>
      </c>
      <c r="B394" s="214">
        <v>0</v>
      </c>
      <c r="C394" s="214">
        <v>0</v>
      </c>
      <c r="D394" s="214">
        <v>5.6150000000000002</v>
      </c>
      <c r="E394" s="214">
        <v>0.59350000000000003</v>
      </c>
      <c r="F394" s="214">
        <v>2.9075000000000002</v>
      </c>
      <c r="G394" s="214">
        <v>0.54479999999999995</v>
      </c>
      <c r="H394" s="214">
        <v>2.3717999999999999</v>
      </c>
      <c r="I394" s="214">
        <v>0.61309999999999998</v>
      </c>
      <c r="J394" s="214">
        <v>2.1941000000000002</v>
      </c>
      <c r="K394" s="214">
        <v>0.60270000000000001</v>
      </c>
      <c r="L394" s="214">
        <v>1.7655000000000001</v>
      </c>
      <c r="M394" s="214">
        <v>0.94840000000000002</v>
      </c>
      <c r="N394" s="214">
        <v>1.1489</v>
      </c>
      <c r="O394" s="214">
        <v>0.59570000000000001</v>
      </c>
      <c r="P394" s="214">
        <v>0</v>
      </c>
    </row>
    <row r="395" spans="1:16">
      <c r="A395" s="74">
        <v>52</v>
      </c>
      <c r="B395" s="214">
        <v>0</v>
      </c>
      <c r="C395" s="214">
        <v>0</v>
      </c>
      <c r="D395" s="214">
        <v>5.5523999999999996</v>
      </c>
      <c r="E395" s="214">
        <v>0.5786</v>
      </c>
      <c r="F395" s="214">
        <v>2.7938000000000001</v>
      </c>
      <c r="G395" s="214">
        <v>0.54139999999999999</v>
      </c>
      <c r="H395" s="214">
        <v>2.1440999999999999</v>
      </c>
      <c r="I395" s="214">
        <v>0.59209999999999996</v>
      </c>
      <c r="J395" s="214">
        <v>2.1736</v>
      </c>
      <c r="K395" s="214">
        <v>0.5887</v>
      </c>
      <c r="L395" s="214">
        <v>1.6953</v>
      </c>
      <c r="M395" s="214">
        <v>0.92269999999999996</v>
      </c>
      <c r="N395" s="214">
        <v>1.0825</v>
      </c>
      <c r="O395" s="214">
        <v>0.59719999999999995</v>
      </c>
      <c r="P395" s="214">
        <v>0</v>
      </c>
    </row>
    <row r="396" spans="1:16">
      <c r="A396" s="74">
        <v>53</v>
      </c>
      <c r="B396" s="214">
        <v>0</v>
      </c>
      <c r="C396" s="214">
        <v>0</v>
      </c>
      <c r="D396" s="214">
        <v>5.4897999999999998</v>
      </c>
      <c r="E396" s="214">
        <v>0.56379999999999997</v>
      </c>
      <c r="F396" s="214">
        <v>2.68</v>
      </c>
      <c r="G396" s="214">
        <v>0.53790000000000004</v>
      </c>
      <c r="H396" s="214">
        <v>1.9162999999999999</v>
      </c>
      <c r="I396" s="214">
        <v>0.57120000000000004</v>
      </c>
      <c r="J396" s="214">
        <v>2.1532</v>
      </c>
      <c r="K396" s="214">
        <v>0.57469999999999999</v>
      </c>
      <c r="L396" s="214">
        <v>1.6251</v>
      </c>
      <c r="M396" s="214">
        <v>0.89690000000000003</v>
      </c>
      <c r="N396" s="214">
        <v>1.0161</v>
      </c>
      <c r="O396" s="214">
        <v>0.59860000000000002</v>
      </c>
      <c r="P396" s="214">
        <v>0</v>
      </c>
    </row>
    <row r="397" spans="1:16">
      <c r="A397" s="74">
        <v>54</v>
      </c>
      <c r="B397" s="214">
        <v>0</v>
      </c>
      <c r="C397" s="214">
        <v>0</v>
      </c>
      <c r="D397" s="214">
        <v>5.4271000000000003</v>
      </c>
      <c r="E397" s="214">
        <v>0.54890000000000005</v>
      </c>
      <c r="F397" s="214">
        <v>2.5663</v>
      </c>
      <c r="G397" s="214">
        <v>0.53449999999999998</v>
      </c>
      <c r="H397" s="214">
        <v>1.6886000000000001</v>
      </c>
      <c r="I397" s="214">
        <v>0.55020000000000002</v>
      </c>
      <c r="J397" s="214">
        <v>2.1326999999999998</v>
      </c>
      <c r="K397" s="214">
        <v>0.56069999999999998</v>
      </c>
      <c r="L397" s="214">
        <v>1.5549999999999999</v>
      </c>
      <c r="M397" s="214">
        <v>0.87119999999999997</v>
      </c>
      <c r="N397" s="214">
        <v>0.94979999999999998</v>
      </c>
      <c r="O397" s="214">
        <v>0.6</v>
      </c>
      <c r="P397" s="214">
        <v>0</v>
      </c>
    </row>
    <row r="398" spans="1:16">
      <c r="A398" s="74">
        <v>55</v>
      </c>
      <c r="B398" s="214">
        <v>0</v>
      </c>
      <c r="C398" s="214">
        <v>0</v>
      </c>
      <c r="D398" s="214">
        <v>5.3177000000000003</v>
      </c>
      <c r="E398" s="214">
        <v>0.54679999999999995</v>
      </c>
      <c r="F398" s="214">
        <v>2.4371999999999998</v>
      </c>
      <c r="G398" s="214">
        <v>0.53190000000000004</v>
      </c>
      <c r="H398" s="214">
        <v>1.758</v>
      </c>
      <c r="I398" s="214">
        <v>0.5474</v>
      </c>
      <c r="J398" s="214">
        <v>2.1044</v>
      </c>
      <c r="K398" s="214">
        <v>0.55469999999999997</v>
      </c>
      <c r="L398" s="214">
        <v>1.5005999999999999</v>
      </c>
      <c r="M398" s="214">
        <v>0.8639</v>
      </c>
      <c r="N398" s="214">
        <v>0.92810000000000004</v>
      </c>
      <c r="O398" s="214">
        <v>0.59630000000000005</v>
      </c>
      <c r="P398" s="214">
        <v>0</v>
      </c>
    </row>
    <row r="399" spans="1:16">
      <c r="A399" s="74">
        <v>56</v>
      </c>
      <c r="B399" s="214">
        <v>0</v>
      </c>
      <c r="C399" s="214">
        <v>0</v>
      </c>
      <c r="D399" s="214">
        <v>5.2083000000000004</v>
      </c>
      <c r="E399" s="214">
        <v>0.54469999999999996</v>
      </c>
      <c r="F399" s="214">
        <v>2.3081999999999998</v>
      </c>
      <c r="G399" s="214">
        <v>0.52939999999999998</v>
      </c>
      <c r="H399" s="214">
        <v>1.8273999999999999</v>
      </c>
      <c r="I399" s="214">
        <v>0.54449999999999998</v>
      </c>
      <c r="J399" s="214">
        <v>2.0760000000000001</v>
      </c>
      <c r="K399" s="214">
        <v>0.54879999999999995</v>
      </c>
      <c r="L399" s="214">
        <v>1.4462999999999999</v>
      </c>
      <c r="M399" s="214">
        <v>0.85670000000000002</v>
      </c>
      <c r="N399" s="214">
        <v>0.90649999999999997</v>
      </c>
      <c r="O399" s="214">
        <v>0.59260000000000002</v>
      </c>
      <c r="P399" s="214">
        <v>0</v>
      </c>
    </row>
    <row r="400" spans="1:16">
      <c r="A400" s="74">
        <v>57</v>
      </c>
      <c r="B400" s="214">
        <v>0</v>
      </c>
      <c r="C400" s="214">
        <v>0</v>
      </c>
      <c r="D400" s="214">
        <v>5.0989000000000004</v>
      </c>
      <c r="E400" s="214">
        <v>0.54269999999999996</v>
      </c>
      <c r="F400" s="214">
        <v>2.1791</v>
      </c>
      <c r="G400" s="214">
        <v>0.52690000000000003</v>
      </c>
      <c r="H400" s="214">
        <v>1.8969</v>
      </c>
      <c r="I400" s="214">
        <v>0.54169999999999996</v>
      </c>
      <c r="J400" s="214">
        <v>2.0476999999999999</v>
      </c>
      <c r="K400" s="214">
        <v>0.54290000000000005</v>
      </c>
      <c r="L400" s="214">
        <v>1.3919999999999999</v>
      </c>
      <c r="M400" s="214">
        <v>0.84950000000000003</v>
      </c>
      <c r="N400" s="214">
        <v>0.88490000000000002</v>
      </c>
      <c r="O400" s="214">
        <v>0.58899999999999997</v>
      </c>
      <c r="P400" s="214">
        <v>0</v>
      </c>
    </row>
    <row r="401" spans="1:16">
      <c r="A401" s="74">
        <v>58</v>
      </c>
      <c r="B401" s="214">
        <v>0</v>
      </c>
      <c r="C401" s="214">
        <v>0</v>
      </c>
      <c r="D401" s="214">
        <v>4.9894999999999996</v>
      </c>
      <c r="E401" s="214">
        <v>0.54059999999999997</v>
      </c>
      <c r="F401" s="214">
        <v>2.0499999999999998</v>
      </c>
      <c r="G401" s="214">
        <v>0.52429999999999999</v>
      </c>
      <c r="H401" s="214">
        <v>1.9662999999999999</v>
      </c>
      <c r="I401" s="214">
        <v>0.53879999999999995</v>
      </c>
      <c r="J401" s="214">
        <v>2.0194000000000001</v>
      </c>
      <c r="K401" s="214">
        <v>0.53690000000000004</v>
      </c>
      <c r="L401" s="214">
        <v>1.3376999999999999</v>
      </c>
      <c r="M401" s="214">
        <v>0.84230000000000005</v>
      </c>
      <c r="N401" s="214">
        <v>0.86329999999999996</v>
      </c>
      <c r="O401" s="214">
        <v>0.58530000000000004</v>
      </c>
      <c r="P401" s="214">
        <v>0</v>
      </c>
    </row>
    <row r="402" spans="1:16">
      <c r="A402" s="74">
        <v>59</v>
      </c>
      <c r="B402" s="214">
        <v>0</v>
      </c>
      <c r="C402" s="214">
        <v>0</v>
      </c>
      <c r="D402" s="214">
        <v>4.8800999999999997</v>
      </c>
      <c r="E402" s="214">
        <v>0.53849999999999998</v>
      </c>
      <c r="F402" s="214">
        <v>1.9209000000000001</v>
      </c>
      <c r="G402" s="214">
        <v>0.52180000000000004</v>
      </c>
      <c r="H402" s="214">
        <v>2.0356999999999998</v>
      </c>
      <c r="I402" s="214">
        <v>0.53600000000000003</v>
      </c>
      <c r="J402" s="214">
        <v>1.9911000000000001</v>
      </c>
      <c r="K402" s="214">
        <v>0.53100000000000003</v>
      </c>
      <c r="L402" s="214">
        <v>1.2833000000000001</v>
      </c>
      <c r="M402" s="214">
        <v>0.83509999999999995</v>
      </c>
      <c r="N402" s="214">
        <v>0.84160000000000001</v>
      </c>
      <c r="O402" s="214">
        <v>0.58160000000000001</v>
      </c>
      <c r="P402" s="214">
        <v>0</v>
      </c>
    </row>
    <row r="403" spans="1:16">
      <c r="A403" s="74">
        <v>60</v>
      </c>
      <c r="B403" s="214">
        <v>0</v>
      </c>
      <c r="C403" s="214">
        <v>0</v>
      </c>
      <c r="D403" s="214">
        <v>4.7706999999999997</v>
      </c>
      <c r="E403" s="214">
        <v>0.53649999999999998</v>
      </c>
      <c r="F403" s="214">
        <v>1.7919</v>
      </c>
      <c r="G403" s="214">
        <v>0.51929999999999998</v>
      </c>
      <c r="H403" s="214">
        <v>2.1051000000000002</v>
      </c>
      <c r="I403" s="214">
        <v>0.53310000000000002</v>
      </c>
      <c r="J403" s="214">
        <v>1.9628000000000001</v>
      </c>
      <c r="K403" s="214">
        <v>0.52510000000000001</v>
      </c>
      <c r="L403" s="214">
        <v>1.2290000000000001</v>
      </c>
      <c r="M403" s="214">
        <v>0.82789999999999997</v>
      </c>
      <c r="N403" s="214">
        <v>0.82</v>
      </c>
      <c r="O403" s="214">
        <v>0.57799999999999996</v>
      </c>
      <c r="P403" s="214">
        <v>0</v>
      </c>
    </row>
    <row r="405" spans="1:16">
      <c r="A405" s="73" t="e">
        <f>HLOOKUP('Calculatrice des coûts NMETI'!$I$22, B409:Q470, MATCH('Calculatrice des coûts NMETI'!$K$22,A409:A470))</f>
        <v>#N/A</v>
      </c>
    </row>
    <row r="406" spans="1:16">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c r="A410" s="74">
        <v>0</v>
      </c>
      <c r="B410" s="214">
        <v>0</v>
      </c>
      <c r="C410" s="214">
        <v>0</v>
      </c>
      <c r="D410" s="214">
        <v>8.4090000000000007</v>
      </c>
      <c r="E410" s="214">
        <v>3.5954999999999999</v>
      </c>
      <c r="F410" s="214">
        <v>11.121</v>
      </c>
      <c r="G410" s="214">
        <v>3.0512000000000001</v>
      </c>
      <c r="H410" s="214">
        <v>14.409000000000001</v>
      </c>
      <c r="I410" s="214">
        <v>3.9123000000000001</v>
      </c>
      <c r="J410" s="214">
        <v>15.183</v>
      </c>
      <c r="K410" s="214">
        <v>2.1238000000000001</v>
      </c>
      <c r="L410" s="214">
        <v>6.4638</v>
      </c>
      <c r="M410" s="214">
        <v>5.4836999999999998</v>
      </c>
      <c r="N410" s="214">
        <v>0</v>
      </c>
      <c r="O410" s="214">
        <v>0</v>
      </c>
      <c r="P410" s="214">
        <v>0</v>
      </c>
    </row>
    <row r="411" spans="1:16">
      <c r="A411" s="74">
        <v>1</v>
      </c>
      <c r="B411" s="214">
        <v>0</v>
      </c>
      <c r="C411" s="214">
        <v>0</v>
      </c>
      <c r="D411" s="214">
        <v>7.4747000000000003</v>
      </c>
      <c r="E411" s="214">
        <v>3.1960000000000002</v>
      </c>
      <c r="F411" s="214">
        <v>9.8853000000000009</v>
      </c>
      <c r="G411" s="214">
        <v>2.7122000000000002</v>
      </c>
      <c r="H411" s="214">
        <v>12.808</v>
      </c>
      <c r="I411" s="214">
        <v>3.4775999999999998</v>
      </c>
      <c r="J411" s="214">
        <v>13.496</v>
      </c>
      <c r="K411" s="214">
        <v>1.8877999999999999</v>
      </c>
      <c r="L411" s="214">
        <v>5.7455999999999996</v>
      </c>
      <c r="M411" s="214">
        <v>4.8743999999999996</v>
      </c>
      <c r="N411" s="214">
        <v>0</v>
      </c>
      <c r="O411" s="214">
        <v>0</v>
      </c>
      <c r="P411" s="214">
        <v>0</v>
      </c>
    </row>
    <row r="412" spans="1:16">
      <c r="A412" s="74">
        <v>2</v>
      </c>
      <c r="B412" s="214">
        <v>0</v>
      </c>
      <c r="C412" s="214">
        <v>0</v>
      </c>
      <c r="D412" s="214">
        <v>6.5403000000000002</v>
      </c>
      <c r="E412" s="214">
        <v>2.7965</v>
      </c>
      <c r="F412" s="214">
        <v>8.6496999999999993</v>
      </c>
      <c r="G412" s="214">
        <v>2.3731</v>
      </c>
      <c r="H412" s="214">
        <v>11.207000000000001</v>
      </c>
      <c r="I412" s="214">
        <v>3.0428999999999999</v>
      </c>
      <c r="J412" s="214">
        <v>11.808999999999999</v>
      </c>
      <c r="K412" s="214">
        <v>1.6518999999999999</v>
      </c>
      <c r="L412" s="214">
        <v>5.0274000000000001</v>
      </c>
      <c r="M412" s="214">
        <v>4.2651000000000003</v>
      </c>
      <c r="N412" s="214">
        <v>0</v>
      </c>
      <c r="O412" s="214">
        <v>0</v>
      </c>
      <c r="P412" s="214">
        <v>0</v>
      </c>
    </row>
    <row r="413" spans="1:16">
      <c r="A413" s="74">
        <v>3</v>
      </c>
      <c r="B413" s="214">
        <v>0</v>
      </c>
      <c r="C413" s="214">
        <v>0</v>
      </c>
      <c r="D413" s="214">
        <v>5.6059999999999999</v>
      </c>
      <c r="E413" s="214">
        <v>2.3969999999999998</v>
      </c>
      <c r="F413" s="214">
        <v>7.4139999999999997</v>
      </c>
      <c r="G413" s="214">
        <v>2.0341</v>
      </c>
      <c r="H413" s="214">
        <v>9.6059999999999999</v>
      </c>
      <c r="I413" s="214">
        <v>2.6082000000000001</v>
      </c>
      <c r="J413" s="214">
        <v>10.122</v>
      </c>
      <c r="K413" s="214">
        <v>1.4158999999999999</v>
      </c>
      <c r="L413" s="214">
        <v>4.3091999999999997</v>
      </c>
      <c r="M413" s="214">
        <v>3.6558000000000002</v>
      </c>
      <c r="N413" s="214">
        <v>0</v>
      </c>
      <c r="O413" s="214">
        <v>0</v>
      </c>
      <c r="P413" s="214">
        <v>0</v>
      </c>
    </row>
    <row r="414" spans="1:16">
      <c r="A414" s="74">
        <v>4</v>
      </c>
      <c r="B414" s="214">
        <v>0</v>
      </c>
      <c r="C414" s="214">
        <v>0</v>
      </c>
      <c r="D414" s="214">
        <v>4.6717000000000004</v>
      </c>
      <c r="E414" s="214">
        <v>1.9975000000000001</v>
      </c>
      <c r="F414" s="214">
        <v>6.1783000000000001</v>
      </c>
      <c r="G414" s="214">
        <v>1.6951000000000001</v>
      </c>
      <c r="H414" s="214">
        <v>8.0050000000000008</v>
      </c>
      <c r="I414" s="214">
        <v>2.1735000000000002</v>
      </c>
      <c r="J414" s="214">
        <v>8.4350000000000005</v>
      </c>
      <c r="K414" s="214">
        <v>1.1798999999999999</v>
      </c>
      <c r="L414" s="214">
        <v>3.5910000000000002</v>
      </c>
      <c r="M414" s="214">
        <v>3.0465</v>
      </c>
      <c r="N414" s="214">
        <v>0</v>
      </c>
      <c r="O414" s="214">
        <v>0</v>
      </c>
      <c r="P414" s="214">
        <v>0</v>
      </c>
    </row>
    <row r="415" spans="1:16">
      <c r="A415" s="74">
        <v>5</v>
      </c>
      <c r="B415" s="214">
        <v>0</v>
      </c>
      <c r="C415" s="214">
        <v>0</v>
      </c>
      <c r="D415" s="214">
        <v>3.7372999999999998</v>
      </c>
      <c r="E415" s="214">
        <v>1.5980000000000001</v>
      </c>
      <c r="F415" s="214">
        <v>4.9427000000000003</v>
      </c>
      <c r="G415" s="214">
        <v>1.3561000000000001</v>
      </c>
      <c r="H415" s="214">
        <v>6.4039999999999999</v>
      </c>
      <c r="I415" s="214">
        <v>1.7387999999999999</v>
      </c>
      <c r="J415" s="214">
        <v>6.7480000000000002</v>
      </c>
      <c r="K415" s="214">
        <v>0.94389999999999996</v>
      </c>
      <c r="L415" s="214">
        <v>2.8727999999999998</v>
      </c>
      <c r="M415" s="214">
        <v>2.4371999999999998</v>
      </c>
      <c r="N415" s="214">
        <v>0</v>
      </c>
      <c r="O415" s="214">
        <v>0</v>
      </c>
      <c r="P415" s="214">
        <v>0</v>
      </c>
    </row>
    <row r="416" spans="1:16">
      <c r="A416" s="74">
        <v>6</v>
      </c>
      <c r="B416" s="214">
        <v>0</v>
      </c>
      <c r="C416" s="214">
        <v>0</v>
      </c>
      <c r="D416" s="214">
        <v>2.8029999999999999</v>
      </c>
      <c r="E416" s="214">
        <v>1.1984999999999999</v>
      </c>
      <c r="F416" s="214">
        <v>3.7069999999999999</v>
      </c>
      <c r="G416" s="214">
        <v>1.0170999999999999</v>
      </c>
      <c r="H416" s="214">
        <v>4.8029999999999999</v>
      </c>
      <c r="I416" s="214">
        <v>1.3041</v>
      </c>
      <c r="J416" s="214">
        <v>5.0609999999999999</v>
      </c>
      <c r="K416" s="214">
        <v>0.70789999999999997</v>
      </c>
      <c r="L416" s="214">
        <v>2.1545999999999998</v>
      </c>
      <c r="M416" s="214">
        <v>1.8279000000000001</v>
      </c>
      <c r="N416" s="214">
        <v>0</v>
      </c>
      <c r="O416" s="214">
        <v>0</v>
      </c>
      <c r="P416" s="214">
        <v>0</v>
      </c>
    </row>
    <row r="417" spans="1:16">
      <c r="A417" s="74">
        <v>7</v>
      </c>
      <c r="B417" s="214">
        <v>0</v>
      </c>
      <c r="C417" s="214">
        <v>0</v>
      </c>
      <c r="D417" s="214">
        <v>2.7698</v>
      </c>
      <c r="E417" s="214">
        <v>1.1652</v>
      </c>
      <c r="F417" s="214">
        <v>3.5522</v>
      </c>
      <c r="G417" s="214">
        <v>0.98880000000000001</v>
      </c>
      <c r="H417" s="214">
        <v>4.6285999999999996</v>
      </c>
      <c r="I417" s="214">
        <v>1.2679</v>
      </c>
      <c r="J417" s="214">
        <v>4.8994</v>
      </c>
      <c r="K417" s="214">
        <v>0.68830000000000002</v>
      </c>
      <c r="L417" s="214">
        <v>2.1726999999999999</v>
      </c>
      <c r="M417" s="214">
        <v>1.7770999999999999</v>
      </c>
      <c r="N417" s="214">
        <v>0</v>
      </c>
      <c r="O417" s="214">
        <v>0</v>
      </c>
      <c r="P417" s="214">
        <v>0</v>
      </c>
    </row>
    <row r="418" spans="1:16">
      <c r="A418" s="74">
        <v>8</v>
      </c>
      <c r="B418" s="214">
        <v>0</v>
      </c>
      <c r="C418" s="214">
        <v>0</v>
      </c>
      <c r="D418" s="214">
        <v>2.7366999999999999</v>
      </c>
      <c r="E418" s="214">
        <v>1.1318999999999999</v>
      </c>
      <c r="F418" s="214">
        <v>3.3973</v>
      </c>
      <c r="G418" s="214">
        <v>0.96060000000000001</v>
      </c>
      <c r="H418" s="214">
        <v>4.4542000000000002</v>
      </c>
      <c r="I418" s="214">
        <v>1.2317</v>
      </c>
      <c r="J418" s="214">
        <v>4.7378</v>
      </c>
      <c r="K418" s="214">
        <v>0.66859999999999997</v>
      </c>
      <c r="L418" s="214">
        <v>2.1907999999999999</v>
      </c>
      <c r="M418" s="214">
        <v>1.7263999999999999</v>
      </c>
      <c r="N418" s="214">
        <v>0</v>
      </c>
      <c r="O418" s="214">
        <v>0</v>
      </c>
      <c r="P418" s="214">
        <v>0</v>
      </c>
    </row>
    <row r="419" spans="1:16">
      <c r="A419" s="74">
        <v>9</v>
      </c>
      <c r="B419" s="214">
        <v>0</v>
      </c>
      <c r="C419" s="214">
        <v>0</v>
      </c>
      <c r="D419" s="214">
        <v>2.7035</v>
      </c>
      <c r="E419" s="214">
        <v>1.0986</v>
      </c>
      <c r="F419" s="214">
        <v>3.2425000000000002</v>
      </c>
      <c r="G419" s="214">
        <v>0.93230000000000002</v>
      </c>
      <c r="H419" s="214">
        <v>4.2797999999999998</v>
      </c>
      <c r="I419" s="214">
        <v>1.1954</v>
      </c>
      <c r="J419" s="214">
        <v>4.5762999999999998</v>
      </c>
      <c r="K419" s="214">
        <v>0.64890000000000003</v>
      </c>
      <c r="L419" s="214">
        <v>2.2090000000000001</v>
      </c>
      <c r="M419" s="214">
        <v>1.6756</v>
      </c>
      <c r="N419" s="214">
        <v>0</v>
      </c>
      <c r="O419" s="214">
        <v>0</v>
      </c>
      <c r="P419" s="214">
        <v>0</v>
      </c>
    </row>
    <row r="420" spans="1:16">
      <c r="A420" s="74">
        <v>10</v>
      </c>
      <c r="B420" s="214">
        <v>0</v>
      </c>
      <c r="C420" s="214">
        <v>0</v>
      </c>
      <c r="D420" s="214">
        <v>2.6703000000000001</v>
      </c>
      <c r="E420" s="214">
        <v>1.0652999999999999</v>
      </c>
      <c r="F420" s="214">
        <v>3.0876999999999999</v>
      </c>
      <c r="G420" s="214">
        <v>0.90410000000000001</v>
      </c>
      <c r="H420" s="214">
        <v>4.1052999999999997</v>
      </c>
      <c r="I420" s="214">
        <v>1.1592</v>
      </c>
      <c r="J420" s="214">
        <v>4.4146999999999998</v>
      </c>
      <c r="K420" s="214">
        <v>0.62929999999999997</v>
      </c>
      <c r="L420" s="214">
        <v>2.2271000000000001</v>
      </c>
      <c r="M420" s="214">
        <v>1.6248</v>
      </c>
      <c r="N420" s="214">
        <v>0</v>
      </c>
      <c r="O420" s="214">
        <v>0</v>
      </c>
      <c r="P420" s="214">
        <v>0</v>
      </c>
    </row>
    <row r="421" spans="1:16">
      <c r="A421" s="74">
        <v>11</v>
      </c>
      <c r="B421" s="214">
        <v>0</v>
      </c>
      <c r="C421" s="214">
        <v>0</v>
      </c>
      <c r="D421" s="214">
        <v>2.6372</v>
      </c>
      <c r="E421" s="214">
        <v>1.032</v>
      </c>
      <c r="F421" s="214">
        <v>2.9327999999999999</v>
      </c>
      <c r="G421" s="214">
        <v>0.87580000000000002</v>
      </c>
      <c r="H421" s="214">
        <v>3.9308999999999998</v>
      </c>
      <c r="I421" s="214">
        <v>1.123</v>
      </c>
      <c r="J421" s="214">
        <v>4.2530999999999999</v>
      </c>
      <c r="K421" s="214">
        <v>0.60960000000000003</v>
      </c>
      <c r="L421" s="214">
        <v>2.2452000000000001</v>
      </c>
      <c r="M421" s="214">
        <v>1.5740000000000001</v>
      </c>
      <c r="N421" s="214">
        <v>0</v>
      </c>
      <c r="O421" s="214">
        <v>0</v>
      </c>
      <c r="P421" s="214">
        <v>0</v>
      </c>
    </row>
    <row r="422" spans="1:16">
      <c r="A422" s="74">
        <v>12</v>
      </c>
      <c r="B422" s="214">
        <v>0</v>
      </c>
      <c r="C422" s="214">
        <v>0</v>
      </c>
      <c r="D422" s="214">
        <v>2.6040000000000001</v>
      </c>
      <c r="E422" s="214">
        <v>0.99880000000000002</v>
      </c>
      <c r="F422" s="214">
        <v>2.778</v>
      </c>
      <c r="G422" s="214">
        <v>0.84760000000000002</v>
      </c>
      <c r="H422" s="214">
        <v>3.7565</v>
      </c>
      <c r="I422" s="214">
        <v>1.0868</v>
      </c>
      <c r="J422" s="214">
        <v>4.0914999999999999</v>
      </c>
      <c r="K422" s="214">
        <v>0.59</v>
      </c>
      <c r="L422" s="214">
        <v>2.2633000000000001</v>
      </c>
      <c r="M422" s="214">
        <v>1.5233000000000001</v>
      </c>
      <c r="N422" s="214">
        <v>0</v>
      </c>
      <c r="O422" s="214">
        <v>0</v>
      </c>
      <c r="P422" s="214">
        <v>0</v>
      </c>
    </row>
    <row r="423" spans="1:16">
      <c r="A423" s="74">
        <v>13</v>
      </c>
      <c r="B423" s="214">
        <v>0</v>
      </c>
      <c r="C423" s="214">
        <v>0</v>
      </c>
      <c r="D423" s="214">
        <v>2.5708000000000002</v>
      </c>
      <c r="E423" s="214">
        <v>0.96550000000000002</v>
      </c>
      <c r="F423" s="214">
        <v>2.6232000000000002</v>
      </c>
      <c r="G423" s="214">
        <v>0.81930000000000003</v>
      </c>
      <c r="H423" s="214">
        <v>3.5821000000000001</v>
      </c>
      <c r="I423" s="214">
        <v>1.0505</v>
      </c>
      <c r="J423" s="214">
        <v>3.9298999999999999</v>
      </c>
      <c r="K423" s="214">
        <v>0.57030000000000003</v>
      </c>
      <c r="L423" s="214">
        <v>2.2814000000000001</v>
      </c>
      <c r="M423" s="214">
        <v>1.4724999999999999</v>
      </c>
      <c r="N423" s="214">
        <v>0</v>
      </c>
      <c r="O423" s="214">
        <v>0</v>
      </c>
      <c r="P423" s="214">
        <v>0</v>
      </c>
    </row>
    <row r="424" spans="1:16">
      <c r="A424" s="74">
        <v>14</v>
      </c>
      <c r="B424" s="214">
        <v>0</v>
      </c>
      <c r="C424" s="214">
        <v>0</v>
      </c>
      <c r="D424" s="214">
        <v>2.5377000000000001</v>
      </c>
      <c r="E424" s="214">
        <v>0.93220000000000003</v>
      </c>
      <c r="F424" s="214">
        <v>2.4683000000000002</v>
      </c>
      <c r="G424" s="214">
        <v>0.79100000000000004</v>
      </c>
      <c r="H424" s="214">
        <v>3.4077000000000002</v>
      </c>
      <c r="I424" s="214">
        <v>1.0143</v>
      </c>
      <c r="J424" s="214">
        <v>3.7683</v>
      </c>
      <c r="K424" s="214">
        <v>0.55059999999999998</v>
      </c>
      <c r="L424" s="214">
        <v>2.2995000000000001</v>
      </c>
      <c r="M424" s="214">
        <v>1.4217</v>
      </c>
      <c r="N424" s="214">
        <v>0</v>
      </c>
      <c r="O424" s="214">
        <v>0</v>
      </c>
      <c r="P424" s="214">
        <v>0</v>
      </c>
    </row>
    <row r="425" spans="1:16">
      <c r="A425" s="74">
        <v>15</v>
      </c>
      <c r="B425" s="214">
        <v>0</v>
      </c>
      <c r="C425" s="214">
        <v>0</v>
      </c>
      <c r="D425" s="214">
        <v>2.5045000000000002</v>
      </c>
      <c r="E425" s="214">
        <v>0.89890000000000003</v>
      </c>
      <c r="F425" s="214">
        <v>2.3134999999999999</v>
      </c>
      <c r="G425" s="214">
        <v>0.76280000000000003</v>
      </c>
      <c r="H425" s="214">
        <v>3.2332999999999998</v>
      </c>
      <c r="I425" s="214">
        <v>0.97809999999999997</v>
      </c>
      <c r="J425" s="214">
        <v>3.6067999999999998</v>
      </c>
      <c r="K425" s="214">
        <v>0.53100000000000003</v>
      </c>
      <c r="L425" s="214">
        <v>2.3176999999999999</v>
      </c>
      <c r="M425" s="214">
        <v>1.3709</v>
      </c>
      <c r="N425" s="214">
        <v>0</v>
      </c>
      <c r="O425" s="214">
        <v>0</v>
      </c>
      <c r="P425" s="214">
        <v>0</v>
      </c>
    </row>
    <row r="426" spans="1:16">
      <c r="A426" s="74">
        <v>16</v>
      </c>
      <c r="B426" s="214">
        <v>0</v>
      </c>
      <c r="C426" s="214">
        <v>0</v>
      </c>
      <c r="D426" s="214">
        <v>2.4712999999999998</v>
      </c>
      <c r="E426" s="214">
        <v>0.86560000000000004</v>
      </c>
      <c r="F426" s="214">
        <v>2.1587000000000001</v>
      </c>
      <c r="G426" s="214">
        <v>0.73450000000000004</v>
      </c>
      <c r="H426" s="214">
        <v>3.0588000000000002</v>
      </c>
      <c r="I426" s="214">
        <v>0.94189999999999996</v>
      </c>
      <c r="J426" s="214">
        <v>3.4451999999999998</v>
      </c>
      <c r="K426" s="214">
        <v>0.51129999999999998</v>
      </c>
      <c r="L426" s="214">
        <v>2.3357999999999999</v>
      </c>
      <c r="M426" s="214">
        <v>1.3202</v>
      </c>
      <c r="N426" s="214">
        <v>0</v>
      </c>
      <c r="O426" s="214">
        <v>0</v>
      </c>
      <c r="P426" s="214">
        <v>0</v>
      </c>
    </row>
    <row r="427" spans="1:16">
      <c r="A427" s="74">
        <v>17</v>
      </c>
      <c r="B427" s="214">
        <v>0</v>
      </c>
      <c r="C427" s="214">
        <v>0</v>
      </c>
      <c r="D427" s="214">
        <v>2.4382000000000001</v>
      </c>
      <c r="E427" s="214">
        <v>0.83230000000000004</v>
      </c>
      <c r="F427" s="214">
        <v>2.0038</v>
      </c>
      <c r="G427" s="214">
        <v>0.70630000000000004</v>
      </c>
      <c r="H427" s="214">
        <v>2.8843999999999999</v>
      </c>
      <c r="I427" s="214">
        <v>0.90559999999999996</v>
      </c>
      <c r="J427" s="214">
        <v>3.2835999999999999</v>
      </c>
      <c r="K427" s="214">
        <v>0.49159999999999998</v>
      </c>
      <c r="L427" s="214">
        <v>2.3538999999999999</v>
      </c>
      <c r="M427" s="214">
        <v>1.2694000000000001</v>
      </c>
      <c r="N427" s="214">
        <v>0</v>
      </c>
      <c r="O427" s="214">
        <v>0</v>
      </c>
      <c r="P427" s="214">
        <v>0</v>
      </c>
    </row>
    <row r="428" spans="1:16">
      <c r="A428" s="74">
        <v>18</v>
      </c>
      <c r="B428" s="214">
        <v>0</v>
      </c>
      <c r="C428" s="214">
        <v>0</v>
      </c>
      <c r="D428" s="214">
        <v>2.4049999999999998</v>
      </c>
      <c r="E428" s="214">
        <v>0.79900000000000004</v>
      </c>
      <c r="F428" s="214">
        <v>1.849</v>
      </c>
      <c r="G428" s="214">
        <v>0.67800000000000005</v>
      </c>
      <c r="H428" s="214">
        <v>2.71</v>
      </c>
      <c r="I428" s="214">
        <v>0.86939999999999995</v>
      </c>
      <c r="J428" s="214">
        <v>3.1219999999999999</v>
      </c>
      <c r="K428" s="214">
        <v>0.47199999999999998</v>
      </c>
      <c r="L428" s="214">
        <v>2.3719999999999999</v>
      </c>
      <c r="M428" s="214">
        <v>1.2185999999999999</v>
      </c>
      <c r="N428" s="214">
        <v>3.0528</v>
      </c>
      <c r="O428" s="214">
        <v>0.73980000000000001</v>
      </c>
      <c r="P428" s="214">
        <v>0</v>
      </c>
    </row>
    <row r="429" spans="1:16">
      <c r="A429" s="74">
        <v>19</v>
      </c>
      <c r="B429" s="214">
        <v>0</v>
      </c>
      <c r="C429" s="214">
        <v>0</v>
      </c>
      <c r="D429" s="214">
        <v>2.4142000000000001</v>
      </c>
      <c r="E429" s="214">
        <v>0.79120000000000001</v>
      </c>
      <c r="F429" s="214">
        <v>1.8962000000000001</v>
      </c>
      <c r="G429" s="214">
        <v>0.67589999999999995</v>
      </c>
      <c r="H429" s="214">
        <v>2.7039</v>
      </c>
      <c r="I429" s="214">
        <v>0.8589</v>
      </c>
      <c r="J429" s="214">
        <v>3.0565000000000002</v>
      </c>
      <c r="K429" s="214">
        <v>0.49280000000000002</v>
      </c>
      <c r="L429" s="214">
        <v>2.3347000000000002</v>
      </c>
      <c r="M429" s="214">
        <v>1.2135</v>
      </c>
      <c r="N429" s="214">
        <v>2.968</v>
      </c>
      <c r="O429" s="214">
        <v>0.71930000000000005</v>
      </c>
      <c r="P429" s="214">
        <v>0</v>
      </c>
    </row>
    <row r="430" spans="1:16">
      <c r="A430" s="74">
        <v>20</v>
      </c>
      <c r="B430" s="214">
        <v>0</v>
      </c>
      <c r="C430" s="214">
        <v>0</v>
      </c>
      <c r="D430" s="214">
        <v>2.4235000000000002</v>
      </c>
      <c r="E430" s="214">
        <v>0.78339999999999999</v>
      </c>
      <c r="F430" s="214">
        <v>1.9434</v>
      </c>
      <c r="G430" s="214">
        <v>0.67379999999999995</v>
      </c>
      <c r="H430" s="214">
        <v>2.6979000000000002</v>
      </c>
      <c r="I430" s="214">
        <v>0.84830000000000005</v>
      </c>
      <c r="J430" s="214">
        <v>2.9910999999999999</v>
      </c>
      <c r="K430" s="214">
        <v>0.51370000000000005</v>
      </c>
      <c r="L430" s="214">
        <v>2.2974000000000001</v>
      </c>
      <c r="M430" s="214">
        <v>1.2083999999999999</v>
      </c>
      <c r="N430" s="214">
        <v>2.8832</v>
      </c>
      <c r="O430" s="214">
        <v>0.69869999999999999</v>
      </c>
      <c r="P430" s="214">
        <v>0</v>
      </c>
    </row>
    <row r="431" spans="1:16">
      <c r="A431" s="74">
        <v>21</v>
      </c>
      <c r="B431" s="214">
        <v>0</v>
      </c>
      <c r="C431" s="214">
        <v>0</v>
      </c>
      <c r="D431" s="214">
        <v>2.4327000000000001</v>
      </c>
      <c r="E431" s="214">
        <v>0.77569999999999995</v>
      </c>
      <c r="F431" s="214">
        <v>1.9906999999999999</v>
      </c>
      <c r="G431" s="214">
        <v>0.67169999999999996</v>
      </c>
      <c r="H431" s="214">
        <v>2.6918000000000002</v>
      </c>
      <c r="I431" s="214">
        <v>0.83779999999999999</v>
      </c>
      <c r="J431" s="214">
        <v>2.9256000000000002</v>
      </c>
      <c r="K431" s="214">
        <v>0.53459999999999996</v>
      </c>
      <c r="L431" s="214">
        <v>2.2601</v>
      </c>
      <c r="M431" s="214">
        <v>1.2034</v>
      </c>
      <c r="N431" s="214">
        <v>2.7984</v>
      </c>
      <c r="O431" s="214">
        <v>0.67820000000000003</v>
      </c>
      <c r="P431" s="214">
        <v>0</v>
      </c>
    </row>
    <row r="432" spans="1:16">
      <c r="A432" s="74">
        <v>22</v>
      </c>
      <c r="B432" s="214">
        <v>0</v>
      </c>
      <c r="C432" s="214">
        <v>0</v>
      </c>
      <c r="D432" s="214">
        <v>2.4420000000000002</v>
      </c>
      <c r="E432" s="214">
        <v>0.76790000000000003</v>
      </c>
      <c r="F432" s="214">
        <v>2.0379</v>
      </c>
      <c r="G432" s="214">
        <v>0.66959999999999997</v>
      </c>
      <c r="H432" s="214">
        <v>2.6858</v>
      </c>
      <c r="I432" s="214">
        <v>0.82720000000000005</v>
      </c>
      <c r="J432" s="214">
        <v>2.8601000000000001</v>
      </c>
      <c r="K432" s="214">
        <v>0.5554</v>
      </c>
      <c r="L432" s="214">
        <v>2.2229000000000001</v>
      </c>
      <c r="M432" s="214">
        <v>1.1982999999999999</v>
      </c>
      <c r="N432" s="214">
        <v>2.7136</v>
      </c>
      <c r="O432" s="214">
        <v>0.65759999999999996</v>
      </c>
      <c r="P432" s="214">
        <v>0</v>
      </c>
    </row>
    <row r="433" spans="1:16">
      <c r="A433" s="74">
        <v>23</v>
      </c>
      <c r="B433" s="214">
        <v>0</v>
      </c>
      <c r="C433" s="214">
        <v>0</v>
      </c>
      <c r="D433" s="214">
        <v>2.4512</v>
      </c>
      <c r="E433" s="214">
        <v>0.7601</v>
      </c>
      <c r="F433" s="214">
        <v>2.0851000000000002</v>
      </c>
      <c r="G433" s="214">
        <v>0.66749999999999998</v>
      </c>
      <c r="H433" s="214">
        <v>2.6797</v>
      </c>
      <c r="I433" s="214">
        <v>0.81669999999999998</v>
      </c>
      <c r="J433" s="214">
        <v>2.7947000000000002</v>
      </c>
      <c r="K433" s="214">
        <v>0.57630000000000003</v>
      </c>
      <c r="L433" s="214">
        <v>2.1856</v>
      </c>
      <c r="M433" s="214">
        <v>1.1932</v>
      </c>
      <c r="N433" s="214">
        <v>2.6288</v>
      </c>
      <c r="O433" s="214">
        <v>0.6371</v>
      </c>
      <c r="P433" s="214">
        <v>0</v>
      </c>
    </row>
    <row r="434" spans="1:16">
      <c r="A434" s="74">
        <v>24</v>
      </c>
      <c r="B434" s="214">
        <v>0</v>
      </c>
      <c r="C434" s="214">
        <v>0</v>
      </c>
      <c r="D434" s="214">
        <v>2.4605000000000001</v>
      </c>
      <c r="E434" s="214">
        <v>0.75229999999999997</v>
      </c>
      <c r="F434" s="214">
        <v>2.1322999999999999</v>
      </c>
      <c r="G434" s="214">
        <v>0.66539999999999999</v>
      </c>
      <c r="H434" s="214">
        <v>2.6737000000000002</v>
      </c>
      <c r="I434" s="214">
        <v>0.80610000000000004</v>
      </c>
      <c r="J434" s="214">
        <v>2.7292000000000001</v>
      </c>
      <c r="K434" s="214">
        <v>0.59719999999999995</v>
      </c>
      <c r="L434" s="214">
        <v>2.1482999999999999</v>
      </c>
      <c r="M434" s="214">
        <v>1.1880999999999999</v>
      </c>
      <c r="N434" s="214">
        <v>2.544</v>
      </c>
      <c r="O434" s="214">
        <v>0.61650000000000005</v>
      </c>
      <c r="P434" s="214">
        <v>0</v>
      </c>
    </row>
    <row r="435" spans="1:16">
      <c r="A435" s="74">
        <v>25</v>
      </c>
      <c r="B435" s="214">
        <v>0</v>
      </c>
      <c r="C435" s="214">
        <v>0</v>
      </c>
      <c r="D435" s="214">
        <v>2.4697</v>
      </c>
      <c r="E435" s="214">
        <v>0.74450000000000005</v>
      </c>
      <c r="F435" s="214">
        <v>2.1795</v>
      </c>
      <c r="G435" s="214">
        <v>0.6633</v>
      </c>
      <c r="H435" s="214">
        <v>2.6676000000000002</v>
      </c>
      <c r="I435" s="214">
        <v>0.79559999999999997</v>
      </c>
      <c r="J435" s="214">
        <v>2.6637</v>
      </c>
      <c r="K435" s="214">
        <v>0.61809999999999998</v>
      </c>
      <c r="L435" s="214">
        <v>2.1110000000000002</v>
      </c>
      <c r="M435" s="214">
        <v>1.1830000000000001</v>
      </c>
      <c r="N435" s="214">
        <v>2.4592000000000001</v>
      </c>
      <c r="O435" s="214">
        <v>0.59599999999999997</v>
      </c>
      <c r="P435" s="214">
        <v>0</v>
      </c>
    </row>
    <row r="436" spans="1:16">
      <c r="A436" s="74">
        <v>26</v>
      </c>
      <c r="B436" s="214">
        <v>0</v>
      </c>
      <c r="C436" s="214">
        <v>0</v>
      </c>
      <c r="D436" s="214">
        <v>2.4788999999999999</v>
      </c>
      <c r="E436" s="214">
        <v>0.73670000000000002</v>
      </c>
      <c r="F436" s="214">
        <v>2.2267000000000001</v>
      </c>
      <c r="G436" s="214">
        <v>0.66120000000000001</v>
      </c>
      <c r="H436" s="214">
        <v>2.6616</v>
      </c>
      <c r="I436" s="214">
        <v>0.78500000000000003</v>
      </c>
      <c r="J436" s="214">
        <v>2.5983000000000001</v>
      </c>
      <c r="K436" s="214">
        <v>0.63890000000000002</v>
      </c>
      <c r="L436" s="214">
        <v>2.0737000000000001</v>
      </c>
      <c r="M436" s="214">
        <v>1.1779999999999999</v>
      </c>
      <c r="N436" s="214">
        <v>2.3744000000000001</v>
      </c>
      <c r="O436" s="214">
        <v>0.57540000000000002</v>
      </c>
      <c r="P436" s="214">
        <v>0</v>
      </c>
    </row>
    <row r="437" spans="1:16">
      <c r="A437" s="74">
        <v>27</v>
      </c>
      <c r="B437" s="214">
        <v>0</v>
      </c>
      <c r="C437" s="214">
        <v>0</v>
      </c>
      <c r="D437" s="214">
        <v>2.4882</v>
      </c>
      <c r="E437" s="214">
        <v>0.72899999999999998</v>
      </c>
      <c r="F437" s="214">
        <v>2.274</v>
      </c>
      <c r="G437" s="214">
        <v>0.65910000000000002</v>
      </c>
      <c r="H437" s="214">
        <v>2.6555</v>
      </c>
      <c r="I437" s="214">
        <v>0.77449999999999997</v>
      </c>
      <c r="J437" s="214">
        <v>2.5327999999999999</v>
      </c>
      <c r="K437" s="214">
        <v>0.65980000000000005</v>
      </c>
      <c r="L437" s="214">
        <v>2.0364</v>
      </c>
      <c r="M437" s="214">
        <v>1.1729000000000001</v>
      </c>
      <c r="N437" s="214">
        <v>2.2896000000000001</v>
      </c>
      <c r="O437" s="214">
        <v>0.55489999999999995</v>
      </c>
      <c r="P437" s="214">
        <v>0</v>
      </c>
    </row>
    <row r="438" spans="1:16">
      <c r="A438" s="74">
        <v>28</v>
      </c>
      <c r="B438" s="214">
        <v>0</v>
      </c>
      <c r="C438" s="214">
        <v>0</v>
      </c>
      <c r="D438" s="214">
        <v>2.4973999999999998</v>
      </c>
      <c r="E438" s="214">
        <v>0.72119999999999995</v>
      </c>
      <c r="F438" s="214">
        <v>2.3212000000000002</v>
      </c>
      <c r="G438" s="214">
        <v>0.65700000000000003</v>
      </c>
      <c r="H438" s="214">
        <v>2.6495000000000002</v>
      </c>
      <c r="I438" s="214">
        <v>0.76390000000000002</v>
      </c>
      <c r="J438" s="214">
        <v>2.4672999999999998</v>
      </c>
      <c r="K438" s="214">
        <v>0.68069999999999997</v>
      </c>
      <c r="L438" s="214">
        <v>1.9991000000000001</v>
      </c>
      <c r="M438" s="214">
        <v>1.1677999999999999</v>
      </c>
      <c r="N438" s="214">
        <v>2.2048000000000001</v>
      </c>
      <c r="O438" s="214">
        <v>0.5343</v>
      </c>
      <c r="P438" s="214">
        <v>0</v>
      </c>
    </row>
    <row r="439" spans="1:16">
      <c r="A439" s="74">
        <v>29</v>
      </c>
      <c r="B439" s="214">
        <v>0</v>
      </c>
      <c r="C439" s="214">
        <v>0</v>
      </c>
      <c r="D439" s="214">
        <v>2.5066999999999999</v>
      </c>
      <c r="E439" s="214">
        <v>0.71340000000000003</v>
      </c>
      <c r="F439" s="214">
        <v>2.3683999999999998</v>
      </c>
      <c r="G439" s="214">
        <v>0.65490000000000004</v>
      </c>
      <c r="H439" s="214">
        <v>2.6434000000000002</v>
      </c>
      <c r="I439" s="214">
        <v>0.75339999999999996</v>
      </c>
      <c r="J439" s="214">
        <v>2.4018999999999999</v>
      </c>
      <c r="K439" s="214">
        <v>0.70150000000000001</v>
      </c>
      <c r="L439" s="214">
        <v>1.9618</v>
      </c>
      <c r="M439" s="214">
        <v>1.1627000000000001</v>
      </c>
      <c r="N439" s="214">
        <v>2.12</v>
      </c>
      <c r="O439" s="214">
        <v>0.51380000000000003</v>
      </c>
      <c r="P439" s="214">
        <v>0</v>
      </c>
    </row>
    <row r="440" spans="1:16">
      <c r="A440" s="74">
        <v>30</v>
      </c>
      <c r="B440" s="214">
        <v>0</v>
      </c>
      <c r="C440" s="214">
        <v>0</v>
      </c>
      <c r="D440" s="214">
        <v>2.5158999999999998</v>
      </c>
      <c r="E440" s="214">
        <v>0.7056</v>
      </c>
      <c r="F440" s="214">
        <v>2.4156</v>
      </c>
      <c r="G440" s="214">
        <v>0.65280000000000005</v>
      </c>
      <c r="H440" s="214">
        <v>2.6374</v>
      </c>
      <c r="I440" s="214">
        <v>0.74280000000000002</v>
      </c>
      <c r="J440" s="214">
        <v>2.3363999999999998</v>
      </c>
      <c r="K440" s="214">
        <v>0.72240000000000004</v>
      </c>
      <c r="L440" s="214">
        <v>1.9246000000000001</v>
      </c>
      <c r="M440" s="214">
        <v>1.1576</v>
      </c>
      <c r="N440" s="214">
        <v>2.0352000000000001</v>
      </c>
      <c r="O440" s="214">
        <v>0.49320000000000003</v>
      </c>
      <c r="P440" s="214">
        <v>0</v>
      </c>
    </row>
    <row r="441" spans="1:16">
      <c r="A441" s="74">
        <v>31</v>
      </c>
      <c r="B441" s="214">
        <v>0</v>
      </c>
      <c r="C441" s="214">
        <v>0</v>
      </c>
      <c r="D441" s="214">
        <v>2.4238</v>
      </c>
      <c r="E441" s="214">
        <v>0.68330000000000002</v>
      </c>
      <c r="F441" s="214">
        <v>2.3915999999999999</v>
      </c>
      <c r="G441" s="214">
        <v>0.63219999999999998</v>
      </c>
      <c r="H441" s="214">
        <v>2.601</v>
      </c>
      <c r="I441" s="214">
        <v>0.72099999999999997</v>
      </c>
      <c r="J441" s="214">
        <v>2.2959999999999998</v>
      </c>
      <c r="K441" s="214">
        <v>0.70889999999999997</v>
      </c>
      <c r="L441" s="214">
        <v>1.9009</v>
      </c>
      <c r="M441" s="214">
        <v>1.1245000000000001</v>
      </c>
      <c r="N441" s="214">
        <v>1.9483999999999999</v>
      </c>
      <c r="O441" s="214">
        <v>0.49590000000000001</v>
      </c>
      <c r="P441" s="214">
        <v>0</v>
      </c>
    </row>
    <row r="442" spans="1:16">
      <c r="A442" s="74">
        <v>32</v>
      </c>
      <c r="B442" s="214">
        <v>0</v>
      </c>
      <c r="C442" s="214">
        <v>0</v>
      </c>
      <c r="D442" s="214">
        <v>2.3315999999999999</v>
      </c>
      <c r="E442" s="214">
        <v>0.66110000000000002</v>
      </c>
      <c r="F442" s="214">
        <v>2.3675999999999999</v>
      </c>
      <c r="G442" s="214">
        <v>0.61150000000000004</v>
      </c>
      <c r="H442" s="214">
        <v>2.5647000000000002</v>
      </c>
      <c r="I442" s="214">
        <v>0.69910000000000005</v>
      </c>
      <c r="J442" s="214">
        <v>2.2557</v>
      </c>
      <c r="K442" s="214">
        <v>0.69530000000000003</v>
      </c>
      <c r="L442" s="214">
        <v>1.8773</v>
      </c>
      <c r="M442" s="214">
        <v>1.0912999999999999</v>
      </c>
      <c r="N442" s="214">
        <v>1.8615999999999999</v>
      </c>
      <c r="O442" s="214">
        <v>0.49859999999999999</v>
      </c>
      <c r="P442" s="214">
        <v>0</v>
      </c>
    </row>
    <row r="443" spans="1:16">
      <c r="A443" s="74">
        <v>33</v>
      </c>
      <c r="B443" s="214">
        <v>0</v>
      </c>
      <c r="C443" s="214">
        <v>0</v>
      </c>
      <c r="D443" s="214">
        <v>2.2395</v>
      </c>
      <c r="E443" s="214">
        <v>0.63880000000000003</v>
      </c>
      <c r="F443" s="214">
        <v>2.3435999999999999</v>
      </c>
      <c r="G443" s="214">
        <v>0.59089999999999998</v>
      </c>
      <c r="H443" s="214">
        <v>2.5284</v>
      </c>
      <c r="I443" s="214">
        <v>0.67730000000000001</v>
      </c>
      <c r="J443" s="214">
        <v>2.2153</v>
      </c>
      <c r="K443" s="214">
        <v>0.68179999999999996</v>
      </c>
      <c r="L443" s="214">
        <v>1.8536999999999999</v>
      </c>
      <c r="M443" s="214">
        <v>1.0581</v>
      </c>
      <c r="N443" s="214">
        <v>1.7747999999999999</v>
      </c>
      <c r="O443" s="214">
        <v>0.50129999999999997</v>
      </c>
      <c r="P443" s="214">
        <v>0</v>
      </c>
    </row>
    <row r="444" spans="1:16">
      <c r="A444" s="74">
        <v>34</v>
      </c>
      <c r="B444" s="214">
        <v>0</v>
      </c>
      <c r="C444" s="214">
        <v>0</v>
      </c>
      <c r="D444" s="214">
        <v>2.1474000000000002</v>
      </c>
      <c r="E444" s="214">
        <v>0.61650000000000005</v>
      </c>
      <c r="F444" s="214">
        <v>2.3195999999999999</v>
      </c>
      <c r="G444" s="214">
        <v>0.57020000000000004</v>
      </c>
      <c r="H444" s="214">
        <v>2.492</v>
      </c>
      <c r="I444" s="214">
        <v>0.65539999999999998</v>
      </c>
      <c r="J444" s="214">
        <v>2.1749000000000001</v>
      </c>
      <c r="K444" s="214">
        <v>0.66820000000000002</v>
      </c>
      <c r="L444" s="214">
        <v>1.8301000000000001</v>
      </c>
      <c r="M444" s="214">
        <v>1.0249999999999999</v>
      </c>
      <c r="N444" s="214">
        <v>1.6879999999999999</v>
      </c>
      <c r="O444" s="214">
        <v>0.504</v>
      </c>
      <c r="P444" s="214">
        <v>0</v>
      </c>
    </row>
    <row r="445" spans="1:16">
      <c r="A445" s="74">
        <v>35</v>
      </c>
      <c r="B445" s="214">
        <v>0</v>
      </c>
      <c r="C445" s="214">
        <v>0</v>
      </c>
      <c r="D445" s="214">
        <v>2.0552000000000001</v>
      </c>
      <c r="E445" s="214">
        <v>0.59419999999999995</v>
      </c>
      <c r="F445" s="214">
        <v>2.2955999999999999</v>
      </c>
      <c r="G445" s="214">
        <v>0.54959999999999998</v>
      </c>
      <c r="H445" s="214">
        <v>2.4557000000000002</v>
      </c>
      <c r="I445" s="214">
        <v>0.63360000000000005</v>
      </c>
      <c r="J445" s="214">
        <v>2.1345999999999998</v>
      </c>
      <c r="K445" s="214">
        <v>0.65469999999999995</v>
      </c>
      <c r="L445" s="214">
        <v>1.8065</v>
      </c>
      <c r="M445" s="214">
        <v>0.99180000000000001</v>
      </c>
      <c r="N445" s="214">
        <v>1.6012</v>
      </c>
      <c r="O445" s="214">
        <v>0.50670000000000004</v>
      </c>
      <c r="P445" s="214">
        <v>0</v>
      </c>
    </row>
    <row r="446" spans="1:16">
      <c r="A446" s="74">
        <v>36</v>
      </c>
      <c r="B446" s="214">
        <v>0</v>
      </c>
      <c r="C446" s="214">
        <v>0</v>
      </c>
      <c r="D446" s="214">
        <v>1.9631000000000001</v>
      </c>
      <c r="E446" s="214">
        <v>0.57199999999999995</v>
      </c>
      <c r="F446" s="214">
        <v>2.2715999999999998</v>
      </c>
      <c r="G446" s="214">
        <v>0.52890000000000004</v>
      </c>
      <c r="H446" s="214">
        <v>2.4194</v>
      </c>
      <c r="I446" s="214">
        <v>0.61170000000000002</v>
      </c>
      <c r="J446" s="214">
        <v>2.0941999999999998</v>
      </c>
      <c r="K446" s="214">
        <v>0.6411</v>
      </c>
      <c r="L446" s="214">
        <v>1.7827999999999999</v>
      </c>
      <c r="M446" s="214">
        <v>0.95860000000000001</v>
      </c>
      <c r="N446" s="214">
        <v>1.5144</v>
      </c>
      <c r="O446" s="214">
        <v>0.50939999999999996</v>
      </c>
      <c r="P446" s="214">
        <v>0</v>
      </c>
    </row>
    <row r="447" spans="1:16">
      <c r="A447" s="74">
        <v>37</v>
      </c>
      <c r="B447" s="214">
        <v>0</v>
      </c>
      <c r="C447" s="214">
        <v>0</v>
      </c>
      <c r="D447" s="214">
        <v>1.8709</v>
      </c>
      <c r="E447" s="214">
        <v>0.54969999999999997</v>
      </c>
      <c r="F447" s="214">
        <v>2.2475999999999998</v>
      </c>
      <c r="G447" s="214">
        <v>0.50829999999999997</v>
      </c>
      <c r="H447" s="214">
        <v>2.3831000000000002</v>
      </c>
      <c r="I447" s="214">
        <v>0.58989999999999998</v>
      </c>
      <c r="J447" s="214">
        <v>2.0539000000000001</v>
      </c>
      <c r="K447" s="214">
        <v>0.62760000000000005</v>
      </c>
      <c r="L447" s="214">
        <v>1.7592000000000001</v>
      </c>
      <c r="M447" s="214">
        <v>0.92549999999999999</v>
      </c>
      <c r="N447" s="214">
        <v>1.4276</v>
      </c>
      <c r="O447" s="214">
        <v>0.5121</v>
      </c>
      <c r="P447" s="214">
        <v>0</v>
      </c>
    </row>
    <row r="448" spans="1:16">
      <c r="A448" s="74">
        <v>38</v>
      </c>
      <c r="B448" s="214">
        <v>0</v>
      </c>
      <c r="C448" s="214">
        <v>0</v>
      </c>
      <c r="D448" s="214">
        <v>1.7787999999999999</v>
      </c>
      <c r="E448" s="214">
        <v>0.52739999999999998</v>
      </c>
      <c r="F448" s="214">
        <v>2.2235999999999998</v>
      </c>
      <c r="G448" s="214">
        <v>0.48759999999999998</v>
      </c>
      <c r="H448" s="214">
        <v>2.3466999999999998</v>
      </c>
      <c r="I448" s="214">
        <v>0.56799999999999995</v>
      </c>
      <c r="J448" s="214">
        <v>2.0135000000000001</v>
      </c>
      <c r="K448" s="214">
        <v>0.61399999999999999</v>
      </c>
      <c r="L448" s="214">
        <v>1.7356</v>
      </c>
      <c r="M448" s="214">
        <v>0.89229999999999998</v>
      </c>
      <c r="N448" s="214">
        <v>1.3408</v>
      </c>
      <c r="O448" s="214">
        <v>0.51480000000000004</v>
      </c>
      <c r="P448" s="214">
        <v>0</v>
      </c>
    </row>
    <row r="449" spans="1:16">
      <c r="A449" s="74">
        <v>39</v>
      </c>
      <c r="B449" s="214">
        <v>0</v>
      </c>
      <c r="C449" s="214">
        <v>0</v>
      </c>
      <c r="D449" s="214">
        <v>1.6867000000000001</v>
      </c>
      <c r="E449" s="214">
        <v>0.50509999999999999</v>
      </c>
      <c r="F449" s="214">
        <v>2.1996000000000002</v>
      </c>
      <c r="G449" s="214">
        <v>0.46700000000000003</v>
      </c>
      <c r="H449" s="214">
        <v>2.3104</v>
      </c>
      <c r="I449" s="214">
        <v>0.54620000000000002</v>
      </c>
      <c r="J449" s="214">
        <v>1.9731000000000001</v>
      </c>
      <c r="K449" s="214">
        <v>0.60050000000000003</v>
      </c>
      <c r="L449" s="214">
        <v>1.712</v>
      </c>
      <c r="M449" s="214">
        <v>0.85909999999999997</v>
      </c>
      <c r="N449" s="214">
        <v>1.254</v>
      </c>
      <c r="O449" s="214">
        <v>0.51749999999999996</v>
      </c>
      <c r="P449" s="214">
        <v>0</v>
      </c>
    </row>
    <row r="450" spans="1:16">
      <c r="A450" s="74">
        <v>40</v>
      </c>
      <c r="B450" s="214">
        <v>0</v>
      </c>
      <c r="C450" s="214">
        <v>0</v>
      </c>
      <c r="D450" s="214">
        <v>1.5945</v>
      </c>
      <c r="E450" s="214">
        <v>0.4829</v>
      </c>
      <c r="F450" s="214">
        <v>2.1756000000000002</v>
      </c>
      <c r="G450" s="214">
        <v>0.44629999999999997</v>
      </c>
      <c r="H450" s="214">
        <v>2.2740999999999998</v>
      </c>
      <c r="I450" s="214">
        <v>0.52429999999999999</v>
      </c>
      <c r="J450" s="214">
        <v>1.9328000000000001</v>
      </c>
      <c r="K450" s="214">
        <v>0.58689999999999998</v>
      </c>
      <c r="L450" s="214">
        <v>1.6883999999999999</v>
      </c>
      <c r="M450" s="214">
        <v>0.82589999999999997</v>
      </c>
      <c r="N450" s="214">
        <v>1.1672</v>
      </c>
      <c r="O450" s="214">
        <v>0.5202</v>
      </c>
      <c r="P450" s="214">
        <v>0</v>
      </c>
    </row>
    <row r="451" spans="1:16">
      <c r="A451" s="74">
        <v>41</v>
      </c>
      <c r="B451" s="214">
        <v>0</v>
      </c>
      <c r="C451" s="214">
        <v>0</v>
      </c>
      <c r="D451" s="214">
        <v>1.5024</v>
      </c>
      <c r="E451" s="214">
        <v>0.46060000000000001</v>
      </c>
      <c r="F451" s="214">
        <v>2.1516000000000002</v>
      </c>
      <c r="G451" s="214">
        <v>0.42570000000000002</v>
      </c>
      <c r="H451" s="214">
        <v>2.2376999999999998</v>
      </c>
      <c r="I451" s="214">
        <v>0.50249999999999995</v>
      </c>
      <c r="J451" s="214">
        <v>1.8924000000000001</v>
      </c>
      <c r="K451" s="214">
        <v>0.57340000000000002</v>
      </c>
      <c r="L451" s="214">
        <v>1.6647000000000001</v>
      </c>
      <c r="M451" s="214">
        <v>0.79279999999999995</v>
      </c>
      <c r="N451" s="214">
        <v>1.0804</v>
      </c>
      <c r="O451" s="214">
        <v>0.52290000000000003</v>
      </c>
      <c r="P451" s="214">
        <v>0</v>
      </c>
    </row>
    <row r="452" spans="1:16">
      <c r="A452" s="74">
        <v>42</v>
      </c>
      <c r="B452" s="214">
        <v>0</v>
      </c>
      <c r="C452" s="214">
        <v>0</v>
      </c>
      <c r="D452" s="214">
        <v>1.4101999999999999</v>
      </c>
      <c r="E452" s="214">
        <v>0.43830000000000002</v>
      </c>
      <c r="F452" s="214">
        <v>2.1276000000000002</v>
      </c>
      <c r="G452" s="214">
        <v>0.40500000000000003</v>
      </c>
      <c r="H452" s="214">
        <v>2.2014</v>
      </c>
      <c r="I452" s="214">
        <v>0.48060000000000003</v>
      </c>
      <c r="J452" s="214">
        <v>1.8520000000000001</v>
      </c>
      <c r="K452" s="214">
        <v>0.55979999999999996</v>
      </c>
      <c r="L452" s="214">
        <v>1.6411</v>
      </c>
      <c r="M452" s="214">
        <v>0.75960000000000005</v>
      </c>
      <c r="N452" s="214">
        <v>0.99360000000000004</v>
      </c>
      <c r="O452" s="214">
        <v>0.52559999999999996</v>
      </c>
      <c r="P452" s="214">
        <v>0</v>
      </c>
    </row>
    <row r="453" spans="1:16">
      <c r="A453" s="74">
        <v>43</v>
      </c>
      <c r="B453" s="214">
        <v>0</v>
      </c>
      <c r="C453" s="214">
        <v>0</v>
      </c>
      <c r="D453" s="214">
        <v>1.4342999999999999</v>
      </c>
      <c r="E453" s="214">
        <v>0.43680000000000002</v>
      </c>
      <c r="F453" s="214">
        <v>2.1034999999999999</v>
      </c>
      <c r="G453" s="214">
        <v>0.40189999999999998</v>
      </c>
      <c r="H453" s="214">
        <v>2.1678000000000002</v>
      </c>
      <c r="I453" s="214">
        <v>0.47239999999999999</v>
      </c>
      <c r="J453" s="214">
        <v>1.8531</v>
      </c>
      <c r="K453" s="214">
        <v>0.54700000000000004</v>
      </c>
      <c r="L453" s="214">
        <v>1.6013999999999999</v>
      </c>
      <c r="M453" s="214">
        <v>0.74839999999999995</v>
      </c>
      <c r="N453" s="214">
        <v>0.96919999999999995</v>
      </c>
      <c r="O453" s="214">
        <v>0.52159999999999995</v>
      </c>
      <c r="P453" s="214">
        <v>0</v>
      </c>
    </row>
    <row r="454" spans="1:16">
      <c r="A454" s="74">
        <v>44</v>
      </c>
      <c r="B454" s="214">
        <v>0</v>
      </c>
      <c r="C454" s="214">
        <v>0</v>
      </c>
      <c r="D454" s="214">
        <v>1.4583999999999999</v>
      </c>
      <c r="E454" s="214">
        <v>0.43530000000000002</v>
      </c>
      <c r="F454" s="214">
        <v>2.0792999999999999</v>
      </c>
      <c r="G454" s="214">
        <v>0.39889999999999998</v>
      </c>
      <c r="H454" s="214">
        <v>2.1341999999999999</v>
      </c>
      <c r="I454" s="214">
        <v>0.46429999999999999</v>
      </c>
      <c r="J454" s="214">
        <v>1.8542000000000001</v>
      </c>
      <c r="K454" s="214">
        <v>0.53420000000000001</v>
      </c>
      <c r="L454" s="214">
        <v>1.5617000000000001</v>
      </c>
      <c r="M454" s="214">
        <v>0.73729999999999996</v>
      </c>
      <c r="N454" s="214">
        <v>0.94469999999999998</v>
      </c>
      <c r="O454" s="214">
        <v>0.51759999999999995</v>
      </c>
      <c r="P454" s="214">
        <v>0</v>
      </c>
    </row>
    <row r="455" spans="1:16">
      <c r="A455" s="74">
        <v>45</v>
      </c>
      <c r="B455" s="214">
        <v>0</v>
      </c>
      <c r="C455" s="214">
        <v>0</v>
      </c>
      <c r="D455" s="214">
        <v>1.9688000000000001</v>
      </c>
      <c r="E455" s="214">
        <v>0.5877</v>
      </c>
      <c r="F455" s="214">
        <v>2.8071000000000002</v>
      </c>
      <c r="G455" s="214">
        <v>0.53839999999999999</v>
      </c>
      <c r="H455" s="214">
        <v>2.8812000000000002</v>
      </c>
      <c r="I455" s="214">
        <v>0.62670000000000003</v>
      </c>
      <c r="J455" s="214">
        <v>2.5032000000000001</v>
      </c>
      <c r="K455" s="214">
        <v>0.72109999999999996</v>
      </c>
      <c r="L455" s="214">
        <v>2.1082999999999998</v>
      </c>
      <c r="M455" s="214">
        <v>0.99529999999999996</v>
      </c>
      <c r="N455" s="214">
        <v>1.2753000000000001</v>
      </c>
      <c r="O455" s="214">
        <v>0.69879999999999998</v>
      </c>
      <c r="P455" s="214">
        <v>0</v>
      </c>
    </row>
    <row r="456" spans="1:16">
      <c r="A456" s="74">
        <v>46</v>
      </c>
      <c r="B456" s="214">
        <v>0</v>
      </c>
      <c r="C456" s="214">
        <v>0</v>
      </c>
      <c r="D456" s="214">
        <v>2.0249000000000001</v>
      </c>
      <c r="E456" s="214">
        <v>0.58399999999999996</v>
      </c>
      <c r="F456" s="214">
        <v>2.7345999999999999</v>
      </c>
      <c r="G456" s="214">
        <v>0.53820000000000001</v>
      </c>
      <c r="H456" s="214">
        <v>2.8519000000000001</v>
      </c>
      <c r="I456" s="214">
        <v>0.61899999999999999</v>
      </c>
      <c r="J456" s="214">
        <v>2.4323000000000001</v>
      </c>
      <c r="K456" s="214">
        <v>0.70660000000000001</v>
      </c>
      <c r="L456" s="214">
        <v>2.0623999999999998</v>
      </c>
      <c r="M456" s="214">
        <v>0.9859</v>
      </c>
      <c r="N456" s="214">
        <v>1.2468999999999999</v>
      </c>
      <c r="O456" s="214">
        <v>0.69299999999999995</v>
      </c>
      <c r="P456" s="214">
        <v>0</v>
      </c>
    </row>
    <row r="457" spans="1:16">
      <c r="A457" s="74">
        <v>47</v>
      </c>
      <c r="B457" s="214">
        <v>0</v>
      </c>
      <c r="C457" s="214">
        <v>0</v>
      </c>
      <c r="D457" s="214">
        <v>2.0809000000000002</v>
      </c>
      <c r="E457" s="214">
        <v>0.58030000000000004</v>
      </c>
      <c r="F457" s="214">
        <v>2.6621999999999999</v>
      </c>
      <c r="G457" s="214">
        <v>0.53790000000000004</v>
      </c>
      <c r="H457" s="214">
        <v>2.8226</v>
      </c>
      <c r="I457" s="214">
        <v>0.61119999999999997</v>
      </c>
      <c r="J457" s="214">
        <v>2.3614000000000002</v>
      </c>
      <c r="K457" s="214">
        <v>0.69210000000000005</v>
      </c>
      <c r="L457" s="214">
        <v>2.0165000000000002</v>
      </c>
      <c r="M457" s="214">
        <v>0.97640000000000005</v>
      </c>
      <c r="N457" s="214">
        <v>1.2183999999999999</v>
      </c>
      <c r="O457" s="214">
        <v>0.68730000000000002</v>
      </c>
      <c r="P457" s="214">
        <v>0</v>
      </c>
    </row>
    <row r="458" spans="1:16">
      <c r="A458" s="74">
        <v>48</v>
      </c>
      <c r="B458" s="214">
        <v>0</v>
      </c>
      <c r="C458" s="214">
        <v>0</v>
      </c>
      <c r="D458" s="214">
        <v>3.3212000000000002</v>
      </c>
      <c r="E458" s="214">
        <v>0.6331</v>
      </c>
      <c r="F458" s="214">
        <v>3.0731999999999999</v>
      </c>
      <c r="G458" s="214">
        <v>0.58499999999999996</v>
      </c>
      <c r="H458" s="214">
        <v>3.0691999999999999</v>
      </c>
      <c r="I458" s="214">
        <v>0.69420000000000004</v>
      </c>
      <c r="J458" s="214">
        <v>2.6728000000000001</v>
      </c>
      <c r="K458" s="214">
        <v>0.80859999999999999</v>
      </c>
      <c r="L458" s="214">
        <v>2.4712999999999998</v>
      </c>
      <c r="M458" s="214">
        <v>1.0972</v>
      </c>
      <c r="N458" s="214">
        <v>1.4352</v>
      </c>
      <c r="O458" s="214">
        <v>0.75919999999999999</v>
      </c>
      <c r="P458" s="214">
        <v>0</v>
      </c>
    </row>
    <row r="459" spans="1:16">
      <c r="A459" s="74">
        <v>49</v>
      </c>
      <c r="B459" s="214">
        <v>0</v>
      </c>
      <c r="C459" s="214">
        <v>0</v>
      </c>
      <c r="D459" s="214">
        <v>3.1798999999999999</v>
      </c>
      <c r="E459" s="214">
        <v>0.62949999999999995</v>
      </c>
      <c r="F459" s="214">
        <v>2.9201999999999999</v>
      </c>
      <c r="G459" s="214">
        <v>0.57679999999999998</v>
      </c>
      <c r="H459" s="214">
        <v>2.9939</v>
      </c>
      <c r="I459" s="214">
        <v>0.67130000000000001</v>
      </c>
      <c r="J459" s="214">
        <v>2.5381999999999998</v>
      </c>
      <c r="K459" s="214">
        <v>0.77229999999999999</v>
      </c>
      <c r="L459" s="214">
        <v>2.3418999999999999</v>
      </c>
      <c r="M459" s="214">
        <v>1.0661</v>
      </c>
      <c r="N459" s="214">
        <v>1.3658999999999999</v>
      </c>
      <c r="O459" s="214">
        <v>0.74050000000000005</v>
      </c>
      <c r="P459" s="214">
        <v>0</v>
      </c>
    </row>
    <row r="460" spans="1:16">
      <c r="A460" s="74">
        <v>50</v>
      </c>
      <c r="B460" s="214">
        <v>0</v>
      </c>
      <c r="C460" s="214">
        <v>0</v>
      </c>
      <c r="D460" s="214">
        <v>3.0386000000000002</v>
      </c>
      <c r="E460" s="214">
        <v>0.626</v>
      </c>
      <c r="F460" s="214">
        <v>2.7671000000000001</v>
      </c>
      <c r="G460" s="214">
        <v>0.56859999999999999</v>
      </c>
      <c r="H460" s="214">
        <v>2.9186000000000001</v>
      </c>
      <c r="I460" s="214">
        <v>0.64839999999999998</v>
      </c>
      <c r="J460" s="214">
        <v>2.4036</v>
      </c>
      <c r="K460" s="214">
        <v>0.73599999999999999</v>
      </c>
      <c r="L460" s="214">
        <v>2.2126000000000001</v>
      </c>
      <c r="M460" s="214">
        <v>1.0349999999999999</v>
      </c>
      <c r="N460" s="214">
        <v>1.2965</v>
      </c>
      <c r="O460" s="214">
        <v>0.7218</v>
      </c>
      <c r="P460" s="214">
        <v>0</v>
      </c>
    </row>
    <row r="461" spans="1:16">
      <c r="A461" s="74">
        <v>51</v>
      </c>
      <c r="B461" s="214">
        <v>0</v>
      </c>
      <c r="C461" s="214">
        <v>0</v>
      </c>
      <c r="D461" s="214">
        <v>2.8972000000000002</v>
      </c>
      <c r="E461" s="214">
        <v>0.62239999999999995</v>
      </c>
      <c r="F461" s="214">
        <v>2.6141000000000001</v>
      </c>
      <c r="G461" s="214">
        <v>0.56040000000000001</v>
      </c>
      <c r="H461" s="214">
        <v>2.8433000000000002</v>
      </c>
      <c r="I461" s="214">
        <v>0.62549999999999994</v>
      </c>
      <c r="J461" s="214">
        <v>2.2690000000000001</v>
      </c>
      <c r="K461" s="214">
        <v>0.69969999999999999</v>
      </c>
      <c r="L461" s="214">
        <v>2.0832000000000002</v>
      </c>
      <c r="M461" s="214">
        <v>1.0038</v>
      </c>
      <c r="N461" s="214">
        <v>1.2272000000000001</v>
      </c>
      <c r="O461" s="214">
        <v>0.70320000000000005</v>
      </c>
      <c r="P461" s="214">
        <v>0</v>
      </c>
    </row>
    <row r="462" spans="1:16">
      <c r="A462" s="74">
        <v>52</v>
      </c>
      <c r="B462" s="214">
        <v>0</v>
      </c>
      <c r="C462" s="214">
        <v>0</v>
      </c>
      <c r="D462" s="214">
        <v>2.7559</v>
      </c>
      <c r="E462" s="214">
        <v>0.61890000000000001</v>
      </c>
      <c r="F462" s="214">
        <v>2.4609999999999999</v>
      </c>
      <c r="G462" s="214">
        <v>0.55220000000000002</v>
      </c>
      <c r="H462" s="214">
        <v>2.7679999999999998</v>
      </c>
      <c r="I462" s="214">
        <v>0.60260000000000002</v>
      </c>
      <c r="J462" s="214">
        <v>2.1343999999999999</v>
      </c>
      <c r="K462" s="214">
        <v>0.66339999999999999</v>
      </c>
      <c r="L462" s="214">
        <v>1.9539</v>
      </c>
      <c r="M462" s="214">
        <v>0.97270000000000001</v>
      </c>
      <c r="N462" s="214">
        <v>1.1578999999999999</v>
      </c>
      <c r="O462" s="214">
        <v>0.6845</v>
      </c>
      <c r="P462" s="214">
        <v>0</v>
      </c>
    </row>
    <row r="463" spans="1:16">
      <c r="A463" s="74">
        <v>53</v>
      </c>
      <c r="B463" s="214">
        <v>0</v>
      </c>
      <c r="C463" s="214">
        <v>0</v>
      </c>
      <c r="D463" s="214">
        <v>2.6145999999999998</v>
      </c>
      <c r="E463" s="214">
        <v>0.61529999999999996</v>
      </c>
      <c r="F463" s="214">
        <v>2.3079999999999998</v>
      </c>
      <c r="G463" s="214">
        <v>0.54400000000000004</v>
      </c>
      <c r="H463" s="214">
        <v>2.6926999999999999</v>
      </c>
      <c r="I463" s="214">
        <v>0.57969999999999999</v>
      </c>
      <c r="J463" s="214">
        <v>1.9997</v>
      </c>
      <c r="K463" s="214">
        <v>0.62709999999999999</v>
      </c>
      <c r="L463" s="214">
        <v>1.8245</v>
      </c>
      <c r="M463" s="214">
        <v>0.94159999999999999</v>
      </c>
      <c r="N463" s="214">
        <v>1.0885</v>
      </c>
      <c r="O463" s="214">
        <v>0.66579999999999995</v>
      </c>
      <c r="P463" s="214">
        <v>0</v>
      </c>
    </row>
    <row r="464" spans="1:16">
      <c r="A464" s="74">
        <v>54</v>
      </c>
      <c r="B464" s="214">
        <v>0</v>
      </c>
      <c r="C464" s="214">
        <v>0</v>
      </c>
      <c r="D464" s="214">
        <v>2.4733000000000001</v>
      </c>
      <c r="E464" s="214">
        <v>0.61180000000000001</v>
      </c>
      <c r="F464" s="214">
        <v>2.1549999999999998</v>
      </c>
      <c r="G464" s="214">
        <v>0.53580000000000005</v>
      </c>
      <c r="H464" s="214">
        <v>2.6173999999999999</v>
      </c>
      <c r="I464" s="214">
        <v>0.55679999999999996</v>
      </c>
      <c r="J464" s="214">
        <v>1.8651</v>
      </c>
      <c r="K464" s="214">
        <v>0.59079999999999999</v>
      </c>
      <c r="L464" s="214">
        <v>1.6951000000000001</v>
      </c>
      <c r="M464" s="214">
        <v>0.91049999999999998</v>
      </c>
      <c r="N464" s="214">
        <v>1.0192000000000001</v>
      </c>
      <c r="O464" s="214">
        <v>0.64710000000000001</v>
      </c>
      <c r="P464" s="214">
        <v>0</v>
      </c>
    </row>
    <row r="465" spans="1:16">
      <c r="A465" s="74">
        <v>55</v>
      </c>
      <c r="B465" s="214">
        <v>0</v>
      </c>
      <c r="C465" s="214">
        <v>0</v>
      </c>
      <c r="D465" s="214">
        <v>2.3927</v>
      </c>
      <c r="E465" s="214">
        <v>0.60419999999999996</v>
      </c>
      <c r="F465" s="214">
        <v>2.0680999999999998</v>
      </c>
      <c r="G465" s="214">
        <v>0.53369999999999995</v>
      </c>
      <c r="H465" s="214">
        <v>2.5259</v>
      </c>
      <c r="I465" s="214">
        <v>0.55549999999999999</v>
      </c>
      <c r="J465" s="214">
        <v>1.7870999999999999</v>
      </c>
      <c r="K465" s="214">
        <v>0.58489999999999998</v>
      </c>
      <c r="L465" s="214">
        <v>1.6702999999999999</v>
      </c>
      <c r="M465" s="214">
        <v>0.89910000000000001</v>
      </c>
      <c r="N465" s="214">
        <v>0.99429999999999996</v>
      </c>
      <c r="O465" s="214">
        <v>0.64080000000000004</v>
      </c>
      <c r="P465" s="214">
        <v>0</v>
      </c>
    </row>
    <row r="466" spans="1:16">
      <c r="A466" s="74">
        <v>56</v>
      </c>
      <c r="B466" s="214">
        <v>0</v>
      </c>
      <c r="C466" s="214">
        <v>0</v>
      </c>
      <c r="D466" s="214">
        <v>2.3121999999999998</v>
      </c>
      <c r="E466" s="214">
        <v>0.59670000000000001</v>
      </c>
      <c r="F466" s="214">
        <v>1.9813000000000001</v>
      </c>
      <c r="G466" s="214">
        <v>0.53159999999999996</v>
      </c>
      <c r="H466" s="214">
        <v>2.4344999999999999</v>
      </c>
      <c r="I466" s="214">
        <v>0.55420000000000003</v>
      </c>
      <c r="J466" s="214">
        <v>1.7090000000000001</v>
      </c>
      <c r="K466" s="214">
        <v>0.57899999999999996</v>
      </c>
      <c r="L466" s="214">
        <v>1.6454</v>
      </c>
      <c r="M466" s="214">
        <v>0.88770000000000004</v>
      </c>
      <c r="N466" s="214">
        <v>0.96950000000000003</v>
      </c>
      <c r="O466" s="214">
        <v>0.63439999999999996</v>
      </c>
      <c r="P466" s="214">
        <v>0</v>
      </c>
    </row>
    <row r="467" spans="1:16">
      <c r="A467" s="74">
        <v>57</v>
      </c>
      <c r="B467" s="214">
        <v>0</v>
      </c>
      <c r="C467" s="214">
        <v>0</v>
      </c>
      <c r="D467" s="214">
        <v>2.2317</v>
      </c>
      <c r="E467" s="214">
        <v>0.58919999999999995</v>
      </c>
      <c r="F467" s="214">
        <v>1.8945000000000001</v>
      </c>
      <c r="G467" s="214">
        <v>0.52949999999999997</v>
      </c>
      <c r="H467" s="214">
        <v>2.3431000000000002</v>
      </c>
      <c r="I467" s="214">
        <v>0.55289999999999995</v>
      </c>
      <c r="J467" s="214">
        <v>1.6309</v>
      </c>
      <c r="K467" s="214">
        <v>0.57310000000000005</v>
      </c>
      <c r="L467" s="214">
        <v>1.6205000000000001</v>
      </c>
      <c r="M467" s="214">
        <v>0.87639999999999996</v>
      </c>
      <c r="N467" s="214">
        <v>0.9446</v>
      </c>
      <c r="O467" s="214">
        <v>0.628</v>
      </c>
      <c r="P467" s="214">
        <v>0</v>
      </c>
    </row>
    <row r="468" spans="1:16">
      <c r="A468" s="74">
        <v>58</v>
      </c>
      <c r="B468" s="214">
        <v>0</v>
      </c>
      <c r="C468" s="214">
        <v>0</v>
      </c>
      <c r="D468" s="214">
        <v>2.1511999999999998</v>
      </c>
      <c r="E468" s="214">
        <v>0.58160000000000001</v>
      </c>
      <c r="F468" s="214">
        <v>1.8077000000000001</v>
      </c>
      <c r="G468" s="214">
        <v>0.52739999999999998</v>
      </c>
      <c r="H468" s="214">
        <v>2.2517</v>
      </c>
      <c r="I468" s="214">
        <v>0.55159999999999998</v>
      </c>
      <c r="J468" s="214">
        <v>1.5528999999999999</v>
      </c>
      <c r="K468" s="214">
        <v>0.56720000000000004</v>
      </c>
      <c r="L468" s="214">
        <v>1.5955999999999999</v>
      </c>
      <c r="M468" s="214">
        <v>0.86499999999999999</v>
      </c>
      <c r="N468" s="214">
        <v>0.91969999999999996</v>
      </c>
      <c r="O468" s="214">
        <v>0.62160000000000004</v>
      </c>
      <c r="P468" s="214">
        <v>0</v>
      </c>
    </row>
    <row r="469" spans="1:16">
      <c r="A469" s="74">
        <v>59</v>
      </c>
      <c r="B469" s="214">
        <v>0</v>
      </c>
      <c r="C469" s="214">
        <v>0</v>
      </c>
      <c r="D469" s="214">
        <v>2.0706000000000002</v>
      </c>
      <c r="E469" s="214">
        <v>0.57410000000000005</v>
      </c>
      <c r="F469" s="214">
        <v>1.7209000000000001</v>
      </c>
      <c r="G469" s="214">
        <v>0.52529999999999999</v>
      </c>
      <c r="H469" s="214">
        <v>2.1602000000000001</v>
      </c>
      <c r="I469" s="214">
        <v>0.55030000000000001</v>
      </c>
      <c r="J469" s="214">
        <v>1.4748000000000001</v>
      </c>
      <c r="K469" s="214">
        <v>0.56130000000000002</v>
      </c>
      <c r="L469" s="214">
        <v>1.5707</v>
      </c>
      <c r="M469" s="214">
        <v>0.85360000000000003</v>
      </c>
      <c r="N469" s="214">
        <v>0.89490000000000003</v>
      </c>
      <c r="O469" s="214">
        <v>0.61519999999999997</v>
      </c>
      <c r="P469" s="214">
        <v>0</v>
      </c>
    </row>
    <row r="470" spans="1:16">
      <c r="A470" s="74">
        <v>60</v>
      </c>
      <c r="B470" s="214">
        <v>0</v>
      </c>
      <c r="C470" s="214">
        <v>0</v>
      </c>
      <c r="D470" s="214">
        <v>1.9901</v>
      </c>
      <c r="E470" s="214">
        <v>0.56659999999999999</v>
      </c>
      <c r="F470" s="214">
        <v>1.6341000000000001</v>
      </c>
      <c r="G470" s="214">
        <v>0.52329999999999999</v>
      </c>
      <c r="H470" s="214">
        <v>2.0688</v>
      </c>
      <c r="I470" s="214">
        <v>0.54900000000000004</v>
      </c>
      <c r="J470" s="214">
        <v>1.3967000000000001</v>
      </c>
      <c r="K470" s="214">
        <v>0.5554</v>
      </c>
      <c r="L470" s="214">
        <v>1.5458000000000001</v>
      </c>
      <c r="M470" s="214">
        <v>0.84230000000000005</v>
      </c>
      <c r="N470" s="214">
        <v>0.87</v>
      </c>
      <c r="O470" s="214">
        <v>0.6089</v>
      </c>
      <c r="P470" s="214">
        <v>0</v>
      </c>
    </row>
    <row r="472" spans="1:16">
      <c r="A472" s="73" t="e">
        <f>HLOOKUP('Calculatrice des coûts NMETI'!$I$22, B476:Q537, MATCH('Calculatrice des coûts NMETI'!$K$22,A476:A537))</f>
        <v>#N/A</v>
      </c>
    </row>
    <row r="473" spans="1:16">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c r="A477" s="74">
        <v>0</v>
      </c>
      <c r="B477" s="214">
        <v>0</v>
      </c>
      <c r="C477" s="214">
        <v>0</v>
      </c>
      <c r="D477" s="214">
        <v>6.7889999999999997</v>
      </c>
      <c r="E477" s="214">
        <v>2.5785</v>
      </c>
      <c r="F477" s="214">
        <v>11.388</v>
      </c>
      <c r="G477" s="214">
        <v>3.1230000000000002</v>
      </c>
      <c r="H477" s="214">
        <v>13.236000000000001</v>
      </c>
      <c r="I477" s="214">
        <v>3.8205</v>
      </c>
      <c r="J477" s="214">
        <v>14.598000000000001</v>
      </c>
      <c r="K477" s="214">
        <v>1.944</v>
      </c>
      <c r="L477" s="214">
        <v>11.1645</v>
      </c>
      <c r="M477" s="214">
        <v>3.6629999999999998</v>
      </c>
      <c r="N477" s="214">
        <v>0</v>
      </c>
      <c r="O477" s="214">
        <v>0</v>
      </c>
      <c r="P477" s="214">
        <v>0</v>
      </c>
    </row>
    <row r="478" spans="1:16">
      <c r="A478" s="74">
        <v>1</v>
      </c>
      <c r="B478" s="214">
        <v>0</v>
      </c>
      <c r="C478" s="214">
        <v>0</v>
      </c>
      <c r="D478" s="214">
        <v>6.0347</v>
      </c>
      <c r="E478" s="214">
        <v>2.2919999999999998</v>
      </c>
      <c r="F478" s="214">
        <v>10.1227</v>
      </c>
      <c r="G478" s="214">
        <v>2.7759999999999998</v>
      </c>
      <c r="H478" s="214">
        <v>11.7653</v>
      </c>
      <c r="I478" s="214">
        <v>3.3959999999999999</v>
      </c>
      <c r="J478" s="214">
        <v>12.976000000000001</v>
      </c>
      <c r="K478" s="214">
        <v>1.728</v>
      </c>
      <c r="L478" s="214">
        <v>9.9239999999999995</v>
      </c>
      <c r="M478" s="214">
        <v>3.2559999999999998</v>
      </c>
      <c r="N478" s="214">
        <v>0</v>
      </c>
      <c r="O478" s="214">
        <v>0</v>
      </c>
      <c r="P478" s="214">
        <v>0</v>
      </c>
    </row>
    <row r="479" spans="1:16">
      <c r="A479" s="74">
        <v>2</v>
      </c>
      <c r="B479" s="214">
        <v>0</v>
      </c>
      <c r="C479" s="214">
        <v>0</v>
      </c>
      <c r="D479" s="214">
        <v>5.2803000000000004</v>
      </c>
      <c r="E479" s="214">
        <v>2.0055000000000001</v>
      </c>
      <c r="F479" s="214">
        <v>8.8573000000000004</v>
      </c>
      <c r="G479" s="214">
        <v>2.4289999999999998</v>
      </c>
      <c r="H479" s="214">
        <v>10.294700000000001</v>
      </c>
      <c r="I479" s="214">
        <v>2.9714999999999998</v>
      </c>
      <c r="J479" s="214">
        <v>11.353999999999999</v>
      </c>
      <c r="K479" s="214">
        <v>1.512</v>
      </c>
      <c r="L479" s="214">
        <v>8.6835000000000004</v>
      </c>
      <c r="M479" s="214">
        <v>2.8490000000000002</v>
      </c>
      <c r="N479" s="214">
        <v>0</v>
      </c>
      <c r="O479" s="214">
        <v>0</v>
      </c>
      <c r="P479" s="214">
        <v>0</v>
      </c>
    </row>
    <row r="480" spans="1:16">
      <c r="A480" s="74">
        <v>3</v>
      </c>
      <c r="B480" s="214">
        <v>0</v>
      </c>
      <c r="C480" s="214">
        <v>0</v>
      </c>
      <c r="D480" s="214">
        <v>4.5259999999999998</v>
      </c>
      <c r="E480" s="214">
        <v>1.7190000000000001</v>
      </c>
      <c r="F480" s="214">
        <v>7.5919999999999996</v>
      </c>
      <c r="G480" s="214">
        <v>2.0819999999999999</v>
      </c>
      <c r="H480" s="214">
        <v>8.8239999999999998</v>
      </c>
      <c r="I480" s="214">
        <v>2.5470000000000002</v>
      </c>
      <c r="J480" s="214">
        <v>9.7319999999999993</v>
      </c>
      <c r="K480" s="214">
        <v>1.296</v>
      </c>
      <c r="L480" s="214">
        <v>7.4429999999999996</v>
      </c>
      <c r="M480" s="214">
        <v>2.4420000000000002</v>
      </c>
      <c r="N480" s="214">
        <v>0</v>
      </c>
      <c r="O480" s="214">
        <v>0</v>
      </c>
      <c r="P480" s="214">
        <v>0</v>
      </c>
    </row>
    <row r="481" spans="1:16">
      <c r="A481" s="74">
        <v>4</v>
      </c>
      <c r="B481" s="214">
        <v>0</v>
      </c>
      <c r="C481" s="214">
        <v>0</v>
      </c>
      <c r="D481" s="214">
        <v>3.7717000000000001</v>
      </c>
      <c r="E481" s="214">
        <v>1.4325000000000001</v>
      </c>
      <c r="F481" s="214">
        <v>6.3266999999999998</v>
      </c>
      <c r="G481" s="214">
        <v>1.7350000000000001</v>
      </c>
      <c r="H481" s="214">
        <v>7.3532999999999999</v>
      </c>
      <c r="I481" s="214">
        <v>2.1225000000000001</v>
      </c>
      <c r="J481" s="214">
        <v>8.11</v>
      </c>
      <c r="K481" s="214">
        <v>1.08</v>
      </c>
      <c r="L481" s="214">
        <v>6.2024999999999997</v>
      </c>
      <c r="M481" s="214">
        <v>2.0350000000000001</v>
      </c>
      <c r="N481" s="214">
        <v>0</v>
      </c>
      <c r="O481" s="214">
        <v>0</v>
      </c>
      <c r="P481" s="214">
        <v>0</v>
      </c>
    </row>
    <row r="482" spans="1:16">
      <c r="A482" s="74">
        <v>5</v>
      </c>
      <c r="B482" s="214">
        <v>0</v>
      </c>
      <c r="C482" s="214">
        <v>0</v>
      </c>
      <c r="D482" s="214">
        <v>3.0173000000000001</v>
      </c>
      <c r="E482" s="214">
        <v>1.1459999999999999</v>
      </c>
      <c r="F482" s="214">
        <v>5.0613000000000001</v>
      </c>
      <c r="G482" s="214">
        <v>1.3879999999999999</v>
      </c>
      <c r="H482" s="214">
        <v>5.8826999999999998</v>
      </c>
      <c r="I482" s="214">
        <v>1.698</v>
      </c>
      <c r="J482" s="214">
        <v>6.4880000000000004</v>
      </c>
      <c r="K482" s="214">
        <v>0.86399999999999999</v>
      </c>
      <c r="L482" s="214">
        <v>4.9619999999999997</v>
      </c>
      <c r="M482" s="214">
        <v>1.6279999999999999</v>
      </c>
      <c r="N482" s="214">
        <v>0</v>
      </c>
      <c r="O482" s="214">
        <v>0</v>
      </c>
      <c r="P482" s="214">
        <v>0</v>
      </c>
    </row>
    <row r="483" spans="1:16">
      <c r="A483" s="74">
        <v>6</v>
      </c>
      <c r="B483" s="214">
        <v>0</v>
      </c>
      <c r="C483" s="214">
        <v>0</v>
      </c>
      <c r="D483" s="214">
        <v>2.2629999999999999</v>
      </c>
      <c r="E483" s="214">
        <v>0.85950000000000004</v>
      </c>
      <c r="F483" s="214">
        <v>3.7959999999999998</v>
      </c>
      <c r="G483" s="214">
        <v>1.0409999999999999</v>
      </c>
      <c r="H483" s="214">
        <v>4.4119999999999999</v>
      </c>
      <c r="I483" s="214">
        <v>1.2735000000000001</v>
      </c>
      <c r="J483" s="214">
        <v>4.8659999999999997</v>
      </c>
      <c r="K483" s="214">
        <v>0.64800000000000002</v>
      </c>
      <c r="L483" s="214">
        <v>3.7214999999999998</v>
      </c>
      <c r="M483" s="214">
        <v>1.2210000000000001</v>
      </c>
      <c r="N483" s="214">
        <v>0</v>
      </c>
      <c r="O483" s="214">
        <v>0</v>
      </c>
      <c r="P483" s="214">
        <v>0</v>
      </c>
    </row>
    <row r="484" spans="1:16">
      <c r="A484" s="74">
        <v>7</v>
      </c>
      <c r="B484" s="214">
        <v>0</v>
      </c>
      <c r="C484" s="214">
        <v>0</v>
      </c>
      <c r="D484" s="214">
        <v>2.2599</v>
      </c>
      <c r="E484" s="214">
        <v>0.83560000000000001</v>
      </c>
      <c r="F484" s="214">
        <v>3.641</v>
      </c>
      <c r="G484" s="214">
        <v>1.0121</v>
      </c>
      <c r="H484" s="214">
        <v>4.2443999999999997</v>
      </c>
      <c r="I484" s="214">
        <v>1.2381</v>
      </c>
      <c r="J484" s="214">
        <v>4.6992000000000003</v>
      </c>
      <c r="K484" s="214">
        <v>0.63</v>
      </c>
      <c r="L484" s="214">
        <v>3.5819999999999999</v>
      </c>
      <c r="M484" s="214">
        <v>1.1871</v>
      </c>
      <c r="N484" s="214">
        <v>0</v>
      </c>
      <c r="O484" s="214">
        <v>0</v>
      </c>
      <c r="P484" s="214">
        <v>0</v>
      </c>
    </row>
    <row r="485" spans="1:16">
      <c r="A485" s="74">
        <v>8</v>
      </c>
      <c r="B485" s="214">
        <v>0</v>
      </c>
      <c r="C485" s="214">
        <v>0</v>
      </c>
      <c r="D485" s="214">
        <v>2.2568000000000001</v>
      </c>
      <c r="E485" s="214">
        <v>0.81179999999999997</v>
      </c>
      <c r="F485" s="214">
        <v>3.4860000000000002</v>
      </c>
      <c r="G485" s="214">
        <v>0.98319999999999996</v>
      </c>
      <c r="H485" s="214">
        <v>4.0768000000000004</v>
      </c>
      <c r="I485" s="214">
        <v>1.2028000000000001</v>
      </c>
      <c r="J485" s="214">
        <v>4.5323000000000002</v>
      </c>
      <c r="K485" s="214">
        <v>0.61199999999999999</v>
      </c>
      <c r="L485" s="214">
        <v>3.4426000000000001</v>
      </c>
      <c r="M485" s="214">
        <v>1.1532</v>
      </c>
      <c r="N485" s="214">
        <v>0</v>
      </c>
      <c r="O485" s="214">
        <v>0</v>
      </c>
      <c r="P485" s="214">
        <v>0</v>
      </c>
    </row>
    <row r="486" spans="1:16">
      <c r="A486" s="74">
        <v>9</v>
      </c>
      <c r="B486" s="214">
        <v>0</v>
      </c>
      <c r="C486" s="214">
        <v>0</v>
      </c>
      <c r="D486" s="214">
        <v>2.2538</v>
      </c>
      <c r="E486" s="214">
        <v>0.78790000000000004</v>
      </c>
      <c r="F486" s="214">
        <v>3.331</v>
      </c>
      <c r="G486" s="214">
        <v>0.95430000000000004</v>
      </c>
      <c r="H486" s="214">
        <v>3.9093</v>
      </c>
      <c r="I486" s="214">
        <v>1.1674</v>
      </c>
      <c r="J486" s="214">
        <v>4.3654999999999999</v>
      </c>
      <c r="K486" s="214">
        <v>0.59399999999999997</v>
      </c>
      <c r="L486" s="214">
        <v>3.3031000000000001</v>
      </c>
      <c r="M486" s="214">
        <v>1.1193</v>
      </c>
      <c r="N486" s="214">
        <v>0</v>
      </c>
      <c r="O486" s="214">
        <v>0</v>
      </c>
      <c r="P486" s="214">
        <v>0</v>
      </c>
    </row>
    <row r="487" spans="1:16">
      <c r="A487" s="74">
        <v>10</v>
      </c>
      <c r="B487" s="214">
        <v>0</v>
      </c>
      <c r="C487" s="214">
        <v>0</v>
      </c>
      <c r="D487" s="214">
        <v>2.2507000000000001</v>
      </c>
      <c r="E487" s="214">
        <v>0.76400000000000001</v>
      </c>
      <c r="F487" s="214">
        <v>3.1760000000000002</v>
      </c>
      <c r="G487" s="214">
        <v>0.92530000000000001</v>
      </c>
      <c r="H487" s="214">
        <v>3.7416999999999998</v>
      </c>
      <c r="I487" s="214">
        <v>1.1319999999999999</v>
      </c>
      <c r="J487" s="214">
        <v>4.1986999999999997</v>
      </c>
      <c r="K487" s="214">
        <v>0.57599999999999996</v>
      </c>
      <c r="L487" s="214">
        <v>3.1637</v>
      </c>
      <c r="M487" s="214">
        <v>1.0852999999999999</v>
      </c>
      <c r="N487" s="214">
        <v>0</v>
      </c>
      <c r="O487" s="214">
        <v>0</v>
      </c>
      <c r="P487" s="214">
        <v>0</v>
      </c>
    </row>
    <row r="488" spans="1:16">
      <c r="A488" s="74">
        <v>11</v>
      </c>
      <c r="B488" s="214">
        <v>0</v>
      </c>
      <c r="C488" s="214">
        <v>0</v>
      </c>
      <c r="D488" s="214">
        <v>2.2475999999999998</v>
      </c>
      <c r="E488" s="214">
        <v>0.74009999999999998</v>
      </c>
      <c r="F488" s="214">
        <v>3.0209999999999999</v>
      </c>
      <c r="G488" s="214">
        <v>0.89639999999999997</v>
      </c>
      <c r="H488" s="214">
        <v>3.5741000000000001</v>
      </c>
      <c r="I488" s="214">
        <v>1.0966</v>
      </c>
      <c r="J488" s="214">
        <v>4.0317999999999996</v>
      </c>
      <c r="K488" s="214">
        <v>0.55800000000000005</v>
      </c>
      <c r="L488" s="214">
        <v>3.0242</v>
      </c>
      <c r="M488" s="214">
        <v>1.0513999999999999</v>
      </c>
      <c r="N488" s="214">
        <v>0</v>
      </c>
      <c r="O488" s="214">
        <v>0</v>
      </c>
      <c r="P488" s="214">
        <v>0</v>
      </c>
    </row>
    <row r="489" spans="1:16">
      <c r="A489" s="74">
        <v>12</v>
      </c>
      <c r="B489" s="214">
        <v>0</v>
      </c>
      <c r="C489" s="214">
        <v>0</v>
      </c>
      <c r="D489" s="214">
        <v>2.2444999999999999</v>
      </c>
      <c r="E489" s="214">
        <v>0.71630000000000005</v>
      </c>
      <c r="F489" s="214">
        <v>2.8660000000000001</v>
      </c>
      <c r="G489" s="214">
        <v>0.86750000000000005</v>
      </c>
      <c r="H489" s="214">
        <v>3.4064999999999999</v>
      </c>
      <c r="I489" s="214">
        <v>1.0612999999999999</v>
      </c>
      <c r="J489" s="214">
        <v>3.8650000000000002</v>
      </c>
      <c r="K489" s="214">
        <v>0.54</v>
      </c>
      <c r="L489" s="214">
        <v>2.8847999999999998</v>
      </c>
      <c r="M489" s="214">
        <v>1.0175000000000001</v>
      </c>
      <c r="N489" s="214">
        <v>0</v>
      </c>
      <c r="O489" s="214">
        <v>0</v>
      </c>
      <c r="P489" s="214">
        <v>0</v>
      </c>
    </row>
    <row r="490" spans="1:16">
      <c r="A490" s="74">
        <v>13</v>
      </c>
      <c r="B490" s="214">
        <v>0</v>
      </c>
      <c r="C490" s="214">
        <v>0</v>
      </c>
      <c r="D490" s="214">
        <v>2.2414000000000001</v>
      </c>
      <c r="E490" s="214">
        <v>0.69240000000000002</v>
      </c>
      <c r="F490" s="214">
        <v>2.7109999999999999</v>
      </c>
      <c r="G490" s="214">
        <v>0.83860000000000001</v>
      </c>
      <c r="H490" s="214">
        <v>3.2389000000000001</v>
      </c>
      <c r="I490" s="214">
        <v>1.0259</v>
      </c>
      <c r="J490" s="214">
        <v>3.6981999999999999</v>
      </c>
      <c r="K490" s="214">
        <v>0.52200000000000002</v>
      </c>
      <c r="L490" s="214">
        <v>2.7452999999999999</v>
      </c>
      <c r="M490" s="214">
        <v>0.98360000000000003</v>
      </c>
      <c r="N490" s="214">
        <v>0</v>
      </c>
      <c r="O490" s="214">
        <v>0</v>
      </c>
      <c r="P490" s="214">
        <v>0</v>
      </c>
    </row>
    <row r="491" spans="1:16">
      <c r="A491" s="74">
        <v>14</v>
      </c>
      <c r="B491" s="214">
        <v>0</v>
      </c>
      <c r="C491" s="214">
        <v>0</v>
      </c>
      <c r="D491" s="214">
        <v>2.2383000000000002</v>
      </c>
      <c r="E491" s="214">
        <v>0.66849999999999998</v>
      </c>
      <c r="F491" s="214">
        <v>2.556</v>
      </c>
      <c r="G491" s="214">
        <v>0.80969999999999998</v>
      </c>
      <c r="H491" s="214">
        <v>3.0712999999999999</v>
      </c>
      <c r="I491" s="214">
        <v>0.99050000000000005</v>
      </c>
      <c r="J491" s="214">
        <v>3.5312999999999999</v>
      </c>
      <c r="K491" s="214">
        <v>0.504</v>
      </c>
      <c r="L491" s="214">
        <v>2.6057999999999999</v>
      </c>
      <c r="M491" s="214">
        <v>0.94969999999999999</v>
      </c>
      <c r="N491" s="214">
        <v>0</v>
      </c>
      <c r="O491" s="214">
        <v>0</v>
      </c>
      <c r="P491" s="214">
        <v>0</v>
      </c>
    </row>
    <row r="492" spans="1:16">
      <c r="A492" s="74">
        <v>15</v>
      </c>
      <c r="B492" s="214">
        <v>0</v>
      </c>
      <c r="C492" s="214">
        <v>0</v>
      </c>
      <c r="D492" s="214">
        <v>2.2353000000000001</v>
      </c>
      <c r="E492" s="214">
        <v>0.64459999999999995</v>
      </c>
      <c r="F492" s="214">
        <v>2.4009999999999998</v>
      </c>
      <c r="G492" s="214">
        <v>0.78080000000000005</v>
      </c>
      <c r="H492" s="214">
        <v>2.9037999999999999</v>
      </c>
      <c r="I492" s="214">
        <v>0.95509999999999995</v>
      </c>
      <c r="J492" s="214">
        <v>3.3645</v>
      </c>
      <c r="K492" s="214">
        <v>0.48599999999999999</v>
      </c>
      <c r="L492" s="214">
        <v>2.4664000000000001</v>
      </c>
      <c r="M492" s="214">
        <v>0.91579999999999995</v>
      </c>
      <c r="N492" s="214">
        <v>0</v>
      </c>
      <c r="O492" s="214">
        <v>0</v>
      </c>
      <c r="P492" s="214">
        <v>0</v>
      </c>
    </row>
    <row r="493" spans="1:16">
      <c r="A493" s="74">
        <v>16</v>
      </c>
      <c r="B493" s="214">
        <v>0</v>
      </c>
      <c r="C493" s="214">
        <v>0</v>
      </c>
      <c r="D493" s="214">
        <v>2.2322000000000002</v>
      </c>
      <c r="E493" s="214">
        <v>0.62080000000000002</v>
      </c>
      <c r="F493" s="214">
        <v>2.246</v>
      </c>
      <c r="G493" s="214">
        <v>0.75180000000000002</v>
      </c>
      <c r="H493" s="214">
        <v>2.7362000000000002</v>
      </c>
      <c r="I493" s="214">
        <v>0.91979999999999995</v>
      </c>
      <c r="J493" s="214">
        <v>3.1977000000000002</v>
      </c>
      <c r="K493" s="214">
        <v>0.46800000000000003</v>
      </c>
      <c r="L493" s="214">
        <v>2.3269000000000002</v>
      </c>
      <c r="M493" s="214">
        <v>0.88180000000000003</v>
      </c>
      <c r="N493" s="214">
        <v>0</v>
      </c>
      <c r="O493" s="214">
        <v>0</v>
      </c>
      <c r="P493" s="214">
        <v>0</v>
      </c>
    </row>
    <row r="494" spans="1:16">
      <c r="A494" s="74">
        <v>17</v>
      </c>
      <c r="B494" s="214">
        <v>0</v>
      </c>
      <c r="C494" s="214">
        <v>0</v>
      </c>
      <c r="D494" s="214">
        <v>2.2290999999999999</v>
      </c>
      <c r="E494" s="214">
        <v>0.59689999999999999</v>
      </c>
      <c r="F494" s="214">
        <v>2.0910000000000002</v>
      </c>
      <c r="G494" s="214">
        <v>0.72289999999999999</v>
      </c>
      <c r="H494" s="214">
        <v>2.5686</v>
      </c>
      <c r="I494" s="214">
        <v>0.88439999999999996</v>
      </c>
      <c r="J494" s="214">
        <v>3.0308000000000002</v>
      </c>
      <c r="K494" s="214">
        <v>0.45</v>
      </c>
      <c r="L494" s="214">
        <v>2.1875</v>
      </c>
      <c r="M494" s="214">
        <v>0.84789999999999999</v>
      </c>
      <c r="N494" s="214">
        <v>0</v>
      </c>
      <c r="O494" s="214">
        <v>0</v>
      </c>
      <c r="P494" s="214">
        <v>0</v>
      </c>
    </row>
    <row r="495" spans="1:16">
      <c r="A495" s="74">
        <v>18</v>
      </c>
      <c r="B495" s="214">
        <v>0</v>
      </c>
      <c r="C495" s="214">
        <v>0</v>
      </c>
      <c r="D495" s="214">
        <v>2.226</v>
      </c>
      <c r="E495" s="214">
        <v>0.57299999999999995</v>
      </c>
      <c r="F495" s="214">
        <v>1.9359999999999999</v>
      </c>
      <c r="G495" s="214">
        <v>0.69399999999999995</v>
      </c>
      <c r="H495" s="214">
        <v>2.4009999999999998</v>
      </c>
      <c r="I495" s="214">
        <v>0.84899999999999998</v>
      </c>
      <c r="J495" s="214">
        <v>2.8639999999999999</v>
      </c>
      <c r="K495" s="214">
        <v>0.432</v>
      </c>
      <c r="L495" s="214">
        <v>2.048</v>
      </c>
      <c r="M495" s="214">
        <v>0.81399999999999995</v>
      </c>
      <c r="N495" s="214">
        <v>3.0131999999999999</v>
      </c>
      <c r="O495" s="214">
        <v>1.0778000000000001</v>
      </c>
      <c r="P495" s="214">
        <v>0</v>
      </c>
    </row>
    <row r="496" spans="1:16">
      <c r="A496" s="74">
        <v>19</v>
      </c>
      <c r="B496" s="214">
        <v>0</v>
      </c>
      <c r="C496" s="214">
        <v>0</v>
      </c>
      <c r="D496" s="214">
        <v>2.3262999999999998</v>
      </c>
      <c r="E496" s="214">
        <v>0.57540000000000002</v>
      </c>
      <c r="F496" s="214">
        <v>1.9761</v>
      </c>
      <c r="G496" s="214">
        <v>0.69330000000000003</v>
      </c>
      <c r="H496" s="214">
        <v>2.4327000000000001</v>
      </c>
      <c r="I496" s="214">
        <v>0.85270000000000001</v>
      </c>
      <c r="J496" s="214">
        <v>2.7915000000000001</v>
      </c>
      <c r="K496" s="214">
        <v>0.45250000000000001</v>
      </c>
      <c r="L496" s="214">
        <v>2.0108999999999999</v>
      </c>
      <c r="M496" s="214">
        <v>0.8528</v>
      </c>
      <c r="N496" s="214">
        <v>2.9295</v>
      </c>
      <c r="O496" s="214">
        <v>1.0479000000000001</v>
      </c>
      <c r="P496" s="214">
        <v>0</v>
      </c>
    </row>
    <row r="497" spans="1:16">
      <c r="A497" s="74">
        <v>20</v>
      </c>
      <c r="B497" s="214">
        <v>0</v>
      </c>
      <c r="C497" s="214">
        <v>0</v>
      </c>
      <c r="D497" s="214">
        <v>2.4266000000000001</v>
      </c>
      <c r="E497" s="214">
        <v>0.57769999999999999</v>
      </c>
      <c r="F497" s="214">
        <v>2.0160999999999998</v>
      </c>
      <c r="G497" s="214">
        <v>0.6925</v>
      </c>
      <c r="H497" s="214">
        <v>2.4643999999999999</v>
      </c>
      <c r="I497" s="214">
        <v>0.85640000000000005</v>
      </c>
      <c r="J497" s="214">
        <v>2.7191000000000001</v>
      </c>
      <c r="K497" s="214">
        <v>0.47299999999999998</v>
      </c>
      <c r="L497" s="214">
        <v>1.9739</v>
      </c>
      <c r="M497" s="214">
        <v>0.89149999999999996</v>
      </c>
      <c r="N497" s="214">
        <v>2.8458000000000001</v>
      </c>
      <c r="O497" s="214">
        <v>1.0179</v>
      </c>
      <c r="P497" s="214">
        <v>0</v>
      </c>
    </row>
    <row r="498" spans="1:16">
      <c r="A498" s="74">
        <v>21</v>
      </c>
      <c r="B498" s="214">
        <v>0</v>
      </c>
      <c r="C498" s="214">
        <v>0</v>
      </c>
      <c r="D498" s="214">
        <v>2.5268000000000002</v>
      </c>
      <c r="E498" s="214">
        <v>0.58009999999999995</v>
      </c>
      <c r="F498" s="214">
        <v>2.0562</v>
      </c>
      <c r="G498" s="214">
        <v>0.69179999999999997</v>
      </c>
      <c r="H498" s="214">
        <v>2.4962</v>
      </c>
      <c r="I498" s="214">
        <v>0.86019999999999996</v>
      </c>
      <c r="J498" s="214">
        <v>2.6465999999999998</v>
      </c>
      <c r="K498" s="214">
        <v>0.49349999999999999</v>
      </c>
      <c r="L498" s="214">
        <v>1.9368000000000001</v>
      </c>
      <c r="M498" s="214">
        <v>0.93030000000000002</v>
      </c>
      <c r="N498" s="214">
        <v>2.7621000000000002</v>
      </c>
      <c r="O498" s="214">
        <v>0.98799999999999999</v>
      </c>
      <c r="P498" s="214">
        <v>0</v>
      </c>
    </row>
    <row r="499" spans="1:16">
      <c r="A499" s="74">
        <v>22</v>
      </c>
      <c r="B499" s="214">
        <v>0</v>
      </c>
      <c r="C499" s="214">
        <v>0</v>
      </c>
      <c r="D499" s="214">
        <v>2.6271</v>
      </c>
      <c r="E499" s="214">
        <v>0.58240000000000003</v>
      </c>
      <c r="F499" s="214">
        <v>2.0962999999999998</v>
      </c>
      <c r="G499" s="214">
        <v>0.69110000000000005</v>
      </c>
      <c r="H499" s="214">
        <v>2.5278999999999998</v>
      </c>
      <c r="I499" s="214">
        <v>0.8639</v>
      </c>
      <c r="J499" s="214">
        <v>2.5741000000000001</v>
      </c>
      <c r="K499" s="214">
        <v>0.51400000000000001</v>
      </c>
      <c r="L499" s="214">
        <v>1.8996999999999999</v>
      </c>
      <c r="M499" s="214">
        <v>0.96899999999999997</v>
      </c>
      <c r="N499" s="214">
        <v>2.6783999999999999</v>
      </c>
      <c r="O499" s="214">
        <v>0.95809999999999995</v>
      </c>
      <c r="P499" s="214">
        <v>0</v>
      </c>
    </row>
    <row r="500" spans="1:16">
      <c r="A500" s="74">
        <v>23</v>
      </c>
      <c r="B500" s="214">
        <v>0</v>
      </c>
      <c r="C500" s="214">
        <v>0</v>
      </c>
      <c r="D500" s="214">
        <v>2.7273999999999998</v>
      </c>
      <c r="E500" s="214">
        <v>0.58479999999999999</v>
      </c>
      <c r="F500" s="214">
        <v>2.1362999999999999</v>
      </c>
      <c r="G500" s="214">
        <v>0.69030000000000002</v>
      </c>
      <c r="H500" s="214">
        <v>2.5596000000000001</v>
      </c>
      <c r="I500" s="214">
        <v>0.86760000000000004</v>
      </c>
      <c r="J500" s="214">
        <v>2.5017</v>
      </c>
      <c r="K500" s="214">
        <v>0.53449999999999998</v>
      </c>
      <c r="L500" s="214">
        <v>1.8627</v>
      </c>
      <c r="M500" s="214">
        <v>1.0078</v>
      </c>
      <c r="N500" s="214">
        <v>2.5947</v>
      </c>
      <c r="O500" s="214">
        <v>0.92810000000000004</v>
      </c>
      <c r="P500" s="214">
        <v>0</v>
      </c>
    </row>
    <row r="501" spans="1:16">
      <c r="A501" s="74">
        <v>24</v>
      </c>
      <c r="B501" s="214">
        <v>0</v>
      </c>
      <c r="C501" s="214">
        <v>0</v>
      </c>
      <c r="D501" s="214">
        <v>2.8277000000000001</v>
      </c>
      <c r="E501" s="214">
        <v>0.58709999999999996</v>
      </c>
      <c r="F501" s="214">
        <v>2.1764000000000001</v>
      </c>
      <c r="G501" s="214">
        <v>0.68959999999999999</v>
      </c>
      <c r="H501" s="214">
        <v>2.5912999999999999</v>
      </c>
      <c r="I501" s="214">
        <v>0.87129999999999996</v>
      </c>
      <c r="J501" s="214">
        <v>2.4291999999999998</v>
      </c>
      <c r="K501" s="214">
        <v>0.55500000000000005</v>
      </c>
      <c r="L501" s="214">
        <v>1.8255999999999999</v>
      </c>
      <c r="M501" s="214">
        <v>1.0465</v>
      </c>
      <c r="N501" s="214">
        <v>2.5110000000000001</v>
      </c>
      <c r="O501" s="214">
        <v>0.8982</v>
      </c>
      <c r="P501" s="214">
        <v>0</v>
      </c>
    </row>
    <row r="502" spans="1:16">
      <c r="A502" s="74">
        <v>25</v>
      </c>
      <c r="B502" s="214">
        <v>0</v>
      </c>
      <c r="C502" s="214">
        <v>0</v>
      </c>
      <c r="D502" s="214">
        <v>2.9279999999999999</v>
      </c>
      <c r="E502" s="214">
        <v>0.58950000000000002</v>
      </c>
      <c r="F502" s="214">
        <v>2.2164999999999999</v>
      </c>
      <c r="G502" s="214">
        <v>0.68889999999999996</v>
      </c>
      <c r="H502" s="214">
        <v>2.6230000000000002</v>
      </c>
      <c r="I502" s="214">
        <v>0.875</v>
      </c>
      <c r="J502" s="214">
        <v>2.3567</v>
      </c>
      <c r="K502" s="214">
        <v>0.57550000000000001</v>
      </c>
      <c r="L502" s="214">
        <v>1.7885</v>
      </c>
      <c r="M502" s="214">
        <v>1.0852999999999999</v>
      </c>
      <c r="N502" s="214">
        <v>2.4272999999999998</v>
      </c>
      <c r="O502" s="214">
        <v>0.86819999999999997</v>
      </c>
      <c r="P502" s="214">
        <v>0</v>
      </c>
    </row>
    <row r="503" spans="1:16">
      <c r="A503" s="74">
        <v>26</v>
      </c>
      <c r="B503" s="214">
        <v>0</v>
      </c>
      <c r="C503" s="214">
        <v>0</v>
      </c>
      <c r="D503" s="214">
        <v>3.0282</v>
      </c>
      <c r="E503" s="214">
        <v>0.59179999999999999</v>
      </c>
      <c r="F503" s="214">
        <v>2.2565</v>
      </c>
      <c r="G503" s="214">
        <v>0.68810000000000004</v>
      </c>
      <c r="H503" s="214">
        <v>2.6547000000000001</v>
      </c>
      <c r="I503" s="214">
        <v>0.87880000000000003</v>
      </c>
      <c r="J503" s="214">
        <v>2.2843</v>
      </c>
      <c r="K503" s="214">
        <v>0.59599999999999997</v>
      </c>
      <c r="L503" s="214">
        <v>1.7515000000000001</v>
      </c>
      <c r="M503" s="214">
        <v>1.1241000000000001</v>
      </c>
      <c r="N503" s="214">
        <v>2.3435999999999999</v>
      </c>
      <c r="O503" s="214">
        <v>0.83830000000000005</v>
      </c>
      <c r="P503" s="214">
        <v>0</v>
      </c>
    </row>
    <row r="504" spans="1:16">
      <c r="A504" s="74">
        <v>27</v>
      </c>
      <c r="B504" s="214">
        <v>0</v>
      </c>
      <c r="C504" s="214">
        <v>0</v>
      </c>
      <c r="D504" s="214">
        <v>3.1284999999999998</v>
      </c>
      <c r="E504" s="214">
        <v>0.59419999999999995</v>
      </c>
      <c r="F504" s="214">
        <v>2.2966000000000002</v>
      </c>
      <c r="G504" s="214">
        <v>0.68740000000000001</v>
      </c>
      <c r="H504" s="214">
        <v>2.6865000000000001</v>
      </c>
      <c r="I504" s="214">
        <v>0.88249999999999995</v>
      </c>
      <c r="J504" s="214">
        <v>2.2118000000000002</v>
      </c>
      <c r="K504" s="214">
        <v>0.61650000000000005</v>
      </c>
      <c r="L504" s="214">
        <v>1.7143999999999999</v>
      </c>
      <c r="M504" s="214">
        <v>1.1628000000000001</v>
      </c>
      <c r="N504" s="214">
        <v>2.2599</v>
      </c>
      <c r="O504" s="214">
        <v>0.80840000000000001</v>
      </c>
      <c r="P504" s="214">
        <v>0</v>
      </c>
    </row>
    <row r="505" spans="1:16">
      <c r="A505" s="74">
        <v>28</v>
      </c>
      <c r="B505" s="214">
        <v>0</v>
      </c>
      <c r="C505" s="214">
        <v>0</v>
      </c>
      <c r="D505" s="214">
        <v>3.2288000000000001</v>
      </c>
      <c r="E505" s="214">
        <v>0.59650000000000003</v>
      </c>
      <c r="F505" s="214">
        <v>2.3367</v>
      </c>
      <c r="G505" s="214">
        <v>0.68669999999999998</v>
      </c>
      <c r="H505" s="214">
        <v>2.7181999999999999</v>
      </c>
      <c r="I505" s="214">
        <v>0.88619999999999999</v>
      </c>
      <c r="J505" s="214">
        <v>2.1393</v>
      </c>
      <c r="K505" s="214">
        <v>0.63700000000000001</v>
      </c>
      <c r="L505" s="214">
        <v>1.6773</v>
      </c>
      <c r="M505" s="214">
        <v>1.2016</v>
      </c>
      <c r="N505" s="214">
        <v>2.1762000000000001</v>
      </c>
      <c r="O505" s="214">
        <v>0.77839999999999998</v>
      </c>
      <c r="P505" s="214">
        <v>0</v>
      </c>
    </row>
    <row r="506" spans="1:16">
      <c r="A506" s="74">
        <v>29</v>
      </c>
      <c r="B506" s="214">
        <v>0</v>
      </c>
      <c r="C506" s="214">
        <v>0</v>
      </c>
      <c r="D506" s="214">
        <v>3.3290999999999999</v>
      </c>
      <c r="E506" s="214">
        <v>0.59889999999999999</v>
      </c>
      <c r="F506" s="214">
        <v>2.3767</v>
      </c>
      <c r="G506" s="214">
        <v>0.68589999999999995</v>
      </c>
      <c r="H506" s="214">
        <v>2.7498999999999998</v>
      </c>
      <c r="I506" s="214">
        <v>0.88990000000000002</v>
      </c>
      <c r="J506" s="214">
        <v>2.0669</v>
      </c>
      <c r="K506" s="214">
        <v>0.65749999999999997</v>
      </c>
      <c r="L506" s="214">
        <v>1.6403000000000001</v>
      </c>
      <c r="M506" s="214">
        <v>1.2403</v>
      </c>
      <c r="N506" s="214">
        <v>2.0924999999999998</v>
      </c>
      <c r="O506" s="214">
        <v>0.74850000000000005</v>
      </c>
      <c r="P506" s="214">
        <v>0</v>
      </c>
    </row>
    <row r="507" spans="1:16">
      <c r="A507" s="74">
        <v>30</v>
      </c>
      <c r="B507" s="214">
        <v>0</v>
      </c>
      <c r="C507" s="214">
        <v>0</v>
      </c>
      <c r="D507" s="214">
        <v>3.4293999999999998</v>
      </c>
      <c r="E507" s="214">
        <v>0.60119999999999996</v>
      </c>
      <c r="F507" s="214">
        <v>2.4167999999999998</v>
      </c>
      <c r="G507" s="214">
        <v>0.68520000000000003</v>
      </c>
      <c r="H507" s="214">
        <v>2.7816000000000001</v>
      </c>
      <c r="I507" s="214">
        <v>0.89359999999999995</v>
      </c>
      <c r="J507" s="214">
        <v>1.9944</v>
      </c>
      <c r="K507" s="214">
        <v>0.67800000000000005</v>
      </c>
      <c r="L507" s="214">
        <v>1.6032</v>
      </c>
      <c r="M507" s="214">
        <v>1.2790999999999999</v>
      </c>
      <c r="N507" s="214">
        <v>2.0087999999999999</v>
      </c>
      <c r="O507" s="214">
        <v>0.71850000000000003</v>
      </c>
      <c r="P507" s="214">
        <v>0</v>
      </c>
    </row>
    <row r="508" spans="1:16">
      <c r="A508" s="74">
        <v>31</v>
      </c>
      <c r="B508" s="214">
        <v>0</v>
      </c>
      <c r="C508" s="214">
        <v>0</v>
      </c>
      <c r="D508" s="214">
        <v>3.5956000000000001</v>
      </c>
      <c r="E508" s="214">
        <v>0.58460000000000001</v>
      </c>
      <c r="F508" s="214">
        <v>2.4365999999999999</v>
      </c>
      <c r="G508" s="214">
        <v>0.66459999999999997</v>
      </c>
      <c r="H508" s="214">
        <v>2.7505000000000002</v>
      </c>
      <c r="I508" s="214">
        <v>0.85829999999999995</v>
      </c>
      <c r="J508" s="214">
        <v>2.0013000000000001</v>
      </c>
      <c r="K508" s="214">
        <v>0.65710000000000002</v>
      </c>
      <c r="L508" s="214">
        <v>1.5902000000000001</v>
      </c>
      <c r="M508" s="214">
        <v>1.2344999999999999</v>
      </c>
      <c r="N508" s="214">
        <v>1.9242999999999999</v>
      </c>
      <c r="O508" s="214">
        <v>0.70599999999999996</v>
      </c>
      <c r="P508" s="214">
        <v>0</v>
      </c>
    </row>
    <row r="509" spans="1:16">
      <c r="A509" s="74">
        <v>32</v>
      </c>
      <c r="B509" s="214">
        <v>0</v>
      </c>
      <c r="C509" s="214">
        <v>0</v>
      </c>
      <c r="D509" s="214">
        <v>3.7618</v>
      </c>
      <c r="E509" s="214">
        <v>0.56799999999999995</v>
      </c>
      <c r="F509" s="214">
        <v>2.4563000000000001</v>
      </c>
      <c r="G509" s="214">
        <v>0.64410000000000001</v>
      </c>
      <c r="H509" s="214">
        <v>2.7193999999999998</v>
      </c>
      <c r="I509" s="214">
        <v>0.82299999999999995</v>
      </c>
      <c r="J509" s="214">
        <v>2.0081000000000002</v>
      </c>
      <c r="K509" s="214">
        <v>0.63629999999999998</v>
      </c>
      <c r="L509" s="214">
        <v>1.5771999999999999</v>
      </c>
      <c r="M509" s="214">
        <v>1.19</v>
      </c>
      <c r="N509" s="214">
        <v>1.8398000000000001</v>
      </c>
      <c r="O509" s="214">
        <v>0.69340000000000002</v>
      </c>
      <c r="P509" s="214">
        <v>0</v>
      </c>
    </row>
    <row r="510" spans="1:16">
      <c r="A510" s="74">
        <v>33</v>
      </c>
      <c r="B510" s="214">
        <v>0</v>
      </c>
      <c r="C510" s="214">
        <v>0</v>
      </c>
      <c r="D510" s="214">
        <v>3.9279999999999999</v>
      </c>
      <c r="E510" s="214">
        <v>0.5514</v>
      </c>
      <c r="F510" s="214">
        <v>2.4761000000000002</v>
      </c>
      <c r="G510" s="214">
        <v>0.62350000000000005</v>
      </c>
      <c r="H510" s="214">
        <v>2.6884000000000001</v>
      </c>
      <c r="I510" s="214">
        <v>0.78769999999999996</v>
      </c>
      <c r="J510" s="214">
        <v>2.0150000000000001</v>
      </c>
      <c r="K510" s="214">
        <v>0.61539999999999995</v>
      </c>
      <c r="L510" s="214">
        <v>1.5642</v>
      </c>
      <c r="M510" s="214">
        <v>1.1454</v>
      </c>
      <c r="N510" s="214">
        <v>1.7552000000000001</v>
      </c>
      <c r="O510" s="214">
        <v>0.68089999999999995</v>
      </c>
      <c r="P510" s="214">
        <v>0</v>
      </c>
    </row>
    <row r="511" spans="1:16">
      <c r="A511" s="74">
        <v>34</v>
      </c>
      <c r="B511" s="214">
        <v>0</v>
      </c>
      <c r="C511" s="214">
        <v>0</v>
      </c>
      <c r="D511" s="214">
        <v>4.0941000000000001</v>
      </c>
      <c r="E511" s="214">
        <v>0.53480000000000005</v>
      </c>
      <c r="F511" s="214">
        <v>2.4958999999999998</v>
      </c>
      <c r="G511" s="214">
        <v>0.60289999999999999</v>
      </c>
      <c r="H511" s="214">
        <v>2.6573000000000002</v>
      </c>
      <c r="I511" s="214">
        <v>0.75239999999999996</v>
      </c>
      <c r="J511" s="214">
        <v>2.0217999999999998</v>
      </c>
      <c r="K511" s="214">
        <v>0.59450000000000003</v>
      </c>
      <c r="L511" s="214">
        <v>1.5511999999999999</v>
      </c>
      <c r="M511" s="214">
        <v>1.1008</v>
      </c>
      <c r="N511" s="214">
        <v>1.6707000000000001</v>
      </c>
      <c r="O511" s="214">
        <v>0.66830000000000001</v>
      </c>
      <c r="P511" s="214">
        <v>0</v>
      </c>
    </row>
    <row r="512" spans="1:16">
      <c r="A512" s="74">
        <v>35</v>
      </c>
      <c r="B512" s="214">
        <v>0</v>
      </c>
      <c r="C512" s="214">
        <v>0</v>
      </c>
      <c r="D512" s="214">
        <v>4.2603</v>
      </c>
      <c r="E512" s="214">
        <v>0.5181</v>
      </c>
      <c r="F512" s="214">
        <v>2.5156999999999998</v>
      </c>
      <c r="G512" s="214">
        <v>0.58230000000000004</v>
      </c>
      <c r="H512" s="214">
        <v>2.6261999999999999</v>
      </c>
      <c r="I512" s="214">
        <v>0.71699999999999997</v>
      </c>
      <c r="J512" s="214">
        <v>2.0287000000000002</v>
      </c>
      <c r="K512" s="214">
        <v>0.57369999999999999</v>
      </c>
      <c r="L512" s="214">
        <v>1.5382</v>
      </c>
      <c r="M512" s="214">
        <v>1.0563</v>
      </c>
      <c r="N512" s="214">
        <v>1.5862000000000001</v>
      </c>
      <c r="O512" s="214">
        <v>0.65580000000000005</v>
      </c>
      <c r="P512" s="214">
        <v>0</v>
      </c>
    </row>
    <row r="513" spans="1:16">
      <c r="A513" s="74">
        <v>36</v>
      </c>
      <c r="B513" s="214">
        <v>0</v>
      </c>
      <c r="C513" s="214">
        <v>0</v>
      </c>
      <c r="D513" s="214">
        <v>4.4264999999999999</v>
      </c>
      <c r="E513" s="214">
        <v>0.50149999999999995</v>
      </c>
      <c r="F513" s="214">
        <v>2.5354000000000001</v>
      </c>
      <c r="G513" s="214">
        <v>0.56179999999999997</v>
      </c>
      <c r="H513" s="214">
        <v>2.5951</v>
      </c>
      <c r="I513" s="214">
        <v>0.68169999999999997</v>
      </c>
      <c r="J513" s="214">
        <v>2.0354999999999999</v>
      </c>
      <c r="K513" s="214">
        <v>0.55279999999999996</v>
      </c>
      <c r="L513" s="214">
        <v>1.5251999999999999</v>
      </c>
      <c r="M513" s="214">
        <v>1.0117</v>
      </c>
      <c r="N513" s="214">
        <v>1.5017</v>
      </c>
      <c r="O513" s="214">
        <v>0.64319999999999999</v>
      </c>
      <c r="P513" s="214">
        <v>0</v>
      </c>
    </row>
    <row r="514" spans="1:16">
      <c r="A514" s="74">
        <v>37</v>
      </c>
      <c r="B514" s="214">
        <v>0</v>
      </c>
      <c r="C514" s="214">
        <v>0</v>
      </c>
      <c r="D514" s="214">
        <v>4.5926999999999998</v>
      </c>
      <c r="E514" s="214">
        <v>0.4849</v>
      </c>
      <c r="F514" s="214">
        <v>2.5552000000000001</v>
      </c>
      <c r="G514" s="214">
        <v>0.54120000000000001</v>
      </c>
      <c r="H514" s="214">
        <v>2.5640000000000001</v>
      </c>
      <c r="I514" s="214">
        <v>0.64639999999999997</v>
      </c>
      <c r="J514" s="214">
        <v>2.0424000000000002</v>
      </c>
      <c r="K514" s="214">
        <v>0.53200000000000003</v>
      </c>
      <c r="L514" s="214">
        <v>1.5122</v>
      </c>
      <c r="M514" s="214">
        <v>0.96709999999999996</v>
      </c>
      <c r="N514" s="214">
        <v>1.4171</v>
      </c>
      <c r="O514" s="214">
        <v>0.63070000000000004</v>
      </c>
      <c r="P514" s="214">
        <v>0</v>
      </c>
    </row>
    <row r="515" spans="1:16">
      <c r="A515" s="74">
        <v>38</v>
      </c>
      <c r="B515" s="214">
        <v>0</v>
      </c>
      <c r="C515" s="214">
        <v>0</v>
      </c>
      <c r="D515" s="214">
        <v>4.7588999999999997</v>
      </c>
      <c r="E515" s="214">
        <v>0.46829999999999999</v>
      </c>
      <c r="F515" s="214">
        <v>2.5750000000000002</v>
      </c>
      <c r="G515" s="214">
        <v>0.52059999999999995</v>
      </c>
      <c r="H515" s="214">
        <v>2.5329999999999999</v>
      </c>
      <c r="I515" s="214">
        <v>0.61109999999999998</v>
      </c>
      <c r="J515" s="214">
        <v>2.0491999999999999</v>
      </c>
      <c r="K515" s="214">
        <v>0.5111</v>
      </c>
      <c r="L515" s="214">
        <v>1.4992000000000001</v>
      </c>
      <c r="M515" s="214">
        <v>0.92259999999999998</v>
      </c>
      <c r="N515" s="214">
        <v>1.3326</v>
      </c>
      <c r="O515" s="214">
        <v>0.61809999999999998</v>
      </c>
      <c r="P515" s="214">
        <v>0</v>
      </c>
    </row>
    <row r="516" spans="1:16">
      <c r="A516" s="74">
        <v>39</v>
      </c>
      <c r="B516" s="214">
        <v>0</v>
      </c>
      <c r="C516" s="214">
        <v>0</v>
      </c>
      <c r="D516" s="214">
        <v>4.9250999999999996</v>
      </c>
      <c r="E516" s="214">
        <v>0.45169999999999999</v>
      </c>
      <c r="F516" s="214">
        <v>2.5948000000000002</v>
      </c>
      <c r="G516" s="214">
        <v>0.5</v>
      </c>
      <c r="H516" s="214">
        <v>2.5019</v>
      </c>
      <c r="I516" s="214">
        <v>0.57579999999999998</v>
      </c>
      <c r="J516" s="214">
        <v>2.0560999999999998</v>
      </c>
      <c r="K516" s="214">
        <v>0.49020000000000002</v>
      </c>
      <c r="L516" s="214">
        <v>1.4862</v>
      </c>
      <c r="M516" s="214">
        <v>0.878</v>
      </c>
      <c r="N516" s="214">
        <v>1.2481</v>
      </c>
      <c r="O516" s="214">
        <v>0.60560000000000003</v>
      </c>
      <c r="P516" s="214">
        <v>0</v>
      </c>
    </row>
    <row r="517" spans="1:16">
      <c r="A517" s="74">
        <v>40</v>
      </c>
      <c r="B517" s="214">
        <v>0</v>
      </c>
      <c r="C517" s="214">
        <v>0</v>
      </c>
      <c r="D517" s="214">
        <v>5.0913000000000004</v>
      </c>
      <c r="E517" s="214">
        <v>0.43509999999999999</v>
      </c>
      <c r="F517" s="214">
        <v>2.6145</v>
      </c>
      <c r="G517" s="214">
        <v>0.47949999999999998</v>
      </c>
      <c r="H517" s="214">
        <v>2.4708000000000001</v>
      </c>
      <c r="I517" s="214">
        <v>0.54039999999999999</v>
      </c>
      <c r="J517" s="214">
        <v>2.0630000000000002</v>
      </c>
      <c r="K517" s="214">
        <v>0.46939999999999998</v>
      </c>
      <c r="L517" s="214">
        <v>1.4732000000000001</v>
      </c>
      <c r="M517" s="214">
        <v>0.83340000000000003</v>
      </c>
      <c r="N517" s="214">
        <v>1.1636</v>
      </c>
      <c r="O517" s="214">
        <v>0.59299999999999997</v>
      </c>
      <c r="P517" s="214">
        <v>0</v>
      </c>
    </row>
    <row r="518" spans="1:16">
      <c r="A518" s="74">
        <v>41</v>
      </c>
      <c r="B518" s="214">
        <v>0</v>
      </c>
      <c r="C518" s="214">
        <v>0</v>
      </c>
      <c r="D518" s="214">
        <v>5.2575000000000003</v>
      </c>
      <c r="E518" s="214">
        <v>0.41849999999999998</v>
      </c>
      <c r="F518" s="214">
        <v>2.6343000000000001</v>
      </c>
      <c r="G518" s="214">
        <v>0.45889999999999997</v>
      </c>
      <c r="H518" s="214">
        <v>2.4397000000000002</v>
      </c>
      <c r="I518" s="214">
        <v>0.50509999999999999</v>
      </c>
      <c r="J518" s="214">
        <v>2.0697999999999999</v>
      </c>
      <c r="K518" s="214">
        <v>0.44850000000000001</v>
      </c>
      <c r="L518" s="214">
        <v>1.4601999999999999</v>
      </c>
      <c r="M518" s="214">
        <v>0.78890000000000005</v>
      </c>
      <c r="N518" s="214">
        <v>1.079</v>
      </c>
      <c r="O518" s="214">
        <v>0.58050000000000002</v>
      </c>
      <c r="P518" s="214">
        <v>0</v>
      </c>
    </row>
    <row r="519" spans="1:16">
      <c r="A519" s="74">
        <v>42</v>
      </c>
      <c r="B519" s="214">
        <v>0</v>
      </c>
      <c r="C519" s="214">
        <v>0</v>
      </c>
      <c r="D519" s="214">
        <v>5.4237000000000002</v>
      </c>
      <c r="E519" s="214">
        <v>0.40189999999999998</v>
      </c>
      <c r="F519" s="214">
        <v>2.6541000000000001</v>
      </c>
      <c r="G519" s="214">
        <v>0.43830000000000002</v>
      </c>
      <c r="H519" s="214">
        <v>2.4085999999999999</v>
      </c>
      <c r="I519" s="214">
        <v>0.4698</v>
      </c>
      <c r="J519" s="214">
        <v>2.0767000000000002</v>
      </c>
      <c r="K519" s="214">
        <v>0.42759999999999998</v>
      </c>
      <c r="L519" s="214">
        <v>1.4472</v>
      </c>
      <c r="M519" s="214">
        <v>0.74429999999999996</v>
      </c>
      <c r="N519" s="214">
        <v>0.99450000000000005</v>
      </c>
      <c r="O519" s="214">
        <v>0.56789999999999996</v>
      </c>
      <c r="P519" s="214">
        <v>0</v>
      </c>
    </row>
    <row r="520" spans="1:16">
      <c r="A520" s="74">
        <v>43</v>
      </c>
      <c r="B520" s="214">
        <v>0</v>
      </c>
      <c r="C520" s="214">
        <v>0</v>
      </c>
      <c r="D520" s="214">
        <v>5.0293000000000001</v>
      </c>
      <c r="E520" s="214">
        <v>0.40029999999999999</v>
      </c>
      <c r="F520" s="214">
        <v>2.5362</v>
      </c>
      <c r="G520" s="214">
        <v>0.43509999999999999</v>
      </c>
      <c r="H520" s="214">
        <v>2.3468</v>
      </c>
      <c r="I520" s="214">
        <v>0.4652</v>
      </c>
      <c r="J520" s="214">
        <v>2.0255999999999998</v>
      </c>
      <c r="K520" s="214">
        <v>0.42880000000000001</v>
      </c>
      <c r="L520" s="214">
        <v>1.4486000000000001</v>
      </c>
      <c r="M520" s="214">
        <v>0.73819999999999997</v>
      </c>
      <c r="N520" s="214">
        <v>0.97099999999999997</v>
      </c>
      <c r="O520" s="214">
        <v>0.55669999999999997</v>
      </c>
      <c r="P520" s="214">
        <v>0</v>
      </c>
    </row>
    <row r="521" spans="1:16">
      <c r="A521" s="74">
        <v>44</v>
      </c>
      <c r="B521" s="214">
        <v>0</v>
      </c>
      <c r="C521" s="214">
        <v>0</v>
      </c>
      <c r="D521" s="214">
        <v>4.6348000000000003</v>
      </c>
      <c r="E521" s="214">
        <v>0.39879999999999999</v>
      </c>
      <c r="F521" s="214">
        <v>2.4182999999999999</v>
      </c>
      <c r="G521" s="214">
        <v>0.43190000000000001</v>
      </c>
      <c r="H521" s="214">
        <v>2.2848999999999999</v>
      </c>
      <c r="I521" s="214">
        <v>0.46050000000000002</v>
      </c>
      <c r="J521" s="214">
        <v>1.9744999999999999</v>
      </c>
      <c r="K521" s="214">
        <v>0.4299</v>
      </c>
      <c r="L521" s="214">
        <v>1.4500999999999999</v>
      </c>
      <c r="M521" s="214">
        <v>0.73199999999999998</v>
      </c>
      <c r="N521" s="214">
        <v>0.9476</v>
      </c>
      <c r="O521" s="214">
        <v>0.54549999999999998</v>
      </c>
      <c r="P521" s="214">
        <v>0</v>
      </c>
    </row>
    <row r="522" spans="1:16">
      <c r="A522" s="74">
        <v>45</v>
      </c>
      <c r="B522" s="214">
        <v>0</v>
      </c>
      <c r="C522" s="214">
        <v>0</v>
      </c>
      <c r="D522" s="214">
        <v>5.4237000000000002</v>
      </c>
      <c r="E522" s="214">
        <v>0.53839999999999999</v>
      </c>
      <c r="F522" s="214">
        <v>2.6541000000000001</v>
      </c>
      <c r="G522" s="214">
        <v>0.58299999999999996</v>
      </c>
      <c r="H522" s="214">
        <v>2.9952000000000001</v>
      </c>
      <c r="I522" s="214">
        <v>0.62170000000000003</v>
      </c>
      <c r="J522" s="214">
        <v>2.6655000000000002</v>
      </c>
      <c r="K522" s="214">
        <v>0.58030000000000004</v>
      </c>
      <c r="L522" s="214">
        <v>1.9576</v>
      </c>
      <c r="M522" s="214">
        <v>0.98819999999999997</v>
      </c>
      <c r="N522" s="214">
        <v>1.2791999999999999</v>
      </c>
      <c r="O522" s="214">
        <v>0.73640000000000005</v>
      </c>
      <c r="P522" s="214">
        <v>0</v>
      </c>
    </row>
    <row r="523" spans="1:16">
      <c r="A523" s="74">
        <v>46</v>
      </c>
      <c r="B523" s="214">
        <v>0</v>
      </c>
      <c r="C523" s="214">
        <v>0</v>
      </c>
      <c r="D523" s="214">
        <v>4.9508000000000001</v>
      </c>
      <c r="E523" s="214">
        <v>0.53690000000000004</v>
      </c>
      <c r="F523" s="214">
        <v>2.5596000000000001</v>
      </c>
      <c r="G523" s="214">
        <v>0.58279999999999998</v>
      </c>
      <c r="H523" s="214">
        <v>2.8934000000000002</v>
      </c>
      <c r="I523" s="214">
        <v>0.61960000000000004</v>
      </c>
      <c r="J523" s="214">
        <v>2.6059999999999999</v>
      </c>
      <c r="K523" s="214">
        <v>0.57550000000000001</v>
      </c>
      <c r="L523" s="214">
        <v>1.9769000000000001</v>
      </c>
      <c r="M523" s="214">
        <v>0.98680000000000001</v>
      </c>
      <c r="N523" s="214">
        <v>1.2523</v>
      </c>
      <c r="O523" s="214">
        <v>0.72419999999999995</v>
      </c>
      <c r="P523" s="214">
        <v>0</v>
      </c>
    </row>
    <row r="524" spans="1:16">
      <c r="A524" s="74">
        <v>47</v>
      </c>
      <c r="B524" s="214">
        <v>0</v>
      </c>
      <c r="C524" s="214">
        <v>0</v>
      </c>
      <c r="D524" s="214">
        <v>4.4778000000000002</v>
      </c>
      <c r="E524" s="214">
        <v>0.53549999999999998</v>
      </c>
      <c r="F524" s="214">
        <v>2.4651000000000001</v>
      </c>
      <c r="G524" s="214">
        <v>0.5827</v>
      </c>
      <c r="H524" s="214">
        <v>2.7915999999999999</v>
      </c>
      <c r="I524" s="214">
        <v>0.61739999999999995</v>
      </c>
      <c r="J524" s="214">
        <v>2.5465</v>
      </c>
      <c r="K524" s="214">
        <v>0.57069999999999999</v>
      </c>
      <c r="L524" s="214">
        <v>1.9962</v>
      </c>
      <c r="M524" s="214">
        <v>0.98550000000000004</v>
      </c>
      <c r="N524" s="214">
        <v>1.2255</v>
      </c>
      <c r="O524" s="214">
        <v>0.71189999999999998</v>
      </c>
      <c r="P524" s="214">
        <v>0</v>
      </c>
    </row>
    <row r="525" spans="1:16">
      <c r="A525" s="74">
        <v>48</v>
      </c>
      <c r="B525" s="214">
        <v>0</v>
      </c>
      <c r="C525" s="214">
        <v>0</v>
      </c>
      <c r="D525" s="214">
        <v>5.4237000000000002</v>
      </c>
      <c r="E525" s="214">
        <v>0.6381</v>
      </c>
      <c r="F525" s="214">
        <v>2.6541000000000001</v>
      </c>
      <c r="G525" s="214">
        <v>0.6331</v>
      </c>
      <c r="H525" s="214">
        <v>2.9952000000000001</v>
      </c>
      <c r="I525" s="214">
        <v>0.67859999999999998</v>
      </c>
      <c r="J525" s="214">
        <v>3.1591</v>
      </c>
      <c r="K525" s="214">
        <v>0.58889999999999998</v>
      </c>
      <c r="L525" s="214">
        <v>2.0903999999999998</v>
      </c>
      <c r="M525" s="214">
        <v>1.0750999999999999</v>
      </c>
      <c r="N525" s="214">
        <v>1.4365000000000001</v>
      </c>
      <c r="O525" s="214">
        <v>0.82030000000000003</v>
      </c>
      <c r="P525" s="214">
        <v>0</v>
      </c>
    </row>
    <row r="526" spans="1:16">
      <c r="A526" s="74">
        <v>49</v>
      </c>
      <c r="B526" s="214">
        <v>0</v>
      </c>
      <c r="C526" s="214">
        <v>0</v>
      </c>
      <c r="D526" s="214">
        <v>4.7142999999999997</v>
      </c>
      <c r="E526" s="214">
        <v>0.61929999999999996</v>
      </c>
      <c r="F526" s="214">
        <v>2.5124</v>
      </c>
      <c r="G526" s="214">
        <v>0.62450000000000006</v>
      </c>
      <c r="H526" s="214">
        <v>2.8424999999999998</v>
      </c>
      <c r="I526" s="214">
        <v>0.66590000000000005</v>
      </c>
      <c r="J526" s="214">
        <v>2.9876</v>
      </c>
      <c r="K526" s="214">
        <v>0.58030000000000004</v>
      </c>
      <c r="L526" s="214">
        <v>2.0972</v>
      </c>
      <c r="M526" s="214">
        <v>1.0586</v>
      </c>
      <c r="N526" s="214">
        <v>1.37</v>
      </c>
      <c r="O526" s="214">
        <v>0.78790000000000004</v>
      </c>
      <c r="P526" s="214">
        <v>0</v>
      </c>
    </row>
    <row r="527" spans="1:16">
      <c r="A527" s="74">
        <v>50</v>
      </c>
      <c r="B527" s="214">
        <v>0</v>
      </c>
      <c r="C527" s="214">
        <v>0</v>
      </c>
      <c r="D527" s="214">
        <v>4.0049000000000001</v>
      </c>
      <c r="E527" s="214">
        <v>0.60050000000000003</v>
      </c>
      <c r="F527" s="214">
        <v>2.3706999999999998</v>
      </c>
      <c r="G527" s="214">
        <v>0.6159</v>
      </c>
      <c r="H527" s="214">
        <v>2.6898</v>
      </c>
      <c r="I527" s="214">
        <v>0.65329999999999999</v>
      </c>
      <c r="J527" s="214">
        <v>2.8161</v>
      </c>
      <c r="K527" s="214">
        <v>0.5716</v>
      </c>
      <c r="L527" s="214">
        <v>2.1040999999999999</v>
      </c>
      <c r="M527" s="214">
        <v>1.0421</v>
      </c>
      <c r="N527" s="214">
        <v>1.3035000000000001</v>
      </c>
      <c r="O527" s="214">
        <v>0.75560000000000005</v>
      </c>
      <c r="P527" s="214">
        <v>0</v>
      </c>
    </row>
    <row r="528" spans="1:16">
      <c r="A528" s="74">
        <v>51</v>
      </c>
      <c r="B528" s="214">
        <v>0</v>
      </c>
      <c r="C528" s="214">
        <v>0</v>
      </c>
      <c r="D528" s="214">
        <v>3.2955000000000001</v>
      </c>
      <c r="E528" s="214">
        <v>0.58169999999999999</v>
      </c>
      <c r="F528" s="214">
        <v>2.2290000000000001</v>
      </c>
      <c r="G528" s="214">
        <v>0.60740000000000005</v>
      </c>
      <c r="H528" s="214">
        <v>2.5371000000000001</v>
      </c>
      <c r="I528" s="214">
        <v>0.64059999999999995</v>
      </c>
      <c r="J528" s="214">
        <v>2.6446000000000001</v>
      </c>
      <c r="K528" s="214">
        <v>0.56299999999999994</v>
      </c>
      <c r="L528" s="214">
        <v>2.1109</v>
      </c>
      <c r="M528" s="214">
        <v>1.0255000000000001</v>
      </c>
      <c r="N528" s="214">
        <v>1.2370000000000001</v>
      </c>
      <c r="O528" s="214">
        <v>0.72319999999999995</v>
      </c>
      <c r="P528" s="214">
        <v>0</v>
      </c>
    </row>
    <row r="529" spans="1:16">
      <c r="A529" s="74">
        <v>52</v>
      </c>
      <c r="B529" s="214">
        <v>0</v>
      </c>
      <c r="C529" s="214">
        <v>0</v>
      </c>
      <c r="D529" s="214">
        <v>2.5859999999999999</v>
      </c>
      <c r="E529" s="214">
        <v>0.56289999999999996</v>
      </c>
      <c r="F529" s="214">
        <v>2.0872999999999999</v>
      </c>
      <c r="G529" s="214">
        <v>0.5988</v>
      </c>
      <c r="H529" s="214">
        <v>2.3843999999999999</v>
      </c>
      <c r="I529" s="214">
        <v>0.62790000000000001</v>
      </c>
      <c r="J529" s="214">
        <v>2.4731000000000001</v>
      </c>
      <c r="K529" s="214">
        <v>0.5544</v>
      </c>
      <c r="L529" s="214">
        <v>2.1177000000000001</v>
      </c>
      <c r="M529" s="214">
        <v>1.0089999999999999</v>
      </c>
      <c r="N529" s="214">
        <v>1.1705000000000001</v>
      </c>
      <c r="O529" s="214">
        <v>0.69089999999999996</v>
      </c>
      <c r="P529" s="214">
        <v>0</v>
      </c>
    </row>
    <row r="530" spans="1:16">
      <c r="A530" s="74">
        <v>53</v>
      </c>
      <c r="B530" s="214">
        <v>0</v>
      </c>
      <c r="C530" s="214">
        <v>0</v>
      </c>
      <c r="D530" s="214">
        <v>1.8766</v>
      </c>
      <c r="E530" s="214">
        <v>0.54410000000000003</v>
      </c>
      <c r="F530" s="214">
        <v>1.9456</v>
      </c>
      <c r="G530" s="214">
        <v>0.59019999999999995</v>
      </c>
      <c r="H530" s="214">
        <v>2.2317</v>
      </c>
      <c r="I530" s="214">
        <v>0.61529999999999996</v>
      </c>
      <c r="J530" s="214">
        <v>2.3016000000000001</v>
      </c>
      <c r="K530" s="214">
        <v>0.54569999999999996</v>
      </c>
      <c r="L530" s="214">
        <v>2.1244999999999998</v>
      </c>
      <c r="M530" s="214">
        <v>0.99250000000000005</v>
      </c>
      <c r="N530" s="214">
        <v>1.1040000000000001</v>
      </c>
      <c r="O530" s="214">
        <v>0.65849999999999997</v>
      </c>
      <c r="P530" s="214">
        <v>0</v>
      </c>
    </row>
    <row r="531" spans="1:16">
      <c r="A531" s="74">
        <v>54</v>
      </c>
      <c r="B531" s="214">
        <v>0</v>
      </c>
      <c r="C531" s="214">
        <v>0</v>
      </c>
      <c r="D531" s="214">
        <v>1.1672</v>
      </c>
      <c r="E531" s="214">
        <v>0.52529999999999999</v>
      </c>
      <c r="F531" s="214">
        <v>1.8039000000000001</v>
      </c>
      <c r="G531" s="214">
        <v>0.58160000000000001</v>
      </c>
      <c r="H531" s="214">
        <v>2.0790000000000002</v>
      </c>
      <c r="I531" s="214">
        <v>0.60260000000000002</v>
      </c>
      <c r="J531" s="214">
        <v>2.1301000000000001</v>
      </c>
      <c r="K531" s="214">
        <v>0.53710000000000002</v>
      </c>
      <c r="L531" s="214">
        <v>2.1314000000000002</v>
      </c>
      <c r="M531" s="214">
        <v>0.97599999999999998</v>
      </c>
      <c r="N531" s="214">
        <v>1.0375000000000001</v>
      </c>
      <c r="O531" s="214">
        <v>0.62619999999999998</v>
      </c>
      <c r="P531" s="214">
        <v>0</v>
      </c>
    </row>
    <row r="532" spans="1:16">
      <c r="A532" s="74">
        <v>55</v>
      </c>
      <c r="B532" s="214">
        <v>0</v>
      </c>
      <c r="C532" s="214">
        <v>0</v>
      </c>
      <c r="D532" s="214">
        <v>1.1657</v>
      </c>
      <c r="E532" s="214">
        <v>0.52459999999999996</v>
      </c>
      <c r="F532" s="214">
        <v>1.8461000000000001</v>
      </c>
      <c r="G532" s="214">
        <v>0.57640000000000002</v>
      </c>
      <c r="H532" s="214">
        <v>2.0615999999999999</v>
      </c>
      <c r="I532" s="214">
        <v>0.59630000000000005</v>
      </c>
      <c r="J532" s="214">
        <v>2.3066</v>
      </c>
      <c r="K532" s="214">
        <v>0.53559999999999997</v>
      </c>
      <c r="L532" s="214">
        <v>2.0668000000000002</v>
      </c>
      <c r="M532" s="214">
        <v>0.96179999999999999</v>
      </c>
      <c r="N532" s="214">
        <v>1.0148999999999999</v>
      </c>
      <c r="O532" s="214">
        <v>0.62739999999999996</v>
      </c>
      <c r="P532" s="214">
        <v>0</v>
      </c>
    </row>
    <row r="533" spans="1:16">
      <c r="A533" s="74">
        <v>56</v>
      </c>
      <c r="B533" s="214">
        <v>0</v>
      </c>
      <c r="C533" s="214">
        <v>0</v>
      </c>
      <c r="D533" s="214">
        <v>1.1642999999999999</v>
      </c>
      <c r="E533" s="214">
        <v>0.52400000000000002</v>
      </c>
      <c r="F533" s="214">
        <v>1.8883000000000001</v>
      </c>
      <c r="G533" s="214">
        <v>0.57120000000000004</v>
      </c>
      <c r="H533" s="214">
        <v>2.0440999999999998</v>
      </c>
      <c r="I533" s="214">
        <v>0.58989999999999998</v>
      </c>
      <c r="J533" s="214">
        <v>2.4830999999999999</v>
      </c>
      <c r="K533" s="214">
        <v>0.53400000000000003</v>
      </c>
      <c r="L533" s="214">
        <v>2.0022000000000002</v>
      </c>
      <c r="M533" s="214">
        <v>0.9476</v>
      </c>
      <c r="N533" s="214">
        <v>0.99229999999999996</v>
      </c>
      <c r="O533" s="214">
        <v>0.62870000000000004</v>
      </c>
      <c r="P533" s="214">
        <v>0</v>
      </c>
    </row>
    <row r="534" spans="1:16">
      <c r="A534" s="74">
        <v>57</v>
      </c>
      <c r="B534" s="214">
        <v>0</v>
      </c>
      <c r="C534" s="214">
        <v>0</v>
      </c>
      <c r="D534" s="214">
        <v>1.1628000000000001</v>
      </c>
      <c r="E534" s="214">
        <v>0.52329999999999999</v>
      </c>
      <c r="F534" s="214">
        <v>1.9305000000000001</v>
      </c>
      <c r="G534" s="214">
        <v>0.56589999999999996</v>
      </c>
      <c r="H534" s="214">
        <v>2.0266999999999999</v>
      </c>
      <c r="I534" s="214">
        <v>0.58360000000000001</v>
      </c>
      <c r="J534" s="214">
        <v>2.6596000000000002</v>
      </c>
      <c r="K534" s="214">
        <v>0.53249999999999997</v>
      </c>
      <c r="L534" s="214">
        <v>1.9377</v>
      </c>
      <c r="M534" s="214">
        <v>0.9335</v>
      </c>
      <c r="N534" s="214">
        <v>0.96970000000000001</v>
      </c>
      <c r="O534" s="214">
        <v>0.62990000000000002</v>
      </c>
      <c r="P534" s="214">
        <v>0</v>
      </c>
    </row>
    <row r="535" spans="1:16">
      <c r="A535" s="74">
        <v>58</v>
      </c>
      <c r="B535" s="214">
        <v>0</v>
      </c>
      <c r="C535" s="214">
        <v>0</v>
      </c>
      <c r="D535" s="214">
        <v>1.1613</v>
      </c>
      <c r="E535" s="214">
        <v>0.52270000000000005</v>
      </c>
      <c r="F535" s="214">
        <v>1.9726999999999999</v>
      </c>
      <c r="G535" s="214">
        <v>0.56069999999999998</v>
      </c>
      <c r="H535" s="214">
        <v>2.0093000000000001</v>
      </c>
      <c r="I535" s="214">
        <v>0.57730000000000004</v>
      </c>
      <c r="J535" s="214">
        <v>2.8359999999999999</v>
      </c>
      <c r="K535" s="214">
        <v>0.53100000000000003</v>
      </c>
      <c r="L535" s="214">
        <v>1.8731</v>
      </c>
      <c r="M535" s="214">
        <v>0.91930000000000001</v>
      </c>
      <c r="N535" s="214">
        <v>0.94699999999999995</v>
      </c>
      <c r="O535" s="214">
        <v>0.63109999999999999</v>
      </c>
      <c r="P535" s="214">
        <v>0</v>
      </c>
    </row>
    <row r="536" spans="1:16">
      <c r="A536" s="74">
        <v>59</v>
      </c>
      <c r="B536" s="214">
        <v>0</v>
      </c>
      <c r="C536" s="214">
        <v>0</v>
      </c>
      <c r="D536" s="214">
        <v>1.1598999999999999</v>
      </c>
      <c r="E536" s="214">
        <v>0.52200000000000002</v>
      </c>
      <c r="F536" s="214">
        <v>2.0148000000000001</v>
      </c>
      <c r="G536" s="214">
        <v>0.5554</v>
      </c>
      <c r="H536" s="214">
        <v>1.9919</v>
      </c>
      <c r="I536" s="214">
        <v>0.57099999999999995</v>
      </c>
      <c r="J536" s="214">
        <v>3.0125000000000002</v>
      </c>
      <c r="K536" s="214">
        <v>0.52939999999999998</v>
      </c>
      <c r="L536" s="214">
        <v>1.8085</v>
      </c>
      <c r="M536" s="214">
        <v>0.90510000000000002</v>
      </c>
      <c r="N536" s="214">
        <v>0.9244</v>
      </c>
      <c r="O536" s="214">
        <v>0.63239999999999996</v>
      </c>
      <c r="P536" s="214">
        <v>0</v>
      </c>
    </row>
    <row r="537" spans="1:16">
      <c r="A537" s="74">
        <v>60</v>
      </c>
      <c r="B537" s="214">
        <v>0</v>
      </c>
      <c r="C537" s="214">
        <v>0</v>
      </c>
      <c r="D537" s="214">
        <v>1.1584000000000001</v>
      </c>
      <c r="E537" s="214">
        <v>0.52129999999999999</v>
      </c>
      <c r="F537" s="214">
        <v>2.0569999999999999</v>
      </c>
      <c r="G537" s="214">
        <v>0.55020000000000002</v>
      </c>
      <c r="H537" s="214">
        <v>1.9744999999999999</v>
      </c>
      <c r="I537" s="214">
        <v>0.56459999999999999</v>
      </c>
      <c r="J537" s="214">
        <v>3.1890000000000001</v>
      </c>
      <c r="K537" s="214">
        <v>0.52790000000000004</v>
      </c>
      <c r="L537" s="214">
        <v>1.744</v>
      </c>
      <c r="M537" s="214">
        <v>0.89100000000000001</v>
      </c>
      <c r="N537" s="214">
        <v>0.90180000000000005</v>
      </c>
      <c r="O537" s="214">
        <v>0.63360000000000005</v>
      </c>
      <c r="P537" s="214">
        <v>0</v>
      </c>
    </row>
  </sheetData>
  <sheetProtection password="C620" sheet="1" objects="1" scenarios="1"/>
  <mergeCells count="16">
    <mergeCell ref="A4:P4"/>
    <mergeCell ref="A5:P5"/>
    <mergeCell ref="A272:P272"/>
    <mergeCell ref="A273:P273"/>
    <mergeCell ref="A71:P71"/>
    <mergeCell ref="A72:P72"/>
    <mergeCell ref="A138:P138"/>
    <mergeCell ref="A139:P139"/>
    <mergeCell ref="A205:P205"/>
    <mergeCell ref="A206:P206"/>
    <mergeCell ref="A474:P474"/>
    <mergeCell ref="A339:P339"/>
    <mergeCell ref="A340:P340"/>
    <mergeCell ref="A406:P406"/>
    <mergeCell ref="A407:P407"/>
    <mergeCell ref="A473:P473"/>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37"/>
  <sheetViews>
    <sheetView workbookViewId="0">
      <selection activeCell="A4" sqref="A4:P4"/>
    </sheetView>
  </sheetViews>
  <sheetFormatPr defaultRowHeight="13.5"/>
  <cols>
    <col min="1" max="1" width="12.425781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6384" width="9.140625" style="217"/>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74">
        <v>0</v>
      </c>
      <c r="B8" s="231">
        <v>0</v>
      </c>
      <c r="C8" s="231">
        <v>0</v>
      </c>
      <c r="D8" s="231">
        <v>27.918800000000001</v>
      </c>
      <c r="E8" s="231">
        <v>3.5655999999999999</v>
      </c>
      <c r="F8" s="231">
        <v>26.141300000000001</v>
      </c>
      <c r="G8" s="231">
        <v>6.6136999999999997</v>
      </c>
      <c r="H8" s="231">
        <v>22.488800000000001</v>
      </c>
      <c r="I8" s="231">
        <v>4.7248000000000001</v>
      </c>
      <c r="J8" s="231">
        <v>22.822500000000002</v>
      </c>
      <c r="K8" s="231">
        <v>2.7324000000000002</v>
      </c>
      <c r="L8" s="231">
        <v>4.2788000000000004</v>
      </c>
      <c r="M8" s="231">
        <v>3.9910000000000001</v>
      </c>
      <c r="N8" s="231">
        <v>0</v>
      </c>
      <c r="O8" s="231">
        <v>0</v>
      </c>
      <c r="P8" s="231">
        <v>0</v>
      </c>
    </row>
    <row r="9" spans="1:16" ht="15">
      <c r="A9" s="74">
        <v>1</v>
      </c>
      <c r="B9" s="231">
        <v>0</v>
      </c>
      <c r="C9" s="231">
        <v>0</v>
      </c>
      <c r="D9" s="231">
        <v>24.816700000000001</v>
      </c>
      <c r="E9" s="231">
        <v>3.1694</v>
      </c>
      <c r="F9" s="231">
        <v>23.236699999999999</v>
      </c>
      <c r="G9" s="231">
        <v>5.8788</v>
      </c>
      <c r="H9" s="231">
        <v>19.989999999999998</v>
      </c>
      <c r="I9" s="231">
        <v>4.1997999999999998</v>
      </c>
      <c r="J9" s="231">
        <v>20.2867</v>
      </c>
      <c r="K9" s="231">
        <v>2.4287999999999998</v>
      </c>
      <c r="L9" s="231">
        <v>3.8033000000000001</v>
      </c>
      <c r="M9" s="231">
        <v>3.5474999999999999</v>
      </c>
      <c r="N9" s="231">
        <v>0</v>
      </c>
      <c r="O9" s="231">
        <v>0</v>
      </c>
      <c r="P9" s="231">
        <v>0</v>
      </c>
    </row>
    <row r="10" spans="1:16" ht="15">
      <c r="A10" s="74">
        <v>2</v>
      </c>
      <c r="B10" s="231">
        <v>0</v>
      </c>
      <c r="C10" s="231">
        <v>0</v>
      </c>
      <c r="D10" s="231">
        <v>21.714600000000001</v>
      </c>
      <c r="E10" s="231">
        <v>2.7732000000000001</v>
      </c>
      <c r="F10" s="231">
        <v>20.332100000000001</v>
      </c>
      <c r="G10" s="231">
        <v>5.1440000000000001</v>
      </c>
      <c r="H10" s="231">
        <v>17.491299999999999</v>
      </c>
      <c r="I10" s="231">
        <v>3.6747999999999998</v>
      </c>
      <c r="J10" s="231">
        <v>17.750800000000002</v>
      </c>
      <c r="K10" s="231">
        <v>2.1252</v>
      </c>
      <c r="L10" s="231">
        <v>3.3279000000000001</v>
      </c>
      <c r="M10" s="231">
        <v>3.1040999999999999</v>
      </c>
      <c r="N10" s="231">
        <v>0</v>
      </c>
      <c r="O10" s="231">
        <v>0</v>
      </c>
      <c r="P10" s="231">
        <v>0</v>
      </c>
    </row>
    <row r="11" spans="1:16" ht="15">
      <c r="A11" s="74">
        <v>3</v>
      </c>
      <c r="B11" s="231">
        <v>0</v>
      </c>
      <c r="C11" s="231">
        <v>0</v>
      </c>
      <c r="D11" s="231">
        <v>18.612500000000001</v>
      </c>
      <c r="E11" s="231">
        <v>2.3771</v>
      </c>
      <c r="F11" s="231">
        <v>17.427499999999998</v>
      </c>
      <c r="G11" s="231">
        <v>4.4090999999999996</v>
      </c>
      <c r="H11" s="231">
        <v>14.9925</v>
      </c>
      <c r="I11" s="231">
        <v>3.1499000000000001</v>
      </c>
      <c r="J11" s="231">
        <v>15.215</v>
      </c>
      <c r="K11" s="231">
        <v>1.8216000000000001</v>
      </c>
      <c r="L11" s="231">
        <v>2.8525</v>
      </c>
      <c r="M11" s="231">
        <v>2.6606000000000001</v>
      </c>
      <c r="N11" s="231">
        <v>0</v>
      </c>
      <c r="O11" s="231">
        <v>0</v>
      </c>
      <c r="P11" s="231">
        <v>0</v>
      </c>
    </row>
    <row r="12" spans="1:16" ht="15">
      <c r="A12" s="74">
        <v>4</v>
      </c>
      <c r="B12" s="231">
        <v>0</v>
      </c>
      <c r="C12" s="231">
        <v>0</v>
      </c>
      <c r="D12" s="231">
        <v>15.510400000000001</v>
      </c>
      <c r="E12" s="231">
        <v>1.9809000000000001</v>
      </c>
      <c r="F12" s="231">
        <v>14.5229</v>
      </c>
      <c r="G12" s="231">
        <v>3.6743000000000001</v>
      </c>
      <c r="H12" s="231">
        <v>12.4938</v>
      </c>
      <c r="I12" s="231">
        <v>2.6248999999999998</v>
      </c>
      <c r="J12" s="231">
        <v>12.6792</v>
      </c>
      <c r="K12" s="231">
        <v>1.518</v>
      </c>
      <c r="L12" s="231">
        <v>2.3771</v>
      </c>
      <c r="M12" s="231">
        <v>2.2172000000000001</v>
      </c>
      <c r="N12" s="231">
        <v>0</v>
      </c>
      <c r="O12" s="231">
        <v>0</v>
      </c>
      <c r="P12" s="231">
        <v>0</v>
      </c>
    </row>
    <row r="13" spans="1:16" ht="15">
      <c r="A13" s="74">
        <v>5</v>
      </c>
      <c r="B13" s="231">
        <v>0</v>
      </c>
      <c r="C13" s="231">
        <v>0</v>
      </c>
      <c r="D13" s="231">
        <v>12.408300000000001</v>
      </c>
      <c r="E13" s="231">
        <v>1.5847</v>
      </c>
      <c r="F13" s="231">
        <v>11.6183</v>
      </c>
      <c r="G13" s="231">
        <v>2.9394</v>
      </c>
      <c r="H13" s="231">
        <v>9.9949999999999992</v>
      </c>
      <c r="I13" s="231">
        <v>2.0998999999999999</v>
      </c>
      <c r="J13" s="231">
        <v>10.1433</v>
      </c>
      <c r="K13" s="231">
        <v>1.2143999999999999</v>
      </c>
      <c r="L13" s="231">
        <v>1.9016999999999999</v>
      </c>
      <c r="M13" s="231">
        <v>1.7738</v>
      </c>
      <c r="N13" s="231">
        <v>0</v>
      </c>
      <c r="O13" s="231">
        <v>0</v>
      </c>
      <c r="P13" s="231">
        <v>0</v>
      </c>
    </row>
    <row r="14" spans="1:16" ht="15">
      <c r="A14" s="74">
        <v>6</v>
      </c>
      <c r="B14" s="231">
        <v>0</v>
      </c>
      <c r="C14" s="231">
        <v>0</v>
      </c>
      <c r="D14" s="231">
        <v>9.3063000000000002</v>
      </c>
      <c r="E14" s="231">
        <v>1.1884999999999999</v>
      </c>
      <c r="F14" s="231">
        <v>8.7138000000000009</v>
      </c>
      <c r="G14" s="231">
        <v>2.2046000000000001</v>
      </c>
      <c r="H14" s="231">
        <v>7.4962999999999997</v>
      </c>
      <c r="I14" s="231">
        <v>1.5749</v>
      </c>
      <c r="J14" s="231">
        <v>7.6074999999999999</v>
      </c>
      <c r="K14" s="231">
        <v>0.91080000000000005</v>
      </c>
      <c r="L14" s="231">
        <v>1.4262999999999999</v>
      </c>
      <c r="M14" s="231">
        <v>1.3303</v>
      </c>
      <c r="N14" s="231">
        <v>0</v>
      </c>
      <c r="O14" s="231">
        <v>0</v>
      </c>
      <c r="P14" s="231">
        <v>0</v>
      </c>
    </row>
    <row r="15" spans="1:16" ht="15">
      <c r="A15" s="74">
        <v>7</v>
      </c>
      <c r="B15" s="231">
        <v>0</v>
      </c>
      <c r="C15" s="231">
        <v>0</v>
      </c>
      <c r="D15" s="231">
        <v>9.0854999999999997</v>
      </c>
      <c r="E15" s="231">
        <v>1.1555</v>
      </c>
      <c r="F15" s="231">
        <v>8.298</v>
      </c>
      <c r="G15" s="231">
        <v>2.1433</v>
      </c>
      <c r="H15" s="231">
        <v>7.1999000000000004</v>
      </c>
      <c r="I15" s="231">
        <v>1.5311999999999999</v>
      </c>
      <c r="J15" s="231">
        <v>7.3367000000000004</v>
      </c>
      <c r="K15" s="231">
        <v>0.88549999999999995</v>
      </c>
      <c r="L15" s="231">
        <v>1.5646</v>
      </c>
      <c r="M15" s="231">
        <v>1.3118000000000001</v>
      </c>
      <c r="N15" s="231">
        <v>0</v>
      </c>
      <c r="O15" s="231">
        <v>0</v>
      </c>
      <c r="P15" s="231">
        <v>0</v>
      </c>
    </row>
    <row r="16" spans="1:16" ht="15">
      <c r="A16" s="74">
        <v>8</v>
      </c>
      <c r="B16" s="231">
        <v>0</v>
      </c>
      <c r="C16" s="231">
        <v>0</v>
      </c>
      <c r="D16" s="231">
        <v>8.8648000000000007</v>
      </c>
      <c r="E16" s="231">
        <v>1.1225000000000001</v>
      </c>
      <c r="F16" s="231">
        <v>7.8822999999999999</v>
      </c>
      <c r="G16" s="231">
        <v>2.0821000000000001</v>
      </c>
      <c r="H16" s="231">
        <v>6.9035000000000002</v>
      </c>
      <c r="I16" s="231">
        <v>1.4874000000000001</v>
      </c>
      <c r="J16" s="231">
        <v>7.0658000000000003</v>
      </c>
      <c r="K16" s="231">
        <v>0.86019999999999996</v>
      </c>
      <c r="L16" s="231">
        <v>1.7030000000000001</v>
      </c>
      <c r="M16" s="231">
        <v>1.2934000000000001</v>
      </c>
      <c r="N16" s="231">
        <v>0</v>
      </c>
      <c r="O16" s="231">
        <v>0</v>
      </c>
      <c r="P16" s="231">
        <v>0</v>
      </c>
    </row>
    <row r="17" spans="1:16" ht="15">
      <c r="A17" s="74">
        <v>9</v>
      </c>
      <c r="B17" s="231">
        <v>0</v>
      </c>
      <c r="C17" s="231">
        <v>0</v>
      </c>
      <c r="D17" s="231">
        <v>8.6440000000000001</v>
      </c>
      <c r="E17" s="231">
        <v>1.0894999999999999</v>
      </c>
      <c r="F17" s="231">
        <v>7.4664999999999999</v>
      </c>
      <c r="G17" s="231">
        <v>2.0207999999999999</v>
      </c>
      <c r="H17" s="231">
        <v>6.6071999999999997</v>
      </c>
      <c r="I17" s="231">
        <v>1.4437</v>
      </c>
      <c r="J17" s="231">
        <v>6.7949999999999999</v>
      </c>
      <c r="K17" s="231">
        <v>0.83489999999999998</v>
      </c>
      <c r="L17" s="231">
        <v>1.8412999999999999</v>
      </c>
      <c r="M17" s="231">
        <v>1.2748999999999999</v>
      </c>
      <c r="N17" s="231">
        <v>0</v>
      </c>
      <c r="O17" s="231">
        <v>0</v>
      </c>
      <c r="P17" s="231">
        <v>0</v>
      </c>
    </row>
    <row r="18" spans="1:16" ht="15">
      <c r="A18" s="74">
        <v>10</v>
      </c>
      <c r="B18" s="231">
        <v>0</v>
      </c>
      <c r="C18" s="231">
        <v>0</v>
      </c>
      <c r="D18" s="231">
        <v>8.4232999999999993</v>
      </c>
      <c r="E18" s="231">
        <v>1.0565</v>
      </c>
      <c r="F18" s="231">
        <v>7.0507999999999997</v>
      </c>
      <c r="G18" s="231">
        <v>1.9596</v>
      </c>
      <c r="H18" s="231">
        <v>6.3108000000000004</v>
      </c>
      <c r="I18" s="231">
        <v>1.3998999999999999</v>
      </c>
      <c r="J18" s="231">
        <v>6.5240999999999998</v>
      </c>
      <c r="K18" s="231">
        <v>0.80959999999999999</v>
      </c>
      <c r="L18" s="231">
        <v>1.9797</v>
      </c>
      <c r="M18" s="231">
        <v>1.2564</v>
      </c>
      <c r="N18" s="231">
        <v>0</v>
      </c>
      <c r="O18" s="231">
        <v>0</v>
      </c>
      <c r="P18" s="231">
        <v>0</v>
      </c>
    </row>
    <row r="19" spans="1:16" ht="15">
      <c r="A19" s="74">
        <v>11</v>
      </c>
      <c r="B19" s="231">
        <v>0</v>
      </c>
      <c r="C19" s="231">
        <v>0</v>
      </c>
      <c r="D19" s="231">
        <v>8.2025000000000006</v>
      </c>
      <c r="E19" s="231">
        <v>1.0235000000000001</v>
      </c>
      <c r="F19" s="231">
        <v>6.6349999999999998</v>
      </c>
      <c r="G19" s="231">
        <v>1.8984000000000001</v>
      </c>
      <c r="H19" s="231">
        <v>6.0144000000000002</v>
      </c>
      <c r="I19" s="231">
        <v>1.3562000000000001</v>
      </c>
      <c r="J19" s="231">
        <v>6.2533000000000003</v>
      </c>
      <c r="K19" s="231">
        <v>0.7843</v>
      </c>
      <c r="L19" s="231">
        <v>2.1181000000000001</v>
      </c>
      <c r="M19" s="231">
        <v>1.2379</v>
      </c>
      <c r="N19" s="231">
        <v>0</v>
      </c>
      <c r="O19" s="231">
        <v>0</v>
      </c>
      <c r="P19" s="231">
        <v>0</v>
      </c>
    </row>
    <row r="20" spans="1:16" ht="15">
      <c r="A20" s="74">
        <v>12</v>
      </c>
      <c r="B20" s="231">
        <v>0</v>
      </c>
      <c r="C20" s="231">
        <v>0</v>
      </c>
      <c r="D20" s="231">
        <v>7.9817999999999998</v>
      </c>
      <c r="E20" s="231">
        <v>0.99039999999999995</v>
      </c>
      <c r="F20" s="231">
        <v>6.2192999999999996</v>
      </c>
      <c r="G20" s="231">
        <v>1.8371</v>
      </c>
      <c r="H20" s="231">
        <v>5.7180999999999997</v>
      </c>
      <c r="I20" s="231">
        <v>1.3124</v>
      </c>
      <c r="J20" s="231">
        <v>5.9824000000000002</v>
      </c>
      <c r="K20" s="231">
        <v>0.75900000000000001</v>
      </c>
      <c r="L20" s="231">
        <v>2.2564000000000002</v>
      </c>
      <c r="M20" s="231">
        <v>1.2195</v>
      </c>
      <c r="N20" s="231">
        <v>0</v>
      </c>
      <c r="O20" s="231">
        <v>0</v>
      </c>
      <c r="P20" s="231">
        <v>0</v>
      </c>
    </row>
    <row r="21" spans="1:16" ht="15">
      <c r="A21" s="74">
        <v>13</v>
      </c>
      <c r="B21" s="231">
        <v>0</v>
      </c>
      <c r="C21" s="231">
        <v>0</v>
      </c>
      <c r="D21" s="231">
        <v>7.7610999999999999</v>
      </c>
      <c r="E21" s="231">
        <v>0.95740000000000003</v>
      </c>
      <c r="F21" s="231">
        <v>5.8036000000000003</v>
      </c>
      <c r="G21" s="231">
        <v>1.7759</v>
      </c>
      <c r="H21" s="231">
        <v>5.4217000000000004</v>
      </c>
      <c r="I21" s="231">
        <v>1.2686999999999999</v>
      </c>
      <c r="J21" s="231">
        <v>5.7115999999999998</v>
      </c>
      <c r="K21" s="231">
        <v>0.73370000000000002</v>
      </c>
      <c r="L21" s="231">
        <v>2.3948</v>
      </c>
      <c r="M21" s="231">
        <v>1.2010000000000001</v>
      </c>
      <c r="N21" s="231">
        <v>0</v>
      </c>
      <c r="O21" s="231">
        <v>0</v>
      </c>
      <c r="P21" s="231">
        <v>0</v>
      </c>
    </row>
    <row r="22" spans="1:16" ht="15">
      <c r="A22" s="74">
        <v>14</v>
      </c>
      <c r="B22" s="231">
        <v>0</v>
      </c>
      <c r="C22" s="231">
        <v>0</v>
      </c>
      <c r="D22" s="231">
        <v>7.5403000000000002</v>
      </c>
      <c r="E22" s="231">
        <v>0.9244</v>
      </c>
      <c r="F22" s="231">
        <v>5.3878000000000004</v>
      </c>
      <c r="G22" s="231">
        <v>1.7146999999999999</v>
      </c>
      <c r="H22" s="231">
        <v>5.1254</v>
      </c>
      <c r="I22" s="231">
        <v>1.2249000000000001</v>
      </c>
      <c r="J22" s="231">
        <v>5.4406999999999996</v>
      </c>
      <c r="K22" s="231">
        <v>0.70840000000000003</v>
      </c>
      <c r="L22" s="231">
        <v>2.5331999999999999</v>
      </c>
      <c r="M22" s="231">
        <v>1.1825000000000001</v>
      </c>
      <c r="N22" s="231">
        <v>0</v>
      </c>
      <c r="O22" s="231">
        <v>0</v>
      </c>
      <c r="P22" s="231">
        <v>0</v>
      </c>
    </row>
    <row r="23" spans="1:16" ht="15">
      <c r="A23" s="74">
        <v>15</v>
      </c>
      <c r="B23" s="231">
        <v>0</v>
      </c>
      <c r="C23" s="231">
        <v>0</v>
      </c>
      <c r="D23" s="231">
        <v>7.3196000000000003</v>
      </c>
      <c r="E23" s="231">
        <v>0.89139999999999997</v>
      </c>
      <c r="F23" s="231">
        <v>4.9721000000000002</v>
      </c>
      <c r="G23" s="231">
        <v>1.6534</v>
      </c>
      <c r="H23" s="231">
        <v>4.8289999999999997</v>
      </c>
      <c r="I23" s="231">
        <v>1.1812</v>
      </c>
      <c r="J23" s="231">
        <v>5.1699000000000002</v>
      </c>
      <c r="K23" s="231">
        <v>0.68310000000000004</v>
      </c>
      <c r="L23" s="231">
        <v>2.6715</v>
      </c>
      <c r="M23" s="231">
        <v>1.1639999999999999</v>
      </c>
      <c r="N23" s="231">
        <v>0</v>
      </c>
      <c r="O23" s="231">
        <v>0</v>
      </c>
      <c r="P23" s="231">
        <v>0</v>
      </c>
    </row>
    <row r="24" spans="1:16" ht="15">
      <c r="A24" s="74">
        <v>16</v>
      </c>
      <c r="B24" s="231">
        <v>0</v>
      </c>
      <c r="C24" s="231">
        <v>0</v>
      </c>
      <c r="D24" s="231">
        <v>7.0987999999999998</v>
      </c>
      <c r="E24" s="231">
        <v>0.85840000000000005</v>
      </c>
      <c r="F24" s="231">
        <v>4.5563000000000002</v>
      </c>
      <c r="G24" s="231">
        <v>1.5922000000000001</v>
      </c>
      <c r="H24" s="231">
        <v>4.5326000000000004</v>
      </c>
      <c r="I24" s="231">
        <v>1.1374</v>
      </c>
      <c r="J24" s="231">
        <v>4.899</v>
      </c>
      <c r="K24" s="231">
        <v>0.65780000000000005</v>
      </c>
      <c r="L24" s="231">
        <v>2.8098999999999998</v>
      </c>
      <c r="M24" s="231">
        <v>1.1456</v>
      </c>
      <c r="N24" s="231">
        <v>0</v>
      </c>
      <c r="O24" s="231">
        <v>0</v>
      </c>
      <c r="P24" s="231">
        <v>0</v>
      </c>
    </row>
    <row r="25" spans="1:16" ht="15">
      <c r="A25" s="74">
        <v>17</v>
      </c>
      <c r="B25" s="231">
        <v>0</v>
      </c>
      <c r="C25" s="231">
        <v>0</v>
      </c>
      <c r="D25" s="231">
        <v>6.8780999999999999</v>
      </c>
      <c r="E25" s="231">
        <v>0.82540000000000002</v>
      </c>
      <c r="F25" s="231">
        <v>4.1406000000000001</v>
      </c>
      <c r="G25" s="231">
        <v>1.5308999999999999</v>
      </c>
      <c r="H25" s="231">
        <v>4.2363</v>
      </c>
      <c r="I25" s="231">
        <v>1.0936999999999999</v>
      </c>
      <c r="J25" s="231">
        <v>4.6281999999999996</v>
      </c>
      <c r="K25" s="231">
        <v>0.63249999999999995</v>
      </c>
      <c r="L25" s="231">
        <v>2.9481999999999999</v>
      </c>
      <c r="M25" s="231">
        <v>1.1271</v>
      </c>
      <c r="N25" s="231">
        <v>0</v>
      </c>
      <c r="O25" s="231">
        <v>0</v>
      </c>
      <c r="P25" s="231">
        <v>0</v>
      </c>
    </row>
    <row r="26" spans="1:16" ht="15">
      <c r="A26" s="74">
        <v>18</v>
      </c>
      <c r="B26" s="231">
        <v>0</v>
      </c>
      <c r="C26" s="231">
        <v>0</v>
      </c>
      <c r="D26" s="231">
        <v>6.6574</v>
      </c>
      <c r="E26" s="231">
        <v>0.79239999999999999</v>
      </c>
      <c r="F26" s="231">
        <v>3.7248999999999999</v>
      </c>
      <c r="G26" s="231">
        <v>1.4697</v>
      </c>
      <c r="H26" s="231">
        <v>3.9399000000000002</v>
      </c>
      <c r="I26" s="231">
        <v>1.05</v>
      </c>
      <c r="J26" s="231">
        <v>4.3574000000000002</v>
      </c>
      <c r="K26" s="231">
        <v>0.60719999999999996</v>
      </c>
      <c r="L26" s="231">
        <v>3.0865999999999998</v>
      </c>
      <c r="M26" s="231">
        <v>1.1086</v>
      </c>
      <c r="N26" s="231">
        <v>3.5724999999999998</v>
      </c>
      <c r="O26" s="231">
        <v>0.56379999999999997</v>
      </c>
      <c r="P26" s="231">
        <v>0</v>
      </c>
    </row>
    <row r="27" spans="1:16" ht="15">
      <c r="A27" s="74">
        <v>19</v>
      </c>
      <c r="B27" s="231">
        <v>0</v>
      </c>
      <c r="C27" s="231">
        <v>0</v>
      </c>
      <c r="D27" s="231">
        <v>6.6405000000000003</v>
      </c>
      <c r="E27" s="231">
        <v>0.79810000000000003</v>
      </c>
      <c r="F27" s="231">
        <v>3.7330000000000001</v>
      </c>
      <c r="G27" s="231">
        <v>1.4205000000000001</v>
      </c>
      <c r="H27" s="231">
        <v>3.8511000000000002</v>
      </c>
      <c r="I27" s="231">
        <v>1.0494000000000001</v>
      </c>
      <c r="J27" s="231">
        <v>4.2051999999999996</v>
      </c>
      <c r="K27" s="231">
        <v>0.6391</v>
      </c>
      <c r="L27" s="231">
        <v>3.069</v>
      </c>
      <c r="M27" s="231">
        <v>1.1501999999999999</v>
      </c>
      <c r="N27" s="231">
        <v>3.4731999999999998</v>
      </c>
      <c r="O27" s="231">
        <v>0.54820000000000002</v>
      </c>
      <c r="P27" s="231">
        <v>0</v>
      </c>
    </row>
    <row r="28" spans="1:16" ht="15">
      <c r="A28" s="74">
        <v>20</v>
      </c>
      <c r="B28" s="231">
        <v>0</v>
      </c>
      <c r="C28" s="231">
        <v>0</v>
      </c>
      <c r="D28" s="231">
        <v>6.6235999999999997</v>
      </c>
      <c r="E28" s="231">
        <v>0.80389999999999995</v>
      </c>
      <c r="F28" s="231">
        <v>3.7410999999999999</v>
      </c>
      <c r="G28" s="231">
        <v>1.3714</v>
      </c>
      <c r="H28" s="231">
        <v>3.7622</v>
      </c>
      <c r="I28" s="231">
        <v>1.0488</v>
      </c>
      <c r="J28" s="231">
        <v>4.0529999999999999</v>
      </c>
      <c r="K28" s="231">
        <v>0.67100000000000004</v>
      </c>
      <c r="L28" s="231">
        <v>3.0512999999999999</v>
      </c>
      <c r="M28" s="231">
        <v>1.1918</v>
      </c>
      <c r="N28" s="231">
        <v>3.3740000000000001</v>
      </c>
      <c r="O28" s="231">
        <v>0.53249999999999997</v>
      </c>
      <c r="P28" s="231">
        <v>0</v>
      </c>
    </row>
    <row r="29" spans="1:16" ht="15">
      <c r="A29" s="74">
        <v>21</v>
      </c>
      <c r="B29" s="231">
        <v>0</v>
      </c>
      <c r="C29" s="231">
        <v>0</v>
      </c>
      <c r="D29" s="231">
        <v>6.6067</v>
      </c>
      <c r="E29" s="231">
        <v>0.80959999999999999</v>
      </c>
      <c r="F29" s="231">
        <v>3.7492999999999999</v>
      </c>
      <c r="G29" s="231">
        <v>1.3222</v>
      </c>
      <c r="H29" s="231">
        <v>3.6734</v>
      </c>
      <c r="I29" s="231">
        <v>1.0482</v>
      </c>
      <c r="J29" s="231">
        <v>3.9007999999999998</v>
      </c>
      <c r="K29" s="231">
        <v>0.70289999999999997</v>
      </c>
      <c r="L29" s="231">
        <v>3.0337000000000001</v>
      </c>
      <c r="M29" s="231">
        <v>1.2334000000000001</v>
      </c>
      <c r="N29" s="231">
        <v>3.2747999999999999</v>
      </c>
      <c r="O29" s="231">
        <v>0.51690000000000003</v>
      </c>
      <c r="P29" s="231">
        <v>0</v>
      </c>
    </row>
    <row r="30" spans="1:16" ht="15">
      <c r="A30" s="74">
        <v>22</v>
      </c>
      <c r="B30" s="231">
        <v>0</v>
      </c>
      <c r="C30" s="231">
        <v>0</v>
      </c>
      <c r="D30" s="231">
        <v>6.5898000000000003</v>
      </c>
      <c r="E30" s="231">
        <v>0.81540000000000001</v>
      </c>
      <c r="F30" s="231">
        <v>3.7574000000000001</v>
      </c>
      <c r="G30" s="231">
        <v>1.2730999999999999</v>
      </c>
      <c r="H30" s="231">
        <v>3.5846</v>
      </c>
      <c r="I30" s="231">
        <v>1.0477000000000001</v>
      </c>
      <c r="J30" s="231">
        <v>3.7486000000000002</v>
      </c>
      <c r="K30" s="231">
        <v>0.7349</v>
      </c>
      <c r="L30" s="231">
        <v>3.0160999999999998</v>
      </c>
      <c r="M30" s="231">
        <v>1.2749999999999999</v>
      </c>
      <c r="N30" s="231">
        <v>3.1755</v>
      </c>
      <c r="O30" s="231">
        <v>0.50119999999999998</v>
      </c>
      <c r="P30" s="231">
        <v>0</v>
      </c>
    </row>
    <row r="31" spans="1:16" ht="15">
      <c r="A31" s="74">
        <v>23</v>
      </c>
      <c r="B31" s="231">
        <v>0</v>
      </c>
      <c r="C31" s="231">
        <v>0</v>
      </c>
      <c r="D31" s="231">
        <v>6.5730000000000004</v>
      </c>
      <c r="E31" s="231">
        <v>0.82110000000000005</v>
      </c>
      <c r="F31" s="231">
        <v>3.7656000000000001</v>
      </c>
      <c r="G31" s="231">
        <v>1.2239</v>
      </c>
      <c r="H31" s="231">
        <v>3.4956999999999998</v>
      </c>
      <c r="I31" s="231">
        <v>1.0470999999999999</v>
      </c>
      <c r="J31" s="231">
        <v>3.5964</v>
      </c>
      <c r="K31" s="231">
        <v>0.76680000000000004</v>
      </c>
      <c r="L31" s="231">
        <v>2.9984000000000002</v>
      </c>
      <c r="M31" s="231">
        <v>1.3166</v>
      </c>
      <c r="N31" s="231">
        <v>3.0762999999999998</v>
      </c>
      <c r="O31" s="231">
        <v>0.48549999999999999</v>
      </c>
      <c r="P31" s="231">
        <v>0</v>
      </c>
    </row>
    <row r="32" spans="1:16" ht="15">
      <c r="A32" s="74">
        <v>24</v>
      </c>
      <c r="B32" s="231">
        <v>0</v>
      </c>
      <c r="C32" s="231">
        <v>0</v>
      </c>
      <c r="D32" s="231">
        <v>6.5560999999999998</v>
      </c>
      <c r="E32" s="231">
        <v>0.82689999999999997</v>
      </c>
      <c r="F32" s="231">
        <v>3.7736999999999998</v>
      </c>
      <c r="G32" s="231">
        <v>1.1747000000000001</v>
      </c>
      <c r="H32" s="231">
        <v>3.4068999999999998</v>
      </c>
      <c r="I32" s="231">
        <v>1.0465</v>
      </c>
      <c r="J32" s="231">
        <v>3.4443000000000001</v>
      </c>
      <c r="K32" s="231">
        <v>0.79869999999999997</v>
      </c>
      <c r="L32" s="231">
        <v>2.9807999999999999</v>
      </c>
      <c r="M32" s="231">
        <v>1.3582000000000001</v>
      </c>
      <c r="N32" s="231">
        <v>2.9771000000000001</v>
      </c>
      <c r="O32" s="231">
        <v>0.46989999999999998</v>
      </c>
      <c r="P32" s="231">
        <v>0</v>
      </c>
    </row>
    <row r="33" spans="1:16" ht="15">
      <c r="A33" s="74">
        <v>25</v>
      </c>
      <c r="B33" s="231">
        <v>0</v>
      </c>
      <c r="C33" s="231">
        <v>0</v>
      </c>
      <c r="D33" s="231">
        <v>6.5392000000000001</v>
      </c>
      <c r="E33" s="231">
        <v>0.83260000000000001</v>
      </c>
      <c r="F33" s="231">
        <v>3.7818999999999998</v>
      </c>
      <c r="G33" s="231">
        <v>1.1255999999999999</v>
      </c>
      <c r="H33" s="231">
        <v>3.3180000000000001</v>
      </c>
      <c r="I33" s="231">
        <v>1.0459000000000001</v>
      </c>
      <c r="J33" s="231">
        <v>3.2921</v>
      </c>
      <c r="K33" s="231">
        <v>0.8306</v>
      </c>
      <c r="L33" s="231">
        <v>2.9632000000000001</v>
      </c>
      <c r="M33" s="231">
        <v>1.3996999999999999</v>
      </c>
      <c r="N33" s="231">
        <v>2.8778000000000001</v>
      </c>
      <c r="O33" s="231">
        <v>0.45419999999999999</v>
      </c>
      <c r="P33" s="231">
        <v>0</v>
      </c>
    </row>
    <row r="34" spans="1:16" ht="15">
      <c r="A34" s="74">
        <v>26</v>
      </c>
      <c r="B34" s="231">
        <v>0</v>
      </c>
      <c r="C34" s="231">
        <v>0</v>
      </c>
      <c r="D34" s="231">
        <v>6.5223000000000004</v>
      </c>
      <c r="E34" s="231">
        <v>0.83840000000000003</v>
      </c>
      <c r="F34" s="231">
        <v>3.79</v>
      </c>
      <c r="G34" s="231">
        <v>1.0764</v>
      </c>
      <c r="H34" s="231">
        <v>3.2292000000000001</v>
      </c>
      <c r="I34" s="231">
        <v>1.0454000000000001</v>
      </c>
      <c r="J34" s="231">
        <v>3.1398999999999999</v>
      </c>
      <c r="K34" s="231">
        <v>0.86250000000000004</v>
      </c>
      <c r="L34" s="231">
        <v>2.9455</v>
      </c>
      <c r="M34" s="231">
        <v>1.4413</v>
      </c>
      <c r="N34" s="231">
        <v>2.7786</v>
      </c>
      <c r="O34" s="231">
        <v>0.4385</v>
      </c>
      <c r="P34" s="231">
        <v>0</v>
      </c>
    </row>
    <row r="35" spans="1:16" ht="15">
      <c r="A35" s="74">
        <v>27</v>
      </c>
      <c r="B35" s="231">
        <v>0</v>
      </c>
      <c r="C35" s="231">
        <v>0</v>
      </c>
      <c r="D35" s="231">
        <v>6.5053999999999998</v>
      </c>
      <c r="E35" s="231">
        <v>0.84409999999999996</v>
      </c>
      <c r="F35" s="231">
        <v>3.7982</v>
      </c>
      <c r="G35" s="231">
        <v>1.0271999999999999</v>
      </c>
      <c r="H35" s="231">
        <v>3.1404000000000001</v>
      </c>
      <c r="I35" s="231">
        <v>1.0448</v>
      </c>
      <c r="J35" s="231">
        <v>2.9876999999999998</v>
      </c>
      <c r="K35" s="231">
        <v>0.89439999999999997</v>
      </c>
      <c r="L35" s="231">
        <v>2.9279000000000002</v>
      </c>
      <c r="M35" s="231">
        <v>1.4829000000000001</v>
      </c>
      <c r="N35" s="231">
        <v>2.6793999999999998</v>
      </c>
      <c r="O35" s="231">
        <v>0.4229</v>
      </c>
      <c r="P35" s="231">
        <v>0</v>
      </c>
    </row>
    <row r="36" spans="1:16" ht="15">
      <c r="A36" s="74">
        <v>28</v>
      </c>
      <c r="B36" s="231">
        <v>0</v>
      </c>
      <c r="C36" s="231">
        <v>0</v>
      </c>
      <c r="D36" s="231">
        <v>6.4885999999999999</v>
      </c>
      <c r="E36" s="231">
        <v>0.84989999999999999</v>
      </c>
      <c r="F36" s="231">
        <v>3.8062999999999998</v>
      </c>
      <c r="G36" s="231">
        <v>0.97809999999999997</v>
      </c>
      <c r="H36" s="231">
        <v>3.0514999999999999</v>
      </c>
      <c r="I36" s="231">
        <v>1.0442</v>
      </c>
      <c r="J36" s="231">
        <v>2.8355000000000001</v>
      </c>
      <c r="K36" s="231">
        <v>0.92630000000000001</v>
      </c>
      <c r="L36" s="231">
        <v>2.9102999999999999</v>
      </c>
      <c r="M36" s="231">
        <v>1.5245</v>
      </c>
      <c r="N36" s="231">
        <v>2.5800999999999998</v>
      </c>
      <c r="O36" s="231">
        <v>0.40720000000000001</v>
      </c>
      <c r="P36" s="231">
        <v>0</v>
      </c>
    </row>
    <row r="37" spans="1:16" ht="15">
      <c r="A37" s="74">
        <v>29</v>
      </c>
      <c r="B37" s="231">
        <v>0</v>
      </c>
      <c r="C37" s="231">
        <v>0</v>
      </c>
      <c r="D37" s="231">
        <v>6.4717000000000002</v>
      </c>
      <c r="E37" s="231">
        <v>0.85560000000000003</v>
      </c>
      <c r="F37" s="231">
        <v>3.8144999999999998</v>
      </c>
      <c r="G37" s="231">
        <v>0.92889999999999995</v>
      </c>
      <c r="H37" s="231">
        <v>2.9626999999999999</v>
      </c>
      <c r="I37" s="231">
        <v>1.0436000000000001</v>
      </c>
      <c r="J37" s="231">
        <v>2.6833</v>
      </c>
      <c r="K37" s="231">
        <v>0.95820000000000005</v>
      </c>
      <c r="L37" s="231">
        <v>2.8925999999999998</v>
      </c>
      <c r="M37" s="231">
        <v>1.5661</v>
      </c>
      <c r="N37" s="231">
        <v>2.4809000000000001</v>
      </c>
      <c r="O37" s="231">
        <v>0.3916</v>
      </c>
      <c r="P37" s="231">
        <v>0</v>
      </c>
    </row>
    <row r="38" spans="1:16" ht="15">
      <c r="A38" s="74">
        <v>30</v>
      </c>
      <c r="B38" s="231">
        <v>0</v>
      </c>
      <c r="C38" s="231">
        <v>0</v>
      </c>
      <c r="D38" s="231">
        <v>6.4547999999999996</v>
      </c>
      <c r="E38" s="231">
        <v>0.86140000000000005</v>
      </c>
      <c r="F38" s="231">
        <v>3.8226</v>
      </c>
      <c r="G38" s="231">
        <v>0.87980000000000003</v>
      </c>
      <c r="H38" s="231">
        <v>2.8738999999999999</v>
      </c>
      <c r="I38" s="231">
        <v>1.0430999999999999</v>
      </c>
      <c r="J38" s="231">
        <v>2.5312000000000001</v>
      </c>
      <c r="K38" s="231">
        <v>0.99019999999999997</v>
      </c>
      <c r="L38" s="231">
        <v>2.875</v>
      </c>
      <c r="M38" s="231">
        <v>1.6076999999999999</v>
      </c>
      <c r="N38" s="231">
        <v>2.3816999999999999</v>
      </c>
      <c r="O38" s="231">
        <v>0.37590000000000001</v>
      </c>
      <c r="P38" s="231">
        <v>0</v>
      </c>
    </row>
    <row r="39" spans="1:16" ht="15">
      <c r="A39" s="74">
        <v>31</v>
      </c>
      <c r="B39" s="231">
        <v>0</v>
      </c>
      <c r="C39" s="231">
        <v>0</v>
      </c>
      <c r="D39" s="231">
        <v>6.1510999999999996</v>
      </c>
      <c r="E39" s="231">
        <v>0.84530000000000005</v>
      </c>
      <c r="F39" s="231">
        <v>3.7412999999999998</v>
      </c>
      <c r="G39" s="231">
        <v>0.86780000000000002</v>
      </c>
      <c r="H39" s="231">
        <v>2.8487</v>
      </c>
      <c r="I39" s="231">
        <v>1.0142</v>
      </c>
      <c r="J39" s="231">
        <v>2.6341999999999999</v>
      </c>
      <c r="K39" s="231">
        <v>0.95930000000000004</v>
      </c>
      <c r="L39" s="231">
        <v>2.8656999999999999</v>
      </c>
      <c r="M39" s="231">
        <v>1.5802</v>
      </c>
      <c r="N39" s="231">
        <v>2.3165</v>
      </c>
      <c r="O39" s="231">
        <v>0.4078</v>
      </c>
      <c r="P39" s="231">
        <v>0</v>
      </c>
    </row>
    <row r="40" spans="1:16" ht="15">
      <c r="A40" s="74">
        <v>32</v>
      </c>
      <c r="B40" s="231">
        <v>0</v>
      </c>
      <c r="C40" s="231">
        <v>0</v>
      </c>
      <c r="D40" s="231">
        <v>5.8472999999999997</v>
      </c>
      <c r="E40" s="231">
        <v>0.82920000000000005</v>
      </c>
      <c r="F40" s="231">
        <v>3.6600999999999999</v>
      </c>
      <c r="G40" s="231">
        <v>0.85580000000000001</v>
      </c>
      <c r="H40" s="231">
        <v>2.8235999999999999</v>
      </c>
      <c r="I40" s="231">
        <v>0.98540000000000005</v>
      </c>
      <c r="J40" s="231">
        <v>2.7372999999999998</v>
      </c>
      <c r="K40" s="231">
        <v>0.9284</v>
      </c>
      <c r="L40" s="231">
        <v>2.8563999999999998</v>
      </c>
      <c r="M40" s="231">
        <v>1.5527</v>
      </c>
      <c r="N40" s="231">
        <v>2.2513000000000001</v>
      </c>
      <c r="O40" s="231">
        <v>0.43969999999999998</v>
      </c>
      <c r="P40" s="231">
        <v>0</v>
      </c>
    </row>
    <row r="41" spans="1:16" ht="15">
      <c r="A41" s="74">
        <v>33</v>
      </c>
      <c r="B41" s="231">
        <v>0</v>
      </c>
      <c r="C41" s="231">
        <v>0</v>
      </c>
      <c r="D41" s="231">
        <v>7.7710999999999997</v>
      </c>
      <c r="E41" s="231">
        <v>0.96699999999999997</v>
      </c>
      <c r="F41" s="231">
        <v>4.2552000000000003</v>
      </c>
      <c r="G41" s="231">
        <v>1.004</v>
      </c>
      <c r="H41" s="231">
        <v>3.3313999999999999</v>
      </c>
      <c r="I41" s="231">
        <v>1.1365000000000001</v>
      </c>
      <c r="J41" s="231">
        <v>3.4698000000000002</v>
      </c>
      <c r="K41" s="231">
        <v>1.0661</v>
      </c>
      <c r="L41" s="231">
        <v>3.5204</v>
      </c>
      <c r="M41" s="231">
        <v>1.8142</v>
      </c>
      <c r="N41" s="231">
        <v>2.5977000000000001</v>
      </c>
      <c r="O41" s="231">
        <v>0.7036</v>
      </c>
      <c r="P41" s="231">
        <v>0</v>
      </c>
    </row>
    <row r="42" spans="1:16" ht="15">
      <c r="A42" s="74">
        <v>34</v>
      </c>
      <c r="B42" s="231">
        <v>0</v>
      </c>
      <c r="C42" s="231">
        <v>0</v>
      </c>
      <c r="D42" s="231">
        <v>7.3489000000000004</v>
      </c>
      <c r="E42" s="231">
        <v>0.95050000000000001</v>
      </c>
      <c r="F42" s="231">
        <v>4.1702000000000004</v>
      </c>
      <c r="G42" s="231">
        <v>0.99270000000000003</v>
      </c>
      <c r="H42" s="231">
        <v>3.3117000000000001</v>
      </c>
      <c r="I42" s="231">
        <v>1.1052</v>
      </c>
      <c r="J42" s="231">
        <v>3.6309</v>
      </c>
      <c r="K42" s="231">
        <v>1.0321</v>
      </c>
      <c r="L42" s="231">
        <v>3.5632000000000001</v>
      </c>
      <c r="M42" s="231">
        <v>1.7866</v>
      </c>
      <c r="N42" s="231">
        <v>2.5270000000000001</v>
      </c>
      <c r="O42" s="231">
        <v>0.7278</v>
      </c>
      <c r="P42" s="231">
        <v>0</v>
      </c>
    </row>
    <row r="43" spans="1:16" ht="15">
      <c r="A43" s="74">
        <v>35</v>
      </c>
      <c r="B43" s="231">
        <v>0</v>
      </c>
      <c r="C43" s="231">
        <v>0</v>
      </c>
      <c r="D43" s="231">
        <v>6.9267000000000003</v>
      </c>
      <c r="E43" s="231">
        <v>0.93410000000000004</v>
      </c>
      <c r="F43" s="231">
        <v>4.0853000000000002</v>
      </c>
      <c r="G43" s="231">
        <v>0.98140000000000005</v>
      </c>
      <c r="H43" s="231">
        <v>3.2919</v>
      </c>
      <c r="I43" s="231">
        <v>1.0738000000000001</v>
      </c>
      <c r="J43" s="231">
        <v>3.7921</v>
      </c>
      <c r="K43" s="231">
        <v>0.99809999999999999</v>
      </c>
      <c r="L43" s="231">
        <v>3.6059999999999999</v>
      </c>
      <c r="M43" s="231">
        <v>1.7591000000000001</v>
      </c>
      <c r="N43" s="231">
        <v>2.4561999999999999</v>
      </c>
      <c r="O43" s="231">
        <v>0.75190000000000001</v>
      </c>
      <c r="P43" s="231">
        <v>0</v>
      </c>
    </row>
    <row r="44" spans="1:16" ht="15">
      <c r="A44" s="74">
        <v>36</v>
      </c>
      <c r="B44" s="231">
        <v>0</v>
      </c>
      <c r="C44" s="231">
        <v>0</v>
      </c>
      <c r="D44" s="231">
        <v>6.5045000000000002</v>
      </c>
      <c r="E44" s="231">
        <v>0.91769999999999996</v>
      </c>
      <c r="F44" s="231">
        <v>4.0003000000000002</v>
      </c>
      <c r="G44" s="231">
        <v>0.97009999999999996</v>
      </c>
      <c r="H44" s="231">
        <v>3.2722000000000002</v>
      </c>
      <c r="I44" s="231">
        <v>1.0425</v>
      </c>
      <c r="J44" s="231">
        <v>3.9533</v>
      </c>
      <c r="K44" s="231">
        <v>0.96399999999999997</v>
      </c>
      <c r="L44" s="231">
        <v>3.6488</v>
      </c>
      <c r="M44" s="231">
        <v>1.7315</v>
      </c>
      <c r="N44" s="231">
        <v>2.3855</v>
      </c>
      <c r="O44" s="231">
        <v>0.77610000000000001</v>
      </c>
      <c r="P44" s="231">
        <v>0</v>
      </c>
    </row>
    <row r="45" spans="1:16" ht="15">
      <c r="A45" s="74">
        <v>37</v>
      </c>
      <c r="B45" s="231">
        <v>0</v>
      </c>
      <c r="C45" s="231">
        <v>0</v>
      </c>
      <c r="D45" s="231">
        <v>6.0823</v>
      </c>
      <c r="E45" s="231">
        <v>0.9012</v>
      </c>
      <c r="F45" s="231">
        <v>3.9154</v>
      </c>
      <c r="G45" s="231">
        <v>0.95879999999999999</v>
      </c>
      <c r="H45" s="231">
        <v>3.2524000000000002</v>
      </c>
      <c r="I45" s="231">
        <v>1.0111000000000001</v>
      </c>
      <c r="J45" s="231">
        <v>4.1143999999999998</v>
      </c>
      <c r="K45" s="231">
        <v>0.93</v>
      </c>
      <c r="L45" s="231">
        <v>3.6916000000000002</v>
      </c>
      <c r="M45" s="231">
        <v>1.704</v>
      </c>
      <c r="N45" s="231">
        <v>2.3147000000000002</v>
      </c>
      <c r="O45" s="231">
        <v>0.80030000000000001</v>
      </c>
      <c r="P45" s="231">
        <v>0</v>
      </c>
    </row>
    <row r="46" spans="1:16" ht="15">
      <c r="A46" s="74">
        <v>38</v>
      </c>
      <c r="B46" s="231">
        <v>0</v>
      </c>
      <c r="C46" s="231">
        <v>0</v>
      </c>
      <c r="D46" s="231">
        <v>5.6600999999999999</v>
      </c>
      <c r="E46" s="231">
        <v>0.88480000000000003</v>
      </c>
      <c r="F46" s="231">
        <v>3.8304</v>
      </c>
      <c r="G46" s="231">
        <v>0.94750000000000001</v>
      </c>
      <c r="H46" s="231">
        <v>3.2326999999999999</v>
      </c>
      <c r="I46" s="231">
        <v>0.9798</v>
      </c>
      <c r="J46" s="231">
        <v>4.2755999999999998</v>
      </c>
      <c r="K46" s="231">
        <v>0.89600000000000002</v>
      </c>
      <c r="L46" s="231">
        <v>3.7345000000000002</v>
      </c>
      <c r="M46" s="231">
        <v>1.6765000000000001</v>
      </c>
      <c r="N46" s="231">
        <v>2.2440000000000002</v>
      </c>
      <c r="O46" s="231">
        <v>0.82440000000000002</v>
      </c>
      <c r="P46" s="231">
        <v>0</v>
      </c>
    </row>
    <row r="47" spans="1:16" ht="15">
      <c r="A47" s="74">
        <v>39</v>
      </c>
      <c r="B47" s="231">
        <v>0</v>
      </c>
      <c r="C47" s="231">
        <v>0</v>
      </c>
      <c r="D47" s="231">
        <v>5.2378999999999998</v>
      </c>
      <c r="E47" s="231">
        <v>0.86839999999999995</v>
      </c>
      <c r="F47" s="231">
        <v>3.7454999999999998</v>
      </c>
      <c r="G47" s="231">
        <v>0.93620000000000003</v>
      </c>
      <c r="H47" s="231">
        <v>3.2130000000000001</v>
      </c>
      <c r="I47" s="231">
        <v>0.94840000000000002</v>
      </c>
      <c r="J47" s="231">
        <v>4.4367000000000001</v>
      </c>
      <c r="K47" s="231">
        <v>0.86199999999999999</v>
      </c>
      <c r="L47" s="231">
        <v>3.7772999999999999</v>
      </c>
      <c r="M47" s="231">
        <v>1.6489</v>
      </c>
      <c r="N47" s="231">
        <v>2.1732999999999998</v>
      </c>
      <c r="O47" s="231">
        <v>0.84860000000000002</v>
      </c>
      <c r="P47" s="231">
        <v>0</v>
      </c>
    </row>
    <row r="48" spans="1:16" ht="15">
      <c r="A48" s="74">
        <v>40</v>
      </c>
      <c r="B48" s="231">
        <v>0</v>
      </c>
      <c r="C48" s="231">
        <v>0</v>
      </c>
      <c r="D48" s="231">
        <v>4.8156999999999996</v>
      </c>
      <c r="E48" s="231">
        <v>0.85199999999999998</v>
      </c>
      <c r="F48" s="231">
        <v>3.6606000000000001</v>
      </c>
      <c r="G48" s="231">
        <v>0.92490000000000006</v>
      </c>
      <c r="H48" s="231">
        <v>3.1932</v>
      </c>
      <c r="I48" s="231">
        <v>0.91710000000000003</v>
      </c>
      <c r="J48" s="231">
        <v>4.5979000000000001</v>
      </c>
      <c r="K48" s="231">
        <v>0.82789999999999997</v>
      </c>
      <c r="L48" s="231">
        <v>3.8201000000000001</v>
      </c>
      <c r="M48" s="231">
        <v>1.6214</v>
      </c>
      <c r="N48" s="231">
        <v>2.1025</v>
      </c>
      <c r="O48" s="231">
        <v>0.87280000000000002</v>
      </c>
      <c r="P48" s="231">
        <v>0</v>
      </c>
    </row>
    <row r="49" spans="1:16" ht="15">
      <c r="A49" s="74">
        <v>41</v>
      </c>
      <c r="B49" s="231">
        <v>0</v>
      </c>
      <c r="C49" s="231">
        <v>0</v>
      </c>
      <c r="D49" s="231">
        <v>4.3935000000000004</v>
      </c>
      <c r="E49" s="231">
        <v>0.83550000000000002</v>
      </c>
      <c r="F49" s="231">
        <v>3.5756000000000001</v>
      </c>
      <c r="G49" s="231">
        <v>0.91359999999999997</v>
      </c>
      <c r="H49" s="231">
        <v>3.1735000000000002</v>
      </c>
      <c r="I49" s="231">
        <v>0.88570000000000004</v>
      </c>
      <c r="J49" s="231">
        <v>4.7590000000000003</v>
      </c>
      <c r="K49" s="231">
        <v>0.79390000000000005</v>
      </c>
      <c r="L49" s="231">
        <v>3.8628999999999998</v>
      </c>
      <c r="M49" s="231">
        <v>1.5938000000000001</v>
      </c>
      <c r="N49" s="231">
        <v>2.0318000000000001</v>
      </c>
      <c r="O49" s="231">
        <v>0.89690000000000003</v>
      </c>
      <c r="P49" s="231">
        <v>0</v>
      </c>
    </row>
    <row r="50" spans="1:16" ht="15">
      <c r="A50" s="74">
        <v>42</v>
      </c>
      <c r="B50" s="231">
        <v>0</v>
      </c>
      <c r="C50" s="231">
        <v>0</v>
      </c>
      <c r="D50" s="231">
        <v>3.9712999999999998</v>
      </c>
      <c r="E50" s="231">
        <v>0.81910000000000005</v>
      </c>
      <c r="F50" s="231">
        <v>3.4906999999999999</v>
      </c>
      <c r="G50" s="231">
        <v>0.90229999999999999</v>
      </c>
      <c r="H50" s="231">
        <v>3.1537000000000002</v>
      </c>
      <c r="I50" s="231">
        <v>0.85429999999999995</v>
      </c>
      <c r="J50" s="231">
        <v>4.9202000000000004</v>
      </c>
      <c r="K50" s="231">
        <v>0.75990000000000002</v>
      </c>
      <c r="L50" s="231">
        <v>3.9056999999999999</v>
      </c>
      <c r="M50" s="231">
        <v>1.5663</v>
      </c>
      <c r="N50" s="231">
        <v>1.9610000000000001</v>
      </c>
      <c r="O50" s="231">
        <v>0.92110000000000003</v>
      </c>
      <c r="P50" s="231">
        <v>0</v>
      </c>
    </row>
    <row r="51" spans="1:16" ht="15">
      <c r="A51" s="74">
        <v>43</v>
      </c>
      <c r="B51" s="231">
        <v>0</v>
      </c>
      <c r="C51" s="231">
        <v>0</v>
      </c>
      <c r="D51" s="231">
        <v>3.8921000000000001</v>
      </c>
      <c r="E51" s="231">
        <v>0.81879999999999997</v>
      </c>
      <c r="F51" s="231">
        <v>3.3003999999999998</v>
      </c>
      <c r="G51" s="231">
        <v>0.89349999999999996</v>
      </c>
      <c r="H51" s="231">
        <v>3.2158000000000002</v>
      </c>
      <c r="I51" s="231">
        <v>0.85029999999999994</v>
      </c>
      <c r="J51" s="231">
        <v>4.7676999999999996</v>
      </c>
      <c r="K51" s="231">
        <v>0.76080000000000003</v>
      </c>
      <c r="L51" s="231">
        <v>3.7909000000000002</v>
      </c>
      <c r="M51" s="231">
        <v>1.5397000000000001</v>
      </c>
      <c r="N51" s="231">
        <v>1.9184000000000001</v>
      </c>
      <c r="O51" s="231">
        <v>0.93200000000000005</v>
      </c>
      <c r="P51" s="231">
        <v>0</v>
      </c>
    </row>
    <row r="52" spans="1:16" ht="15">
      <c r="A52" s="74">
        <v>44</v>
      </c>
      <c r="B52" s="231">
        <v>0</v>
      </c>
      <c r="C52" s="231">
        <v>0</v>
      </c>
      <c r="D52" s="231">
        <v>3.8128000000000002</v>
      </c>
      <c r="E52" s="231">
        <v>0.81859999999999999</v>
      </c>
      <c r="F52" s="231">
        <v>3.1101000000000001</v>
      </c>
      <c r="G52" s="231">
        <v>0.88480000000000003</v>
      </c>
      <c r="H52" s="231">
        <v>3.278</v>
      </c>
      <c r="I52" s="231">
        <v>0.84630000000000005</v>
      </c>
      <c r="J52" s="231">
        <v>4.6151999999999997</v>
      </c>
      <c r="K52" s="231">
        <v>0.76180000000000003</v>
      </c>
      <c r="L52" s="231">
        <v>3.6760999999999999</v>
      </c>
      <c r="M52" s="231">
        <v>1.5130999999999999</v>
      </c>
      <c r="N52" s="231">
        <v>1.8756999999999999</v>
      </c>
      <c r="O52" s="231">
        <v>0.94299999999999995</v>
      </c>
      <c r="P52" s="231">
        <v>0</v>
      </c>
    </row>
    <row r="53" spans="1:16" ht="15">
      <c r="A53" s="74">
        <v>45</v>
      </c>
      <c r="B53" s="231">
        <v>0</v>
      </c>
      <c r="C53" s="231">
        <v>0</v>
      </c>
      <c r="D53" s="231">
        <v>3.9689000000000001</v>
      </c>
      <c r="E53" s="231">
        <v>1.0482</v>
      </c>
      <c r="F53" s="231">
        <v>3.6318999999999999</v>
      </c>
      <c r="G53" s="231">
        <v>1.1213</v>
      </c>
      <c r="H53" s="231">
        <v>3.9415</v>
      </c>
      <c r="I53" s="231">
        <v>1.0785</v>
      </c>
      <c r="J53" s="231">
        <v>5.0080999999999998</v>
      </c>
      <c r="K53" s="231">
        <v>0.97699999999999998</v>
      </c>
      <c r="L53" s="231">
        <v>3.7585999999999999</v>
      </c>
      <c r="M53" s="231">
        <v>1.9018999999999999</v>
      </c>
      <c r="N53" s="231">
        <v>2.3445</v>
      </c>
      <c r="O53" s="231">
        <v>1.2351000000000001</v>
      </c>
      <c r="P53" s="231">
        <v>0</v>
      </c>
    </row>
    <row r="54" spans="1:16" ht="15">
      <c r="A54" s="74">
        <v>46</v>
      </c>
      <c r="B54" s="231">
        <v>0</v>
      </c>
      <c r="C54" s="231">
        <v>0</v>
      </c>
      <c r="D54" s="231">
        <v>3.9668000000000001</v>
      </c>
      <c r="E54" s="231">
        <v>1.0503</v>
      </c>
      <c r="F54" s="231">
        <v>3.3626999999999998</v>
      </c>
      <c r="G54" s="231">
        <v>1.1126</v>
      </c>
      <c r="H54" s="231">
        <v>4.0083000000000002</v>
      </c>
      <c r="I54" s="231">
        <v>1.0758000000000001</v>
      </c>
      <c r="J54" s="231">
        <v>4.9006999999999996</v>
      </c>
      <c r="K54" s="231">
        <v>0.98050000000000004</v>
      </c>
      <c r="L54" s="231">
        <v>3.7084000000000001</v>
      </c>
      <c r="M54" s="231">
        <v>1.8718999999999999</v>
      </c>
      <c r="N54" s="231">
        <v>2.2946</v>
      </c>
      <c r="O54" s="231">
        <v>1.2524</v>
      </c>
      <c r="P54" s="231">
        <v>0</v>
      </c>
    </row>
    <row r="55" spans="1:16" ht="15">
      <c r="A55" s="74">
        <v>47</v>
      </c>
      <c r="B55" s="231">
        <v>0</v>
      </c>
      <c r="C55" s="231">
        <v>0</v>
      </c>
      <c r="D55" s="231">
        <v>3.9647000000000001</v>
      </c>
      <c r="E55" s="231">
        <v>1.0524</v>
      </c>
      <c r="F55" s="231">
        <v>3.0933999999999999</v>
      </c>
      <c r="G55" s="231">
        <v>1.1039000000000001</v>
      </c>
      <c r="H55" s="231">
        <v>4.0750999999999999</v>
      </c>
      <c r="I55" s="231">
        <v>1.073</v>
      </c>
      <c r="J55" s="231">
        <v>4.7933000000000003</v>
      </c>
      <c r="K55" s="231">
        <v>0.98399999999999999</v>
      </c>
      <c r="L55" s="231">
        <v>3.6581999999999999</v>
      </c>
      <c r="M55" s="231">
        <v>1.8418000000000001</v>
      </c>
      <c r="N55" s="231">
        <v>2.2446999999999999</v>
      </c>
      <c r="O55" s="231">
        <v>1.2696000000000001</v>
      </c>
      <c r="P55" s="231">
        <v>0</v>
      </c>
    </row>
    <row r="56" spans="1:16" ht="15">
      <c r="A56" s="74">
        <v>48</v>
      </c>
      <c r="B56" s="231">
        <v>0</v>
      </c>
      <c r="C56" s="231">
        <v>0</v>
      </c>
      <c r="D56" s="231">
        <v>3.9626999999999999</v>
      </c>
      <c r="E56" s="231">
        <v>1.0546</v>
      </c>
      <c r="F56" s="231">
        <v>2.8241999999999998</v>
      </c>
      <c r="G56" s="231">
        <v>1.0951</v>
      </c>
      <c r="H56" s="231">
        <v>4.1420000000000003</v>
      </c>
      <c r="I56" s="231">
        <v>1.0703</v>
      </c>
      <c r="J56" s="231">
        <v>4.6859000000000002</v>
      </c>
      <c r="K56" s="231">
        <v>0.98750000000000004</v>
      </c>
      <c r="L56" s="231">
        <v>3.6078999999999999</v>
      </c>
      <c r="M56" s="231">
        <v>1.8118000000000001</v>
      </c>
      <c r="N56" s="231">
        <v>2.1947999999999999</v>
      </c>
      <c r="O56" s="231">
        <v>1.2867999999999999</v>
      </c>
      <c r="P56" s="231">
        <v>0</v>
      </c>
    </row>
    <row r="57" spans="1:16" ht="15">
      <c r="A57" s="74">
        <v>49</v>
      </c>
      <c r="B57" s="231">
        <v>0</v>
      </c>
      <c r="C57" s="231">
        <v>0</v>
      </c>
      <c r="D57" s="231">
        <v>3.9605999999999999</v>
      </c>
      <c r="E57" s="231">
        <v>1.0567</v>
      </c>
      <c r="F57" s="231">
        <v>2.5548999999999999</v>
      </c>
      <c r="G57" s="231">
        <v>1.0864</v>
      </c>
      <c r="H57" s="231">
        <v>4.2088000000000001</v>
      </c>
      <c r="I57" s="231">
        <v>1.0676000000000001</v>
      </c>
      <c r="J57" s="231">
        <v>4.5785</v>
      </c>
      <c r="K57" s="231">
        <v>0.99099999999999999</v>
      </c>
      <c r="L57" s="231">
        <v>3.5577000000000001</v>
      </c>
      <c r="M57" s="231">
        <v>1.7817000000000001</v>
      </c>
      <c r="N57" s="231">
        <v>2.1448999999999998</v>
      </c>
      <c r="O57" s="231">
        <v>1.3041</v>
      </c>
      <c r="P57" s="231">
        <v>0</v>
      </c>
    </row>
    <row r="58" spans="1:16" ht="15">
      <c r="A58" s="74">
        <v>50</v>
      </c>
      <c r="B58" s="231">
        <v>0</v>
      </c>
      <c r="C58" s="231">
        <v>0</v>
      </c>
      <c r="D58" s="231">
        <v>3.9586000000000001</v>
      </c>
      <c r="E58" s="231">
        <v>1.0588</v>
      </c>
      <c r="F58" s="231">
        <v>2.2856999999999998</v>
      </c>
      <c r="G58" s="231">
        <v>1.0775999999999999</v>
      </c>
      <c r="H58" s="231">
        <v>4.2755999999999998</v>
      </c>
      <c r="I58" s="231">
        <v>1.0649</v>
      </c>
      <c r="J58" s="231">
        <v>4.4710999999999999</v>
      </c>
      <c r="K58" s="231">
        <v>0.99450000000000005</v>
      </c>
      <c r="L58" s="231">
        <v>3.5074000000000001</v>
      </c>
      <c r="M58" s="231">
        <v>1.7516</v>
      </c>
      <c r="N58" s="231">
        <v>2.0950000000000002</v>
      </c>
      <c r="O58" s="231">
        <v>1.3212999999999999</v>
      </c>
      <c r="P58" s="231">
        <v>0</v>
      </c>
    </row>
    <row r="59" spans="1:16" ht="15">
      <c r="A59" s="74">
        <v>51</v>
      </c>
      <c r="B59" s="231">
        <v>0</v>
      </c>
      <c r="C59" s="231">
        <v>0</v>
      </c>
      <c r="D59" s="231">
        <v>3.9565000000000001</v>
      </c>
      <c r="E59" s="231">
        <v>1.0609999999999999</v>
      </c>
      <c r="F59" s="231">
        <v>2.0164</v>
      </c>
      <c r="G59" s="231">
        <v>1.0689</v>
      </c>
      <c r="H59" s="231">
        <v>4.3423999999999996</v>
      </c>
      <c r="I59" s="231">
        <v>1.0622</v>
      </c>
      <c r="J59" s="231">
        <v>4.3636999999999997</v>
      </c>
      <c r="K59" s="231">
        <v>0.998</v>
      </c>
      <c r="L59" s="231">
        <v>3.4571999999999998</v>
      </c>
      <c r="M59" s="231">
        <v>1.7216</v>
      </c>
      <c r="N59" s="231">
        <v>2.0451000000000001</v>
      </c>
      <c r="O59" s="231">
        <v>1.3385</v>
      </c>
      <c r="P59" s="231">
        <v>0</v>
      </c>
    </row>
    <row r="60" spans="1:16" ht="15">
      <c r="A60" s="74">
        <v>52</v>
      </c>
      <c r="B60" s="231">
        <v>0</v>
      </c>
      <c r="C60" s="231">
        <v>0</v>
      </c>
      <c r="D60" s="231">
        <v>3.9544000000000001</v>
      </c>
      <c r="E60" s="231">
        <v>1.0630999999999999</v>
      </c>
      <c r="F60" s="231">
        <v>1.7472000000000001</v>
      </c>
      <c r="G60" s="231">
        <v>1.0601</v>
      </c>
      <c r="H60" s="231">
        <v>4.4092000000000002</v>
      </c>
      <c r="I60" s="231">
        <v>1.0595000000000001</v>
      </c>
      <c r="J60" s="231">
        <v>4.2563000000000004</v>
      </c>
      <c r="K60" s="231">
        <v>1.0015000000000001</v>
      </c>
      <c r="L60" s="231">
        <v>3.407</v>
      </c>
      <c r="M60" s="231">
        <v>1.6915</v>
      </c>
      <c r="N60" s="231">
        <v>1.9952000000000001</v>
      </c>
      <c r="O60" s="231">
        <v>1.3556999999999999</v>
      </c>
      <c r="P60" s="231">
        <v>0</v>
      </c>
    </row>
    <row r="61" spans="1:16" ht="15">
      <c r="A61" s="74">
        <v>53</v>
      </c>
      <c r="B61" s="231">
        <v>0</v>
      </c>
      <c r="C61" s="231">
        <v>0</v>
      </c>
      <c r="D61" s="231">
        <v>3.9523999999999999</v>
      </c>
      <c r="E61" s="231">
        <v>1.0651999999999999</v>
      </c>
      <c r="F61" s="231">
        <v>1.4779</v>
      </c>
      <c r="G61" s="231">
        <v>1.0513999999999999</v>
      </c>
      <c r="H61" s="231">
        <v>4.476</v>
      </c>
      <c r="I61" s="231">
        <v>1.0568</v>
      </c>
      <c r="J61" s="231">
        <v>4.1489000000000003</v>
      </c>
      <c r="K61" s="231">
        <v>1.0049999999999999</v>
      </c>
      <c r="L61" s="231">
        <v>3.3567</v>
      </c>
      <c r="M61" s="231">
        <v>1.6615</v>
      </c>
      <c r="N61" s="231">
        <v>1.9453</v>
      </c>
      <c r="O61" s="231">
        <v>1.373</v>
      </c>
      <c r="P61" s="231">
        <v>0</v>
      </c>
    </row>
    <row r="62" spans="1:16" ht="15">
      <c r="A62" s="74">
        <v>54</v>
      </c>
      <c r="B62" s="231">
        <v>0</v>
      </c>
      <c r="C62" s="231">
        <v>0</v>
      </c>
      <c r="D62" s="231">
        <v>3.9502999999999999</v>
      </c>
      <c r="E62" s="231">
        <v>1.0672999999999999</v>
      </c>
      <c r="F62" s="231">
        <v>1.2087000000000001</v>
      </c>
      <c r="G62" s="231">
        <v>1.0427</v>
      </c>
      <c r="H62" s="231">
        <v>4.5429000000000004</v>
      </c>
      <c r="I62" s="231">
        <v>1.0541</v>
      </c>
      <c r="J62" s="231">
        <v>4.0415000000000001</v>
      </c>
      <c r="K62" s="231">
        <v>1.0085</v>
      </c>
      <c r="L62" s="231">
        <v>3.3065000000000002</v>
      </c>
      <c r="M62" s="231">
        <v>1.6314</v>
      </c>
      <c r="N62" s="231">
        <v>1.8954</v>
      </c>
      <c r="O62" s="231">
        <v>1.3902000000000001</v>
      </c>
      <c r="P62" s="231">
        <v>0</v>
      </c>
    </row>
    <row r="63" spans="1:16" ht="15">
      <c r="A63" s="74">
        <v>55</v>
      </c>
      <c r="B63" s="231">
        <v>0</v>
      </c>
      <c r="C63" s="231">
        <v>0</v>
      </c>
      <c r="D63" s="231">
        <v>3.8191999999999999</v>
      </c>
      <c r="E63" s="231">
        <v>1.0661</v>
      </c>
      <c r="F63" s="231">
        <v>1.3128</v>
      </c>
      <c r="G63" s="231">
        <v>1.0383</v>
      </c>
      <c r="H63" s="231">
        <v>4.4565000000000001</v>
      </c>
      <c r="I63" s="231">
        <v>1.0526</v>
      </c>
      <c r="J63" s="231">
        <v>3.8458000000000001</v>
      </c>
      <c r="K63" s="231">
        <v>1.0043</v>
      </c>
      <c r="L63" s="231">
        <v>3.1920999999999999</v>
      </c>
      <c r="M63" s="231">
        <v>1.6234</v>
      </c>
      <c r="N63" s="231">
        <v>1.8576999999999999</v>
      </c>
      <c r="O63" s="231">
        <v>1.3723000000000001</v>
      </c>
      <c r="P63" s="231">
        <v>0</v>
      </c>
    </row>
    <row r="64" spans="1:16" ht="15">
      <c r="A64" s="74">
        <v>56</v>
      </c>
      <c r="B64" s="231">
        <v>0</v>
      </c>
      <c r="C64" s="231">
        <v>0</v>
      </c>
      <c r="D64" s="231">
        <v>3.6882000000000001</v>
      </c>
      <c r="E64" s="231">
        <v>1.0648</v>
      </c>
      <c r="F64" s="231">
        <v>1.417</v>
      </c>
      <c r="G64" s="231">
        <v>1.034</v>
      </c>
      <c r="H64" s="231">
        <v>4.3700999999999999</v>
      </c>
      <c r="I64" s="231">
        <v>1.0510999999999999</v>
      </c>
      <c r="J64" s="231">
        <v>3.6501999999999999</v>
      </c>
      <c r="K64" s="231">
        <v>1.0001</v>
      </c>
      <c r="L64" s="231">
        <v>3.0775999999999999</v>
      </c>
      <c r="M64" s="231">
        <v>1.6153</v>
      </c>
      <c r="N64" s="231">
        <v>1.8199000000000001</v>
      </c>
      <c r="O64" s="231">
        <v>1.3545</v>
      </c>
      <c r="P64" s="231">
        <v>0</v>
      </c>
    </row>
    <row r="65" spans="1:16" ht="15">
      <c r="A65" s="74">
        <v>57</v>
      </c>
      <c r="B65" s="231">
        <v>0</v>
      </c>
      <c r="C65" s="231">
        <v>0</v>
      </c>
      <c r="D65" s="231">
        <v>3.5571000000000002</v>
      </c>
      <c r="E65" s="231">
        <v>1.0634999999999999</v>
      </c>
      <c r="F65" s="231">
        <v>1.5212000000000001</v>
      </c>
      <c r="G65" s="231">
        <v>1.0296000000000001</v>
      </c>
      <c r="H65" s="231">
        <v>4.2836999999999996</v>
      </c>
      <c r="I65" s="231">
        <v>1.0496000000000001</v>
      </c>
      <c r="J65" s="231">
        <v>3.4546000000000001</v>
      </c>
      <c r="K65" s="231">
        <v>0.99590000000000001</v>
      </c>
      <c r="L65" s="231">
        <v>2.9632000000000001</v>
      </c>
      <c r="M65" s="231">
        <v>1.6073</v>
      </c>
      <c r="N65" s="231">
        <v>1.7822</v>
      </c>
      <c r="O65" s="231">
        <v>1.3366</v>
      </c>
      <c r="P65" s="231">
        <v>0</v>
      </c>
    </row>
    <row r="66" spans="1:16" ht="15">
      <c r="A66" s="74">
        <v>58</v>
      </c>
      <c r="B66" s="231">
        <v>0</v>
      </c>
      <c r="C66" s="231">
        <v>0</v>
      </c>
      <c r="D66" s="231">
        <v>3.4260000000000002</v>
      </c>
      <c r="E66" s="231">
        <v>1.0622</v>
      </c>
      <c r="F66" s="231">
        <v>1.6254</v>
      </c>
      <c r="G66" s="231">
        <v>1.0253000000000001</v>
      </c>
      <c r="H66" s="231">
        <v>4.1973000000000003</v>
      </c>
      <c r="I66" s="231">
        <v>1.0482</v>
      </c>
      <c r="J66" s="231">
        <v>3.2589999999999999</v>
      </c>
      <c r="K66" s="231">
        <v>0.99170000000000003</v>
      </c>
      <c r="L66" s="231">
        <v>2.8488000000000002</v>
      </c>
      <c r="M66" s="231">
        <v>1.5992999999999999</v>
      </c>
      <c r="N66" s="231">
        <v>1.7444999999999999</v>
      </c>
      <c r="O66" s="231">
        <v>1.3187</v>
      </c>
      <c r="P66" s="231">
        <v>0</v>
      </c>
    </row>
    <row r="67" spans="1:16" ht="15">
      <c r="A67" s="74">
        <v>59</v>
      </c>
      <c r="B67" s="231">
        <v>0</v>
      </c>
      <c r="C67" s="231">
        <v>0</v>
      </c>
      <c r="D67" s="231">
        <v>3.2949999999999999</v>
      </c>
      <c r="E67" s="231">
        <v>1.0609</v>
      </c>
      <c r="F67" s="231">
        <v>1.7295</v>
      </c>
      <c r="G67" s="231">
        <v>1.0208999999999999</v>
      </c>
      <c r="H67" s="231">
        <v>4.1109</v>
      </c>
      <c r="I67" s="231">
        <v>1.0467</v>
      </c>
      <c r="J67" s="231">
        <v>3.0632999999999999</v>
      </c>
      <c r="K67" s="231">
        <v>0.98750000000000004</v>
      </c>
      <c r="L67" s="231">
        <v>2.7343999999999999</v>
      </c>
      <c r="M67" s="231">
        <v>1.5911999999999999</v>
      </c>
      <c r="N67" s="231">
        <v>1.7068000000000001</v>
      </c>
      <c r="O67" s="231">
        <v>1.3008</v>
      </c>
      <c r="P67" s="231">
        <v>0</v>
      </c>
    </row>
    <row r="68" spans="1:16" ht="15">
      <c r="A68" s="74">
        <v>60</v>
      </c>
      <c r="B68" s="231">
        <v>0</v>
      </c>
      <c r="C68" s="231">
        <v>0</v>
      </c>
      <c r="D68" s="231">
        <v>3.1638999999999999</v>
      </c>
      <c r="E68" s="231">
        <v>1.0596000000000001</v>
      </c>
      <c r="F68" s="231">
        <v>1.8337000000000001</v>
      </c>
      <c r="G68" s="231">
        <v>1.0165999999999999</v>
      </c>
      <c r="H68" s="231">
        <v>4.0244999999999997</v>
      </c>
      <c r="I68" s="231">
        <v>1.0451999999999999</v>
      </c>
      <c r="J68" s="231">
        <v>2.8677000000000001</v>
      </c>
      <c r="K68" s="231">
        <v>0.98329999999999995</v>
      </c>
      <c r="L68" s="231">
        <v>2.6198999999999999</v>
      </c>
      <c r="M68" s="231">
        <v>1.5831999999999999</v>
      </c>
      <c r="N68" s="231">
        <v>1.669</v>
      </c>
      <c r="O68" s="231">
        <v>1.2829999999999999</v>
      </c>
      <c r="P68" s="231">
        <v>0</v>
      </c>
    </row>
    <row r="70" spans="1:16">
      <c r="A70" s="73" t="e">
        <f>HLOOKUP('Calculatrice des coûts NMETI'!$I$22, B74:P135, MATCH('Calculatrice des coûts NMETI'!$K$22,A74:A135))</f>
        <v>#N/A</v>
      </c>
    </row>
    <row r="71" spans="1:16">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74">
        <v>0</v>
      </c>
      <c r="B75" s="231">
        <v>0</v>
      </c>
      <c r="C75" s="231">
        <v>0</v>
      </c>
      <c r="D75" s="231">
        <v>29.684999999999999</v>
      </c>
      <c r="E75" s="231">
        <v>12.8268</v>
      </c>
      <c r="F75" s="231">
        <v>37.71</v>
      </c>
      <c r="G75" s="231">
        <v>8.0574999999999992</v>
      </c>
      <c r="H75" s="231">
        <v>31.668800000000001</v>
      </c>
      <c r="I75" s="231">
        <v>8.0937000000000001</v>
      </c>
      <c r="J75" s="231">
        <v>24.704999999999998</v>
      </c>
      <c r="K75" s="231">
        <v>5.5890000000000004</v>
      </c>
      <c r="L75" s="231">
        <v>24.9038</v>
      </c>
      <c r="M75" s="231">
        <v>16.981200000000001</v>
      </c>
      <c r="N75" s="231">
        <v>0</v>
      </c>
      <c r="O75" s="231">
        <v>0</v>
      </c>
      <c r="P75" s="231">
        <v>0</v>
      </c>
    </row>
    <row r="76" spans="1:16" ht="15">
      <c r="A76" s="74">
        <v>1</v>
      </c>
      <c r="B76" s="231">
        <v>0</v>
      </c>
      <c r="C76" s="231">
        <v>0</v>
      </c>
      <c r="D76" s="231">
        <v>26.386700000000001</v>
      </c>
      <c r="E76" s="231">
        <v>11.4016</v>
      </c>
      <c r="F76" s="231">
        <v>33.520000000000003</v>
      </c>
      <c r="G76" s="231">
        <v>7.1622000000000003</v>
      </c>
      <c r="H76" s="231">
        <v>28.15</v>
      </c>
      <c r="I76" s="231">
        <v>7.1943999999999999</v>
      </c>
      <c r="J76" s="231">
        <v>21.96</v>
      </c>
      <c r="K76" s="231">
        <v>4.968</v>
      </c>
      <c r="L76" s="231">
        <v>22.136700000000001</v>
      </c>
      <c r="M76" s="231">
        <v>15.0944</v>
      </c>
      <c r="N76" s="231">
        <v>0</v>
      </c>
      <c r="O76" s="231">
        <v>0</v>
      </c>
      <c r="P76" s="231">
        <v>0</v>
      </c>
    </row>
    <row r="77" spans="1:16" ht="15">
      <c r="A77" s="74">
        <v>2</v>
      </c>
      <c r="B77" s="231">
        <v>0</v>
      </c>
      <c r="C77" s="231">
        <v>0</v>
      </c>
      <c r="D77" s="231">
        <v>23.0883</v>
      </c>
      <c r="E77" s="231">
        <v>9.9763999999999999</v>
      </c>
      <c r="F77" s="231">
        <v>29.33</v>
      </c>
      <c r="G77" s="231">
        <v>6.2668999999999997</v>
      </c>
      <c r="H77" s="231">
        <v>24.6313</v>
      </c>
      <c r="I77" s="231">
        <v>6.2950999999999997</v>
      </c>
      <c r="J77" s="231">
        <v>19.215</v>
      </c>
      <c r="K77" s="231">
        <v>4.3470000000000004</v>
      </c>
      <c r="L77" s="231">
        <v>19.369599999999998</v>
      </c>
      <c r="M77" s="231">
        <v>13.207599999999999</v>
      </c>
      <c r="N77" s="231">
        <v>0</v>
      </c>
      <c r="O77" s="231">
        <v>0</v>
      </c>
      <c r="P77" s="231">
        <v>0</v>
      </c>
    </row>
    <row r="78" spans="1:16" ht="15">
      <c r="A78" s="74">
        <v>3</v>
      </c>
      <c r="B78" s="231">
        <v>0</v>
      </c>
      <c r="C78" s="231">
        <v>0</v>
      </c>
      <c r="D78" s="231">
        <v>19.79</v>
      </c>
      <c r="E78" s="231">
        <v>8.5511999999999997</v>
      </c>
      <c r="F78" s="231">
        <v>25.14</v>
      </c>
      <c r="G78" s="231">
        <v>5.3716999999999997</v>
      </c>
      <c r="H78" s="231">
        <v>21.112500000000001</v>
      </c>
      <c r="I78" s="231">
        <v>5.3958000000000004</v>
      </c>
      <c r="J78" s="231">
        <v>16.47</v>
      </c>
      <c r="K78" s="231">
        <v>3.726</v>
      </c>
      <c r="L78" s="231">
        <v>16.602499999999999</v>
      </c>
      <c r="M78" s="231">
        <v>11.3208</v>
      </c>
      <c r="N78" s="231">
        <v>0</v>
      </c>
      <c r="O78" s="231">
        <v>0</v>
      </c>
      <c r="P78" s="231">
        <v>0</v>
      </c>
    </row>
    <row r="79" spans="1:16" ht="15">
      <c r="A79" s="74">
        <v>4</v>
      </c>
      <c r="B79" s="231">
        <v>0</v>
      </c>
      <c r="C79" s="231">
        <v>0</v>
      </c>
      <c r="D79" s="231">
        <v>16.491700000000002</v>
      </c>
      <c r="E79" s="231">
        <v>7.1260000000000003</v>
      </c>
      <c r="F79" s="231">
        <v>20.95</v>
      </c>
      <c r="G79" s="231">
        <v>4.4763999999999999</v>
      </c>
      <c r="H79" s="231">
        <v>17.593800000000002</v>
      </c>
      <c r="I79" s="231">
        <v>4.4965000000000002</v>
      </c>
      <c r="J79" s="231">
        <v>13.725</v>
      </c>
      <c r="K79" s="231">
        <v>3.105</v>
      </c>
      <c r="L79" s="231">
        <v>13.8354</v>
      </c>
      <c r="M79" s="231">
        <v>9.4339999999999993</v>
      </c>
      <c r="N79" s="231">
        <v>0</v>
      </c>
      <c r="O79" s="231">
        <v>0</v>
      </c>
      <c r="P79" s="231">
        <v>0</v>
      </c>
    </row>
    <row r="80" spans="1:16" ht="15">
      <c r="A80" s="74">
        <v>5</v>
      </c>
      <c r="B80" s="231">
        <v>0</v>
      </c>
      <c r="C80" s="231">
        <v>0</v>
      </c>
      <c r="D80" s="231">
        <v>13.193300000000001</v>
      </c>
      <c r="E80" s="231">
        <v>5.7008000000000001</v>
      </c>
      <c r="F80" s="231">
        <v>16.760000000000002</v>
      </c>
      <c r="G80" s="231">
        <v>3.5811000000000002</v>
      </c>
      <c r="H80" s="231">
        <v>14.074999999999999</v>
      </c>
      <c r="I80" s="231">
        <v>3.5972</v>
      </c>
      <c r="J80" s="231">
        <v>10.98</v>
      </c>
      <c r="K80" s="231">
        <v>2.484</v>
      </c>
      <c r="L80" s="231">
        <v>11.068300000000001</v>
      </c>
      <c r="M80" s="231">
        <v>7.5472000000000001</v>
      </c>
      <c r="N80" s="231">
        <v>0</v>
      </c>
      <c r="O80" s="231">
        <v>0</v>
      </c>
      <c r="P80" s="231">
        <v>0</v>
      </c>
    </row>
    <row r="81" spans="1:16" ht="15">
      <c r="A81" s="74">
        <v>6</v>
      </c>
      <c r="B81" s="231">
        <v>0</v>
      </c>
      <c r="C81" s="231">
        <v>0</v>
      </c>
      <c r="D81" s="231">
        <v>9.8949999999999996</v>
      </c>
      <c r="E81" s="231">
        <v>4.2755999999999998</v>
      </c>
      <c r="F81" s="231">
        <v>12.57</v>
      </c>
      <c r="G81" s="231">
        <v>2.6858</v>
      </c>
      <c r="H81" s="231">
        <v>10.5563</v>
      </c>
      <c r="I81" s="231">
        <v>2.6979000000000002</v>
      </c>
      <c r="J81" s="231">
        <v>8.2349999999999994</v>
      </c>
      <c r="K81" s="231">
        <v>1.863</v>
      </c>
      <c r="L81" s="231">
        <v>8.3012999999999995</v>
      </c>
      <c r="M81" s="231">
        <v>5.6604000000000001</v>
      </c>
      <c r="N81" s="231">
        <v>0</v>
      </c>
      <c r="O81" s="231">
        <v>0</v>
      </c>
      <c r="P81" s="231">
        <v>0</v>
      </c>
    </row>
    <row r="82" spans="1:16" ht="15">
      <c r="A82" s="74">
        <v>7</v>
      </c>
      <c r="B82" s="231">
        <v>0</v>
      </c>
      <c r="C82" s="231">
        <v>0</v>
      </c>
      <c r="D82" s="231">
        <v>9.3975000000000009</v>
      </c>
      <c r="E82" s="231">
        <v>4.1567999999999996</v>
      </c>
      <c r="F82" s="231">
        <v>11.962999999999999</v>
      </c>
      <c r="G82" s="231">
        <v>2.6112000000000002</v>
      </c>
      <c r="H82" s="231">
        <v>10.1607</v>
      </c>
      <c r="I82" s="231">
        <v>2.6230000000000002</v>
      </c>
      <c r="J82" s="231">
        <v>8.0139999999999993</v>
      </c>
      <c r="K82" s="231">
        <v>1.8112999999999999</v>
      </c>
      <c r="L82" s="231">
        <v>7.9898999999999996</v>
      </c>
      <c r="M82" s="231">
        <v>5.5031999999999996</v>
      </c>
      <c r="N82" s="231">
        <v>0</v>
      </c>
      <c r="O82" s="231">
        <v>0</v>
      </c>
      <c r="P82" s="231">
        <v>0</v>
      </c>
    </row>
    <row r="83" spans="1:16" ht="15">
      <c r="A83" s="74">
        <v>8</v>
      </c>
      <c r="B83" s="231">
        <v>0</v>
      </c>
      <c r="C83" s="231">
        <v>0</v>
      </c>
      <c r="D83" s="231">
        <v>8.9001000000000001</v>
      </c>
      <c r="E83" s="231">
        <v>4.0381</v>
      </c>
      <c r="F83" s="231">
        <v>11.3559</v>
      </c>
      <c r="G83" s="231">
        <v>2.5366</v>
      </c>
      <c r="H83" s="231">
        <v>9.7652000000000001</v>
      </c>
      <c r="I83" s="231">
        <v>2.548</v>
      </c>
      <c r="J83" s="231">
        <v>7.7930000000000001</v>
      </c>
      <c r="K83" s="231">
        <v>1.7595000000000001</v>
      </c>
      <c r="L83" s="231">
        <v>7.6786000000000003</v>
      </c>
      <c r="M83" s="231">
        <v>5.3459000000000003</v>
      </c>
      <c r="N83" s="231">
        <v>0</v>
      </c>
      <c r="O83" s="231">
        <v>0</v>
      </c>
      <c r="P83" s="231">
        <v>0</v>
      </c>
    </row>
    <row r="84" spans="1:16" ht="15">
      <c r="A84" s="74">
        <v>9</v>
      </c>
      <c r="B84" s="231">
        <v>0</v>
      </c>
      <c r="C84" s="231">
        <v>0</v>
      </c>
      <c r="D84" s="231">
        <v>8.4025999999999996</v>
      </c>
      <c r="E84" s="231">
        <v>3.9192999999999998</v>
      </c>
      <c r="F84" s="231">
        <v>10.748900000000001</v>
      </c>
      <c r="G84" s="231">
        <v>2.4620000000000002</v>
      </c>
      <c r="H84" s="231">
        <v>9.3696000000000002</v>
      </c>
      <c r="I84" s="231">
        <v>2.4731000000000001</v>
      </c>
      <c r="J84" s="231">
        <v>7.5720999999999998</v>
      </c>
      <c r="K84" s="231">
        <v>1.7078</v>
      </c>
      <c r="L84" s="231">
        <v>7.3673000000000002</v>
      </c>
      <c r="M84" s="231">
        <v>5.1886999999999999</v>
      </c>
      <c r="N84" s="231">
        <v>0</v>
      </c>
      <c r="O84" s="231">
        <v>0</v>
      </c>
      <c r="P84" s="231">
        <v>0</v>
      </c>
    </row>
    <row r="85" spans="1:16" ht="15">
      <c r="A85" s="74">
        <v>10</v>
      </c>
      <c r="B85" s="231">
        <v>0</v>
      </c>
      <c r="C85" s="231">
        <v>0</v>
      </c>
      <c r="D85" s="231">
        <v>7.9051</v>
      </c>
      <c r="E85" s="231">
        <v>3.8005</v>
      </c>
      <c r="F85" s="231">
        <v>10.1418</v>
      </c>
      <c r="G85" s="231">
        <v>2.3874</v>
      </c>
      <c r="H85" s="231">
        <v>8.9741</v>
      </c>
      <c r="I85" s="231">
        <v>2.3980999999999999</v>
      </c>
      <c r="J85" s="231">
        <v>7.3510999999999997</v>
      </c>
      <c r="K85" s="231">
        <v>1.6559999999999999</v>
      </c>
      <c r="L85" s="231">
        <v>7.056</v>
      </c>
      <c r="M85" s="231">
        <v>5.0315000000000003</v>
      </c>
      <c r="N85" s="231">
        <v>0</v>
      </c>
      <c r="O85" s="231">
        <v>0</v>
      </c>
      <c r="P85" s="231">
        <v>0</v>
      </c>
    </row>
    <row r="86" spans="1:16" ht="15">
      <c r="A86" s="74">
        <v>11</v>
      </c>
      <c r="B86" s="231">
        <v>0</v>
      </c>
      <c r="C86" s="231">
        <v>0</v>
      </c>
      <c r="D86" s="231">
        <v>7.4076000000000004</v>
      </c>
      <c r="E86" s="231">
        <v>3.6818</v>
      </c>
      <c r="F86" s="231">
        <v>9.5348000000000006</v>
      </c>
      <c r="G86" s="231">
        <v>2.3128000000000002</v>
      </c>
      <c r="H86" s="231">
        <v>8.5785999999999998</v>
      </c>
      <c r="I86" s="231">
        <v>2.3231999999999999</v>
      </c>
      <c r="J86" s="231">
        <v>7.1300999999999997</v>
      </c>
      <c r="K86" s="231">
        <v>1.6043000000000001</v>
      </c>
      <c r="L86" s="231">
        <v>6.7446999999999999</v>
      </c>
      <c r="M86" s="231">
        <v>4.8742000000000001</v>
      </c>
      <c r="N86" s="231">
        <v>0</v>
      </c>
      <c r="O86" s="231">
        <v>0</v>
      </c>
      <c r="P86" s="231">
        <v>0</v>
      </c>
    </row>
    <row r="87" spans="1:16" ht="15">
      <c r="A87" s="74">
        <v>12</v>
      </c>
      <c r="B87" s="231">
        <v>0</v>
      </c>
      <c r="C87" s="231">
        <v>0</v>
      </c>
      <c r="D87" s="231">
        <v>6.9101999999999997</v>
      </c>
      <c r="E87" s="231">
        <v>3.5630000000000002</v>
      </c>
      <c r="F87" s="231">
        <v>8.9276999999999997</v>
      </c>
      <c r="G87" s="231">
        <v>2.2382</v>
      </c>
      <c r="H87" s="231">
        <v>8.1829999999999998</v>
      </c>
      <c r="I87" s="231">
        <v>2.2483</v>
      </c>
      <c r="J87" s="231">
        <v>6.9090999999999996</v>
      </c>
      <c r="K87" s="231">
        <v>1.5525</v>
      </c>
      <c r="L87" s="231">
        <v>6.4333999999999998</v>
      </c>
      <c r="M87" s="231">
        <v>4.7169999999999996</v>
      </c>
      <c r="N87" s="231">
        <v>0</v>
      </c>
      <c r="O87" s="231">
        <v>0</v>
      </c>
      <c r="P87" s="231">
        <v>0</v>
      </c>
    </row>
    <row r="88" spans="1:16" ht="15">
      <c r="A88" s="74">
        <v>13</v>
      </c>
      <c r="B88" s="231">
        <v>0</v>
      </c>
      <c r="C88" s="231">
        <v>0</v>
      </c>
      <c r="D88" s="231">
        <v>6.4127000000000001</v>
      </c>
      <c r="E88" s="231">
        <v>3.4441999999999999</v>
      </c>
      <c r="F88" s="231">
        <v>8.3207000000000004</v>
      </c>
      <c r="G88" s="231">
        <v>2.1636000000000002</v>
      </c>
      <c r="H88" s="231">
        <v>7.7874999999999996</v>
      </c>
      <c r="I88" s="231">
        <v>2.1732999999999998</v>
      </c>
      <c r="J88" s="231">
        <v>6.6881000000000004</v>
      </c>
      <c r="K88" s="231">
        <v>1.5007999999999999</v>
      </c>
      <c r="L88" s="231">
        <v>6.1220999999999997</v>
      </c>
      <c r="M88" s="231">
        <v>4.5598000000000001</v>
      </c>
      <c r="N88" s="231">
        <v>0</v>
      </c>
      <c r="O88" s="231">
        <v>0</v>
      </c>
      <c r="P88" s="231">
        <v>0</v>
      </c>
    </row>
    <row r="89" spans="1:16" ht="15">
      <c r="A89" s="74">
        <v>14</v>
      </c>
      <c r="B89" s="231">
        <v>0</v>
      </c>
      <c r="C89" s="231">
        <v>0</v>
      </c>
      <c r="D89" s="231">
        <v>5.9151999999999996</v>
      </c>
      <c r="E89" s="231">
        <v>3.3254999999999999</v>
      </c>
      <c r="F89" s="231">
        <v>7.7135999999999996</v>
      </c>
      <c r="G89" s="231">
        <v>2.089</v>
      </c>
      <c r="H89" s="231">
        <v>7.3920000000000003</v>
      </c>
      <c r="I89" s="231">
        <v>2.0983999999999998</v>
      </c>
      <c r="J89" s="231">
        <v>6.4672000000000001</v>
      </c>
      <c r="K89" s="231">
        <v>1.4490000000000001</v>
      </c>
      <c r="L89" s="231">
        <v>5.8108000000000004</v>
      </c>
      <c r="M89" s="231">
        <v>4.4024999999999999</v>
      </c>
      <c r="N89" s="231">
        <v>0</v>
      </c>
      <c r="O89" s="231">
        <v>0</v>
      </c>
      <c r="P89" s="231">
        <v>0</v>
      </c>
    </row>
    <row r="90" spans="1:16" ht="15">
      <c r="A90" s="74">
        <v>15</v>
      </c>
      <c r="B90" s="231">
        <v>0</v>
      </c>
      <c r="C90" s="231">
        <v>0</v>
      </c>
      <c r="D90" s="231">
        <v>5.4177999999999997</v>
      </c>
      <c r="E90" s="231">
        <v>3.2067000000000001</v>
      </c>
      <c r="F90" s="231">
        <v>7.1066000000000003</v>
      </c>
      <c r="G90" s="231">
        <v>2.0144000000000002</v>
      </c>
      <c r="H90" s="231">
        <v>6.9964000000000004</v>
      </c>
      <c r="I90" s="231">
        <v>2.0234000000000001</v>
      </c>
      <c r="J90" s="231">
        <v>6.2462</v>
      </c>
      <c r="K90" s="231">
        <v>1.3973</v>
      </c>
      <c r="L90" s="231">
        <v>5.4993999999999996</v>
      </c>
      <c r="M90" s="231">
        <v>4.2453000000000003</v>
      </c>
      <c r="N90" s="231">
        <v>0</v>
      </c>
      <c r="O90" s="231">
        <v>0</v>
      </c>
      <c r="P90" s="231">
        <v>0</v>
      </c>
    </row>
    <row r="91" spans="1:16" ht="15">
      <c r="A91" s="74">
        <v>16</v>
      </c>
      <c r="B91" s="231">
        <v>0</v>
      </c>
      <c r="C91" s="231">
        <v>0</v>
      </c>
      <c r="D91" s="231">
        <v>4.9203000000000001</v>
      </c>
      <c r="E91" s="231">
        <v>3.0878999999999999</v>
      </c>
      <c r="F91" s="231">
        <v>6.4995000000000003</v>
      </c>
      <c r="G91" s="231">
        <v>1.9398</v>
      </c>
      <c r="H91" s="231">
        <v>6.6009000000000002</v>
      </c>
      <c r="I91" s="231">
        <v>1.9484999999999999</v>
      </c>
      <c r="J91" s="231">
        <v>6.0251999999999999</v>
      </c>
      <c r="K91" s="231">
        <v>1.3454999999999999</v>
      </c>
      <c r="L91" s="231">
        <v>5.1881000000000004</v>
      </c>
      <c r="M91" s="231">
        <v>4.0880999999999998</v>
      </c>
      <c r="N91" s="231">
        <v>0</v>
      </c>
      <c r="O91" s="231">
        <v>0</v>
      </c>
      <c r="P91" s="231">
        <v>0</v>
      </c>
    </row>
    <row r="92" spans="1:16" ht="15">
      <c r="A92" s="74">
        <v>17</v>
      </c>
      <c r="B92" s="231">
        <v>0</v>
      </c>
      <c r="C92" s="231">
        <v>0</v>
      </c>
      <c r="D92" s="231">
        <v>4.4227999999999996</v>
      </c>
      <c r="E92" s="231">
        <v>2.9691999999999998</v>
      </c>
      <c r="F92" s="231">
        <v>5.8925000000000001</v>
      </c>
      <c r="G92" s="231">
        <v>1.8652</v>
      </c>
      <c r="H92" s="231">
        <v>6.2053000000000003</v>
      </c>
      <c r="I92" s="231">
        <v>1.8734999999999999</v>
      </c>
      <c r="J92" s="231">
        <v>5.8041999999999998</v>
      </c>
      <c r="K92" s="231">
        <v>1.2938000000000001</v>
      </c>
      <c r="L92" s="231">
        <v>4.8768000000000002</v>
      </c>
      <c r="M92" s="231">
        <v>3.9308000000000001</v>
      </c>
      <c r="N92" s="231">
        <v>0</v>
      </c>
      <c r="O92" s="231">
        <v>0</v>
      </c>
      <c r="P92" s="231">
        <v>0</v>
      </c>
    </row>
    <row r="93" spans="1:16" ht="15">
      <c r="A93" s="74">
        <v>18</v>
      </c>
      <c r="B93" s="231">
        <v>0</v>
      </c>
      <c r="C93" s="231">
        <v>0</v>
      </c>
      <c r="D93" s="231">
        <v>3.9253</v>
      </c>
      <c r="E93" s="231">
        <v>2.8504</v>
      </c>
      <c r="F93" s="231">
        <v>5.2854000000000001</v>
      </c>
      <c r="G93" s="231">
        <v>1.7906</v>
      </c>
      <c r="H93" s="231">
        <v>5.8098000000000001</v>
      </c>
      <c r="I93" s="231">
        <v>1.7986</v>
      </c>
      <c r="J93" s="231">
        <v>5.5833000000000004</v>
      </c>
      <c r="K93" s="231">
        <v>1.242</v>
      </c>
      <c r="L93" s="231">
        <v>4.5655000000000001</v>
      </c>
      <c r="M93" s="231">
        <v>3.7736000000000001</v>
      </c>
      <c r="N93" s="231">
        <v>5.2716000000000003</v>
      </c>
      <c r="O93" s="231">
        <v>2.1131000000000002</v>
      </c>
      <c r="P93" s="231">
        <v>0</v>
      </c>
    </row>
    <row r="94" spans="1:16" ht="15">
      <c r="A94" s="74">
        <v>19</v>
      </c>
      <c r="B94" s="231">
        <v>0</v>
      </c>
      <c r="C94" s="231">
        <v>0</v>
      </c>
      <c r="D94" s="231">
        <v>3.8975</v>
      </c>
      <c r="E94" s="231">
        <v>2.7869000000000002</v>
      </c>
      <c r="F94" s="231">
        <v>5.2935999999999996</v>
      </c>
      <c r="G94" s="231">
        <v>1.8047</v>
      </c>
      <c r="H94" s="231">
        <v>5.6166</v>
      </c>
      <c r="I94" s="231">
        <v>1.8167</v>
      </c>
      <c r="J94" s="231">
        <v>5.3156999999999996</v>
      </c>
      <c r="K94" s="231">
        <v>1.242</v>
      </c>
      <c r="L94" s="231">
        <v>4.4329999999999998</v>
      </c>
      <c r="M94" s="231">
        <v>3.6627000000000001</v>
      </c>
      <c r="N94" s="231">
        <v>5.1252000000000004</v>
      </c>
      <c r="O94" s="231">
        <v>2.0543999999999998</v>
      </c>
      <c r="P94" s="231">
        <v>0</v>
      </c>
    </row>
    <row r="95" spans="1:16" ht="15">
      <c r="A95" s="74">
        <v>20</v>
      </c>
      <c r="B95" s="231">
        <v>0</v>
      </c>
      <c r="C95" s="231">
        <v>0</v>
      </c>
      <c r="D95" s="231">
        <v>3.8696999999999999</v>
      </c>
      <c r="E95" s="231">
        <v>2.7235</v>
      </c>
      <c r="F95" s="231">
        <v>5.3018000000000001</v>
      </c>
      <c r="G95" s="231">
        <v>1.8188</v>
      </c>
      <c r="H95" s="231">
        <v>5.4234</v>
      </c>
      <c r="I95" s="231">
        <v>1.8348</v>
      </c>
      <c r="J95" s="231">
        <v>5.0480999999999998</v>
      </c>
      <c r="K95" s="231">
        <v>1.242</v>
      </c>
      <c r="L95" s="231">
        <v>4.3003999999999998</v>
      </c>
      <c r="M95" s="231">
        <v>3.5518000000000001</v>
      </c>
      <c r="N95" s="231">
        <v>4.9786999999999999</v>
      </c>
      <c r="O95" s="231">
        <v>1.9957</v>
      </c>
      <c r="P95" s="231">
        <v>0</v>
      </c>
    </row>
    <row r="96" spans="1:16" ht="15">
      <c r="A96" s="74">
        <v>21</v>
      </c>
      <c r="B96" s="231">
        <v>0</v>
      </c>
      <c r="C96" s="231">
        <v>0</v>
      </c>
      <c r="D96" s="231">
        <v>3.8418999999999999</v>
      </c>
      <c r="E96" s="231">
        <v>2.66</v>
      </c>
      <c r="F96" s="231">
        <v>5.31</v>
      </c>
      <c r="G96" s="231">
        <v>1.833</v>
      </c>
      <c r="H96" s="231">
        <v>5.2302</v>
      </c>
      <c r="I96" s="231">
        <v>1.8529</v>
      </c>
      <c r="J96" s="231">
        <v>4.7805999999999997</v>
      </c>
      <c r="K96" s="231">
        <v>1.242</v>
      </c>
      <c r="L96" s="231">
        <v>4.1679000000000004</v>
      </c>
      <c r="M96" s="231">
        <v>3.4409000000000001</v>
      </c>
      <c r="N96" s="231">
        <v>4.8323</v>
      </c>
      <c r="O96" s="231">
        <v>1.9370000000000001</v>
      </c>
      <c r="P96" s="231">
        <v>0</v>
      </c>
    </row>
    <row r="97" spans="1:16" ht="15">
      <c r="A97" s="74">
        <v>22</v>
      </c>
      <c r="B97" s="231">
        <v>0</v>
      </c>
      <c r="C97" s="231">
        <v>0</v>
      </c>
      <c r="D97" s="231">
        <v>3.8140999999999998</v>
      </c>
      <c r="E97" s="231">
        <v>2.5966</v>
      </c>
      <c r="F97" s="231">
        <v>5.3182</v>
      </c>
      <c r="G97" s="231">
        <v>1.8471</v>
      </c>
      <c r="H97" s="231">
        <v>5.0369999999999999</v>
      </c>
      <c r="I97" s="231">
        <v>1.8709</v>
      </c>
      <c r="J97" s="231">
        <v>4.5129999999999999</v>
      </c>
      <c r="K97" s="231">
        <v>1.242</v>
      </c>
      <c r="L97" s="231">
        <v>4.0354000000000001</v>
      </c>
      <c r="M97" s="231">
        <v>3.3298999999999999</v>
      </c>
      <c r="N97" s="231">
        <v>4.6859000000000002</v>
      </c>
      <c r="O97" s="231">
        <v>1.8783000000000001</v>
      </c>
      <c r="P97" s="231">
        <v>0</v>
      </c>
    </row>
    <row r="98" spans="1:16" ht="15">
      <c r="A98" s="74">
        <v>23</v>
      </c>
      <c r="B98" s="231">
        <v>0</v>
      </c>
      <c r="C98" s="231">
        <v>0</v>
      </c>
      <c r="D98" s="231">
        <v>3.7863000000000002</v>
      </c>
      <c r="E98" s="231">
        <v>2.5331000000000001</v>
      </c>
      <c r="F98" s="231">
        <v>5.3263999999999996</v>
      </c>
      <c r="G98" s="231">
        <v>1.8612</v>
      </c>
      <c r="H98" s="231">
        <v>4.8437999999999999</v>
      </c>
      <c r="I98" s="231">
        <v>1.889</v>
      </c>
      <c r="J98" s="231">
        <v>4.2454000000000001</v>
      </c>
      <c r="K98" s="231">
        <v>1.242</v>
      </c>
      <c r="L98" s="231">
        <v>3.9028</v>
      </c>
      <c r="M98" s="231">
        <v>3.2189999999999999</v>
      </c>
      <c r="N98" s="231">
        <v>4.5393999999999997</v>
      </c>
      <c r="O98" s="231">
        <v>1.8196000000000001</v>
      </c>
      <c r="P98" s="231">
        <v>0</v>
      </c>
    </row>
    <row r="99" spans="1:16" ht="15">
      <c r="A99" s="74">
        <v>24</v>
      </c>
      <c r="B99" s="231">
        <v>0</v>
      </c>
      <c r="C99" s="231">
        <v>0</v>
      </c>
      <c r="D99" s="231">
        <v>3.7585000000000002</v>
      </c>
      <c r="E99" s="231">
        <v>2.4695999999999998</v>
      </c>
      <c r="F99" s="231">
        <v>5.3346</v>
      </c>
      <c r="G99" s="231">
        <v>1.8754</v>
      </c>
      <c r="H99" s="231">
        <v>4.6505999999999998</v>
      </c>
      <c r="I99" s="231">
        <v>1.9071</v>
      </c>
      <c r="J99" s="231">
        <v>3.9779</v>
      </c>
      <c r="K99" s="231">
        <v>1.242</v>
      </c>
      <c r="L99" s="231">
        <v>3.7703000000000002</v>
      </c>
      <c r="M99" s="231">
        <v>3.1080999999999999</v>
      </c>
      <c r="N99" s="231">
        <v>4.3929999999999998</v>
      </c>
      <c r="O99" s="231">
        <v>1.7608999999999999</v>
      </c>
      <c r="P99" s="231">
        <v>0</v>
      </c>
    </row>
    <row r="100" spans="1:16" ht="15">
      <c r="A100" s="74">
        <v>25</v>
      </c>
      <c r="B100" s="231">
        <v>0</v>
      </c>
      <c r="C100" s="231">
        <v>0</v>
      </c>
      <c r="D100" s="231">
        <v>3.7307000000000001</v>
      </c>
      <c r="E100" s="231">
        <v>2.4062000000000001</v>
      </c>
      <c r="F100" s="231">
        <v>5.3428000000000004</v>
      </c>
      <c r="G100" s="231">
        <v>1.8895</v>
      </c>
      <c r="H100" s="231">
        <v>4.4573999999999998</v>
      </c>
      <c r="I100" s="231">
        <v>1.9252</v>
      </c>
      <c r="J100" s="231">
        <v>3.7103000000000002</v>
      </c>
      <c r="K100" s="231">
        <v>1.242</v>
      </c>
      <c r="L100" s="231">
        <v>3.6377000000000002</v>
      </c>
      <c r="M100" s="231">
        <v>2.9971999999999999</v>
      </c>
      <c r="N100" s="231">
        <v>4.2465999999999999</v>
      </c>
      <c r="O100" s="231">
        <v>1.7021999999999999</v>
      </c>
      <c r="P100" s="231">
        <v>0</v>
      </c>
    </row>
    <row r="101" spans="1:16" ht="15">
      <c r="A101" s="74">
        <v>26</v>
      </c>
      <c r="B101" s="231">
        <v>0</v>
      </c>
      <c r="C101" s="231">
        <v>0</v>
      </c>
      <c r="D101" s="231">
        <v>3.7029000000000001</v>
      </c>
      <c r="E101" s="231">
        <v>2.3426999999999998</v>
      </c>
      <c r="F101" s="231">
        <v>5.351</v>
      </c>
      <c r="G101" s="231">
        <v>1.9036999999999999</v>
      </c>
      <c r="H101" s="231">
        <v>4.2641999999999998</v>
      </c>
      <c r="I101" s="231">
        <v>1.9433</v>
      </c>
      <c r="J101" s="231">
        <v>3.4426999999999999</v>
      </c>
      <c r="K101" s="231">
        <v>1.242</v>
      </c>
      <c r="L101" s="231">
        <v>3.5051999999999999</v>
      </c>
      <c r="M101" s="231">
        <v>2.8862999999999999</v>
      </c>
      <c r="N101" s="231">
        <v>4.1001000000000003</v>
      </c>
      <c r="O101" s="231">
        <v>1.6435</v>
      </c>
      <c r="P101" s="231">
        <v>0</v>
      </c>
    </row>
    <row r="102" spans="1:16" ht="15">
      <c r="A102" s="74">
        <v>27</v>
      </c>
      <c r="B102" s="231">
        <v>0</v>
      </c>
      <c r="C102" s="231">
        <v>0</v>
      </c>
      <c r="D102" s="231">
        <v>3.6751</v>
      </c>
      <c r="E102" s="231">
        <v>2.2793000000000001</v>
      </c>
      <c r="F102" s="231">
        <v>5.3592000000000004</v>
      </c>
      <c r="G102" s="231">
        <v>1.9177999999999999</v>
      </c>
      <c r="H102" s="231">
        <v>4.0709999999999997</v>
      </c>
      <c r="I102" s="231">
        <v>1.9614</v>
      </c>
      <c r="J102" s="231">
        <v>3.1751999999999998</v>
      </c>
      <c r="K102" s="231">
        <v>1.242</v>
      </c>
      <c r="L102" s="231">
        <v>3.3727</v>
      </c>
      <c r="M102" s="231">
        <v>2.7753999999999999</v>
      </c>
      <c r="N102" s="231">
        <v>3.9537</v>
      </c>
      <c r="O102" s="231">
        <v>1.5848</v>
      </c>
      <c r="P102" s="231">
        <v>0</v>
      </c>
    </row>
    <row r="103" spans="1:16" ht="15">
      <c r="A103" s="74">
        <v>28</v>
      </c>
      <c r="B103" s="231">
        <v>0</v>
      </c>
      <c r="C103" s="231">
        <v>0</v>
      </c>
      <c r="D103" s="231">
        <v>3.6473</v>
      </c>
      <c r="E103" s="231">
        <v>2.2158000000000002</v>
      </c>
      <c r="F103" s="231">
        <v>5.3673999999999999</v>
      </c>
      <c r="G103" s="231">
        <v>1.9319</v>
      </c>
      <c r="H103" s="231">
        <v>3.8778000000000001</v>
      </c>
      <c r="I103" s="231">
        <v>1.9795</v>
      </c>
      <c r="J103" s="231">
        <v>2.9076</v>
      </c>
      <c r="K103" s="231">
        <v>1.242</v>
      </c>
      <c r="L103" s="231">
        <v>3.2401</v>
      </c>
      <c r="M103" s="231">
        <v>2.6644000000000001</v>
      </c>
      <c r="N103" s="231">
        <v>3.8073000000000001</v>
      </c>
      <c r="O103" s="231">
        <v>1.5261</v>
      </c>
      <c r="P103" s="231">
        <v>0</v>
      </c>
    </row>
    <row r="104" spans="1:16" ht="15">
      <c r="A104" s="74">
        <v>29</v>
      </c>
      <c r="B104" s="231">
        <v>0</v>
      </c>
      <c r="C104" s="231">
        <v>0</v>
      </c>
      <c r="D104" s="231">
        <v>3.6194999999999999</v>
      </c>
      <c r="E104" s="231">
        <v>2.1524000000000001</v>
      </c>
      <c r="F104" s="231">
        <v>5.3756000000000004</v>
      </c>
      <c r="G104" s="231">
        <v>1.9460999999999999</v>
      </c>
      <c r="H104" s="231">
        <v>3.6846000000000001</v>
      </c>
      <c r="I104" s="231">
        <v>1.9976</v>
      </c>
      <c r="J104" s="231">
        <v>2.64</v>
      </c>
      <c r="K104" s="231">
        <v>1.242</v>
      </c>
      <c r="L104" s="231">
        <v>3.1076000000000001</v>
      </c>
      <c r="M104" s="231">
        <v>2.5535000000000001</v>
      </c>
      <c r="N104" s="231">
        <v>3.6608000000000001</v>
      </c>
      <c r="O104" s="231">
        <v>1.4674</v>
      </c>
      <c r="P104" s="231">
        <v>0</v>
      </c>
    </row>
    <row r="105" spans="1:16" ht="15">
      <c r="A105" s="74">
        <v>30</v>
      </c>
      <c r="B105" s="231">
        <v>0</v>
      </c>
      <c r="C105" s="231">
        <v>0</v>
      </c>
      <c r="D105" s="231">
        <v>3.5916999999999999</v>
      </c>
      <c r="E105" s="231">
        <v>2.0889000000000002</v>
      </c>
      <c r="F105" s="231">
        <v>5.3837999999999999</v>
      </c>
      <c r="G105" s="231">
        <v>1.9601999999999999</v>
      </c>
      <c r="H105" s="231">
        <v>3.4914000000000001</v>
      </c>
      <c r="I105" s="231">
        <v>2.0156000000000001</v>
      </c>
      <c r="J105" s="231">
        <v>2.3725000000000001</v>
      </c>
      <c r="K105" s="231">
        <v>1.242</v>
      </c>
      <c r="L105" s="231">
        <v>2.9750999999999999</v>
      </c>
      <c r="M105" s="231">
        <v>2.4426000000000001</v>
      </c>
      <c r="N105" s="231">
        <v>3.5144000000000002</v>
      </c>
      <c r="O105" s="231">
        <v>1.4088000000000001</v>
      </c>
      <c r="P105" s="231">
        <v>0</v>
      </c>
    </row>
    <row r="106" spans="1:16" ht="15">
      <c r="A106" s="74">
        <v>31</v>
      </c>
      <c r="B106" s="231">
        <v>0</v>
      </c>
      <c r="C106" s="231">
        <v>0</v>
      </c>
      <c r="D106" s="231">
        <v>3.4834000000000001</v>
      </c>
      <c r="E106" s="231">
        <v>2.0179999999999998</v>
      </c>
      <c r="F106" s="231">
        <v>5.0999999999999996</v>
      </c>
      <c r="G106" s="231">
        <v>1.9148000000000001</v>
      </c>
      <c r="H106" s="231">
        <v>3.43</v>
      </c>
      <c r="I106" s="231">
        <v>1.984</v>
      </c>
      <c r="J106" s="231">
        <v>2.4451000000000001</v>
      </c>
      <c r="K106" s="231">
        <v>1.2401</v>
      </c>
      <c r="L106" s="231">
        <v>2.9051</v>
      </c>
      <c r="M106" s="231">
        <v>2.407</v>
      </c>
      <c r="N106" s="231">
        <v>3.4251</v>
      </c>
      <c r="O106" s="231">
        <v>1.4077</v>
      </c>
      <c r="P106" s="231">
        <v>0</v>
      </c>
    </row>
    <row r="107" spans="1:16" ht="15">
      <c r="A107" s="74">
        <v>32</v>
      </c>
      <c r="B107" s="231">
        <v>0</v>
      </c>
      <c r="C107" s="231">
        <v>0</v>
      </c>
      <c r="D107" s="231">
        <v>3.375</v>
      </c>
      <c r="E107" s="231">
        <v>1.9472</v>
      </c>
      <c r="F107" s="231">
        <v>4.8162000000000003</v>
      </c>
      <c r="G107" s="231">
        <v>1.8693</v>
      </c>
      <c r="H107" s="231">
        <v>3.3685</v>
      </c>
      <c r="I107" s="231">
        <v>1.9523999999999999</v>
      </c>
      <c r="J107" s="231">
        <v>2.5177</v>
      </c>
      <c r="K107" s="231">
        <v>1.2382</v>
      </c>
      <c r="L107" s="231">
        <v>2.8351999999999999</v>
      </c>
      <c r="M107" s="231">
        <v>2.3714</v>
      </c>
      <c r="N107" s="231">
        <v>3.3357999999999999</v>
      </c>
      <c r="O107" s="231">
        <v>1.4067000000000001</v>
      </c>
      <c r="P107" s="231">
        <v>0</v>
      </c>
    </row>
    <row r="108" spans="1:16" ht="15">
      <c r="A108" s="74">
        <v>33</v>
      </c>
      <c r="B108" s="231">
        <v>0</v>
      </c>
      <c r="C108" s="231">
        <v>0</v>
      </c>
      <c r="D108" s="231">
        <v>4.6167999999999996</v>
      </c>
      <c r="E108" s="231">
        <v>2.2642000000000002</v>
      </c>
      <c r="F108" s="231">
        <v>5.4143999999999997</v>
      </c>
      <c r="G108" s="231">
        <v>2.3142999999999998</v>
      </c>
      <c r="H108" s="231">
        <v>3.9336000000000002</v>
      </c>
      <c r="I108" s="231">
        <v>2.7097000000000002</v>
      </c>
      <c r="J108" s="231">
        <v>3.2454999999999998</v>
      </c>
      <c r="K108" s="231">
        <v>1.4902</v>
      </c>
      <c r="L108" s="231">
        <v>3.3871000000000002</v>
      </c>
      <c r="M108" s="231">
        <v>2.794</v>
      </c>
      <c r="N108" s="231">
        <v>3.8584000000000001</v>
      </c>
      <c r="O108" s="231">
        <v>1.74</v>
      </c>
      <c r="P108" s="231">
        <v>0</v>
      </c>
    </row>
    <row r="109" spans="1:16" ht="15">
      <c r="A109" s="74">
        <v>34</v>
      </c>
      <c r="B109" s="231">
        <v>0</v>
      </c>
      <c r="C109" s="231">
        <v>0</v>
      </c>
      <c r="D109" s="231">
        <v>4.4637000000000002</v>
      </c>
      <c r="E109" s="231">
        <v>2.1812999999999998</v>
      </c>
      <c r="F109" s="231">
        <v>5.0822000000000003</v>
      </c>
      <c r="G109" s="231">
        <v>2.2793000000000001</v>
      </c>
      <c r="H109" s="231">
        <v>3.8717000000000001</v>
      </c>
      <c r="I109" s="231">
        <v>2.6633</v>
      </c>
      <c r="J109" s="231">
        <v>3.3944000000000001</v>
      </c>
      <c r="K109" s="231">
        <v>1.4984999999999999</v>
      </c>
      <c r="L109" s="231">
        <v>3.3462000000000001</v>
      </c>
      <c r="M109" s="231">
        <v>2.7648000000000001</v>
      </c>
      <c r="N109" s="231">
        <v>3.7624</v>
      </c>
      <c r="O109" s="231">
        <v>1.766</v>
      </c>
      <c r="P109" s="231">
        <v>0</v>
      </c>
    </row>
    <row r="110" spans="1:16" ht="15">
      <c r="A110" s="74">
        <v>35</v>
      </c>
      <c r="B110" s="231">
        <v>0</v>
      </c>
      <c r="C110" s="231">
        <v>0</v>
      </c>
      <c r="D110" s="231">
        <v>4.3105000000000002</v>
      </c>
      <c r="E110" s="231">
        <v>2.0983999999999998</v>
      </c>
      <c r="F110" s="231">
        <v>4.75</v>
      </c>
      <c r="G110" s="231">
        <v>2.2443</v>
      </c>
      <c r="H110" s="231">
        <v>3.8098000000000001</v>
      </c>
      <c r="I110" s="231">
        <v>2.6168999999999998</v>
      </c>
      <c r="J110" s="231">
        <v>3.5432000000000001</v>
      </c>
      <c r="K110" s="231">
        <v>1.5067999999999999</v>
      </c>
      <c r="L110" s="231">
        <v>3.3052000000000001</v>
      </c>
      <c r="M110" s="231">
        <v>2.7355</v>
      </c>
      <c r="N110" s="231">
        <v>3.6663999999999999</v>
      </c>
      <c r="O110" s="231">
        <v>1.7919</v>
      </c>
      <c r="P110" s="231">
        <v>0</v>
      </c>
    </row>
    <row r="111" spans="1:16" ht="15">
      <c r="A111" s="74">
        <v>36</v>
      </c>
      <c r="B111" s="231">
        <v>0</v>
      </c>
      <c r="C111" s="231">
        <v>0</v>
      </c>
      <c r="D111" s="231">
        <v>4.1574</v>
      </c>
      <c r="E111" s="231">
        <v>2.0156000000000001</v>
      </c>
      <c r="F111" s="231">
        <v>4.4179000000000004</v>
      </c>
      <c r="G111" s="231">
        <v>2.2094</v>
      </c>
      <c r="H111" s="231">
        <v>3.7479</v>
      </c>
      <c r="I111" s="231">
        <v>2.5706000000000002</v>
      </c>
      <c r="J111" s="231">
        <v>3.6920000000000002</v>
      </c>
      <c r="K111" s="231">
        <v>1.5150999999999999</v>
      </c>
      <c r="L111" s="231">
        <v>3.2642000000000002</v>
      </c>
      <c r="M111" s="231">
        <v>2.7061999999999999</v>
      </c>
      <c r="N111" s="231">
        <v>3.5703999999999998</v>
      </c>
      <c r="O111" s="231">
        <v>1.8179000000000001</v>
      </c>
      <c r="P111" s="231">
        <v>0</v>
      </c>
    </row>
    <row r="112" spans="1:16" ht="15">
      <c r="A112" s="74">
        <v>37</v>
      </c>
      <c r="B112" s="231">
        <v>0</v>
      </c>
      <c r="C112" s="231">
        <v>0</v>
      </c>
      <c r="D112" s="231">
        <v>4.0042</v>
      </c>
      <c r="E112" s="231">
        <v>1.9327000000000001</v>
      </c>
      <c r="F112" s="231">
        <v>4.0857000000000001</v>
      </c>
      <c r="G112" s="231">
        <v>2.1743999999999999</v>
      </c>
      <c r="H112" s="231">
        <v>3.6859999999999999</v>
      </c>
      <c r="I112" s="231">
        <v>2.5242</v>
      </c>
      <c r="J112" s="231">
        <v>3.8408000000000002</v>
      </c>
      <c r="K112" s="231">
        <v>1.5234000000000001</v>
      </c>
      <c r="L112" s="231">
        <v>3.2233000000000001</v>
      </c>
      <c r="M112" s="231">
        <v>2.6768999999999998</v>
      </c>
      <c r="N112" s="231">
        <v>3.4744000000000002</v>
      </c>
      <c r="O112" s="231">
        <v>1.8439000000000001</v>
      </c>
      <c r="P112" s="231">
        <v>0</v>
      </c>
    </row>
    <row r="113" spans="1:16" ht="15">
      <c r="A113" s="74">
        <v>38</v>
      </c>
      <c r="B113" s="231">
        <v>0</v>
      </c>
      <c r="C113" s="231">
        <v>0</v>
      </c>
      <c r="D113" s="231">
        <v>3.851</v>
      </c>
      <c r="E113" s="231">
        <v>1.8498000000000001</v>
      </c>
      <c r="F113" s="231">
        <v>3.7534999999999998</v>
      </c>
      <c r="G113" s="231">
        <v>2.1394000000000002</v>
      </c>
      <c r="H113" s="231">
        <v>3.6240999999999999</v>
      </c>
      <c r="I113" s="231">
        <v>2.4777999999999998</v>
      </c>
      <c r="J113" s="231">
        <v>3.9895999999999998</v>
      </c>
      <c r="K113" s="231">
        <v>1.5317000000000001</v>
      </c>
      <c r="L113" s="231">
        <v>3.1823000000000001</v>
      </c>
      <c r="M113" s="231">
        <v>2.6476999999999999</v>
      </c>
      <c r="N113" s="231">
        <v>3.3784000000000001</v>
      </c>
      <c r="O113" s="231">
        <v>1.8698999999999999</v>
      </c>
      <c r="P113" s="231">
        <v>0</v>
      </c>
    </row>
    <row r="114" spans="1:16" ht="15">
      <c r="A114" s="74">
        <v>39</v>
      </c>
      <c r="B114" s="231">
        <v>0</v>
      </c>
      <c r="C114" s="231">
        <v>0</v>
      </c>
      <c r="D114" s="231">
        <v>3.6979000000000002</v>
      </c>
      <c r="E114" s="231">
        <v>1.7669999999999999</v>
      </c>
      <c r="F114" s="231">
        <v>3.4214000000000002</v>
      </c>
      <c r="G114" s="231">
        <v>2.1044999999999998</v>
      </c>
      <c r="H114" s="231">
        <v>3.5621999999999998</v>
      </c>
      <c r="I114" s="231">
        <v>2.4314</v>
      </c>
      <c r="J114" s="231">
        <v>4.1384999999999996</v>
      </c>
      <c r="K114" s="231">
        <v>1.54</v>
      </c>
      <c r="L114" s="231">
        <v>3.1414</v>
      </c>
      <c r="M114" s="231">
        <v>2.6183999999999998</v>
      </c>
      <c r="N114" s="231">
        <v>3.2824</v>
      </c>
      <c r="O114" s="231">
        <v>1.8957999999999999</v>
      </c>
      <c r="P114" s="231">
        <v>0</v>
      </c>
    </row>
    <row r="115" spans="1:16" ht="15">
      <c r="A115" s="74">
        <v>40</v>
      </c>
      <c r="B115" s="231">
        <v>0</v>
      </c>
      <c r="C115" s="231">
        <v>0</v>
      </c>
      <c r="D115" s="231">
        <v>3.5447000000000002</v>
      </c>
      <c r="E115" s="231">
        <v>1.6840999999999999</v>
      </c>
      <c r="F115" s="231">
        <v>3.0891999999999999</v>
      </c>
      <c r="G115" s="231">
        <v>2.0695000000000001</v>
      </c>
      <c r="H115" s="231">
        <v>3.5003000000000002</v>
      </c>
      <c r="I115" s="231">
        <v>2.3851</v>
      </c>
      <c r="J115" s="231">
        <v>4.2873000000000001</v>
      </c>
      <c r="K115" s="231">
        <v>1.5483</v>
      </c>
      <c r="L115" s="231">
        <v>3.1004</v>
      </c>
      <c r="M115" s="231">
        <v>2.5891000000000002</v>
      </c>
      <c r="N115" s="231">
        <v>3.1863999999999999</v>
      </c>
      <c r="O115" s="231">
        <v>1.9218</v>
      </c>
      <c r="P115" s="231">
        <v>0</v>
      </c>
    </row>
    <row r="116" spans="1:16" ht="15">
      <c r="A116" s="74">
        <v>41</v>
      </c>
      <c r="B116" s="231">
        <v>0</v>
      </c>
      <c r="C116" s="231">
        <v>0</v>
      </c>
      <c r="D116" s="231">
        <v>3.3915999999999999</v>
      </c>
      <c r="E116" s="231">
        <v>1.6012</v>
      </c>
      <c r="F116" s="231">
        <v>2.7570000000000001</v>
      </c>
      <c r="G116" s="231">
        <v>2.0345</v>
      </c>
      <c r="H116" s="231">
        <v>3.4384000000000001</v>
      </c>
      <c r="I116" s="231">
        <v>2.3386999999999998</v>
      </c>
      <c r="J116" s="231">
        <v>4.4360999999999997</v>
      </c>
      <c r="K116" s="231">
        <v>1.5566</v>
      </c>
      <c r="L116" s="231">
        <v>3.0594000000000001</v>
      </c>
      <c r="M116" s="231">
        <v>2.5598999999999998</v>
      </c>
      <c r="N116" s="231">
        <v>3.0903999999999998</v>
      </c>
      <c r="O116" s="231">
        <v>1.9478</v>
      </c>
      <c r="P116" s="231">
        <v>0</v>
      </c>
    </row>
    <row r="117" spans="1:16" ht="15">
      <c r="A117" s="74">
        <v>42</v>
      </c>
      <c r="B117" s="231">
        <v>0</v>
      </c>
      <c r="C117" s="231">
        <v>0</v>
      </c>
      <c r="D117" s="231">
        <v>3.2383999999999999</v>
      </c>
      <c r="E117" s="231">
        <v>1.5184</v>
      </c>
      <c r="F117" s="231">
        <v>2.4249000000000001</v>
      </c>
      <c r="G117" s="231">
        <v>1.9996</v>
      </c>
      <c r="H117" s="231">
        <v>3.3765000000000001</v>
      </c>
      <c r="I117" s="231">
        <v>2.2923</v>
      </c>
      <c r="J117" s="231">
        <v>4.5849000000000002</v>
      </c>
      <c r="K117" s="231">
        <v>1.5649</v>
      </c>
      <c r="L117" s="231">
        <v>3.0185</v>
      </c>
      <c r="M117" s="231">
        <v>2.5306000000000002</v>
      </c>
      <c r="N117" s="231">
        <v>2.9944000000000002</v>
      </c>
      <c r="O117" s="231">
        <v>1.9737</v>
      </c>
      <c r="P117" s="231">
        <v>0</v>
      </c>
    </row>
    <row r="118" spans="1:16" ht="15">
      <c r="A118" s="74">
        <v>43</v>
      </c>
      <c r="B118" s="231">
        <v>0</v>
      </c>
      <c r="C118" s="231">
        <v>0</v>
      </c>
      <c r="D118" s="231">
        <v>3.3071000000000002</v>
      </c>
      <c r="E118" s="231">
        <v>1.512</v>
      </c>
      <c r="F118" s="231">
        <v>2.4095</v>
      </c>
      <c r="G118" s="231">
        <v>1.9913000000000001</v>
      </c>
      <c r="H118" s="231">
        <v>3.3311000000000002</v>
      </c>
      <c r="I118" s="231">
        <v>2.2911000000000001</v>
      </c>
      <c r="J118" s="231">
        <v>4.4579000000000004</v>
      </c>
      <c r="K118" s="231">
        <v>1.5681</v>
      </c>
      <c r="L118" s="231">
        <v>3.1158000000000001</v>
      </c>
      <c r="M118" s="231">
        <v>2.5621999999999998</v>
      </c>
      <c r="N118" s="231">
        <v>2.9477000000000002</v>
      </c>
      <c r="O118" s="231">
        <v>1.9748000000000001</v>
      </c>
      <c r="P118" s="231">
        <v>0</v>
      </c>
    </row>
    <row r="119" spans="1:16" ht="15">
      <c r="A119" s="74">
        <v>44</v>
      </c>
      <c r="B119" s="231">
        <v>0</v>
      </c>
      <c r="C119" s="231">
        <v>0</v>
      </c>
      <c r="D119" s="231">
        <v>3.3757999999999999</v>
      </c>
      <c r="E119" s="231">
        <v>1.5057</v>
      </c>
      <c r="F119" s="231">
        <v>2.3942000000000001</v>
      </c>
      <c r="G119" s="231">
        <v>1.9829000000000001</v>
      </c>
      <c r="H119" s="231">
        <v>3.2856999999999998</v>
      </c>
      <c r="I119" s="231">
        <v>2.2898000000000001</v>
      </c>
      <c r="J119" s="231">
        <v>4.3308</v>
      </c>
      <c r="K119" s="231">
        <v>1.5712999999999999</v>
      </c>
      <c r="L119" s="231">
        <v>3.2130999999999998</v>
      </c>
      <c r="M119" s="231">
        <v>2.5939000000000001</v>
      </c>
      <c r="N119" s="231">
        <v>2.9009999999999998</v>
      </c>
      <c r="O119" s="231">
        <v>1.9759</v>
      </c>
      <c r="P119" s="231">
        <v>0</v>
      </c>
    </row>
    <row r="120" spans="1:16" ht="15">
      <c r="A120" s="74">
        <v>45</v>
      </c>
      <c r="B120" s="231">
        <v>0</v>
      </c>
      <c r="C120" s="231">
        <v>0</v>
      </c>
      <c r="D120" s="231">
        <v>3.4478</v>
      </c>
      <c r="E120" s="231">
        <v>1.6938</v>
      </c>
      <c r="F120" s="231">
        <v>3.0457000000000001</v>
      </c>
      <c r="G120" s="231">
        <v>1.7869999999999999</v>
      </c>
      <c r="H120" s="231">
        <v>3.9293999999999998</v>
      </c>
      <c r="I120" s="231">
        <v>2.0739000000000001</v>
      </c>
      <c r="J120" s="231">
        <v>4.2077999999999998</v>
      </c>
      <c r="K120" s="231">
        <v>1.6423000000000001</v>
      </c>
      <c r="L120" s="231">
        <v>3.0817000000000001</v>
      </c>
      <c r="M120" s="231">
        <v>2.6149</v>
      </c>
      <c r="N120" s="231">
        <v>3.4885999999999999</v>
      </c>
      <c r="O120" s="231">
        <v>2.1312000000000002</v>
      </c>
      <c r="P120" s="231">
        <v>0</v>
      </c>
    </row>
    <row r="121" spans="1:16" ht="15">
      <c r="A121" s="74">
        <v>46</v>
      </c>
      <c r="B121" s="231">
        <v>0</v>
      </c>
      <c r="C121" s="231">
        <v>0</v>
      </c>
      <c r="D121" s="231">
        <v>3.5165999999999999</v>
      </c>
      <c r="E121" s="231">
        <v>1.6326000000000001</v>
      </c>
      <c r="F121" s="231">
        <v>3.0329000000000002</v>
      </c>
      <c r="G121" s="231">
        <v>1.7155</v>
      </c>
      <c r="H121" s="231">
        <v>3.8077000000000001</v>
      </c>
      <c r="I121" s="231">
        <v>1.9937</v>
      </c>
      <c r="J121" s="231">
        <v>4.0805999999999996</v>
      </c>
      <c r="K121" s="231">
        <v>1.6149</v>
      </c>
      <c r="L121" s="231">
        <v>3.1017999999999999</v>
      </c>
      <c r="M121" s="231">
        <v>2.5360999999999998</v>
      </c>
      <c r="N121" s="231">
        <v>3.4546000000000001</v>
      </c>
      <c r="O121" s="231">
        <v>2.1831</v>
      </c>
      <c r="P121" s="231">
        <v>0</v>
      </c>
    </row>
    <row r="122" spans="1:16" ht="15">
      <c r="A122" s="74">
        <v>47</v>
      </c>
      <c r="B122" s="231">
        <v>0</v>
      </c>
      <c r="C122" s="231">
        <v>0</v>
      </c>
      <c r="D122" s="231">
        <v>3.5853999999999999</v>
      </c>
      <c r="E122" s="231">
        <v>1.5714999999999999</v>
      </c>
      <c r="F122" s="231">
        <v>3.0200999999999998</v>
      </c>
      <c r="G122" s="231">
        <v>1.6439999999999999</v>
      </c>
      <c r="H122" s="231">
        <v>3.6861000000000002</v>
      </c>
      <c r="I122" s="231">
        <v>1.9135</v>
      </c>
      <c r="J122" s="231">
        <v>3.9535</v>
      </c>
      <c r="K122" s="231">
        <v>1.5874999999999999</v>
      </c>
      <c r="L122" s="231">
        <v>3.1219000000000001</v>
      </c>
      <c r="M122" s="231">
        <v>2.4573</v>
      </c>
      <c r="N122" s="231">
        <v>3.4207000000000001</v>
      </c>
      <c r="O122" s="231">
        <v>2.2349999999999999</v>
      </c>
      <c r="P122" s="231">
        <v>0</v>
      </c>
    </row>
    <row r="123" spans="1:16" ht="15">
      <c r="A123" s="74">
        <v>48</v>
      </c>
      <c r="B123" s="231">
        <v>0</v>
      </c>
      <c r="C123" s="231">
        <v>0</v>
      </c>
      <c r="D123" s="231">
        <v>3.6541999999999999</v>
      </c>
      <c r="E123" s="231">
        <v>1.5103</v>
      </c>
      <c r="F123" s="231">
        <v>3.0072999999999999</v>
      </c>
      <c r="G123" s="231">
        <v>1.5726</v>
      </c>
      <c r="H123" s="231">
        <v>3.5644</v>
      </c>
      <c r="I123" s="231">
        <v>1.8332999999999999</v>
      </c>
      <c r="J123" s="231">
        <v>3.8262999999999998</v>
      </c>
      <c r="K123" s="231">
        <v>1.5601</v>
      </c>
      <c r="L123" s="231">
        <v>3.1421000000000001</v>
      </c>
      <c r="M123" s="231">
        <v>2.3784999999999998</v>
      </c>
      <c r="N123" s="231">
        <v>3.3866999999999998</v>
      </c>
      <c r="O123" s="231">
        <v>2.2867999999999999</v>
      </c>
      <c r="P123" s="231">
        <v>0</v>
      </c>
    </row>
    <row r="124" spans="1:16" ht="15">
      <c r="A124" s="74">
        <v>49</v>
      </c>
      <c r="B124" s="231">
        <v>0</v>
      </c>
      <c r="C124" s="231">
        <v>0</v>
      </c>
      <c r="D124" s="231">
        <v>3.7229999999999999</v>
      </c>
      <c r="E124" s="231">
        <v>1.4491000000000001</v>
      </c>
      <c r="F124" s="231">
        <v>2.9944999999999999</v>
      </c>
      <c r="G124" s="231">
        <v>1.5011000000000001</v>
      </c>
      <c r="H124" s="231">
        <v>3.4426999999999999</v>
      </c>
      <c r="I124" s="231">
        <v>1.7531000000000001</v>
      </c>
      <c r="J124" s="231">
        <v>3.6991000000000001</v>
      </c>
      <c r="K124" s="231">
        <v>1.5327</v>
      </c>
      <c r="L124" s="231">
        <v>3.1621999999999999</v>
      </c>
      <c r="M124" s="231">
        <v>2.2997000000000001</v>
      </c>
      <c r="N124" s="231">
        <v>3.3527999999999998</v>
      </c>
      <c r="O124" s="231">
        <v>2.3386999999999998</v>
      </c>
      <c r="P124" s="231">
        <v>0</v>
      </c>
    </row>
    <row r="125" spans="1:16" ht="15">
      <c r="A125" s="74">
        <v>50</v>
      </c>
      <c r="B125" s="231">
        <v>0</v>
      </c>
      <c r="C125" s="231">
        <v>0</v>
      </c>
      <c r="D125" s="231">
        <v>3.7917000000000001</v>
      </c>
      <c r="E125" s="231">
        <v>1.3878999999999999</v>
      </c>
      <c r="F125" s="231">
        <v>2.9817</v>
      </c>
      <c r="G125" s="231">
        <v>1.4296</v>
      </c>
      <c r="H125" s="231">
        <v>3.3210000000000002</v>
      </c>
      <c r="I125" s="231">
        <v>1.6729000000000001</v>
      </c>
      <c r="J125" s="231">
        <v>3.5720000000000001</v>
      </c>
      <c r="K125" s="231">
        <v>1.5053000000000001</v>
      </c>
      <c r="L125" s="231">
        <v>3.1823000000000001</v>
      </c>
      <c r="M125" s="231">
        <v>2.2208999999999999</v>
      </c>
      <c r="N125" s="231">
        <v>3.3188</v>
      </c>
      <c r="O125" s="231">
        <v>2.3906000000000001</v>
      </c>
      <c r="P125" s="231">
        <v>0</v>
      </c>
    </row>
    <row r="126" spans="1:16" ht="15">
      <c r="A126" s="74">
        <v>51</v>
      </c>
      <c r="B126" s="231">
        <v>0</v>
      </c>
      <c r="C126" s="231">
        <v>0</v>
      </c>
      <c r="D126" s="231">
        <v>3.8605</v>
      </c>
      <c r="E126" s="231">
        <v>1.3268</v>
      </c>
      <c r="F126" s="231">
        <v>2.9689000000000001</v>
      </c>
      <c r="G126" s="231">
        <v>1.3581000000000001</v>
      </c>
      <c r="H126" s="231">
        <v>3.1993</v>
      </c>
      <c r="I126" s="231">
        <v>1.5927</v>
      </c>
      <c r="J126" s="231">
        <v>3.4447999999999999</v>
      </c>
      <c r="K126" s="231">
        <v>1.4779</v>
      </c>
      <c r="L126" s="231">
        <v>3.2023999999999999</v>
      </c>
      <c r="M126" s="231">
        <v>2.1421000000000001</v>
      </c>
      <c r="N126" s="231">
        <v>3.2848999999999999</v>
      </c>
      <c r="O126" s="231">
        <v>2.4424999999999999</v>
      </c>
      <c r="P126" s="231">
        <v>0</v>
      </c>
    </row>
    <row r="127" spans="1:16" ht="15">
      <c r="A127" s="74">
        <v>52</v>
      </c>
      <c r="B127" s="231">
        <v>0</v>
      </c>
      <c r="C127" s="231">
        <v>0</v>
      </c>
      <c r="D127" s="231">
        <v>3.9293</v>
      </c>
      <c r="E127" s="231">
        <v>1.2656000000000001</v>
      </c>
      <c r="F127" s="231">
        <v>2.9561000000000002</v>
      </c>
      <c r="G127" s="231">
        <v>1.2866</v>
      </c>
      <c r="H127" s="231">
        <v>3.0777000000000001</v>
      </c>
      <c r="I127" s="231">
        <v>1.5125</v>
      </c>
      <c r="J127" s="231">
        <v>3.3176999999999999</v>
      </c>
      <c r="K127" s="231">
        <v>1.4504999999999999</v>
      </c>
      <c r="L127" s="231">
        <v>3.2225999999999999</v>
      </c>
      <c r="M127" s="231">
        <v>2.0632999999999999</v>
      </c>
      <c r="N127" s="231">
        <v>3.2509000000000001</v>
      </c>
      <c r="O127" s="231">
        <v>2.4943</v>
      </c>
      <c r="P127" s="231">
        <v>0</v>
      </c>
    </row>
    <row r="128" spans="1:16" ht="15">
      <c r="A128" s="74">
        <v>53</v>
      </c>
      <c r="B128" s="231">
        <v>0</v>
      </c>
      <c r="C128" s="231">
        <v>0</v>
      </c>
      <c r="D128" s="231">
        <v>3.9981</v>
      </c>
      <c r="E128" s="231">
        <v>1.2043999999999999</v>
      </c>
      <c r="F128" s="231">
        <v>2.9432999999999998</v>
      </c>
      <c r="G128" s="231">
        <v>1.2151000000000001</v>
      </c>
      <c r="H128" s="231">
        <v>2.956</v>
      </c>
      <c r="I128" s="231">
        <v>1.4322999999999999</v>
      </c>
      <c r="J128" s="231">
        <v>3.1905000000000001</v>
      </c>
      <c r="K128" s="231">
        <v>1.4231</v>
      </c>
      <c r="L128" s="231">
        <v>3.2427000000000001</v>
      </c>
      <c r="M128" s="231">
        <v>1.9844999999999999</v>
      </c>
      <c r="N128" s="231">
        <v>3.2170000000000001</v>
      </c>
      <c r="O128" s="231">
        <v>2.5461999999999998</v>
      </c>
      <c r="P128" s="231">
        <v>0</v>
      </c>
    </row>
    <row r="129" spans="1:16" ht="15">
      <c r="A129" s="74">
        <v>54</v>
      </c>
      <c r="B129" s="231">
        <v>0</v>
      </c>
      <c r="C129" s="231">
        <v>0</v>
      </c>
      <c r="D129" s="231">
        <v>4.0669000000000004</v>
      </c>
      <c r="E129" s="231">
        <v>1.1433</v>
      </c>
      <c r="F129" s="231">
        <v>2.9304999999999999</v>
      </c>
      <c r="G129" s="231">
        <v>1.1435999999999999</v>
      </c>
      <c r="H129" s="231">
        <v>2.8342999999999998</v>
      </c>
      <c r="I129" s="231">
        <v>1.3521000000000001</v>
      </c>
      <c r="J129" s="231">
        <v>3.0634000000000001</v>
      </c>
      <c r="K129" s="231">
        <v>1.3956999999999999</v>
      </c>
      <c r="L129" s="231">
        <v>3.2627999999999999</v>
      </c>
      <c r="M129" s="231">
        <v>1.9057999999999999</v>
      </c>
      <c r="N129" s="231">
        <v>3.1829999999999998</v>
      </c>
      <c r="O129" s="231">
        <v>2.5981000000000001</v>
      </c>
      <c r="P129" s="231">
        <v>0</v>
      </c>
    </row>
    <row r="130" spans="1:16" ht="15">
      <c r="A130" s="74">
        <v>55</v>
      </c>
      <c r="B130" s="231">
        <v>0</v>
      </c>
      <c r="C130" s="231">
        <v>0</v>
      </c>
      <c r="D130" s="231">
        <v>3.9039999999999999</v>
      </c>
      <c r="E130" s="231">
        <v>1.1385000000000001</v>
      </c>
      <c r="F130" s="231">
        <v>2.8626999999999998</v>
      </c>
      <c r="G130" s="231">
        <v>1.1389</v>
      </c>
      <c r="H130" s="231">
        <v>2.8165</v>
      </c>
      <c r="I130" s="231">
        <v>1.3464</v>
      </c>
      <c r="J130" s="231">
        <v>3.0506000000000002</v>
      </c>
      <c r="K130" s="231">
        <v>1.3898999999999999</v>
      </c>
      <c r="L130" s="231">
        <v>3.2021000000000002</v>
      </c>
      <c r="M130" s="231">
        <v>1.8977999999999999</v>
      </c>
      <c r="N130" s="231">
        <v>3.1427</v>
      </c>
      <c r="O130" s="231">
        <v>2.5836000000000001</v>
      </c>
      <c r="P130" s="231">
        <v>0</v>
      </c>
    </row>
    <row r="131" spans="1:16" ht="15">
      <c r="A131" s="74">
        <v>56</v>
      </c>
      <c r="B131" s="231">
        <v>0</v>
      </c>
      <c r="C131" s="231">
        <v>0</v>
      </c>
      <c r="D131" s="231">
        <v>3.7410999999999999</v>
      </c>
      <c r="E131" s="231">
        <v>1.1336999999999999</v>
      </c>
      <c r="F131" s="231">
        <v>2.7949999999999999</v>
      </c>
      <c r="G131" s="231">
        <v>1.1341000000000001</v>
      </c>
      <c r="H131" s="231">
        <v>2.7986</v>
      </c>
      <c r="I131" s="231">
        <v>1.3408</v>
      </c>
      <c r="J131" s="231">
        <v>3.0377999999999998</v>
      </c>
      <c r="K131" s="231">
        <v>1.3841000000000001</v>
      </c>
      <c r="L131" s="231">
        <v>3.1415000000000002</v>
      </c>
      <c r="M131" s="231">
        <v>1.8898999999999999</v>
      </c>
      <c r="N131" s="231">
        <v>3.1023999999999998</v>
      </c>
      <c r="O131" s="231">
        <v>2.5691000000000002</v>
      </c>
      <c r="P131" s="231">
        <v>0</v>
      </c>
    </row>
    <row r="132" spans="1:16" ht="15">
      <c r="A132" s="74">
        <v>57</v>
      </c>
      <c r="B132" s="231">
        <v>0</v>
      </c>
      <c r="C132" s="231">
        <v>0</v>
      </c>
      <c r="D132" s="231">
        <v>3.5781999999999998</v>
      </c>
      <c r="E132" s="231">
        <v>1.129</v>
      </c>
      <c r="F132" s="231">
        <v>2.7273000000000001</v>
      </c>
      <c r="G132" s="231">
        <v>1.1294</v>
      </c>
      <c r="H132" s="231">
        <v>2.7808000000000002</v>
      </c>
      <c r="I132" s="231">
        <v>1.3351999999999999</v>
      </c>
      <c r="J132" s="231">
        <v>3.0251000000000001</v>
      </c>
      <c r="K132" s="231">
        <v>1.3783000000000001</v>
      </c>
      <c r="L132" s="231">
        <v>3.0808</v>
      </c>
      <c r="M132" s="231">
        <v>1.8818999999999999</v>
      </c>
      <c r="N132" s="231">
        <v>3.0619999999999998</v>
      </c>
      <c r="O132" s="231">
        <v>2.5546000000000002</v>
      </c>
      <c r="P132" s="231">
        <v>0</v>
      </c>
    </row>
    <row r="133" spans="1:16" ht="15">
      <c r="A133" s="74">
        <v>58</v>
      </c>
      <c r="B133" s="231">
        <v>0</v>
      </c>
      <c r="C133" s="231">
        <v>0</v>
      </c>
      <c r="D133" s="231">
        <v>3.4152999999999998</v>
      </c>
      <c r="E133" s="231">
        <v>1.1242000000000001</v>
      </c>
      <c r="F133" s="231">
        <v>2.6596000000000002</v>
      </c>
      <c r="G133" s="231">
        <v>1.1246</v>
      </c>
      <c r="H133" s="231">
        <v>2.7629000000000001</v>
      </c>
      <c r="I133" s="231">
        <v>1.3294999999999999</v>
      </c>
      <c r="J133" s="231">
        <v>3.0123000000000002</v>
      </c>
      <c r="K133" s="231">
        <v>1.3725000000000001</v>
      </c>
      <c r="L133" s="231">
        <v>3.0200999999999998</v>
      </c>
      <c r="M133" s="231">
        <v>1.8740000000000001</v>
      </c>
      <c r="N133" s="231">
        <v>3.0217000000000001</v>
      </c>
      <c r="O133" s="231">
        <v>2.5400999999999998</v>
      </c>
      <c r="P133" s="231">
        <v>0</v>
      </c>
    </row>
    <row r="134" spans="1:16" ht="15">
      <c r="A134" s="74">
        <v>59</v>
      </c>
      <c r="B134" s="231">
        <v>0</v>
      </c>
      <c r="C134" s="231">
        <v>0</v>
      </c>
      <c r="D134" s="231">
        <v>3.2524000000000002</v>
      </c>
      <c r="E134" s="231">
        <v>1.1194</v>
      </c>
      <c r="F134" s="231">
        <v>2.5918999999999999</v>
      </c>
      <c r="G134" s="231">
        <v>1.1197999999999999</v>
      </c>
      <c r="H134" s="231">
        <v>2.7450999999999999</v>
      </c>
      <c r="I134" s="231">
        <v>1.3239000000000001</v>
      </c>
      <c r="J134" s="231">
        <v>2.9994999999999998</v>
      </c>
      <c r="K134" s="231">
        <v>1.3666</v>
      </c>
      <c r="L134" s="231">
        <v>2.9594</v>
      </c>
      <c r="M134" s="231">
        <v>1.8660000000000001</v>
      </c>
      <c r="N134" s="231">
        <v>2.9813000000000001</v>
      </c>
      <c r="O134" s="231">
        <v>2.5255999999999998</v>
      </c>
      <c r="P134" s="231">
        <v>0</v>
      </c>
    </row>
    <row r="135" spans="1:16" ht="15">
      <c r="A135" s="74">
        <v>60</v>
      </c>
      <c r="B135" s="231">
        <v>0</v>
      </c>
      <c r="C135" s="231">
        <v>0</v>
      </c>
      <c r="D135" s="231">
        <v>3.0895000000000001</v>
      </c>
      <c r="E135" s="231">
        <v>1.1147</v>
      </c>
      <c r="F135" s="231">
        <v>2.5242</v>
      </c>
      <c r="G135" s="231">
        <v>1.1151</v>
      </c>
      <c r="H135" s="231">
        <v>2.7271999999999998</v>
      </c>
      <c r="I135" s="231">
        <v>1.3183</v>
      </c>
      <c r="J135" s="231">
        <v>2.9868000000000001</v>
      </c>
      <c r="K135" s="231">
        <v>1.3608</v>
      </c>
      <c r="L135" s="231">
        <v>2.8988</v>
      </c>
      <c r="M135" s="231">
        <v>1.8581000000000001</v>
      </c>
      <c r="N135" s="231">
        <v>2.9409999999999998</v>
      </c>
      <c r="O135" s="231">
        <v>2.5110999999999999</v>
      </c>
      <c r="P135" s="231">
        <v>0</v>
      </c>
    </row>
    <row r="137" spans="1:16">
      <c r="A137" s="73" t="e">
        <f>HLOOKUP('Calculatrice des coûts NMETI'!$I$22, B141:P202, MATCH('Calculatrice des coûts NMETI'!$K$22,A141:A202))</f>
        <v>#N/A</v>
      </c>
    </row>
    <row r="138" spans="1:16">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74">
        <v>0</v>
      </c>
      <c r="B142" s="231">
        <v>0</v>
      </c>
      <c r="C142" s="231">
        <v>0</v>
      </c>
      <c r="D142" s="231">
        <v>10.35</v>
      </c>
      <c r="E142" s="231">
        <v>3.0947</v>
      </c>
      <c r="F142" s="231">
        <v>22.02</v>
      </c>
      <c r="G142" s="231">
        <v>3.2343999999999999</v>
      </c>
      <c r="H142" s="231">
        <v>20.816299999999998</v>
      </c>
      <c r="I142" s="231">
        <v>4.3262999999999998</v>
      </c>
      <c r="J142" s="231">
        <v>22.276</v>
      </c>
      <c r="K142" s="231">
        <v>1.9251</v>
      </c>
      <c r="L142" s="231">
        <v>4.2263000000000002</v>
      </c>
      <c r="M142" s="231">
        <v>3.5396999999999998</v>
      </c>
      <c r="N142" s="231">
        <v>0</v>
      </c>
      <c r="O142" s="231">
        <v>0</v>
      </c>
      <c r="P142" s="231">
        <v>0</v>
      </c>
    </row>
    <row r="143" spans="1:16" ht="15">
      <c r="A143" s="74">
        <v>1</v>
      </c>
      <c r="B143" s="231">
        <v>0</v>
      </c>
      <c r="C143" s="231">
        <v>0</v>
      </c>
      <c r="D143" s="231">
        <v>9.1999999999999993</v>
      </c>
      <c r="E143" s="231">
        <v>2.7507999999999999</v>
      </c>
      <c r="F143" s="231">
        <v>19.5733</v>
      </c>
      <c r="G143" s="231">
        <v>2.875</v>
      </c>
      <c r="H143" s="231">
        <v>18.503299999999999</v>
      </c>
      <c r="I143" s="231">
        <v>3.8456000000000001</v>
      </c>
      <c r="J143" s="231">
        <v>19.800899999999999</v>
      </c>
      <c r="K143" s="231">
        <v>1.7112000000000001</v>
      </c>
      <c r="L143" s="231">
        <v>3.7566999999999999</v>
      </c>
      <c r="M143" s="231">
        <v>3.1463999999999999</v>
      </c>
      <c r="N143" s="231">
        <v>0</v>
      </c>
      <c r="O143" s="231">
        <v>0</v>
      </c>
      <c r="P143" s="231">
        <v>0</v>
      </c>
    </row>
    <row r="144" spans="1:16" ht="15">
      <c r="A144" s="74">
        <v>2</v>
      </c>
      <c r="B144" s="231">
        <v>0</v>
      </c>
      <c r="C144" s="231">
        <v>0</v>
      </c>
      <c r="D144" s="231">
        <v>8.0500000000000007</v>
      </c>
      <c r="E144" s="231">
        <v>2.407</v>
      </c>
      <c r="F144" s="231">
        <v>17.1267</v>
      </c>
      <c r="G144" s="231">
        <v>2.5156000000000001</v>
      </c>
      <c r="H144" s="231">
        <v>16.1904</v>
      </c>
      <c r="I144" s="231">
        <v>3.3649</v>
      </c>
      <c r="J144" s="231">
        <v>17.325800000000001</v>
      </c>
      <c r="K144" s="231">
        <v>1.4973000000000001</v>
      </c>
      <c r="L144" s="231">
        <v>3.2871000000000001</v>
      </c>
      <c r="M144" s="231">
        <v>2.7530999999999999</v>
      </c>
      <c r="N144" s="231">
        <v>0</v>
      </c>
      <c r="O144" s="231">
        <v>0</v>
      </c>
      <c r="P144" s="231">
        <v>0</v>
      </c>
    </row>
    <row r="145" spans="1:16" ht="15">
      <c r="A145" s="74">
        <v>3</v>
      </c>
      <c r="B145" s="231">
        <v>0</v>
      </c>
      <c r="C145" s="231">
        <v>0</v>
      </c>
      <c r="D145" s="231">
        <v>6.9</v>
      </c>
      <c r="E145" s="231">
        <v>2.0630999999999999</v>
      </c>
      <c r="F145" s="231">
        <v>14.68</v>
      </c>
      <c r="G145" s="231">
        <v>2.1562999999999999</v>
      </c>
      <c r="H145" s="231">
        <v>13.8775</v>
      </c>
      <c r="I145" s="231">
        <v>2.8841999999999999</v>
      </c>
      <c r="J145" s="231">
        <v>14.8507</v>
      </c>
      <c r="K145" s="231">
        <v>1.2834000000000001</v>
      </c>
      <c r="L145" s="231">
        <v>2.8174999999999999</v>
      </c>
      <c r="M145" s="231">
        <v>2.3597999999999999</v>
      </c>
      <c r="N145" s="231">
        <v>0</v>
      </c>
      <c r="O145" s="231">
        <v>0</v>
      </c>
      <c r="P145" s="231">
        <v>0</v>
      </c>
    </row>
    <row r="146" spans="1:16" ht="15">
      <c r="A146" s="74">
        <v>4</v>
      </c>
      <c r="B146" s="231">
        <v>0</v>
      </c>
      <c r="C146" s="231">
        <v>0</v>
      </c>
      <c r="D146" s="231">
        <v>5.75</v>
      </c>
      <c r="E146" s="231">
        <v>1.7193000000000001</v>
      </c>
      <c r="F146" s="231">
        <v>12.2333</v>
      </c>
      <c r="G146" s="231">
        <v>1.7968999999999999</v>
      </c>
      <c r="H146" s="231">
        <v>11.5646</v>
      </c>
      <c r="I146" s="231">
        <v>2.4035000000000002</v>
      </c>
      <c r="J146" s="231">
        <v>12.3756</v>
      </c>
      <c r="K146" s="231">
        <v>1.0694999999999999</v>
      </c>
      <c r="L146" s="231">
        <v>2.3479000000000001</v>
      </c>
      <c r="M146" s="231">
        <v>1.9664999999999999</v>
      </c>
      <c r="N146" s="231">
        <v>0</v>
      </c>
      <c r="O146" s="231">
        <v>0</v>
      </c>
      <c r="P146" s="231">
        <v>0</v>
      </c>
    </row>
    <row r="147" spans="1:16" ht="15">
      <c r="A147" s="74">
        <v>5</v>
      </c>
      <c r="B147" s="231">
        <v>0</v>
      </c>
      <c r="C147" s="231">
        <v>0</v>
      </c>
      <c r="D147" s="231">
        <v>4.5999999999999996</v>
      </c>
      <c r="E147" s="231">
        <v>1.3754</v>
      </c>
      <c r="F147" s="231">
        <v>9.7866999999999997</v>
      </c>
      <c r="G147" s="231">
        <v>1.4375</v>
      </c>
      <c r="H147" s="231">
        <v>9.2516999999999996</v>
      </c>
      <c r="I147" s="231">
        <v>1.9228000000000001</v>
      </c>
      <c r="J147" s="231">
        <v>9.9004999999999992</v>
      </c>
      <c r="K147" s="231">
        <v>0.85560000000000003</v>
      </c>
      <c r="L147" s="231">
        <v>1.8783000000000001</v>
      </c>
      <c r="M147" s="231">
        <v>1.5731999999999999</v>
      </c>
      <c r="N147" s="231">
        <v>0</v>
      </c>
      <c r="O147" s="231">
        <v>0</v>
      </c>
      <c r="P147" s="231">
        <v>0</v>
      </c>
    </row>
    <row r="148" spans="1:16" ht="15">
      <c r="A148" s="74">
        <v>6</v>
      </c>
      <c r="B148" s="231">
        <v>0</v>
      </c>
      <c r="C148" s="231">
        <v>0</v>
      </c>
      <c r="D148" s="231">
        <v>3.45</v>
      </c>
      <c r="E148" s="231">
        <v>1.0316000000000001</v>
      </c>
      <c r="F148" s="231">
        <v>7.34</v>
      </c>
      <c r="G148" s="231">
        <v>1.0781000000000001</v>
      </c>
      <c r="H148" s="231">
        <v>6.9387999999999996</v>
      </c>
      <c r="I148" s="231">
        <v>1.4420999999999999</v>
      </c>
      <c r="J148" s="231">
        <v>7.4253</v>
      </c>
      <c r="K148" s="231">
        <v>0.64170000000000005</v>
      </c>
      <c r="L148" s="231">
        <v>1.4088000000000001</v>
      </c>
      <c r="M148" s="231">
        <v>1.1798999999999999</v>
      </c>
      <c r="N148" s="231">
        <v>0</v>
      </c>
      <c r="O148" s="231">
        <v>0</v>
      </c>
      <c r="P148" s="231">
        <v>0</v>
      </c>
    </row>
    <row r="149" spans="1:16" ht="15">
      <c r="A149" s="74">
        <v>7</v>
      </c>
      <c r="B149" s="231">
        <v>0</v>
      </c>
      <c r="C149" s="231">
        <v>0</v>
      </c>
      <c r="D149" s="231">
        <v>3.3858000000000001</v>
      </c>
      <c r="E149" s="231">
        <v>1.0028999999999999</v>
      </c>
      <c r="F149" s="231">
        <v>6.8815</v>
      </c>
      <c r="G149" s="231">
        <v>1.0482</v>
      </c>
      <c r="H149" s="231">
        <v>6.6398999999999999</v>
      </c>
      <c r="I149" s="231">
        <v>1.4019999999999999</v>
      </c>
      <c r="J149" s="231">
        <v>7.1398000000000001</v>
      </c>
      <c r="K149" s="231">
        <v>0.62390000000000001</v>
      </c>
      <c r="L149" s="231">
        <v>1.5003</v>
      </c>
      <c r="M149" s="231">
        <v>1.1635</v>
      </c>
      <c r="N149" s="231">
        <v>0</v>
      </c>
      <c r="O149" s="231">
        <v>0</v>
      </c>
      <c r="P149" s="231">
        <v>0</v>
      </c>
    </row>
    <row r="150" spans="1:16" ht="15">
      <c r="A150" s="74">
        <v>8</v>
      </c>
      <c r="B150" s="231">
        <v>0</v>
      </c>
      <c r="C150" s="231">
        <v>0</v>
      </c>
      <c r="D150" s="231">
        <v>3.3216000000000001</v>
      </c>
      <c r="E150" s="231">
        <v>0.97419999999999995</v>
      </c>
      <c r="F150" s="231">
        <v>6.423</v>
      </c>
      <c r="G150" s="231">
        <v>1.0182</v>
      </c>
      <c r="H150" s="231">
        <v>6.3410000000000002</v>
      </c>
      <c r="I150" s="231">
        <v>1.3620000000000001</v>
      </c>
      <c r="J150" s="231">
        <v>6.8541999999999996</v>
      </c>
      <c r="K150" s="231">
        <v>0.60609999999999997</v>
      </c>
      <c r="L150" s="231">
        <v>1.5918000000000001</v>
      </c>
      <c r="M150" s="231">
        <v>1.1471</v>
      </c>
      <c r="N150" s="231">
        <v>0</v>
      </c>
      <c r="O150" s="231">
        <v>0</v>
      </c>
      <c r="P150" s="231">
        <v>0</v>
      </c>
    </row>
    <row r="151" spans="1:16" ht="15">
      <c r="A151" s="74">
        <v>9</v>
      </c>
      <c r="B151" s="231">
        <v>0</v>
      </c>
      <c r="C151" s="231">
        <v>0</v>
      </c>
      <c r="D151" s="231">
        <v>3.2574000000000001</v>
      </c>
      <c r="E151" s="231">
        <v>0.9456</v>
      </c>
      <c r="F151" s="231">
        <v>5.9644000000000004</v>
      </c>
      <c r="G151" s="231">
        <v>0.98829999999999996</v>
      </c>
      <c r="H151" s="231">
        <v>6.0420999999999996</v>
      </c>
      <c r="I151" s="231">
        <v>1.3219000000000001</v>
      </c>
      <c r="J151" s="231">
        <v>6.5686</v>
      </c>
      <c r="K151" s="231">
        <v>0.58819999999999995</v>
      </c>
      <c r="L151" s="231">
        <v>1.6833</v>
      </c>
      <c r="M151" s="231">
        <v>1.1307</v>
      </c>
      <c r="N151" s="231">
        <v>0</v>
      </c>
      <c r="O151" s="231">
        <v>0</v>
      </c>
      <c r="P151" s="231">
        <v>0</v>
      </c>
    </row>
    <row r="152" spans="1:16" ht="15">
      <c r="A152" s="74">
        <v>10</v>
      </c>
      <c r="B152" s="231">
        <v>0</v>
      </c>
      <c r="C152" s="231">
        <v>0</v>
      </c>
      <c r="D152" s="231">
        <v>3.1932</v>
      </c>
      <c r="E152" s="231">
        <v>0.91690000000000005</v>
      </c>
      <c r="F152" s="231">
        <v>5.5058999999999996</v>
      </c>
      <c r="G152" s="231">
        <v>0.95830000000000004</v>
      </c>
      <c r="H152" s="231">
        <v>5.7432999999999996</v>
      </c>
      <c r="I152" s="231">
        <v>1.2819</v>
      </c>
      <c r="J152" s="231">
        <v>6.2831000000000001</v>
      </c>
      <c r="K152" s="231">
        <v>0.57040000000000002</v>
      </c>
      <c r="L152" s="231">
        <v>1.7747999999999999</v>
      </c>
      <c r="M152" s="231">
        <v>1.1144000000000001</v>
      </c>
      <c r="N152" s="231">
        <v>0</v>
      </c>
      <c r="O152" s="231">
        <v>0</v>
      </c>
      <c r="P152" s="231">
        <v>0</v>
      </c>
    </row>
    <row r="153" spans="1:16" ht="15">
      <c r="A153" s="74">
        <v>11</v>
      </c>
      <c r="B153" s="231">
        <v>0</v>
      </c>
      <c r="C153" s="231">
        <v>0</v>
      </c>
      <c r="D153" s="231">
        <v>3.129</v>
      </c>
      <c r="E153" s="231">
        <v>0.88829999999999998</v>
      </c>
      <c r="F153" s="231">
        <v>5.0473999999999997</v>
      </c>
      <c r="G153" s="231">
        <v>0.9284</v>
      </c>
      <c r="H153" s="231">
        <v>5.4443999999999999</v>
      </c>
      <c r="I153" s="231">
        <v>1.2418</v>
      </c>
      <c r="J153" s="231">
        <v>5.9974999999999996</v>
      </c>
      <c r="K153" s="231">
        <v>0.55259999999999998</v>
      </c>
      <c r="L153" s="231">
        <v>1.8664000000000001</v>
      </c>
      <c r="M153" s="231">
        <v>1.0980000000000001</v>
      </c>
      <c r="N153" s="231">
        <v>0</v>
      </c>
      <c r="O153" s="231">
        <v>0</v>
      </c>
      <c r="P153" s="231">
        <v>0</v>
      </c>
    </row>
    <row r="154" spans="1:16" ht="15">
      <c r="A154" s="74">
        <v>12</v>
      </c>
      <c r="B154" s="231">
        <v>0</v>
      </c>
      <c r="C154" s="231">
        <v>0</v>
      </c>
      <c r="D154" s="231">
        <v>3.0648</v>
      </c>
      <c r="E154" s="231">
        <v>0.85960000000000003</v>
      </c>
      <c r="F154" s="231">
        <v>4.5888999999999998</v>
      </c>
      <c r="G154" s="231">
        <v>0.89839999999999998</v>
      </c>
      <c r="H154" s="231">
        <v>5.1455000000000002</v>
      </c>
      <c r="I154" s="231">
        <v>1.2018</v>
      </c>
      <c r="J154" s="231">
        <v>5.7119</v>
      </c>
      <c r="K154" s="231">
        <v>0.53480000000000005</v>
      </c>
      <c r="L154" s="231">
        <v>1.9579</v>
      </c>
      <c r="M154" s="231">
        <v>1.0815999999999999</v>
      </c>
      <c r="N154" s="231">
        <v>0</v>
      </c>
      <c r="O154" s="231">
        <v>0</v>
      </c>
      <c r="P154" s="231">
        <v>0</v>
      </c>
    </row>
    <row r="155" spans="1:16" ht="15">
      <c r="A155" s="74">
        <v>13</v>
      </c>
      <c r="B155" s="231">
        <v>0</v>
      </c>
      <c r="C155" s="231">
        <v>0</v>
      </c>
      <c r="D155" s="231">
        <v>3.0005000000000002</v>
      </c>
      <c r="E155" s="231">
        <v>0.83099999999999996</v>
      </c>
      <c r="F155" s="231">
        <v>4.1303000000000001</v>
      </c>
      <c r="G155" s="231">
        <v>0.86850000000000005</v>
      </c>
      <c r="H155" s="231">
        <v>4.8465999999999996</v>
      </c>
      <c r="I155" s="231">
        <v>1.1617</v>
      </c>
      <c r="J155" s="231">
        <v>5.4264000000000001</v>
      </c>
      <c r="K155" s="231">
        <v>0.51690000000000003</v>
      </c>
      <c r="L155" s="231">
        <v>2.0493999999999999</v>
      </c>
      <c r="M155" s="231">
        <v>1.0651999999999999</v>
      </c>
      <c r="N155" s="231">
        <v>0</v>
      </c>
      <c r="O155" s="231">
        <v>0</v>
      </c>
      <c r="P155" s="231">
        <v>0</v>
      </c>
    </row>
    <row r="156" spans="1:16" ht="15">
      <c r="A156" s="74">
        <v>14</v>
      </c>
      <c r="B156" s="231">
        <v>0</v>
      </c>
      <c r="C156" s="231">
        <v>0</v>
      </c>
      <c r="D156" s="231">
        <v>2.9363000000000001</v>
      </c>
      <c r="E156" s="231">
        <v>0.80230000000000001</v>
      </c>
      <c r="F156" s="231">
        <v>3.6718000000000002</v>
      </c>
      <c r="G156" s="231">
        <v>0.83850000000000002</v>
      </c>
      <c r="H156" s="231">
        <v>4.5477999999999996</v>
      </c>
      <c r="I156" s="231">
        <v>1.1215999999999999</v>
      </c>
      <c r="J156" s="231">
        <v>5.1407999999999996</v>
      </c>
      <c r="K156" s="231">
        <v>0.49909999999999999</v>
      </c>
      <c r="L156" s="231">
        <v>2.1408999999999998</v>
      </c>
      <c r="M156" s="231">
        <v>1.0488</v>
      </c>
      <c r="N156" s="231">
        <v>0</v>
      </c>
      <c r="O156" s="231">
        <v>0</v>
      </c>
      <c r="P156" s="231">
        <v>0</v>
      </c>
    </row>
    <row r="157" spans="1:16" ht="15">
      <c r="A157" s="74">
        <v>15</v>
      </c>
      <c r="B157" s="231">
        <v>0</v>
      </c>
      <c r="C157" s="231">
        <v>0</v>
      </c>
      <c r="D157" s="231">
        <v>2.8721000000000001</v>
      </c>
      <c r="E157" s="231">
        <v>0.77370000000000005</v>
      </c>
      <c r="F157" s="231">
        <v>3.2132999999999998</v>
      </c>
      <c r="G157" s="231">
        <v>0.80859999999999999</v>
      </c>
      <c r="H157" s="231">
        <v>4.2488999999999999</v>
      </c>
      <c r="I157" s="231">
        <v>1.0815999999999999</v>
      </c>
      <c r="J157" s="231">
        <v>4.8552</v>
      </c>
      <c r="K157" s="231">
        <v>0.48130000000000001</v>
      </c>
      <c r="L157" s="231">
        <v>2.2324000000000002</v>
      </c>
      <c r="M157" s="231">
        <v>1.0324</v>
      </c>
      <c r="N157" s="231">
        <v>0</v>
      </c>
      <c r="O157" s="231">
        <v>0</v>
      </c>
      <c r="P157" s="231">
        <v>0</v>
      </c>
    </row>
    <row r="158" spans="1:16" ht="15">
      <c r="A158" s="74">
        <v>16</v>
      </c>
      <c r="B158" s="231">
        <v>0</v>
      </c>
      <c r="C158" s="231">
        <v>0</v>
      </c>
      <c r="D158" s="231">
        <v>2.8079000000000001</v>
      </c>
      <c r="E158" s="231">
        <v>0.745</v>
      </c>
      <c r="F158" s="231">
        <v>2.7547999999999999</v>
      </c>
      <c r="G158" s="231">
        <v>0.77859999999999996</v>
      </c>
      <c r="H158" s="231">
        <v>3.95</v>
      </c>
      <c r="I158" s="231">
        <v>1.0415000000000001</v>
      </c>
      <c r="J158" s="231">
        <v>4.5697000000000001</v>
      </c>
      <c r="K158" s="231">
        <v>0.46350000000000002</v>
      </c>
      <c r="L158" s="231">
        <v>2.3239999999999998</v>
      </c>
      <c r="M158" s="231">
        <v>1.016</v>
      </c>
      <c r="N158" s="231">
        <v>0</v>
      </c>
      <c r="O158" s="231">
        <v>0</v>
      </c>
      <c r="P158" s="231">
        <v>0</v>
      </c>
    </row>
    <row r="159" spans="1:16" ht="15">
      <c r="A159" s="74">
        <v>17</v>
      </c>
      <c r="B159" s="231">
        <v>0</v>
      </c>
      <c r="C159" s="231">
        <v>0</v>
      </c>
      <c r="D159" s="231">
        <v>2.7437</v>
      </c>
      <c r="E159" s="231">
        <v>0.71640000000000004</v>
      </c>
      <c r="F159" s="231">
        <v>2.2961999999999998</v>
      </c>
      <c r="G159" s="231">
        <v>0.74870000000000003</v>
      </c>
      <c r="H159" s="231">
        <v>3.6511</v>
      </c>
      <c r="I159" s="231">
        <v>1.0015000000000001</v>
      </c>
      <c r="J159" s="231">
        <v>4.2840999999999996</v>
      </c>
      <c r="K159" s="231">
        <v>0.4456</v>
      </c>
      <c r="L159" s="231">
        <v>2.4155000000000002</v>
      </c>
      <c r="M159" s="231">
        <v>0.99960000000000004</v>
      </c>
      <c r="N159" s="231">
        <v>0</v>
      </c>
      <c r="O159" s="231">
        <v>0</v>
      </c>
      <c r="P159" s="231">
        <v>0</v>
      </c>
    </row>
    <row r="160" spans="1:16" ht="15">
      <c r="A160" s="74">
        <v>18</v>
      </c>
      <c r="B160" s="231">
        <v>0</v>
      </c>
      <c r="C160" s="231">
        <v>0</v>
      </c>
      <c r="D160" s="231">
        <v>2.6795</v>
      </c>
      <c r="E160" s="231">
        <v>0.68769999999999998</v>
      </c>
      <c r="F160" s="231">
        <v>1.8376999999999999</v>
      </c>
      <c r="G160" s="231">
        <v>0.71879999999999999</v>
      </c>
      <c r="H160" s="231">
        <v>3.3523000000000001</v>
      </c>
      <c r="I160" s="231">
        <v>0.96140000000000003</v>
      </c>
      <c r="J160" s="231">
        <v>3.9986000000000002</v>
      </c>
      <c r="K160" s="231">
        <v>0.42780000000000001</v>
      </c>
      <c r="L160" s="231">
        <v>2.5070000000000001</v>
      </c>
      <c r="M160" s="231">
        <v>0.98329999999999995</v>
      </c>
      <c r="N160" s="231">
        <v>3.2067999999999999</v>
      </c>
      <c r="O160" s="231">
        <v>0.45739999999999997</v>
      </c>
      <c r="P160" s="231">
        <v>0</v>
      </c>
    </row>
    <row r="161" spans="1:16" ht="15">
      <c r="A161" s="74">
        <v>19</v>
      </c>
      <c r="B161" s="231">
        <v>0</v>
      </c>
      <c r="C161" s="231">
        <v>0</v>
      </c>
      <c r="D161" s="231">
        <v>2.7155</v>
      </c>
      <c r="E161" s="231">
        <v>0.67820000000000003</v>
      </c>
      <c r="F161" s="231">
        <v>1.9337</v>
      </c>
      <c r="G161" s="231">
        <v>0.70550000000000002</v>
      </c>
      <c r="H161" s="231">
        <v>3.2747999999999999</v>
      </c>
      <c r="I161" s="231">
        <v>0.94550000000000001</v>
      </c>
      <c r="J161" s="231">
        <v>3.8506999999999998</v>
      </c>
      <c r="K161" s="231">
        <v>0.53110000000000002</v>
      </c>
      <c r="L161" s="231">
        <v>2.395</v>
      </c>
      <c r="M161" s="231">
        <v>0.9758</v>
      </c>
      <c r="N161" s="231">
        <v>3.1177000000000001</v>
      </c>
      <c r="O161" s="231">
        <v>0.44469999999999998</v>
      </c>
      <c r="P161" s="231">
        <v>0</v>
      </c>
    </row>
    <row r="162" spans="1:16" ht="15">
      <c r="A162" s="74">
        <v>20</v>
      </c>
      <c r="B162" s="231">
        <v>0</v>
      </c>
      <c r="C162" s="231">
        <v>0</v>
      </c>
      <c r="D162" s="231">
        <v>2.7515999999999998</v>
      </c>
      <c r="E162" s="231">
        <v>0.66869999999999996</v>
      </c>
      <c r="F162" s="231">
        <v>2.0297000000000001</v>
      </c>
      <c r="G162" s="231">
        <v>0.69230000000000003</v>
      </c>
      <c r="H162" s="231">
        <v>3.1974</v>
      </c>
      <c r="I162" s="231">
        <v>0.92959999999999998</v>
      </c>
      <c r="J162" s="231">
        <v>3.7027999999999999</v>
      </c>
      <c r="K162" s="231">
        <v>0.63439999999999996</v>
      </c>
      <c r="L162" s="231">
        <v>2.2829000000000002</v>
      </c>
      <c r="M162" s="231">
        <v>0.96830000000000005</v>
      </c>
      <c r="N162" s="231">
        <v>3.0286</v>
      </c>
      <c r="O162" s="231">
        <v>0.432</v>
      </c>
      <c r="P162" s="231">
        <v>0</v>
      </c>
    </row>
    <row r="163" spans="1:16" ht="15">
      <c r="A163" s="74">
        <v>21</v>
      </c>
      <c r="B163" s="231">
        <v>0</v>
      </c>
      <c r="C163" s="231">
        <v>0</v>
      </c>
      <c r="D163" s="231">
        <v>2.7875999999999999</v>
      </c>
      <c r="E163" s="231">
        <v>0.65920000000000001</v>
      </c>
      <c r="F163" s="231">
        <v>2.1257000000000001</v>
      </c>
      <c r="G163" s="231">
        <v>0.67910000000000004</v>
      </c>
      <c r="H163" s="231">
        <v>3.12</v>
      </c>
      <c r="I163" s="231">
        <v>0.91369999999999996</v>
      </c>
      <c r="J163" s="231">
        <v>3.5548999999999999</v>
      </c>
      <c r="K163" s="231">
        <v>0.73760000000000003</v>
      </c>
      <c r="L163" s="231">
        <v>2.1709000000000001</v>
      </c>
      <c r="M163" s="231">
        <v>0.96079999999999999</v>
      </c>
      <c r="N163" s="231">
        <v>2.9394999999999998</v>
      </c>
      <c r="O163" s="231">
        <v>0.41930000000000001</v>
      </c>
      <c r="P163" s="231">
        <v>0</v>
      </c>
    </row>
    <row r="164" spans="1:16" ht="15">
      <c r="A164" s="74">
        <v>22</v>
      </c>
      <c r="B164" s="231">
        <v>0</v>
      </c>
      <c r="C164" s="231">
        <v>0</v>
      </c>
      <c r="D164" s="231">
        <v>2.8235999999999999</v>
      </c>
      <c r="E164" s="231">
        <v>0.64980000000000004</v>
      </c>
      <c r="F164" s="231">
        <v>2.2216999999999998</v>
      </c>
      <c r="G164" s="231">
        <v>0.66590000000000005</v>
      </c>
      <c r="H164" s="231">
        <v>3.0425</v>
      </c>
      <c r="I164" s="231">
        <v>0.89780000000000004</v>
      </c>
      <c r="J164" s="231">
        <v>3.4070999999999998</v>
      </c>
      <c r="K164" s="231">
        <v>0.84089999999999998</v>
      </c>
      <c r="L164" s="231">
        <v>2.0589</v>
      </c>
      <c r="M164" s="231">
        <v>0.95340000000000003</v>
      </c>
      <c r="N164" s="231">
        <v>2.8504999999999998</v>
      </c>
      <c r="O164" s="231">
        <v>0.40660000000000002</v>
      </c>
      <c r="P164" s="231">
        <v>0</v>
      </c>
    </row>
    <row r="165" spans="1:16" ht="15">
      <c r="A165" s="74">
        <v>23</v>
      </c>
      <c r="B165" s="231">
        <v>0</v>
      </c>
      <c r="C165" s="231">
        <v>0</v>
      </c>
      <c r="D165" s="231">
        <v>2.8597000000000001</v>
      </c>
      <c r="E165" s="231">
        <v>0.64029999999999998</v>
      </c>
      <c r="F165" s="231">
        <v>2.3176999999999999</v>
      </c>
      <c r="G165" s="231">
        <v>0.65259999999999996</v>
      </c>
      <c r="H165" s="231">
        <v>2.9651000000000001</v>
      </c>
      <c r="I165" s="231">
        <v>0.88190000000000002</v>
      </c>
      <c r="J165" s="231">
        <v>3.2591999999999999</v>
      </c>
      <c r="K165" s="231">
        <v>0.94420000000000004</v>
      </c>
      <c r="L165" s="231">
        <v>1.9469000000000001</v>
      </c>
      <c r="M165" s="231">
        <v>0.94589999999999996</v>
      </c>
      <c r="N165" s="231">
        <v>2.7614000000000001</v>
      </c>
      <c r="O165" s="231">
        <v>0.39389999999999997</v>
      </c>
      <c r="P165" s="231">
        <v>0</v>
      </c>
    </row>
    <row r="166" spans="1:16" ht="15">
      <c r="A166" s="74">
        <v>24</v>
      </c>
      <c r="B166" s="231">
        <v>0</v>
      </c>
      <c r="C166" s="231">
        <v>0</v>
      </c>
      <c r="D166" s="231">
        <v>2.8957000000000002</v>
      </c>
      <c r="E166" s="231">
        <v>0.63080000000000003</v>
      </c>
      <c r="F166" s="231">
        <v>2.4138000000000002</v>
      </c>
      <c r="G166" s="231">
        <v>0.63939999999999997</v>
      </c>
      <c r="H166" s="231">
        <v>2.8877000000000002</v>
      </c>
      <c r="I166" s="231">
        <v>0.86599999999999999</v>
      </c>
      <c r="J166" s="231">
        <v>3.1113</v>
      </c>
      <c r="K166" s="231">
        <v>1.0475000000000001</v>
      </c>
      <c r="L166" s="231">
        <v>1.8348</v>
      </c>
      <c r="M166" s="231">
        <v>0.93840000000000001</v>
      </c>
      <c r="N166" s="231">
        <v>2.6722999999999999</v>
      </c>
      <c r="O166" s="231">
        <v>0.38119999999999998</v>
      </c>
      <c r="P166" s="231">
        <v>0</v>
      </c>
    </row>
    <row r="167" spans="1:16" ht="15">
      <c r="A167" s="74">
        <v>25</v>
      </c>
      <c r="B167" s="231">
        <v>0</v>
      </c>
      <c r="C167" s="231">
        <v>0</v>
      </c>
      <c r="D167" s="231">
        <v>2.9317000000000002</v>
      </c>
      <c r="E167" s="231">
        <v>0.62129999999999996</v>
      </c>
      <c r="F167" s="231">
        <v>2.5097999999999998</v>
      </c>
      <c r="G167" s="231">
        <v>0.62619999999999998</v>
      </c>
      <c r="H167" s="231">
        <v>2.8102</v>
      </c>
      <c r="I167" s="231">
        <v>0.85</v>
      </c>
      <c r="J167" s="231">
        <v>2.9634999999999998</v>
      </c>
      <c r="K167" s="231">
        <v>1.1508</v>
      </c>
      <c r="L167" s="231">
        <v>1.7228000000000001</v>
      </c>
      <c r="M167" s="231">
        <v>0.93089999999999995</v>
      </c>
      <c r="N167" s="231">
        <v>2.5832000000000002</v>
      </c>
      <c r="O167" s="231">
        <v>0.36840000000000001</v>
      </c>
      <c r="P167" s="231">
        <v>0</v>
      </c>
    </row>
    <row r="168" spans="1:16" ht="15">
      <c r="A168" s="74">
        <v>26</v>
      </c>
      <c r="B168" s="231">
        <v>0</v>
      </c>
      <c r="C168" s="231">
        <v>0</v>
      </c>
      <c r="D168" s="231">
        <v>2.9678</v>
      </c>
      <c r="E168" s="231">
        <v>0.61180000000000001</v>
      </c>
      <c r="F168" s="231">
        <v>2.6057999999999999</v>
      </c>
      <c r="G168" s="231">
        <v>0.61299999999999999</v>
      </c>
      <c r="H168" s="231">
        <v>2.7328000000000001</v>
      </c>
      <c r="I168" s="231">
        <v>0.83409999999999995</v>
      </c>
      <c r="J168" s="231">
        <v>2.8155999999999999</v>
      </c>
      <c r="K168" s="231">
        <v>1.254</v>
      </c>
      <c r="L168" s="231">
        <v>1.6108</v>
      </c>
      <c r="M168" s="231">
        <v>0.92349999999999999</v>
      </c>
      <c r="N168" s="231">
        <v>2.4942000000000002</v>
      </c>
      <c r="O168" s="231">
        <v>0.35570000000000002</v>
      </c>
      <c r="P168" s="231">
        <v>0</v>
      </c>
    </row>
    <row r="169" spans="1:16" ht="15">
      <c r="A169" s="74">
        <v>27</v>
      </c>
      <c r="B169" s="231">
        <v>0</v>
      </c>
      <c r="C169" s="231">
        <v>0</v>
      </c>
      <c r="D169" s="231">
        <v>3.0038</v>
      </c>
      <c r="E169" s="231">
        <v>0.60229999999999995</v>
      </c>
      <c r="F169" s="231">
        <v>2.7018</v>
      </c>
      <c r="G169" s="231">
        <v>0.59970000000000001</v>
      </c>
      <c r="H169" s="231">
        <v>2.6554000000000002</v>
      </c>
      <c r="I169" s="231">
        <v>0.81820000000000004</v>
      </c>
      <c r="J169" s="231">
        <v>2.6677</v>
      </c>
      <c r="K169" s="231">
        <v>1.3573</v>
      </c>
      <c r="L169" s="231">
        <v>1.4986999999999999</v>
      </c>
      <c r="M169" s="231">
        <v>0.91600000000000004</v>
      </c>
      <c r="N169" s="231">
        <v>2.4051</v>
      </c>
      <c r="O169" s="231">
        <v>0.34300000000000003</v>
      </c>
      <c r="P169" s="231">
        <v>0</v>
      </c>
    </row>
    <row r="170" spans="1:16" ht="15">
      <c r="A170" s="74">
        <v>28</v>
      </c>
      <c r="B170" s="231">
        <v>0</v>
      </c>
      <c r="C170" s="231">
        <v>0</v>
      </c>
      <c r="D170" s="231">
        <v>3.0398000000000001</v>
      </c>
      <c r="E170" s="231">
        <v>0.59279999999999999</v>
      </c>
      <c r="F170" s="231">
        <v>2.7978000000000001</v>
      </c>
      <c r="G170" s="231">
        <v>0.58650000000000002</v>
      </c>
      <c r="H170" s="231">
        <v>2.5779000000000001</v>
      </c>
      <c r="I170" s="231">
        <v>0.80230000000000001</v>
      </c>
      <c r="J170" s="231">
        <v>2.5198</v>
      </c>
      <c r="K170" s="231">
        <v>1.4605999999999999</v>
      </c>
      <c r="L170" s="231">
        <v>1.3867</v>
      </c>
      <c r="M170" s="231">
        <v>0.90849999999999997</v>
      </c>
      <c r="N170" s="231">
        <v>2.3159999999999998</v>
      </c>
      <c r="O170" s="231">
        <v>0.33029999999999998</v>
      </c>
      <c r="P170" s="231">
        <v>0</v>
      </c>
    </row>
    <row r="171" spans="1:16" ht="15">
      <c r="A171" s="74">
        <v>29</v>
      </c>
      <c r="B171" s="231">
        <v>0</v>
      </c>
      <c r="C171" s="231">
        <v>0</v>
      </c>
      <c r="D171" s="231">
        <v>3.0758999999999999</v>
      </c>
      <c r="E171" s="231">
        <v>0.58330000000000004</v>
      </c>
      <c r="F171" s="231">
        <v>2.8938000000000001</v>
      </c>
      <c r="G171" s="231">
        <v>0.57330000000000003</v>
      </c>
      <c r="H171" s="231">
        <v>2.5005000000000002</v>
      </c>
      <c r="I171" s="231">
        <v>0.78639999999999999</v>
      </c>
      <c r="J171" s="231">
        <v>2.3719999999999999</v>
      </c>
      <c r="K171" s="231">
        <v>1.5639000000000001</v>
      </c>
      <c r="L171" s="231">
        <v>1.2746999999999999</v>
      </c>
      <c r="M171" s="231">
        <v>0.90100000000000002</v>
      </c>
      <c r="N171" s="231">
        <v>2.2269000000000001</v>
      </c>
      <c r="O171" s="231">
        <v>0.31759999999999999</v>
      </c>
      <c r="P171" s="231">
        <v>0</v>
      </c>
    </row>
    <row r="172" spans="1:16" ht="15">
      <c r="A172" s="74">
        <v>30</v>
      </c>
      <c r="B172" s="231">
        <v>0</v>
      </c>
      <c r="C172" s="231">
        <v>0</v>
      </c>
      <c r="D172" s="231">
        <v>3.1118999999999999</v>
      </c>
      <c r="E172" s="231">
        <v>0.57389999999999997</v>
      </c>
      <c r="F172" s="231">
        <v>2.9897999999999998</v>
      </c>
      <c r="G172" s="231">
        <v>0.56010000000000004</v>
      </c>
      <c r="H172" s="231">
        <v>2.4230999999999998</v>
      </c>
      <c r="I172" s="231">
        <v>0.77049999999999996</v>
      </c>
      <c r="J172" s="231">
        <v>2.2241</v>
      </c>
      <c r="K172" s="231">
        <v>1.6672</v>
      </c>
      <c r="L172" s="231">
        <v>1.1627000000000001</v>
      </c>
      <c r="M172" s="231">
        <v>0.89359999999999995</v>
      </c>
      <c r="N172" s="231">
        <v>2.1379000000000001</v>
      </c>
      <c r="O172" s="231">
        <v>0.3049</v>
      </c>
      <c r="P172" s="231">
        <v>0</v>
      </c>
    </row>
    <row r="173" spans="1:16" ht="15">
      <c r="A173" s="74">
        <v>31</v>
      </c>
      <c r="B173" s="231">
        <v>0</v>
      </c>
      <c r="C173" s="231">
        <v>0</v>
      </c>
      <c r="D173" s="231">
        <v>3.0032999999999999</v>
      </c>
      <c r="E173" s="231">
        <v>0.56230000000000002</v>
      </c>
      <c r="F173" s="231">
        <v>2.8361000000000001</v>
      </c>
      <c r="G173" s="231">
        <v>0.55730000000000002</v>
      </c>
      <c r="H173" s="231">
        <v>2.3439999999999999</v>
      </c>
      <c r="I173" s="231">
        <v>0.75009999999999999</v>
      </c>
      <c r="J173" s="231">
        <v>2.2166000000000001</v>
      </c>
      <c r="K173" s="231">
        <v>1.5996999999999999</v>
      </c>
      <c r="L173" s="231">
        <v>1.2262999999999999</v>
      </c>
      <c r="M173" s="231">
        <v>0.8861</v>
      </c>
      <c r="N173" s="231">
        <v>2.0726</v>
      </c>
      <c r="O173" s="231">
        <v>0.3276</v>
      </c>
      <c r="P173" s="231">
        <v>0</v>
      </c>
    </row>
    <row r="174" spans="1:16" ht="15">
      <c r="A174" s="74">
        <v>32</v>
      </c>
      <c r="B174" s="231">
        <v>0</v>
      </c>
      <c r="C174" s="231">
        <v>0</v>
      </c>
      <c r="D174" s="231">
        <v>2.8946999999999998</v>
      </c>
      <c r="E174" s="231">
        <v>0.55069999999999997</v>
      </c>
      <c r="F174" s="231">
        <v>2.6823999999999999</v>
      </c>
      <c r="G174" s="231">
        <v>0.55449999999999999</v>
      </c>
      <c r="H174" s="231">
        <v>2.2650000000000001</v>
      </c>
      <c r="I174" s="231">
        <v>0.72970000000000002</v>
      </c>
      <c r="J174" s="231">
        <v>2.2092000000000001</v>
      </c>
      <c r="K174" s="231">
        <v>1.5322</v>
      </c>
      <c r="L174" s="231">
        <v>1.2899</v>
      </c>
      <c r="M174" s="231">
        <v>0.87860000000000005</v>
      </c>
      <c r="N174" s="231">
        <v>2.0072999999999999</v>
      </c>
      <c r="O174" s="231">
        <v>0.3503</v>
      </c>
      <c r="P174" s="231">
        <v>0</v>
      </c>
    </row>
    <row r="175" spans="1:16" ht="15">
      <c r="A175" s="74">
        <v>33</v>
      </c>
      <c r="B175" s="231">
        <v>0</v>
      </c>
      <c r="C175" s="231">
        <v>0</v>
      </c>
      <c r="D175" s="231">
        <v>3.3079999999999998</v>
      </c>
      <c r="E175" s="231">
        <v>0.66069999999999995</v>
      </c>
      <c r="F175" s="231">
        <v>3.5486</v>
      </c>
      <c r="G175" s="231">
        <v>0.65700000000000003</v>
      </c>
      <c r="H175" s="231">
        <v>2.9125999999999999</v>
      </c>
      <c r="I175" s="231">
        <v>0.84289999999999998</v>
      </c>
      <c r="J175" s="231">
        <v>2.6221999999999999</v>
      </c>
      <c r="K175" s="231">
        <v>2.0701000000000001</v>
      </c>
      <c r="L175" s="231">
        <v>1.9008</v>
      </c>
      <c r="M175" s="231">
        <v>1.3067</v>
      </c>
      <c r="N175" s="231">
        <v>2.3069000000000002</v>
      </c>
      <c r="O175" s="231">
        <v>0.5605</v>
      </c>
      <c r="P175" s="231">
        <v>0</v>
      </c>
    </row>
    <row r="176" spans="1:16" ht="15">
      <c r="A176" s="74">
        <v>34</v>
      </c>
      <c r="B176" s="231">
        <v>0</v>
      </c>
      <c r="C176" s="231">
        <v>0</v>
      </c>
      <c r="D176" s="231">
        <v>3.1869000000000001</v>
      </c>
      <c r="E176" s="231">
        <v>0.6552</v>
      </c>
      <c r="F176" s="231">
        <v>3.3229000000000002</v>
      </c>
      <c r="G176" s="231">
        <v>0.65569999999999995</v>
      </c>
      <c r="H176" s="231">
        <v>2.8668</v>
      </c>
      <c r="I176" s="231">
        <v>0.82079999999999997</v>
      </c>
      <c r="J176" s="231">
        <v>2.6215999999999999</v>
      </c>
      <c r="K176" s="231">
        <v>1.9748000000000001</v>
      </c>
      <c r="L176" s="231">
        <v>1.9689000000000001</v>
      </c>
      <c r="M176" s="231">
        <v>1.2709999999999999</v>
      </c>
      <c r="N176" s="231">
        <v>2.2351000000000001</v>
      </c>
      <c r="O176" s="231">
        <v>0.57630000000000003</v>
      </c>
      <c r="P176" s="231">
        <v>0</v>
      </c>
    </row>
    <row r="177" spans="1:16" ht="15">
      <c r="A177" s="74">
        <v>35</v>
      </c>
      <c r="B177" s="231">
        <v>0</v>
      </c>
      <c r="C177" s="231">
        <v>0</v>
      </c>
      <c r="D177" s="231">
        <v>3.0657000000000001</v>
      </c>
      <c r="E177" s="231">
        <v>0.64970000000000006</v>
      </c>
      <c r="F177" s="231">
        <v>3.0973000000000002</v>
      </c>
      <c r="G177" s="231">
        <v>0.65449999999999997</v>
      </c>
      <c r="H177" s="231">
        <v>2.8210999999999999</v>
      </c>
      <c r="I177" s="231">
        <v>0.79869999999999997</v>
      </c>
      <c r="J177" s="231">
        <v>2.6208999999999998</v>
      </c>
      <c r="K177" s="231">
        <v>1.8794</v>
      </c>
      <c r="L177" s="231">
        <v>2.0369999999999999</v>
      </c>
      <c r="M177" s="231">
        <v>1.2353000000000001</v>
      </c>
      <c r="N177" s="231">
        <v>2.1633</v>
      </c>
      <c r="O177" s="231">
        <v>0.59199999999999997</v>
      </c>
      <c r="P177" s="231">
        <v>0</v>
      </c>
    </row>
    <row r="178" spans="1:16" ht="15">
      <c r="A178" s="74">
        <v>36</v>
      </c>
      <c r="B178" s="231">
        <v>0</v>
      </c>
      <c r="C178" s="231">
        <v>0</v>
      </c>
      <c r="D178" s="231">
        <v>2.9445999999999999</v>
      </c>
      <c r="E178" s="231">
        <v>0.64429999999999998</v>
      </c>
      <c r="F178" s="231">
        <v>2.8715999999999999</v>
      </c>
      <c r="G178" s="231">
        <v>0.6532</v>
      </c>
      <c r="H178" s="231">
        <v>2.7753000000000001</v>
      </c>
      <c r="I178" s="231">
        <v>0.77669999999999995</v>
      </c>
      <c r="J178" s="231">
        <v>2.6202999999999999</v>
      </c>
      <c r="K178" s="231">
        <v>1.784</v>
      </c>
      <c r="L178" s="231">
        <v>2.1051000000000002</v>
      </c>
      <c r="M178" s="231">
        <v>1.1996</v>
      </c>
      <c r="N178" s="231">
        <v>2.0914999999999999</v>
      </c>
      <c r="O178" s="231">
        <v>0.60780000000000001</v>
      </c>
      <c r="P178" s="231">
        <v>0</v>
      </c>
    </row>
    <row r="179" spans="1:16" ht="15">
      <c r="A179" s="74">
        <v>37</v>
      </c>
      <c r="B179" s="231">
        <v>0</v>
      </c>
      <c r="C179" s="231">
        <v>0</v>
      </c>
      <c r="D179" s="231">
        <v>2.8233999999999999</v>
      </c>
      <c r="E179" s="231">
        <v>0.63880000000000003</v>
      </c>
      <c r="F179" s="231">
        <v>2.6459000000000001</v>
      </c>
      <c r="G179" s="231">
        <v>0.65200000000000002</v>
      </c>
      <c r="H179" s="231">
        <v>2.7294999999999998</v>
      </c>
      <c r="I179" s="231">
        <v>0.75460000000000005</v>
      </c>
      <c r="J179" s="231">
        <v>2.6196999999999999</v>
      </c>
      <c r="K179" s="231">
        <v>1.6886000000000001</v>
      </c>
      <c r="L179" s="231">
        <v>2.1732</v>
      </c>
      <c r="M179" s="231">
        <v>1.1638999999999999</v>
      </c>
      <c r="N179" s="231">
        <v>2.0196999999999998</v>
      </c>
      <c r="O179" s="231">
        <v>0.62360000000000004</v>
      </c>
      <c r="P179" s="231">
        <v>0</v>
      </c>
    </row>
    <row r="180" spans="1:16" ht="15">
      <c r="A180" s="74">
        <v>38</v>
      </c>
      <c r="B180" s="231">
        <v>0</v>
      </c>
      <c r="C180" s="231">
        <v>0</v>
      </c>
      <c r="D180" s="231">
        <v>2.7021999999999999</v>
      </c>
      <c r="E180" s="231">
        <v>0.63339999999999996</v>
      </c>
      <c r="F180" s="231">
        <v>2.4203000000000001</v>
      </c>
      <c r="G180" s="231">
        <v>0.65069999999999995</v>
      </c>
      <c r="H180" s="231">
        <v>2.6838000000000002</v>
      </c>
      <c r="I180" s="231">
        <v>0.73250000000000004</v>
      </c>
      <c r="J180" s="231">
        <v>2.6191</v>
      </c>
      <c r="K180" s="231">
        <v>1.5932999999999999</v>
      </c>
      <c r="L180" s="231">
        <v>2.2412999999999998</v>
      </c>
      <c r="M180" s="231">
        <v>1.1282000000000001</v>
      </c>
      <c r="N180" s="231">
        <v>1.9479</v>
      </c>
      <c r="O180" s="231">
        <v>0.63929999999999998</v>
      </c>
      <c r="P180" s="231">
        <v>0</v>
      </c>
    </row>
    <row r="181" spans="1:16" ht="15">
      <c r="A181" s="74">
        <v>39</v>
      </c>
      <c r="B181" s="231">
        <v>0</v>
      </c>
      <c r="C181" s="231">
        <v>0</v>
      </c>
      <c r="D181" s="231">
        <v>2.5811000000000002</v>
      </c>
      <c r="E181" s="231">
        <v>0.62790000000000001</v>
      </c>
      <c r="F181" s="231">
        <v>2.1945999999999999</v>
      </c>
      <c r="G181" s="231">
        <v>0.64949999999999997</v>
      </c>
      <c r="H181" s="231">
        <v>2.6379999999999999</v>
      </c>
      <c r="I181" s="231">
        <v>0.71050000000000002</v>
      </c>
      <c r="J181" s="231">
        <v>2.6185</v>
      </c>
      <c r="K181" s="231">
        <v>1.4979</v>
      </c>
      <c r="L181" s="231">
        <v>2.3094000000000001</v>
      </c>
      <c r="M181" s="231">
        <v>1.0925</v>
      </c>
      <c r="N181" s="231">
        <v>1.8761000000000001</v>
      </c>
      <c r="O181" s="231">
        <v>0.65510000000000002</v>
      </c>
      <c r="P181" s="231">
        <v>0</v>
      </c>
    </row>
    <row r="182" spans="1:16" ht="15">
      <c r="A182" s="74">
        <v>40</v>
      </c>
      <c r="B182" s="231">
        <v>0</v>
      </c>
      <c r="C182" s="231">
        <v>0</v>
      </c>
      <c r="D182" s="231">
        <v>2.4599000000000002</v>
      </c>
      <c r="E182" s="231">
        <v>0.62250000000000005</v>
      </c>
      <c r="F182" s="231">
        <v>1.9689000000000001</v>
      </c>
      <c r="G182" s="231">
        <v>0.6482</v>
      </c>
      <c r="H182" s="231">
        <v>2.5922999999999998</v>
      </c>
      <c r="I182" s="231">
        <v>0.68840000000000001</v>
      </c>
      <c r="J182" s="231">
        <v>2.6177999999999999</v>
      </c>
      <c r="K182" s="231">
        <v>1.4025000000000001</v>
      </c>
      <c r="L182" s="231">
        <v>2.3774999999999999</v>
      </c>
      <c r="M182" s="231">
        <v>1.0568</v>
      </c>
      <c r="N182" s="231">
        <v>1.8043</v>
      </c>
      <c r="O182" s="231">
        <v>0.67079999999999995</v>
      </c>
      <c r="P182" s="231">
        <v>0</v>
      </c>
    </row>
    <row r="183" spans="1:16" ht="15">
      <c r="A183" s="74">
        <v>41</v>
      </c>
      <c r="B183" s="231">
        <v>0</v>
      </c>
      <c r="C183" s="231">
        <v>0</v>
      </c>
      <c r="D183" s="231">
        <v>2.3388</v>
      </c>
      <c r="E183" s="231">
        <v>0.61699999999999999</v>
      </c>
      <c r="F183" s="231">
        <v>1.7433000000000001</v>
      </c>
      <c r="G183" s="231">
        <v>0.64690000000000003</v>
      </c>
      <c r="H183" s="231">
        <v>2.5465</v>
      </c>
      <c r="I183" s="231">
        <v>0.6663</v>
      </c>
      <c r="J183" s="231">
        <v>2.6172</v>
      </c>
      <c r="K183" s="231">
        <v>1.3070999999999999</v>
      </c>
      <c r="L183" s="231">
        <v>2.4456000000000002</v>
      </c>
      <c r="M183" s="231">
        <v>1.0210999999999999</v>
      </c>
      <c r="N183" s="231">
        <v>1.7324999999999999</v>
      </c>
      <c r="O183" s="231">
        <v>0.68659999999999999</v>
      </c>
      <c r="P183" s="231">
        <v>0</v>
      </c>
    </row>
    <row r="184" spans="1:16" ht="15">
      <c r="A184" s="74">
        <v>42</v>
      </c>
      <c r="B184" s="231">
        <v>0</v>
      </c>
      <c r="C184" s="231">
        <v>0</v>
      </c>
      <c r="D184" s="231">
        <v>2.2176</v>
      </c>
      <c r="E184" s="231">
        <v>0.61150000000000004</v>
      </c>
      <c r="F184" s="231">
        <v>1.5176000000000001</v>
      </c>
      <c r="G184" s="231">
        <v>0.64570000000000005</v>
      </c>
      <c r="H184" s="231">
        <v>2.5007000000000001</v>
      </c>
      <c r="I184" s="231">
        <v>0.64429999999999998</v>
      </c>
      <c r="J184" s="231">
        <v>2.6166</v>
      </c>
      <c r="K184" s="231">
        <v>1.2118</v>
      </c>
      <c r="L184" s="231">
        <v>2.5137</v>
      </c>
      <c r="M184" s="231">
        <v>0.98550000000000004</v>
      </c>
      <c r="N184" s="231">
        <v>1.6607000000000001</v>
      </c>
      <c r="O184" s="231">
        <v>0.70240000000000002</v>
      </c>
      <c r="P184" s="231">
        <v>0</v>
      </c>
    </row>
    <row r="185" spans="1:16" ht="15">
      <c r="A185" s="74">
        <v>43</v>
      </c>
      <c r="B185" s="231">
        <v>0</v>
      </c>
      <c r="C185" s="231">
        <v>0</v>
      </c>
      <c r="D185" s="231">
        <v>2.3269000000000002</v>
      </c>
      <c r="E185" s="231">
        <v>0.60609999999999997</v>
      </c>
      <c r="F185" s="231">
        <v>1.952</v>
      </c>
      <c r="G185" s="231">
        <v>0.63790000000000002</v>
      </c>
      <c r="H185" s="231">
        <v>2.3995000000000002</v>
      </c>
      <c r="I185" s="231">
        <v>0.63560000000000005</v>
      </c>
      <c r="J185" s="231">
        <v>2.6850999999999998</v>
      </c>
      <c r="K185" s="231">
        <v>1.1559999999999999</v>
      </c>
      <c r="L185" s="231">
        <v>2.5973000000000002</v>
      </c>
      <c r="M185" s="231">
        <v>0.97570000000000001</v>
      </c>
      <c r="N185" s="231">
        <v>1.619</v>
      </c>
      <c r="O185" s="231">
        <v>0.69699999999999995</v>
      </c>
      <c r="P185" s="231">
        <v>0</v>
      </c>
    </row>
    <row r="186" spans="1:16" ht="15">
      <c r="A186" s="74">
        <v>44</v>
      </c>
      <c r="B186" s="231">
        <v>0</v>
      </c>
      <c r="C186" s="231">
        <v>0</v>
      </c>
      <c r="D186" s="231">
        <v>2.4361999999999999</v>
      </c>
      <c r="E186" s="231">
        <v>0.60060000000000002</v>
      </c>
      <c r="F186" s="231">
        <v>2.3864999999999998</v>
      </c>
      <c r="G186" s="231">
        <v>0.63</v>
      </c>
      <c r="H186" s="231">
        <v>2.2982999999999998</v>
      </c>
      <c r="I186" s="231">
        <v>0.62690000000000001</v>
      </c>
      <c r="J186" s="231">
        <v>2.7536</v>
      </c>
      <c r="K186" s="231">
        <v>1.1003000000000001</v>
      </c>
      <c r="L186" s="231">
        <v>2.6808999999999998</v>
      </c>
      <c r="M186" s="231">
        <v>0.96589999999999998</v>
      </c>
      <c r="N186" s="231">
        <v>1.5772999999999999</v>
      </c>
      <c r="O186" s="231">
        <v>0.69169999999999998</v>
      </c>
      <c r="P186" s="231">
        <v>0</v>
      </c>
    </row>
    <row r="187" spans="1:16" ht="15">
      <c r="A187" s="74">
        <v>45</v>
      </c>
      <c r="B187" s="231">
        <v>0</v>
      </c>
      <c r="C187" s="231">
        <v>0</v>
      </c>
      <c r="D187" s="231">
        <v>2.8582999999999998</v>
      </c>
      <c r="E187" s="231">
        <v>0.68689999999999996</v>
      </c>
      <c r="F187" s="231">
        <v>3.0554000000000001</v>
      </c>
      <c r="G187" s="231">
        <v>0.79630000000000001</v>
      </c>
      <c r="H187" s="231">
        <v>2.1991999999999998</v>
      </c>
      <c r="I187" s="231">
        <v>0.79120000000000001</v>
      </c>
      <c r="J187" s="231">
        <v>3.6202999999999999</v>
      </c>
      <c r="K187" s="231">
        <v>1.1526000000000001</v>
      </c>
      <c r="L187" s="231">
        <v>3.1536</v>
      </c>
      <c r="M187" s="231">
        <v>1.224</v>
      </c>
      <c r="N187" s="231">
        <v>1.9636</v>
      </c>
      <c r="O187" s="231">
        <v>0.88539999999999996</v>
      </c>
      <c r="P187" s="231">
        <v>0</v>
      </c>
    </row>
    <row r="188" spans="1:16" ht="15">
      <c r="A188" s="74">
        <v>46</v>
      </c>
      <c r="B188" s="231">
        <v>0</v>
      </c>
      <c r="C188" s="231">
        <v>0</v>
      </c>
      <c r="D188" s="231">
        <v>2.8708999999999998</v>
      </c>
      <c r="E188" s="231">
        <v>0.68989999999999996</v>
      </c>
      <c r="F188" s="231">
        <v>3.4784999999999999</v>
      </c>
      <c r="G188" s="231">
        <v>0.78810000000000002</v>
      </c>
      <c r="H188" s="231">
        <v>2.0979000000000001</v>
      </c>
      <c r="I188" s="231">
        <v>0.78180000000000005</v>
      </c>
      <c r="J188" s="231">
        <v>3.7176999999999998</v>
      </c>
      <c r="K188" s="231">
        <v>1.1324000000000001</v>
      </c>
      <c r="L188" s="231">
        <v>3.2965</v>
      </c>
      <c r="M188" s="231">
        <v>1.2141999999999999</v>
      </c>
      <c r="N188" s="231">
        <v>1.9139999999999999</v>
      </c>
      <c r="O188" s="231">
        <v>0.88049999999999995</v>
      </c>
      <c r="P188" s="231">
        <v>0</v>
      </c>
    </row>
    <row r="189" spans="1:16" ht="15">
      <c r="A189" s="74">
        <v>47</v>
      </c>
      <c r="B189" s="231">
        <v>0</v>
      </c>
      <c r="C189" s="231">
        <v>0</v>
      </c>
      <c r="D189" s="231">
        <v>2.8835000000000002</v>
      </c>
      <c r="E189" s="231">
        <v>0.69289999999999996</v>
      </c>
      <c r="F189" s="231">
        <v>3.9016000000000002</v>
      </c>
      <c r="G189" s="231">
        <v>0.77980000000000005</v>
      </c>
      <c r="H189" s="231">
        <v>1.9965999999999999</v>
      </c>
      <c r="I189" s="231">
        <v>0.77239999999999998</v>
      </c>
      <c r="J189" s="231">
        <v>3.8151999999999999</v>
      </c>
      <c r="K189" s="231">
        <v>1.1123000000000001</v>
      </c>
      <c r="L189" s="231">
        <v>3.4394</v>
      </c>
      <c r="M189" s="231">
        <v>1.2042999999999999</v>
      </c>
      <c r="N189" s="231">
        <v>1.8644000000000001</v>
      </c>
      <c r="O189" s="231">
        <v>0.87560000000000004</v>
      </c>
      <c r="P189" s="231">
        <v>0</v>
      </c>
    </row>
    <row r="190" spans="1:16" ht="15">
      <c r="A190" s="74">
        <v>48</v>
      </c>
      <c r="B190" s="231">
        <v>0</v>
      </c>
      <c r="C190" s="231">
        <v>0</v>
      </c>
      <c r="D190" s="231">
        <v>2.8961000000000001</v>
      </c>
      <c r="E190" s="231">
        <v>0.69589999999999996</v>
      </c>
      <c r="F190" s="231">
        <v>4.3247999999999998</v>
      </c>
      <c r="G190" s="231">
        <v>0.77149999999999996</v>
      </c>
      <c r="H190" s="231">
        <v>1.8953</v>
      </c>
      <c r="I190" s="231">
        <v>0.76300000000000001</v>
      </c>
      <c r="J190" s="231">
        <v>3.9125999999999999</v>
      </c>
      <c r="K190" s="231">
        <v>1.0922000000000001</v>
      </c>
      <c r="L190" s="231">
        <v>3.5821999999999998</v>
      </c>
      <c r="M190" s="231">
        <v>1.1944999999999999</v>
      </c>
      <c r="N190" s="231">
        <v>1.8149</v>
      </c>
      <c r="O190" s="231">
        <v>0.87070000000000003</v>
      </c>
      <c r="P190" s="231">
        <v>0</v>
      </c>
    </row>
    <row r="191" spans="1:16" ht="15">
      <c r="A191" s="74">
        <v>49</v>
      </c>
      <c r="B191" s="231">
        <v>0</v>
      </c>
      <c r="C191" s="231">
        <v>0</v>
      </c>
      <c r="D191" s="231">
        <v>2.9087000000000001</v>
      </c>
      <c r="E191" s="231">
        <v>0.69899999999999995</v>
      </c>
      <c r="F191" s="231">
        <v>4.7478999999999996</v>
      </c>
      <c r="G191" s="231">
        <v>0.76319999999999999</v>
      </c>
      <c r="H191" s="231">
        <v>1.7939000000000001</v>
      </c>
      <c r="I191" s="231">
        <v>0.75360000000000005</v>
      </c>
      <c r="J191" s="231">
        <v>4.0101000000000004</v>
      </c>
      <c r="K191" s="231">
        <v>1.0721000000000001</v>
      </c>
      <c r="L191" s="231">
        <v>3.7250999999999999</v>
      </c>
      <c r="M191" s="231">
        <v>1.1847000000000001</v>
      </c>
      <c r="N191" s="231">
        <v>1.7653000000000001</v>
      </c>
      <c r="O191" s="231">
        <v>0.86580000000000001</v>
      </c>
      <c r="P191" s="231">
        <v>0</v>
      </c>
    </row>
    <row r="192" spans="1:16" ht="15">
      <c r="A192" s="74">
        <v>50</v>
      </c>
      <c r="B192" s="231">
        <v>0</v>
      </c>
      <c r="C192" s="231">
        <v>0</v>
      </c>
      <c r="D192" s="231">
        <v>2.9213</v>
      </c>
      <c r="E192" s="231">
        <v>0.70199999999999996</v>
      </c>
      <c r="F192" s="231">
        <v>5.1711</v>
      </c>
      <c r="G192" s="231">
        <v>0.75490000000000002</v>
      </c>
      <c r="H192" s="231">
        <v>1.6926000000000001</v>
      </c>
      <c r="I192" s="231">
        <v>0.74409999999999998</v>
      </c>
      <c r="J192" s="231">
        <v>4.1074999999999999</v>
      </c>
      <c r="K192" s="231">
        <v>1.052</v>
      </c>
      <c r="L192" s="231">
        <v>3.8679000000000001</v>
      </c>
      <c r="M192" s="231">
        <v>1.1749000000000001</v>
      </c>
      <c r="N192" s="231">
        <v>1.7157</v>
      </c>
      <c r="O192" s="231">
        <v>0.8609</v>
      </c>
      <c r="P192" s="231">
        <v>0</v>
      </c>
    </row>
    <row r="193" spans="1:16" ht="15">
      <c r="A193" s="74">
        <v>51</v>
      </c>
      <c r="B193" s="231">
        <v>0</v>
      </c>
      <c r="C193" s="231">
        <v>0</v>
      </c>
      <c r="D193" s="231">
        <v>2.9338000000000002</v>
      </c>
      <c r="E193" s="231">
        <v>0.70499999999999996</v>
      </c>
      <c r="F193" s="231">
        <v>5.5941999999999998</v>
      </c>
      <c r="G193" s="231">
        <v>0.74660000000000004</v>
      </c>
      <c r="H193" s="231">
        <v>1.5912999999999999</v>
      </c>
      <c r="I193" s="231">
        <v>0.73470000000000002</v>
      </c>
      <c r="J193" s="231">
        <v>4.2050000000000001</v>
      </c>
      <c r="K193" s="231">
        <v>1.0319</v>
      </c>
      <c r="L193" s="231">
        <v>4.0107999999999997</v>
      </c>
      <c r="M193" s="231">
        <v>1.1651</v>
      </c>
      <c r="N193" s="231">
        <v>1.6661999999999999</v>
      </c>
      <c r="O193" s="231">
        <v>0.85599999999999998</v>
      </c>
      <c r="P193" s="231">
        <v>0</v>
      </c>
    </row>
    <row r="194" spans="1:16" ht="15">
      <c r="A194" s="74">
        <v>52</v>
      </c>
      <c r="B194" s="231">
        <v>0</v>
      </c>
      <c r="C194" s="231">
        <v>0</v>
      </c>
      <c r="D194" s="231">
        <v>2.9464000000000001</v>
      </c>
      <c r="E194" s="231">
        <v>0.70799999999999996</v>
      </c>
      <c r="F194" s="231">
        <v>6.0174000000000003</v>
      </c>
      <c r="G194" s="231">
        <v>0.73829999999999996</v>
      </c>
      <c r="H194" s="231">
        <v>1.49</v>
      </c>
      <c r="I194" s="231">
        <v>0.72529999999999994</v>
      </c>
      <c r="J194" s="231">
        <v>4.3023999999999996</v>
      </c>
      <c r="K194" s="231">
        <v>1.0118</v>
      </c>
      <c r="L194" s="231">
        <v>4.1536999999999997</v>
      </c>
      <c r="M194" s="231">
        <v>1.1553</v>
      </c>
      <c r="N194" s="231">
        <v>1.6166</v>
      </c>
      <c r="O194" s="231">
        <v>0.85109999999999997</v>
      </c>
      <c r="P194" s="231">
        <v>0</v>
      </c>
    </row>
    <row r="195" spans="1:16" ht="15">
      <c r="A195" s="74">
        <v>53</v>
      </c>
      <c r="B195" s="231">
        <v>0</v>
      </c>
      <c r="C195" s="231">
        <v>0</v>
      </c>
      <c r="D195" s="231">
        <v>2.9590000000000001</v>
      </c>
      <c r="E195" s="231">
        <v>0.71109999999999995</v>
      </c>
      <c r="F195" s="231">
        <v>6.4405000000000001</v>
      </c>
      <c r="G195" s="231">
        <v>0.73</v>
      </c>
      <c r="H195" s="231">
        <v>1.3887</v>
      </c>
      <c r="I195" s="231">
        <v>0.71589999999999998</v>
      </c>
      <c r="J195" s="231">
        <v>4.3997999999999999</v>
      </c>
      <c r="K195" s="231">
        <v>0.99170000000000003</v>
      </c>
      <c r="L195" s="231">
        <v>4.2965</v>
      </c>
      <c r="M195" s="231">
        <v>1.1455</v>
      </c>
      <c r="N195" s="231">
        <v>1.5669999999999999</v>
      </c>
      <c r="O195" s="231">
        <v>0.84619999999999995</v>
      </c>
      <c r="P195" s="231">
        <v>0</v>
      </c>
    </row>
    <row r="196" spans="1:16" ht="15">
      <c r="A196" s="74">
        <v>54</v>
      </c>
      <c r="B196" s="231">
        <v>0</v>
      </c>
      <c r="C196" s="231">
        <v>0</v>
      </c>
      <c r="D196" s="231">
        <v>2.9716</v>
      </c>
      <c r="E196" s="231">
        <v>0.71409999999999996</v>
      </c>
      <c r="F196" s="231">
        <v>6.8636999999999997</v>
      </c>
      <c r="G196" s="231">
        <v>0.72170000000000001</v>
      </c>
      <c r="H196" s="231">
        <v>1.2874000000000001</v>
      </c>
      <c r="I196" s="231">
        <v>0.70650000000000002</v>
      </c>
      <c r="J196" s="231">
        <v>4.4973000000000001</v>
      </c>
      <c r="K196" s="231">
        <v>0.97150000000000003</v>
      </c>
      <c r="L196" s="231">
        <v>4.4394</v>
      </c>
      <c r="M196" s="231">
        <v>1.1356999999999999</v>
      </c>
      <c r="N196" s="231">
        <v>1.5175000000000001</v>
      </c>
      <c r="O196" s="231">
        <v>0.84130000000000005</v>
      </c>
      <c r="P196" s="231">
        <v>0</v>
      </c>
    </row>
    <row r="197" spans="1:16" ht="15">
      <c r="A197" s="74">
        <v>55</v>
      </c>
      <c r="B197" s="231">
        <v>0</v>
      </c>
      <c r="C197" s="231">
        <v>0</v>
      </c>
      <c r="D197" s="231">
        <v>2.8786999999999998</v>
      </c>
      <c r="E197" s="231">
        <v>0.71109999999999995</v>
      </c>
      <c r="F197" s="231">
        <v>6.3525</v>
      </c>
      <c r="G197" s="231">
        <v>0.71870000000000001</v>
      </c>
      <c r="H197" s="231">
        <v>1.4842</v>
      </c>
      <c r="I197" s="231">
        <v>0.7036</v>
      </c>
      <c r="J197" s="231">
        <v>4.2257999999999996</v>
      </c>
      <c r="K197" s="231">
        <v>0.95140000000000002</v>
      </c>
      <c r="L197" s="231">
        <v>4.2275999999999998</v>
      </c>
      <c r="M197" s="231">
        <v>1.1312</v>
      </c>
      <c r="N197" s="231">
        <v>1.4777</v>
      </c>
      <c r="O197" s="231">
        <v>0.84060000000000001</v>
      </c>
      <c r="P197" s="231">
        <v>0</v>
      </c>
    </row>
    <row r="198" spans="1:16" ht="15">
      <c r="A198" s="74">
        <v>56</v>
      </c>
      <c r="B198" s="231">
        <v>0</v>
      </c>
      <c r="C198" s="231">
        <v>0</v>
      </c>
      <c r="D198" s="231">
        <v>2.7856999999999998</v>
      </c>
      <c r="E198" s="231">
        <v>0.70809999999999995</v>
      </c>
      <c r="F198" s="231">
        <v>5.8414000000000001</v>
      </c>
      <c r="G198" s="231">
        <v>0.7157</v>
      </c>
      <c r="H198" s="231">
        <v>1.681</v>
      </c>
      <c r="I198" s="231">
        <v>0.7006</v>
      </c>
      <c r="J198" s="231">
        <v>3.9544000000000001</v>
      </c>
      <c r="K198" s="231">
        <v>0.93130000000000002</v>
      </c>
      <c r="L198" s="231">
        <v>4.0157999999999996</v>
      </c>
      <c r="M198" s="231">
        <v>1.1268</v>
      </c>
      <c r="N198" s="231">
        <v>1.4379</v>
      </c>
      <c r="O198" s="231">
        <v>0.83979999999999999</v>
      </c>
      <c r="P198" s="231">
        <v>0</v>
      </c>
    </row>
    <row r="199" spans="1:16" ht="15">
      <c r="A199" s="74">
        <v>57</v>
      </c>
      <c r="B199" s="231">
        <v>0</v>
      </c>
      <c r="C199" s="231">
        <v>0</v>
      </c>
      <c r="D199" s="231">
        <v>2.6928000000000001</v>
      </c>
      <c r="E199" s="231">
        <v>0.70520000000000005</v>
      </c>
      <c r="F199" s="231">
        <v>5.3303000000000003</v>
      </c>
      <c r="G199" s="231">
        <v>0.7127</v>
      </c>
      <c r="H199" s="231">
        <v>1.8777999999999999</v>
      </c>
      <c r="I199" s="231">
        <v>0.69769999999999999</v>
      </c>
      <c r="J199" s="231">
        <v>3.6829000000000001</v>
      </c>
      <c r="K199" s="231">
        <v>0.91120000000000001</v>
      </c>
      <c r="L199" s="231">
        <v>3.8039999999999998</v>
      </c>
      <c r="M199" s="231">
        <v>1.1223000000000001</v>
      </c>
      <c r="N199" s="231">
        <v>1.3982000000000001</v>
      </c>
      <c r="O199" s="231">
        <v>0.83899999999999997</v>
      </c>
      <c r="P199" s="231">
        <v>0</v>
      </c>
    </row>
    <row r="200" spans="1:16" ht="15">
      <c r="A200" s="74">
        <v>58</v>
      </c>
      <c r="B200" s="231">
        <v>0</v>
      </c>
      <c r="C200" s="231">
        <v>0</v>
      </c>
      <c r="D200" s="231">
        <v>2.5998999999999999</v>
      </c>
      <c r="E200" s="231">
        <v>0.70220000000000005</v>
      </c>
      <c r="F200" s="231">
        <v>4.8192000000000004</v>
      </c>
      <c r="G200" s="231">
        <v>0.7097</v>
      </c>
      <c r="H200" s="231">
        <v>2.0746000000000002</v>
      </c>
      <c r="I200" s="231">
        <v>0.69469999999999998</v>
      </c>
      <c r="J200" s="231">
        <v>3.4115000000000002</v>
      </c>
      <c r="K200" s="231">
        <v>0.8911</v>
      </c>
      <c r="L200" s="231">
        <v>3.5922999999999998</v>
      </c>
      <c r="M200" s="231">
        <v>1.1178999999999999</v>
      </c>
      <c r="N200" s="231">
        <v>1.3584000000000001</v>
      </c>
      <c r="O200" s="231">
        <v>0.83819999999999995</v>
      </c>
      <c r="P200" s="231">
        <v>0</v>
      </c>
    </row>
    <row r="201" spans="1:16" ht="15">
      <c r="A201" s="74">
        <v>59</v>
      </c>
      <c r="B201" s="231">
        <v>0</v>
      </c>
      <c r="C201" s="231">
        <v>0</v>
      </c>
      <c r="D201" s="231">
        <v>2.5068999999999999</v>
      </c>
      <c r="E201" s="231">
        <v>0.69920000000000004</v>
      </c>
      <c r="F201" s="231">
        <v>4.3080999999999996</v>
      </c>
      <c r="G201" s="231">
        <v>0.70669999999999999</v>
      </c>
      <c r="H201" s="231">
        <v>2.2713999999999999</v>
      </c>
      <c r="I201" s="231">
        <v>0.69179999999999997</v>
      </c>
      <c r="J201" s="231">
        <v>3.14</v>
      </c>
      <c r="K201" s="231">
        <v>0.871</v>
      </c>
      <c r="L201" s="231">
        <v>3.3805000000000001</v>
      </c>
      <c r="M201" s="231">
        <v>1.1133999999999999</v>
      </c>
      <c r="N201" s="231">
        <v>1.3186</v>
      </c>
      <c r="O201" s="231">
        <v>0.83740000000000003</v>
      </c>
      <c r="P201" s="231">
        <v>0</v>
      </c>
    </row>
    <row r="202" spans="1:16" ht="15">
      <c r="A202" s="74">
        <v>60</v>
      </c>
      <c r="B202" s="231">
        <v>0</v>
      </c>
      <c r="C202" s="231">
        <v>0</v>
      </c>
      <c r="D202" s="231">
        <v>2.4140000000000001</v>
      </c>
      <c r="E202" s="231">
        <v>0.69620000000000004</v>
      </c>
      <c r="F202" s="231">
        <v>3.7968999999999999</v>
      </c>
      <c r="G202" s="231">
        <v>0.7036</v>
      </c>
      <c r="H202" s="231">
        <v>2.4681999999999999</v>
      </c>
      <c r="I202" s="231">
        <v>0.68879999999999997</v>
      </c>
      <c r="J202" s="231">
        <v>2.8685</v>
      </c>
      <c r="K202" s="231">
        <v>0.85089999999999999</v>
      </c>
      <c r="L202" s="231">
        <v>3.1686999999999999</v>
      </c>
      <c r="M202" s="231">
        <v>1.1089</v>
      </c>
      <c r="N202" s="231">
        <v>1.2788999999999999</v>
      </c>
      <c r="O202" s="231">
        <v>0.83660000000000001</v>
      </c>
      <c r="P202" s="231">
        <v>0</v>
      </c>
    </row>
    <row r="204" spans="1:16">
      <c r="A204" s="73" t="e">
        <f>HLOOKUP('Calculatrice des coûts NMETI'!$I$22, B208:P269, MATCH('Calculatrice des coûts NMETI'!$K$22,A208:A269))</f>
        <v>#N/A</v>
      </c>
    </row>
    <row r="205" spans="1:16">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74">
        <v>0</v>
      </c>
      <c r="B209" s="231">
        <v>0</v>
      </c>
      <c r="C209" s="231">
        <v>0</v>
      </c>
      <c r="D209" s="231">
        <v>16.162500000000001</v>
      </c>
      <c r="E209" s="231">
        <v>5.2836999999999996</v>
      </c>
      <c r="F209" s="231">
        <v>20.64</v>
      </c>
      <c r="G209" s="231">
        <v>5.1336000000000004</v>
      </c>
      <c r="H209" s="231">
        <v>21.945</v>
      </c>
      <c r="I209" s="231">
        <v>5.6562999999999999</v>
      </c>
      <c r="J209" s="231">
        <v>19.342500000000001</v>
      </c>
      <c r="K209" s="231">
        <v>3.0533000000000001</v>
      </c>
      <c r="L209" s="231">
        <v>11.8088</v>
      </c>
      <c r="M209" s="231">
        <v>6.1272000000000002</v>
      </c>
      <c r="N209" s="231">
        <v>0</v>
      </c>
      <c r="O209" s="231">
        <v>0</v>
      </c>
      <c r="P209" s="231">
        <v>0</v>
      </c>
    </row>
    <row r="210" spans="1:16" ht="15">
      <c r="A210" s="74">
        <v>1</v>
      </c>
      <c r="B210" s="231">
        <v>0</v>
      </c>
      <c r="C210" s="231">
        <v>0</v>
      </c>
      <c r="D210" s="231">
        <v>14.3667</v>
      </c>
      <c r="E210" s="231">
        <v>4.6966000000000001</v>
      </c>
      <c r="F210" s="231">
        <v>18.346699999999998</v>
      </c>
      <c r="G210" s="231">
        <v>4.5632000000000001</v>
      </c>
      <c r="H210" s="231">
        <v>19.506699999999999</v>
      </c>
      <c r="I210" s="231">
        <v>5.0278</v>
      </c>
      <c r="J210" s="231">
        <v>17.193300000000001</v>
      </c>
      <c r="K210" s="231">
        <v>2.714</v>
      </c>
      <c r="L210" s="231">
        <v>10.496700000000001</v>
      </c>
      <c r="M210" s="231">
        <v>5.4463999999999997</v>
      </c>
      <c r="N210" s="231">
        <v>0</v>
      </c>
      <c r="O210" s="231">
        <v>0</v>
      </c>
      <c r="P210" s="231">
        <v>0</v>
      </c>
    </row>
    <row r="211" spans="1:16" ht="15">
      <c r="A211" s="74">
        <v>2</v>
      </c>
      <c r="B211" s="231">
        <v>0</v>
      </c>
      <c r="C211" s="231">
        <v>0</v>
      </c>
      <c r="D211" s="231">
        <v>12.5708</v>
      </c>
      <c r="E211" s="231">
        <v>4.1094999999999997</v>
      </c>
      <c r="F211" s="231">
        <v>16.0533</v>
      </c>
      <c r="G211" s="231">
        <v>3.9927999999999999</v>
      </c>
      <c r="H211" s="231">
        <v>17.068300000000001</v>
      </c>
      <c r="I211" s="231">
        <v>4.3993000000000002</v>
      </c>
      <c r="J211" s="231">
        <v>15.0442</v>
      </c>
      <c r="K211" s="231">
        <v>2.3748</v>
      </c>
      <c r="L211" s="231">
        <v>9.1845999999999997</v>
      </c>
      <c r="M211" s="231">
        <v>4.7656000000000001</v>
      </c>
      <c r="N211" s="231">
        <v>0</v>
      </c>
      <c r="O211" s="231">
        <v>0</v>
      </c>
      <c r="P211" s="231">
        <v>0</v>
      </c>
    </row>
    <row r="212" spans="1:16" ht="15">
      <c r="A212" s="74">
        <v>3</v>
      </c>
      <c r="B212" s="231">
        <v>0</v>
      </c>
      <c r="C212" s="231">
        <v>0</v>
      </c>
      <c r="D212" s="231">
        <v>10.775</v>
      </c>
      <c r="E212" s="231">
        <v>3.5225</v>
      </c>
      <c r="F212" s="231">
        <v>13.76</v>
      </c>
      <c r="G212" s="231">
        <v>3.4224000000000001</v>
      </c>
      <c r="H212" s="231">
        <v>14.63</v>
      </c>
      <c r="I212" s="231">
        <v>3.7709000000000001</v>
      </c>
      <c r="J212" s="231">
        <v>12.895</v>
      </c>
      <c r="K212" s="231">
        <v>2.0354999999999999</v>
      </c>
      <c r="L212" s="231">
        <v>7.8724999999999996</v>
      </c>
      <c r="M212" s="231">
        <v>4.0848000000000004</v>
      </c>
      <c r="N212" s="231">
        <v>0</v>
      </c>
      <c r="O212" s="231">
        <v>0</v>
      </c>
      <c r="P212" s="231">
        <v>0</v>
      </c>
    </row>
    <row r="213" spans="1:16" ht="15">
      <c r="A213" s="74">
        <v>4</v>
      </c>
      <c r="B213" s="231">
        <v>0</v>
      </c>
      <c r="C213" s="231">
        <v>0</v>
      </c>
      <c r="D213" s="231">
        <v>8.9792000000000005</v>
      </c>
      <c r="E213" s="231">
        <v>2.9354</v>
      </c>
      <c r="F213" s="231">
        <v>11.466699999999999</v>
      </c>
      <c r="G213" s="231">
        <v>2.8519999999999999</v>
      </c>
      <c r="H213" s="231">
        <v>12.191700000000001</v>
      </c>
      <c r="I213" s="231">
        <v>3.1423999999999999</v>
      </c>
      <c r="J213" s="231">
        <v>10.745799999999999</v>
      </c>
      <c r="K213" s="231">
        <v>1.6962999999999999</v>
      </c>
      <c r="L213" s="231">
        <v>6.5603999999999996</v>
      </c>
      <c r="M213" s="231">
        <v>3.4039999999999999</v>
      </c>
      <c r="N213" s="231">
        <v>0</v>
      </c>
      <c r="O213" s="231">
        <v>0</v>
      </c>
      <c r="P213" s="231">
        <v>0</v>
      </c>
    </row>
    <row r="214" spans="1:16" ht="15">
      <c r="A214" s="74">
        <v>5</v>
      </c>
      <c r="B214" s="231">
        <v>0</v>
      </c>
      <c r="C214" s="231">
        <v>0</v>
      </c>
      <c r="D214" s="231">
        <v>7.1833</v>
      </c>
      <c r="E214" s="231">
        <v>2.3483000000000001</v>
      </c>
      <c r="F214" s="231">
        <v>9.1732999999999993</v>
      </c>
      <c r="G214" s="231">
        <v>2.2816000000000001</v>
      </c>
      <c r="H214" s="231">
        <v>9.7532999999999994</v>
      </c>
      <c r="I214" s="231">
        <v>2.5139</v>
      </c>
      <c r="J214" s="231">
        <v>8.5967000000000002</v>
      </c>
      <c r="K214" s="231">
        <v>1.357</v>
      </c>
      <c r="L214" s="231">
        <v>5.2483000000000004</v>
      </c>
      <c r="M214" s="231">
        <v>2.7231999999999998</v>
      </c>
      <c r="N214" s="231">
        <v>0</v>
      </c>
      <c r="O214" s="231">
        <v>0</v>
      </c>
      <c r="P214" s="231">
        <v>0</v>
      </c>
    </row>
    <row r="215" spans="1:16" ht="15">
      <c r="A215" s="74">
        <v>6</v>
      </c>
      <c r="B215" s="231">
        <v>0</v>
      </c>
      <c r="C215" s="231">
        <v>0</v>
      </c>
      <c r="D215" s="231">
        <v>5.3875000000000002</v>
      </c>
      <c r="E215" s="231">
        <v>1.7612000000000001</v>
      </c>
      <c r="F215" s="231">
        <v>6.88</v>
      </c>
      <c r="G215" s="231">
        <v>1.7112000000000001</v>
      </c>
      <c r="H215" s="231">
        <v>7.3150000000000004</v>
      </c>
      <c r="I215" s="231">
        <v>1.8854</v>
      </c>
      <c r="J215" s="231">
        <v>6.4474999999999998</v>
      </c>
      <c r="K215" s="231">
        <v>1.0178</v>
      </c>
      <c r="L215" s="231">
        <v>3.9363000000000001</v>
      </c>
      <c r="M215" s="231">
        <v>2.0424000000000002</v>
      </c>
      <c r="N215" s="231">
        <v>0</v>
      </c>
      <c r="O215" s="231">
        <v>0</v>
      </c>
      <c r="P215" s="231">
        <v>0</v>
      </c>
    </row>
    <row r="216" spans="1:16" ht="15">
      <c r="A216" s="74">
        <v>7</v>
      </c>
      <c r="B216" s="231">
        <v>0</v>
      </c>
      <c r="C216" s="231">
        <v>0</v>
      </c>
      <c r="D216" s="231">
        <v>5.3322000000000003</v>
      </c>
      <c r="E216" s="231">
        <v>1.7122999999999999</v>
      </c>
      <c r="F216" s="231">
        <v>6.601</v>
      </c>
      <c r="G216" s="231">
        <v>1.6637</v>
      </c>
      <c r="H216" s="231">
        <v>7.0339</v>
      </c>
      <c r="I216" s="231">
        <v>1.8331</v>
      </c>
      <c r="J216" s="231">
        <v>6.2348999999999997</v>
      </c>
      <c r="K216" s="231">
        <v>0.98950000000000005</v>
      </c>
      <c r="L216" s="231">
        <v>3.8809</v>
      </c>
      <c r="M216" s="231">
        <v>1.9857</v>
      </c>
      <c r="N216" s="231">
        <v>0</v>
      </c>
      <c r="O216" s="231">
        <v>0</v>
      </c>
      <c r="P216" s="231">
        <v>0</v>
      </c>
    </row>
    <row r="217" spans="1:16" ht="15">
      <c r="A217" s="74">
        <v>8</v>
      </c>
      <c r="B217" s="231">
        <v>0</v>
      </c>
      <c r="C217" s="231">
        <v>0</v>
      </c>
      <c r="D217" s="231">
        <v>5.2770000000000001</v>
      </c>
      <c r="E217" s="231">
        <v>1.6634</v>
      </c>
      <c r="F217" s="231">
        <v>6.3219000000000003</v>
      </c>
      <c r="G217" s="231">
        <v>1.6161000000000001</v>
      </c>
      <c r="H217" s="231">
        <v>6.7529000000000003</v>
      </c>
      <c r="I217" s="231">
        <v>1.7806999999999999</v>
      </c>
      <c r="J217" s="231">
        <v>6.0223000000000004</v>
      </c>
      <c r="K217" s="231">
        <v>0.96120000000000005</v>
      </c>
      <c r="L217" s="231">
        <v>3.8254999999999999</v>
      </c>
      <c r="M217" s="231">
        <v>1.9289000000000001</v>
      </c>
      <c r="N217" s="231">
        <v>0</v>
      </c>
      <c r="O217" s="231">
        <v>0</v>
      </c>
      <c r="P217" s="231">
        <v>0</v>
      </c>
    </row>
    <row r="218" spans="1:16" ht="15">
      <c r="A218" s="74">
        <v>9</v>
      </c>
      <c r="B218" s="231">
        <v>0</v>
      </c>
      <c r="C218" s="231">
        <v>0</v>
      </c>
      <c r="D218" s="231">
        <v>5.2217000000000002</v>
      </c>
      <c r="E218" s="231">
        <v>1.6145</v>
      </c>
      <c r="F218" s="231">
        <v>6.0429000000000004</v>
      </c>
      <c r="G218" s="231">
        <v>1.5686</v>
      </c>
      <c r="H218" s="231">
        <v>6.4718</v>
      </c>
      <c r="I218" s="231">
        <v>1.7282999999999999</v>
      </c>
      <c r="J218" s="231">
        <v>5.8097000000000003</v>
      </c>
      <c r="K218" s="231">
        <v>0.93289999999999995</v>
      </c>
      <c r="L218" s="231">
        <v>3.7700999999999998</v>
      </c>
      <c r="M218" s="231">
        <v>1.8722000000000001</v>
      </c>
      <c r="N218" s="231">
        <v>0</v>
      </c>
      <c r="O218" s="231">
        <v>0</v>
      </c>
      <c r="P218" s="231">
        <v>0</v>
      </c>
    </row>
    <row r="219" spans="1:16" ht="15">
      <c r="A219" s="74">
        <v>10</v>
      </c>
      <c r="B219" s="231">
        <v>0</v>
      </c>
      <c r="C219" s="231">
        <v>0</v>
      </c>
      <c r="D219" s="231">
        <v>5.1664000000000003</v>
      </c>
      <c r="E219" s="231">
        <v>1.5654999999999999</v>
      </c>
      <c r="F219" s="231">
        <v>5.7638999999999996</v>
      </c>
      <c r="G219" s="231">
        <v>1.5210999999999999</v>
      </c>
      <c r="H219" s="231">
        <v>6.1906999999999996</v>
      </c>
      <c r="I219" s="231">
        <v>1.6758999999999999</v>
      </c>
      <c r="J219" s="231">
        <v>5.5971000000000002</v>
      </c>
      <c r="K219" s="231">
        <v>0.90469999999999995</v>
      </c>
      <c r="L219" s="231">
        <v>3.7147999999999999</v>
      </c>
      <c r="M219" s="231">
        <v>1.8154999999999999</v>
      </c>
      <c r="N219" s="231">
        <v>0</v>
      </c>
      <c r="O219" s="231">
        <v>0</v>
      </c>
      <c r="P219" s="231">
        <v>0</v>
      </c>
    </row>
    <row r="220" spans="1:16" ht="15">
      <c r="A220" s="74">
        <v>11</v>
      </c>
      <c r="B220" s="231">
        <v>0</v>
      </c>
      <c r="C220" s="231">
        <v>0</v>
      </c>
      <c r="D220" s="231">
        <v>5.1111000000000004</v>
      </c>
      <c r="E220" s="231">
        <v>1.5165999999999999</v>
      </c>
      <c r="F220" s="231">
        <v>5.4848999999999997</v>
      </c>
      <c r="G220" s="231">
        <v>1.4735</v>
      </c>
      <c r="H220" s="231">
        <v>5.9097</v>
      </c>
      <c r="I220" s="231">
        <v>1.6235999999999999</v>
      </c>
      <c r="J220" s="231">
        <v>5.3845000000000001</v>
      </c>
      <c r="K220" s="231">
        <v>0.87639999999999996</v>
      </c>
      <c r="L220" s="231">
        <v>3.6594000000000002</v>
      </c>
      <c r="M220" s="231">
        <v>1.7586999999999999</v>
      </c>
      <c r="N220" s="231">
        <v>0</v>
      </c>
      <c r="O220" s="231">
        <v>0</v>
      </c>
      <c r="P220" s="231">
        <v>0</v>
      </c>
    </row>
    <row r="221" spans="1:16" ht="15">
      <c r="A221" s="74">
        <v>12</v>
      </c>
      <c r="B221" s="231">
        <v>0</v>
      </c>
      <c r="C221" s="231">
        <v>0</v>
      </c>
      <c r="D221" s="231">
        <v>5.0559000000000003</v>
      </c>
      <c r="E221" s="231">
        <v>1.4677</v>
      </c>
      <c r="F221" s="231">
        <v>5.2058</v>
      </c>
      <c r="G221" s="231">
        <v>1.4259999999999999</v>
      </c>
      <c r="H221" s="231">
        <v>5.6285999999999996</v>
      </c>
      <c r="I221" s="231">
        <v>1.5711999999999999</v>
      </c>
      <c r="J221" s="231">
        <v>5.1718999999999999</v>
      </c>
      <c r="K221" s="231">
        <v>0.84809999999999997</v>
      </c>
      <c r="L221" s="231">
        <v>3.6040000000000001</v>
      </c>
      <c r="M221" s="231">
        <v>1.702</v>
      </c>
      <c r="N221" s="231">
        <v>0</v>
      </c>
      <c r="O221" s="231">
        <v>0</v>
      </c>
      <c r="P221" s="231">
        <v>0</v>
      </c>
    </row>
    <row r="222" spans="1:16" ht="15">
      <c r="A222" s="74">
        <v>13</v>
      </c>
      <c r="B222" s="231">
        <v>0</v>
      </c>
      <c r="C222" s="231">
        <v>0</v>
      </c>
      <c r="D222" s="231">
        <v>5.0006000000000004</v>
      </c>
      <c r="E222" s="231">
        <v>1.4188000000000001</v>
      </c>
      <c r="F222" s="231">
        <v>4.9268000000000001</v>
      </c>
      <c r="G222" s="231">
        <v>1.3785000000000001</v>
      </c>
      <c r="H222" s="231">
        <v>5.3475000000000001</v>
      </c>
      <c r="I222" s="231">
        <v>1.5187999999999999</v>
      </c>
      <c r="J222" s="231">
        <v>4.9592000000000001</v>
      </c>
      <c r="K222" s="231">
        <v>0.81989999999999996</v>
      </c>
      <c r="L222" s="231">
        <v>3.5486</v>
      </c>
      <c r="M222" s="231">
        <v>1.6453</v>
      </c>
      <c r="N222" s="231">
        <v>0</v>
      </c>
      <c r="O222" s="231">
        <v>0</v>
      </c>
      <c r="P222" s="231">
        <v>0</v>
      </c>
    </row>
    <row r="223" spans="1:16" ht="15">
      <c r="A223" s="74">
        <v>14</v>
      </c>
      <c r="B223" s="231">
        <v>0</v>
      </c>
      <c r="C223" s="231">
        <v>0</v>
      </c>
      <c r="D223" s="231">
        <v>4.9452999999999996</v>
      </c>
      <c r="E223" s="231">
        <v>1.3697999999999999</v>
      </c>
      <c r="F223" s="231">
        <v>4.6478000000000002</v>
      </c>
      <c r="G223" s="231">
        <v>1.3309</v>
      </c>
      <c r="H223" s="231">
        <v>5.0664999999999996</v>
      </c>
      <c r="I223" s="231">
        <v>1.4663999999999999</v>
      </c>
      <c r="J223" s="231">
        <v>4.7465999999999999</v>
      </c>
      <c r="K223" s="231">
        <v>0.79159999999999997</v>
      </c>
      <c r="L223" s="231">
        <v>3.4933000000000001</v>
      </c>
      <c r="M223" s="231">
        <v>1.5885</v>
      </c>
      <c r="N223" s="231">
        <v>0</v>
      </c>
      <c r="O223" s="231">
        <v>0</v>
      </c>
      <c r="P223" s="231">
        <v>0</v>
      </c>
    </row>
    <row r="224" spans="1:16" ht="15">
      <c r="A224" s="74">
        <v>15</v>
      </c>
      <c r="B224" s="231">
        <v>0</v>
      </c>
      <c r="C224" s="231">
        <v>0</v>
      </c>
      <c r="D224" s="231">
        <v>4.8899999999999997</v>
      </c>
      <c r="E224" s="231">
        <v>1.3209</v>
      </c>
      <c r="F224" s="231">
        <v>4.3686999999999996</v>
      </c>
      <c r="G224" s="231">
        <v>1.2834000000000001</v>
      </c>
      <c r="H224" s="231">
        <v>4.7854000000000001</v>
      </c>
      <c r="I224" s="231">
        <v>1.4140999999999999</v>
      </c>
      <c r="J224" s="231">
        <v>4.5339999999999998</v>
      </c>
      <c r="K224" s="231">
        <v>0.76329999999999998</v>
      </c>
      <c r="L224" s="231">
        <v>3.4379</v>
      </c>
      <c r="M224" s="231">
        <v>1.5318000000000001</v>
      </c>
      <c r="N224" s="231">
        <v>0</v>
      </c>
      <c r="O224" s="231">
        <v>0</v>
      </c>
      <c r="P224" s="231">
        <v>0</v>
      </c>
    </row>
    <row r="225" spans="1:16" ht="15">
      <c r="A225" s="74">
        <v>16</v>
      </c>
      <c r="B225" s="231">
        <v>0</v>
      </c>
      <c r="C225" s="231">
        <v>0</v>
      </c>
      <c r="D225" s="231">
        <v>4.8348000000000004</v>
      </c>
      <c r="E225" s="231">
        <v>1.272</v>
      </c>
      <c r="F225" s="231">
        <v>4.0896999999999997</v>
      </c>
      <c r="G225" s="231">
        <v>1.2359</v>
      </c>
      <c r="H225" s="231">
        <v>4.5042999999999997</v>
      </c>
      <c r="I225" s="231">
        <v>1.3616999999999999</v>
      </c>
      <c r="J225" s="231">
        <v>4.3213999999999997</v>
      </c>
      <c r="K225" s="231">
        <v>0.73499999999999999</v>
      </c>
      <c r="L225" s="231">
        <v>3.3824999999999998</v>
      </c>
      <c r="M225" s="231">
        <v>1.4751000000000001</v>
      </c>
      <c r="N225" s="231">
        <v>0</v>
      </c>
      <c r="O225" s="231">
        <v>0</v>
      </c>
      <c r="P225" s="231">
        <v>0</v>
      </c>
    </row>
    <row r="226" spans="1:16" ht="15">
      <c r="A226" s="74">
        <v>17</v>
      </c>
      <c r="B226" s="231">
        <v>0</v>
      </c>
      <c r="C226" s="231">
        <v>0</v>
      </c>
      <c r="D226" s="231">
        <v>4.7794999999999996</v>
      </c>
      <c r="E226" s="231">
        <v>1.2231000000000001</v>
      </c>
      <c r="F226" s="231">
        <v>3.8107000000000002</v>
      </c>
      <c r="G226" s="231">
        <v>1.1882999999999999</v>
      </c>
      <c r="H226" s="231">
        <v>4.2233000000000001</v>
      </c>
      <c r="I226" s="231">
        <v>1.3092999999999999</v>
      </c>
      <c r="J226" s="231">
        <v>4.1087999999999996</v>
      </c>
      <c r="K226" s="231">
        <v>0.70679999999999998</v>
      </c>
      <c r="L226" s="231">
        <v>3.3271000000000002</v>
      </c>
      <c r="M226" s="231">
        <v>1.4182999999999999</v>
      </c>
      <c r="N226" s="231">
        <v>0</v>
      </c>
      <c r="O226" s="231">
        <v>0</v>
      </c>
      <c r="P226" s="231">
        <v>0</v>
      </c>
    </row>
    <row r="227" spans="1:16" ht="15">
      <c r="A227" s="74">
        <v>18</v>
      </c>
      <c r="B227" s="231">
        <v>0</v>
      </c>
      <c r="C227" s="231">
        <v>0</v>
      </c>
      <c r="D227" s="231">
        <v>4.7241999999999997</v>
      </c>
      <c r="E227" s="231">
        <v>1.1741999999999999</v>
      </c>
      <c r="F227" s="231">
        <v>3.5316999999999998</v>
      </c>
      <c r="G227" s="231">
        <v>1.1408</v>
      </c>
      <c r="H227" s="231">
        <v>3.9422000000000001</v>
      </c>
      <c r="I227" s="231">
        <v>1.2569999999999999</v>
      </c>
      <c r="J227" s="231">
        <v>3.8961999999999999</v>
      </c>
      <c r="K227" s="231">
        <v>0.67849999999999999</v>
      </c>
      <c r="L227" s="231">
        <v>3.2717999999999998</v>
      </c>
      <c r="M227" s="231">
        <v>1.3615999999999999</v>
      </c>
      <c r="N227" s="231">
        <v>3.331</v>
      </c>
      <c r="O227" s="231">
        <v>2.3552</v>
      </c>
      <c r="P227" s="231">
        <v>0</v>
      </c>
    </row>
    <row r="228" spans="1:16" ht="15">
      <c r="A228" s="74">
        <v>19</v>
      </c>
      <c r="B228" s="231">
        <v>0</v>
      </c>
      <c r="C228" s="231">
        <v>0</v>
      </c>
      <c r="D228" s="231">
        <v>4.8342999999999998</v>
      </c>
      <c r="E228" s="231">
        <v>1.1532</v>
      </c>
      <c r="F228" s="231">
        <v>3.5486</v>
      </c>
      <c r="G228" s="231">
        <v>1.1188</v>
      </c>
      <c r="H228" s="231">
        <v>3.9375</v>
      </c>
      <c r="I228" s="231">
        <v>1.2305999999999999</v>
      </c>
      <c r="J228" s="231">
        <v>3.7907000000000002</v>
      </c>
      <c r="K228" s="231">
        <v>0.69550000000000001</v>
      </c>
      <c r="L228" s="231">
        <v>3.2164000000000001</v>
      </c>
      <c r="M228" s="231">
        <v>1.3807</v>
      </c>
      <c r="N228" s="231">
        <v>3.2383999999999999</v>
      </c>
      <c r="O228" s="231">
        <v>2.2898000000000001</v>
      </c>
      <c r="P228" s="231">
        <v>0</v>
      </c>
    </row>
    <row r="229" spans="1:16" ht="15">
      <c r="A229" s="74">
        <v>20</v>
      </c>
      <c r="B229" s="231">
        <v>0</v>
      </c>
      <c r="C229" s="231">
        <v>0</v>
      </c>
      <c r="D229" s="231">
        <v>4.9443999999999999</v>
      </c>
      <c r="E229" s="231">
        <v>1.1322000000000001</v>
      </c>
      <c r="F229" s="231">
        <v>3.5655999999999999</v>
      </c>
      <c r="G229" s="231">
        <v>1.0967</v>
      </c>
      <c r="H229" s="231">
        <v>3.9327999999999999</v>
      </c>
      <c r="I229" s="231">
        <v>1.2041999999999999</v>
      </c>
      <c r="J229" s="231">
        <v>3.6852</v>
      </c>
      <c r="K229" s="231">
        <v>0.71240000000000003</v>
      </c>
      <c r="L229" s="231">
        <v>3.161</v>
      </c>
      <c r="M229" s="231">
        <v>1.3996999999999999</v>
      </c>
      <c r="N229" s="231">
        <v>3.1459000000000001</v>
      </c>
      <c r="O229" s="231">
        <v>2.2244000000000002</v>
      </c>
      <c r="P229" s="231">
        <v>0</v>
      </c>
    </row>
    <row r="230" spans="1:16" ht="15">
      <c r="A230" s="74">
        <v>21</v>
      </c>
      <c r="B230" s="231">
        <v>0</v>
      </c>
      <c r="C230" s="231">
        <v>0</v>
      </c>
      <c r="D230" s="231">
        <v>5.0545</v>
      </c>
      <c r="E230" s="231">
        <v>1.1112</v>
      </c>
      <c r="F230" s="231">
        <v>3.5825</v>
      </c>
      <c r="G230" s="231">
        <v>1.0747</v>
      </c>
      <c r="H230" s="231">
        <v>3.9281000000000001</v>
      </c>
      <c r="I230" s="231">
        <v>1.1778999999999999</v>
      </c>
      <c r="J230" s="231">
        <v>3.5796999999999999</v>
      </c>
      <c r="K230" s="231">
        <v>0.72940000000000005</v>
      </c>
      <c r="L230" s="231">
        <v>3.1055999999999999</v>
      </c>
      <c r="M230" s="231">
        <v>1.4188000000000001</v>
      </c>
      <c r="N230" s="231">
        <v>3.0533999999999999</v>
      </c>
      <c r="O230" s="231">
        <v>2.1589</v>
      </c>
      <c r="P230" s="231">
        <v>0</v>
      </c>
    </row>
    <row r="231" spans="1:16" ht="15">
      <c r="A231" s="74">
        <v>22</v>
      </c>
      <c r="B231" s="231">
        <v>0</v>
      </c>
      <c r="C231" s="231">
        <v>0</v>
      </c>
      <c r="D231" s="231">
        <v>5.1646999999999998</v>
      </c>
      <c r="E231" s="231">
        <v>1.0902000000000001</v>
      </c>
      <c r="F231" s="231">
        <v>3.5994999999999999</v>
      </c>
      <c r="G231" s="231">
        <v>1.0526</v>
      </c>
      <c r="H231" s="231">
        <v>3.9234</v>
      </c>
      <c r="I231" s="231">
        <v>1.1515</v>
      </c>
      <c r="J231" s="231">
        <v>3.4742000000000002</v>
      </c>
      <c r="K231" s="231">
        <v>0.74639999999999995</v>
      </c>
      <c r="L231" s="231">
        <v>3.0501999999999998</v>
      </c>
      <c r="M231" s="231">
        <v>1.4379</v>
      </c>
      <c r="N231" s="231">
        <v>2.9609000000000001</v>
      </c>
      <c r="O231" s="231">
        <v>2.0935000000000001</v>
      </c>
      <c r="P231" s="231">
        <v>0</v>
      </c>
    </row>
    <row r="232" spans="1:16" ht="15">
      <c r="A232" s="74">
        <v>23</v>
      </c>
      <c r="B232" s="231">
        <v>0</v>
      </c>
      <c r="C232" s="231">
        <v>0</v>
      </c>
      <c r="D232" s="231">
        <v>5.2747999999999999</v>
      </c>
      <c r="E232" s="231">
        <v>1.0691999999999999</v>
      </c>
      <c r="F232" s="231">
        <v>3.6164999999999998</v>
      </c>
      <c r="G232" s="231">
        <v>1.0306</v>
      </c>
      <c r="H232" s="231">
        <v>3.9186999999999999</v>
      </c>
      <c r="I232" s="231">
        <v>1.1252</v>
      </c>
      <c r="J232" s="231">
        <v>3.3685999999999998</v>
      </c>
      <c r="K232" s="231">
        <v>0.76329999999999998</v>
      </c>
      <c r="L232" s="231">
        <v>2.9948000000000001</v>
      </c>
      <c r="M232" s="231">
        <v>1.4570000000000001</v>
      </c>
      <c r="N232" s="231">
        <v>2.8683000000000001</v>
      </c>
      <c r="O232" s="231">
        <v>2.0280999999999998</v>
      </c>
      <c r="P232" s="231">
        <v>0</v>
      </c>
    </row>
    <row r="233" spans="1:16" ht="15">
      <c r="A233" s="74">
        <v>24</v>
      </c>
      <c r="B233" s="231">
        <v>0</v>
      </c>
      <c r="C233" s="231">
        <v>0</v>
      </c>
      <c r="D233" s="231">
        <v>5.3849</v>
      </c>
      <c r="E233" s="231">
        <v>1.0482</v>
      </c>
      <c r="F233" s="231">
        <v>3.6334</v>
      </c>
      <c r="G233" s="231">
        <v>1.0085999999999999</v>
      </c>
      <c r="H233" s="231">
        <v>3.9140000000000001</v>
      </c>
      <c r="I233" s="231">
        <v>1.0988</v>
      </c>
      <c r="J233" s="231">
        <v>3.2631000000000001</v>
      </c>
      <c r="K233" s="231">
        <v>0.78029999999999999</v>
      </c>
      <c r="L233" s="231">
        <v>2.9394</v>
      </c>
      <c r="M233" s="231">
        <v>1.476</v>
      </c>
      <c r="N233" s="231">
        <v>2.7757999999999998</v>
      </c>
      <c r="O233" s="231">
        <v>1.9626999999999999</v>
      </c>
      <c r="P233" s="231">
        <v>0</v>
      </c>
    </row>
    <row r="234" spans="1:16" ht="15">
      <c r="A234" s="74">
        <v>25</v>
      </c>
      <c r="B234" s="231">
        <v>0</v>
      </c>
      <c r="C234" s="231">
        <v>0</v>
      </c>
      <c r="D234" s="231">
        <v>5.4950000000000001</v>
      </c>
      <c r="E234" s="231">
        <v>1.0271999999999999</v>
      </c>
      <c r="F234" s="231">
        <v>3.6503999999999999</v>
      </c>
      <c r="G234" s="231">
        <v>0.98650000000000004</v>
      </c>
      <c r="H234" s="231">
        <v>3.9093</v>
      </c>
      <c r="I234" s="231">
        <v>1.0725</v>
      </c>
      <c r="J234" s="231">
        <v>3.1576</v>
      </c>
      <c r="K234" s="231">
        <v>0.79720000000000002</v>
      </c>
      <c r="L234" s="231">
        <v>2.8839999999999999</v>
      </c>
      <c r="M234" s="231">
        <v>1.4951000000000001</v>
      </c>
      <c r="N234" s="231">
        <v>2.6833</v>
      </c>
      <c r="O234" s="231">
        <v>1.8973</v>
      </c>
      <c r="P234" s="231">
        <v>0</v>
      </c>
    </row>
    <row r="235" spans="1:16" ht="15">
      <c r="A235" s="74">
        <v>26</v>
      </c>
      <c r="B235" s="231">
        <v>0</v>
      </c>
      <c r="C235" s="231">
        <v>0</v>
      </c>
      <c r="D235" s="231">
        <v>5.6051000000000002</v>
      </c>
      <c r="E235" s="231">
        <v>1.0063</v>
      </c>
      <c r="F235" s="231">
        <v>3.6674000000000002</v>
      </c>
      <c r="G235" s="231">
        <v>0.96450000000000002</v>
      </c>
      <c r="H235" s="231">
        <v>3.9045999999999998</v>
      </c>
      <c r="I235" s="231">
        <v>1.0461</v>
      </c>
      <c r="J235" s="231">
        <v>3.0520999999999998</v>
      </c>
      <c r="K235" s="231">
        <v>0.81420000000000003</v>
      </c>
      <c r="L235" s="231">
        <v>2.8285999999999998</v>
      </c>
      <c r="M235" s="231">
        <v>1.5142</v>
      </c>
      <c r="N235" s="231">
        <v>2.5908000000000002</v>
      </c>
      <c r="O235" s="231">
        <v>1.8318000000000001</v>
      </c>
      <c r="P235" s="231">
        <v>0</v>
      </c>
    </row>
    <row r="236" spans="1:16" ht="15">
      <c r="A236" s="74">
        <v>27</v>
      </c>
      <c r="B236" s="231">
        <v>0</v>
      </c>
      <c r="C236" s="231">
        <v>0</v>
      </c>
      <c r="D236" s="231">
        <v>5.7152000000000003</v>
      </c>
      <c r="E236" s="231">
        <v>0.98529999999999995</v>
      </c>
      <c r="F236" s="231">
        <v>3.6842999999999999</v>
      </c>
      <c r="G236" s="231">
        <v>0.94240000000000002</v>
      </c>
      <c r="H236" s="231">
        <v>3.8999000000000001</v>
      </c>
      <c r="I236" s="231">
        <v>1.0198</v>
      </c>
      <c r="J236" s="231">
        <v>2.9466000000000001</v>
      </c>
      <c r="K236" s="231">
        <v>0.83120000000000005</v>
      </c>
      <c r="L236" s="231">
        <v>2.7732000000000001</v>
      </c>
      <c r="M236" s="231">
        <v>1.5331999999999999</v>
      </c>
      <c r="N236" s="231">
        <v>2.4982000000000002</v>
      </c>
      <c r="O236" s="231">
        <v>1.7664</v>
      </c>
      <c r="P236" s="231">
        <v>0</v>
      </c>
    </row>
    <row r="237" spans="1:16" ht="15">
      <c r="A237" s="74">
        <v>28</v>
      </c>
      <c r="B237" s="231">
        <v>0</v>
      </c>
      <c r="C237" s="231">
        <v>0</v>
      </c>
      <c r="D237" s="231">
        <v>5.8253000000000004</v>
      </c>
      <c r="E237" s="231">
        <v>0.96430000000000005</v>
      </c>
      <c r="F237" s="231">
        <v>3.7012999999999998</v>
      </c>
      <c r="G237" s="231">
        <v>0.9204</v>
      </c>
      <c r="H237" s="231">
        <v>3.8952</v>
      </c>
      <c r="I237" s="231">
        <v>0.99339999999999995</v>
      </c>
      <c r="J237" s="231">
        <v>2.8411</v>
      </c>
      <c r="K237" s="231">
        <v>0.84809999999999997</v>
      </c>
      <c r="L237" s="231">
        <v>2.7178</v>
      </c>
      <c r="M237" s="231">
        <v>1.5523</v>
      </c>
      <c r="N237" s="231">
        <v>2.4056999999999999</v>
      </c>
      <c r="O237" s="231">
        <v>1.7010000000000001</v>
      </c>
      <c r="P237" s="231">
        <v>0</v>
      </c>
    </row>
    <row r="238" spans="1:16" ht="15">
      <c r="A238" s="74">
        <v>29</v>
      </c>
      <c r="B238" s="231">
        <v>0</v>
      </c>
      <c r="C238" s="231">
        <v>0</v>
      </c>
      <c r="D238" s="231">
        <v>5.9353999999999996</v>
      </c>
      <c r="E238" s="231">
        <v>0.94330000000000003</v>
      </c>
      <c r="F238" s="231">
        <v>3.7181999999999999</v>
      </c>
      <c r="G238" s="231">
        <v>0.89829999999999999</v>
      </c>
      <c r="H238" s="231">
        <v>3.8904999999999998</v>
      </c>
      <c r="I238" s="231">
        <v>0.96709999999999996</v>
      </c>
      <c r="J238" s="231">
        <v>2.7355999999999998</v>
      </c>
      <c r="K238" s="231">
        <v>0.86509999999999998</v>
      </c>
      <c r="L238" s="231">
        <v>2.6623999999999999</v>
      </c>
      <c r="M238" s="231">
        <v>1.5713999999999999</v>
      </c>
      <c r="N238" s="231">
        <v>2.3132000000000001</v>
      </c>
      <c r="O238" s="231">
        <v>1.6355999999999999</v>
      </c>
      <c r="P238" s="231">
        <v>0</v>
      </c>
    </row>
    <row r="239" spans="1:16" ht="15">
      <c r="A239" s="74">
        <v>30</v>
      </c>
      <c r="B239" s="231">
        <v>0</v>
      </c>
      <c r="C239" s="231">
        <v>0</v>
      </c>
      <c r="D239" s="231">
        <v>6.0456000000000003</v>
      </c>
      <c r="E239" s="231">
        <v>0.92230000000000001</v>
      </c>
      <c r="F239" s="231">
        <v>3.7351999999999999</v>
      </c>
      <c r="G239" s="231">
        <v>0.87629999999999997</v>
      </c>
      <c r="H239" s="231">
        <v>3.8858999999999999</v>
      </c>
      <c r="I239" s="231">
        <v>0.94069999999999998</v>
      </c>
      <c r="J239" s="231">
        <v>2.6301000000000001</v>
      </c>
      <c r="K239" s="231">
        <v>0.8821</v>
      </c>
      <c r="L239" s="231">
        <v>2.6071</v>
      </c>
      <c r="M239" s="231">
        <v>1.5905</v>
      </c>
      <c r="N239" s="231">
        <v>2.2206999999999999</v>
      </c>
      <c r="O239" s="231">
        <v>1.5701000000000001</v>
      </c>
      <c r="P239" s="231">
        <v>0</v>
      </c>
    </row>
    <row r="240" spans="1:16" ht="15">
      <c r="A240" s="74">
        <v>31</v>
      </c>
      <c r="B240" s="231">
        <v>0</v>
      </c>
      <c r="C240" s="231">
        <v>0</v>
      </c>
      <c r="D240" s="231">
        <v>6.1791999999999998</v>
      </c>
      <c r="E240" s="231">
        <v>0.90449999999999997</v>
      </c>
      <c r="F240" s="231">
        <v>3.6964999999999999</v>
      </c>
      <c r="G240" s="231">
        <v>0.85960000000000003</v>
      </c>
      <c r="H240" s="231">
        <v>3.8755000000000002</v>
      </c>
      <c r="I240" s="231">
        <v>0.92210000000000003</v>
      </c>
      <c r="J240" s="231">
        <v>2.6566000000000001</v>
      </c>
      <c r="K240" s="231">
        <v>0.89429999999999998</v>
      </c>
      <c r="L240" s="231">
        <v>2.5886999999999998</v>
      </c>
      <c r="M240" s="231">
        <v>1.5625</v>
      </c>
      <c r="N240" s="231">
        <v>2.1566000000000001</v>
      </c>
      <c r="O240" s="231">
        <v>1.5059</v>
      </c>
      <c r="P240" s="231">
        <v>0</v>
      </c>
    </row>
    <row r="241" spans="1:16" ht="15">
      <c r="A241" s="74">
        <v>32</v>
      </c>
      <c r="B241" s="231">
        <v>0</v>
      </c>
      <c r="C241" s="231">
        <v>0</v>
      </c>
      <c r="D241" s="231">
        <v>6.3128000000000002</v>
      </c>
      <c r="E241" s="231">
        <v>0.88670000000000004</v>
      </c>
      <c r="F241" s="231">
        <v>3.6577999999999999</v>
      </c>
      <c r="G241" s="231">
        <v>0.84299999999999997</v>
      </c>
      <c r="H241" s="231">
        <v>3.8652000000000002</v>
      </c>
      <c r="I241" s="231">
        <v>0.90349999999999997</v>
      </c>
      <c r="J241" s="231">
        <v>2.6831</v>
      </c>
      <c r="K241" s="231">
        <v>0.90659999999999996</v>
      </c>
      <c r="L241" s="231">
        <v>2.5703999999999998</v>
      </c>
      <c r="M241" s="231">
        <v>1.5345</v>
      </c>
      <c r="N241" s="231">
        <v>2.0926</v>
      </c>
      <c r="O241" s="231">
        <v>1.4417</v>
      </c>
      <c r="P241" s="231">
        <v>0</v>
      </c>
    </row>
    <row r="242" spans="1:16" ht="15">
      <c r="A242" s="74">
        <v>33</v>
      </c>
      <c r="B242" s="231">
        <v>0</v>
      </c>
      <c r="C242" s="231">
        <v>0</v>
      </c>
      <c r="D242" s="231">
        <v>7.7214999999999998</v>
      </c>
      <c r="E242" s="231">
        <v>1.0331999999999999</v>
      </c>
      <c r="F242" s="231">
        <v>4.3075000000000001</v>
      </c>
      <c r="G242" s="231">
        <v>0.98270000000000002</v>
      </c>
      <c r="H242" s="231">
        <v>4.5913000000000004</v>
      </c>
      <c r="I242" s="231">
        <v>1.0523</v>
      </c>
      <c r="J242" s="231">
        <v>3.2309000000000001</v>
      </c>
      <c r="K242" s="231">
        <v>1.0959000000000001</v>
      </c>
      <c r="L242" s="231">
        <v>3.0386000000000002</v>
      </c>
      <c r="M242" s="231">
        <v>1.7919</v>
      </c>
      <c r="N242" s="231">
        <v>2.4100999999999999</v>
      </c>
      <c r="O242" s="231">
        <v>1.3262</v>
      </c>
      <c r="P242" s="231">
        <v>0</v>
      </c>
    </row>
    <row r="243" spans="1:16" ht="15">
      <c r="A243" s="74">
        <v>34</v>
      </c>
      <c r="B243" s="231">
        <v>0</v>
      </c>
      <c r="C243" s="231">
        <v>0</v>
      </c>
      <c r="D243" s="231">
        <v>7.9177999999999997</v>
      </c>
      <c r="E243" s="231">
        <v>1.0148999999999999</v>
      </c>
      <c r="F243" s="231">
        <v>4.2744</v>
      </c>
      <c r="G243" s="231">
        <v>0.96560000000000001</v>
      </c>
      <c r="H243" s="231">
        <v>4.5936000000000003</v>
      </c>
      <c r="I243" s="231">
        <v>1.0330999999999999</v>
      </c>
      <c r="J243" s="231">
        <v>3.2736000000000001</v>
      </c>
      <c r="K243" s="231">
        <v>1.1144000000000001</v>
      </c>
      <c r="L243" s="231">
        <v>3.0261999999999998</v>
      </c>
      <c r="M243" s="231">
        <v>1.7637</v>
      </c>
      <c r="N243" s="231">
        <v>2.3401999999999998</v>
      </c>
      <c r="O243" s="231">
        <v>1.2877000000000001</v>
      </c>
      <c r="P243" s="231">
        <v>0</v>
      </c>
    </row>
    <row r="244" spans="1:16" ht="15">
      <c r="A244" s="74">
        <v>35</v>
      </c>
      <c r="B244" s="231">
        <v>0</v>
      </c>
      <c r="C244" s="231">
        <v>0</v>
      </c>
      <c r="D244" s="231">
        <v>8.1141000000000005</v>
      </c>
      <c r="E244" s="231">
        <v>0.99660000000000004</v>
      </c>
      <c r="F244" s="231">
        <v>4.2412999999999998</v>
      </c>
      <c r="G244" s="231">
        <v>0.94850000000000001</v>
      </c>
      <c r="H244" s="231">
        <v>4.5957999999999997</v>
      </c>
      <c r="I244" s="231">
        <v>1.014</v>
      </c>
      <c r="J244" s="231">
        <v>3.3161999999999998</v>
      </c>
      <c r="K244" s="231">
        <v>1.1328</v>
      </c>
      <c r="L244" s="231">
        <v>3.0137</v>
      </c>
      <c r="M244" s="231">
        <v>1.7355</v>
      </c>
      <c r="N244" s="231">
        <v>2.2702</v>
      </c>
      <c r="O244" s="231">
        <v>1.2493000000000001</v>
      </c>
      <c r="P244" s="231">
        <v>0</v>
      </c>
    </row>
    <row r="245" spans="1:16" ht="15">
      <c r="A245" s="74">
        <v>36</v>
      </c>
      <c r="B245" s="231">
        <v>0</v>
      </c>
      <c r="C245" s="231">
        <v>0</v>
      </c>
      <c r="D245" s="231">
        <v>8.3102999999999998</v>
      </c>
      <c r="E245" s="231">
        <v>0.97829999999999995</v>
      </c>
      <c r="F245" s="231">
        <v>4.2081999999999997</v>
      </c>
      <c r="G245" s="231">
        <v>0.93140000000000001</v>
      </c>
      <c r="H245" s="231">
        <v>4.5979999999999999</v>
      </c>
      <c r="I245" s="231">
        <v>0.99480000000000002</v>
      </c>
      <c r="J245" s="231">
        <v>3.3589000000000002</v>
      </c>
      <c r="K245" s="231">
        <v>1.1512</v>
      </c>
      <c r="L245" s="231">
        <v>3.0013000000000001</v>
      </c>
      <c r="M245" s="231">
        <v>1.7073</v>
      </c>
      <c r="N245" s="231">
        <v>2.2002999999999999</v>
      </c>
      <c r="O245" s="231">
        <v>1.2108000000000001</v>
      </c>
      <c r="P245" s="231">
        <v>0</v>
      </c>
    </row>
    <row r="246" spans="1:16" ht="15">
      <c r="A246" s="74">
        <v>37</v>
      </c>
      <c r="B246" s="231">
        <v>0</v>
      </c>
      <c r="C246" s="231">
        <v>0</v>
      </c>
      <c r="D246" s="231">
        <v>8.5066000000000006</v>
      </c>
      <c r="E246" s="231">
        <v>0.96</v>
      </c>
      <c r="F246" s="231">
        <v>4.1750999999999996</v>
      </c>
      <c r="G246" s="231">
        <v>0.9143</v>
      </c>
      <c r="H246" s="231">
        <v>4.6002999999999998</v>
      </c>
      <c r="I246" s="231">
        <v>0.97560000000000002</v>
      </c>
      <c r="J246" s="231">
        <v>3.4015</v>
      </c>
      <c r="K246" s="231">
        <v>1.1696</v>
      </c>
      <c r="L246" s="231">
        <v>2.9889000000000001</v>
      </c>
      <c r="M246" s="231">
        <v>1.6791</v>
      </c>
      <c r="N246" s="231">
        <v>2.1303000000000001</v>
      </c>
      <c r="O246" s="231">
        <v>1.1722999999999999</v>
      </c>
      <c r="P246" s="231">
        <v>0</v>
      </c>
    </row>
    <row r="247" spans="1:16" ht="15">
      <c r="A247" s="74">
        <v>38</v>
      </c>
      <c r="B247" s="231">
        <v>0</v>
      </c>
      <c r="C247" s="231">
        <v>0</v>
      </c>
      <c r="D247" s="231">
        <v>8.7028999999999996</v>
      </c>
      <c r="E247" s="231">
        <v>0.94169999999999998</v>
      </c>
      <c r="F247" s="231">
        <v>4.1418999999999997</v>
      </c>
      <c r="G247" s="231">
        <v>0.89729999999999999</v>
      </c>
      <c r="H247" s="231">
        <v>4.6025</v>
      </c>
      <c r="I247" s="231">
        <v>0.95640000000000003</v>
      </c>
      <c r="J247" s="231">
        <v>3.4441999999999999</v>
      </c>
      <c r="K247" s="231">
        <v>1.1880999999999999</v>
      </c>
      <c r="L247" s="231">
        <v>2.9765000000000001</v>
      </c>
      <c r="M247" s="231">
        <v>1.6509</v>
      </c>
      <c r="N247" s="231">
        <v>2.0604</v>
      </c>
      <c r="O247" s="231">
        <v>1.1337999999999999</v>
      </c>
      <c r="P247" s="231">
        <v>0</v>
      </c>
    </row>
    <row r="248" spans="1:16" ht="15">
      <c r="A248" s="74">
        <v>39</v>
      </c>
      <c r="B248" s="231">
        <v>0</v>
      </c>
      <c r="C248" s="231">
        <v>0</v>
      </c>
      <c r="D248" s="231">
        <v>8.8991000000000007</v>
      </c>
      <c r="E248" s="231">
        <v>0.9234</v>
      </c>
      <c r="F248" s="231">
        <v>4.1087999999999996</v>
      </c>
      <c r="G248" s="231">
        <v>0.88019999999999998</v>
      </c>
      <c r="H248" s="231">
        <v>4.6047000000000002</v>
      </c>
      <c r="I248" s="231">
        <v>0.93730000000000002</v>
      </c>
      <c r="J248" s="231">
        <v>3.4868000000000001</v>
      </c>
      <c r="K248" s="231">
        <v>1.2064999999999999</v>
      </c>
      <c r="L248" s="231">
        <v>2.964</v>
      </c>
      <c r="M248" s="231">
        <v>1.6227</v>
      </c>
      <c r="N248" s="231">
        <v>1.9903999999999999</v>
      </c>
      <c r="O248" s="231">
        <v>1.0952999999999999</v>
      </c>
      <c r="P248" s="231">
        <v>0</v>
      </c>
    </row>
    <row r="249" spans="1:16" ht="15">
      <c r="A249" s="74">
        <v>40</v>
      </c>
      <c r="B249" s="231">
        <v>0</v>
      </c>
      <c r="C249" s="231">
        <v>0</v>
      </c>
      <c r="D249" s="231">
        <v>9.0953999999999997</v>
      </c>
      <c r="E249" s="231">
        <v>0.90510000000000002</v>
      </c>
      <c r="F249" s="231">
        <v>4.0757000000000003</v>
      </c>
      <c r="G249" s="231">
        <v>0.86309999999999998</v>
      </c>
      <c r="H249" s="231">
        <v>4.6070000000000002</v>
      </c>
      <c r="I249" s="231">
        <v>0.91810000000000003</v>
      </c>
      <c r="J249" s="231">
        <v>3.5293999999999999</v>
      </c>
      <c r="K249" s="231">
        <v>1.2249000000000001</v>
      </c>
      <c r="L249" s="231">
        <v>2.9516</v>
      </c>
      <c r="M249" s="231">
        <v>1.5945</v>
      </c>
      <c r="N249" s="231">
        <v>1.9205000000000001</v>
      </c>
      <c r="O249" s="231">
        <v>1.0568</v>
      </c>
      <c r="P249" s="231">
        <v>0</v>
      </c>
    </row>
    <row r="250" spans="1:16" ht="15">
      <c r="A250" s="74">
        <v>41</v>
      </c>
      <c r="B250" s="231">
        <v>0</v>
      </c>
      <c r="C250" s="231">
        <v>0</v>
      </c>
      <c r="D250" s="231">
        <v>9.2917000000000005</v>
      </c>
      <c r="E250" s="231">
        <v>0.88670000000000004</v>
      </c>
      <c r="F250" s="231">
        <v>4.0426000000000002</v>
      </c>
      <c r="G250" s="231">
        <v>0.84599999999999997</v>
      </c>
      <c r="H250" s="231">
        <v>4.6092000000000004</v>
      </c>
      <c r="I250" s="231">
        <v>0.89890000000000003</v>
      </c>
      <c r="J250" s="231">
        <v>3.5720999999999998</v>
      </c>
      <c r="K250" s="231">
        <v>1.2433000000000001</v>
      </c>
      <c r="L250" s="231">
        <v>2.9392</v>
      </c>
      <c r="M250" s="231">
        <v>1.5663</v>
      </c>
      <c r="N250" s="231">
        <v>1.8505</v>
      </c>
      <c r="O250" s="231">
        <v>1.0183</v>
      </c>
      <c r="P250" s="231">
        <v>0</v>
      </c>
    </row>
    <row r="251" spans="1:16" ht="15">
      <c r="A251" s="74">
        <v>42</v>
      </c>
      <c r="B251" s="231">
        <v>0</v>
      </c>
      <c r="C251" s="231">
        <v>0</v>
      </c>
      <c r="D251" s="231">
        <v>9.4879999999999995</v>
      </c>
      <c r="E251" s="231">
        <v>0.86839999999999995</v>
      </c>
      <c r="F251" s="231">
        <v>4.0095000000000001</v>
      </c>
      <c r="G251" s="231">
        <v>0.82899999999999996</v>
      </c>
      <c r="H251" s="231">
        <v>4.6115000000000004</v>
      </c>
      <c r="I251" s="231">
        <v>0.87970000000000004</v>
      </c>
      <c r="J251" s="231">
        <v>3.6147</v>
      </c>
      <c r="K251" s="231">
        <v>1.2618</v>
      </c>
      <c r="L251" s="231">
        <v>2.9266999999999999</v>
      </c>
      <c r="M251" s="231">
        <v>1.5381</v>
      </c>
      <c r="N251" s="231">
        <v>1.7806</v>
      </c>
      <c r="O251" s="231">
        <v>0.9798</v>
      </c>
      <c r="P251" s="231">
        <v>0</v>
      </c>
    </row>
    <row r="252" spans="1:16" ht="15">
      <c r="A252" s="74">
        <v>43</v>
      </c>
      <c r="B252" s="231">
        <v>0</v>
      </c>
      <c r="C252" s="231">
        <v>0</v>
      </c>
      <c r="D252" s="231">
        <v>9.3641000000000005</v>
      </c>
      <c r="E252" s="231">
        <v>0.85660000000000003</v>
      </c>
      <c r="F252" s="231">
        <v>4.0206</v>
      </c>
      <c r="G252" s="231">
        <v>0.81979999999999997</v>
      </c>
      <c r="H252" s="231">
        <v>4.5404</v>
      </c>
      <c r="I252" s="231">
        <v>0.86719999999999997</v>
      </c>
      <c r="J252" s="231">
        <v>3.5438000000000001</v>
      </c>
      <c r="K252" s="231">
        <v>1.2382</v>
      </c>
      <c r="L252" s="231">
        <v>2.8982999999999999</v>
      </c>
      <c r="M252" s="231">
        <v>1.5068999999999999</v>
      </c>
      <c r="N252" s="231">
        <v>1.7397</v>
      </c>
      <c r="O252" s="231">
        <v>0.96530000000000005</v>
      </c>
      <c r="P252" s="231">
        <v>0</v>
      </c>
    </row>
    <row r="253" spans="1:16" ht="15">
      <c r="A253" s="74">
        <v>44</v>
      </c>
      <c r="B253" s="231">
        <v>0</v>
      </c>
      <c r="C253" s="231">
        <v>0</v>
      </c>
      <c r="D253" s="231">
        <v>9.2401999999999997</v>
      </c>
      <c r="E253" s="231">
        <v>0.84470000000000001</v>
      </c>
      <c r="F253" s="231">
        <v>4.0316999999999998</v>
      </c>
      <c r="G253" s="231">
        <v>0.81059999999999999</v>
      </c>
      <c r="H253" s="231">
        <v>4.4692999999999996</v>
      </c>
      <c r="I253" s="231">
        <v>0.85460000000000003</v>
      </c>
      <c r="J253" s="231">
        <v>3.4729000000000001</v>
      </c>
      <c r="K253" s="231">
        <v>1.2145999999999999</v>
      </c>
      <c r="L253" s="231">
        <v>2.8698000000000001</v>
      </c>
      <c r="M253" s="231">
        <v>1.4756</v>
      </c>
      <c r="N253" s="231">
        <v>1.6987000000000001</v>
      </c>
      <c r="O253" s="231">
        <v>0.95079999999999998</v>
      </c>
      <c r="P253" s="231">
        <v>0</v>
      </c>
    </row>
    <row r="254" spans="1:16" ht="15">
      <c r="A254" s="74">
        <v>45</v>
      </c>
      <c r="B254" s="231">
        <v>0</v>
      </c>
      <c r="C254" s="231">
        <v>0</v>
      </c>
      <c r="D254" s="231">
        <v>10.7316</v>
      </c>
      <c r="E254" s="231">
        <v>1.0658000000000001</v>
      </c>
      <c r="F254" s="231">
        <v>4.9866000000000001</v>
      </c>
      <c r="G254" s="231">
        <v>1.0258</v>
      </c>
      <c r="H254" s="231">
        <v>5.3009000000000004</v>
      </c>
      <c r="I254" s="231">
        <v>1.0774999999999999</v>
      </c>
      <c r="J254" s="231">
        <v>4.1205999999999996</v>
      </c>
      <c r="K254" s="231">
        <v>1.4944999999999999</v>
      </c>
      <c r="L254" s="231">
        <v>3.6124000000000001</v>
      </c>
      <c r="M254" s="231">
        <v>1.8474999999999999</v>
      </c>
      <c r="N254" s="231">
        <v>2.1200999999999999</v>
      </c>
      <c r="O254" s="231">
        <v>1.1981999999999999</v>
      </c>
      <c r="P254" s="231">
        <v>0</v>
      </c>
    </row>
    <row r="255" spans="1:16" ht="15">
      <c r="A255" s="74">
        <v>46</v>
      </c>
      <c r="B255" s="231">
        <v>0</v>
      </c>
      <c r="C255" s="231">
        <v>0</v>
      </c>
      <c r="D255" s="231">
        <v>10.7019</v>
      </c>
      <c r="E255" s="231">
        <v>1.0528999999999999</v>
      </c>
      <c r="F255" s="231">
        <v>4.9489999999999998</v>
      </c>
      <c r="G255" s="231">
        <v>1.0163</v>
      </c>
      <c r="H255" s="231">
        <v>5.2580999999999998</v>
      </c>
      <c r="I255" s="231">
        <v>1.0637000000000001</v>
      </c>
      <c r="J255" s="231">
        <v>4.0643000000000002</v>
      </c>
      <c r="K255" s="231">
        <v>1.4706999999999999</v>
      </c>
      <c r="L255" s="231">
        <v>3.5867</v>
      </c>
      <c r="M255" s="231">
        <v>1.8112999999999999</v>
      </c>
      <c r="N255" s="231">
        <v>2.0718999999999999</v>
      </c>
      <c r="O255" s="231">
        <v>1.1820999999999999</v>
      </c>
      <c r="P255" s="231">
        <v>0</v>
      </c>
    </row>
    <row r="256" spans="1:16" ht="15">
      <c r="A256" s="74">
        <v>47</v>
      </c>
      <c r="B256" s="231">
        <v>0</v>
      </c>
      <c r="C256" s="231">
        <v>0</v>
      </c>
      <c r="D256" s="231">
        <v>10.6723</v>
      </c>
      <c r="E256" s="231">
        <v>1.04</v>
      </c>
      <c r="F256" s="231">
        <v>4.9112999999999998</v>
      </c>
      <c r="G256" s="231">
        <v>1.0066999999999999</v>
      </c>
      <c r="H256" s="231">
        <v>5.2152000000000003</v>
      </c>
      <c r="I256" s="231">
        <v>1.0499000000000001</v>
      </c>
      <c r="J256" s="231">
        <v>4.0080999999999998</v>
      </c>
      <c r="K256" s="231">
        <v>1.4469000000000001</v>
      </c>
      <c r="L256" s="231">
        <v>3.5609000000000002</v>
      </c>
      <c r="M256" s="231">
        <v>1.7749999999999999</v>
      </c>
      <c r="N256" s="231">
        <v>2.0238</v>
      </c>
      <c r="O256" s="231">
        <v>1.1660999999999999</v>
      </c>
      <c r="P256" s="231">
        <v>0</v>
      </c>
    </row>
    <row r="257" spans="1:16" ht="15">
      <c r="A257" s="74">
        <v>48</v>
      </c>
      <c r="B257" s="231">
        <v>0</v>
      </c>
      <c r="C257" s="231">
        <v>0</v>
      </c>
      <c r="D257" s="231">
        <v>10.6426</v>
      </c>
      <c r="E257" s="231">
        <v>1.0270999999999999</v>
      </c>
      <c r="F257" s="231">
        <v>4.8737000000000004</v>
      </c>
      <c r="G257" s="231">
        <v>0.99719999999999998</v>
      </c>
      <c r="H257" s="231">
        <v>5.1722999999999999</v>
      </c>
      <c r="I257" s="231">
        <v>1.0361</v>
      </c>
      <c r="J257" s="231">
        <v>3.9518</v>
      </c>
      <c r="K257" s="231">
        <v>1.423</v>
      </c>
      <c r="L257" s="231">
        <v>3.5350999999999999</v>
      </c>
      <c r="M257" s="231">
        <v>1.7387999999999999</v>
      </c>
      <c r="N257" s="231">
        <v>1.9756</v>
      </c>
      <c r="O257" s="231">
        <v>1.1500999999999999</v>
      </c>
      <c r="P257" s="231">
        <v>0</v>
      </c>
    </row>
    <row r="258" spans="1:16" ht="15">
      <c r="A258" s="74">
        <v>49</v>
      </c>
      <c r="B258" s="231">
        <v>0</v>
      </c>
      <c r="C258" s="231">
        <v>0</v>
      </c>
      <c r="D258" s="231">
        <v>10.6129</v>
      </c>
      <c r="E258" s="231">
        <v>1.0142</v>
      </c>
      <c r="F258" s="231">
        <v>4.8361000000000001</v>
      </c>
      <c r="G258" s="231">
        <v>0.98770000000000002</v>
      </c>
      <c r="H258" s="231">
        <v>5.1295000000000002</v>
      </c>
      <c r="I258" s="231">
        <v>1.0223</v>
      </c>
      <c r="J258" s="231">
        <v>3.8955000000000002</v>
      </c>
      <c r="K258" s="231">
        <v>1.3992</v>
      </c>
      <c r="L258" s="231">
        <v>3.5093999999999999</v>
      </c>
      <c r="M258" s="231">
        <v>1.7024999999999999</v>
      </c>
      <c r="N258" s="231">
        <v>1.9274</v>
      </c>
      <c r="O258" s="231">
        <v>1.1341000000000001</v>
      </c>
      <c r="P258" s="231">
        <v>0</v>
      </c>
    </row>
    <row r="259" spans="1:16" ht="15">
      <c r="A259" s="74">
        <v>50</v>
      </c>
      <c r="B259" s="231">
        <v>0</v>
      </c>
      <c r="C259" s="231">
        <v>0</v>
      </c>
      <c r="D259" s="231">
        <v>10.5832</v>
      </c>
      <c r="E259" s="231">
        <v>1.0012000000000001</v>
      </c>
      <c r="F259" s="231">
        <v>4.7984</v>
      </c>
      <c r="G259" s="231">
        <v>0.97819999999999996</v>
      </c>
      <c r="H259" s="231">
        <v>5.0865999999999998</v>
      </c>
      <c r="I259" s="231">
        <v>1.0085999999999999</v>
      </c>
      <c r="J259" s="231">
        <v>3.8391999999999999</v>
      </c>
      <c r="K259" s="231">
        <v>1.3754</v>
      </c>
      <c r="L259" s="231">
        <v>3.4836</v>
      </c>
      <c r="M259" s="231">
        <v>1.6662999999999999</v>
      </c>
      <c r="N259" s="231">
        <v>1.8792</v>
      </c>
      <c r="O259" s="231">
        <v>1.1181000000000001</v>
      </c>
      <c r="P259" s="231">
        <v>0</v>
      </c>
    </row>
    <row r="260" spans="1:16" ht="15">
      <c r="A260" s="74">
        <v>51</v>
      </c>
      <c r="B260" s="231">
        <v>0</v>
      </c>
      <c r="C260" s="231">
        <v>0</v>
      </c>
      <c r="D260" s="231">
        <v>10.553599999999999</v>
      </c>
      <c r="E260" s="231">
        <v>0.98829999999999996</v>
      </c>
      <c r="F260" s="231">
        <v>4.7607999999999997</v>
      </c>
      <c r="G260" s="231">
        <v>0.96870000000000001</v>
      </c>
      <c r="H260" s="231">
        <v>5.0437000000000003</v>
      </c>
      <c r="I260" s="231">
        <v>0.99480000000000002</v>
      </c>
      <c r="J260" s="231">
        <v>3.7829999999999999</v>
      </c>
      <c r="K260" s="231">
        <v>1.3514999999999999</v>
      </c>
      <c r="L260" s="231">
        <v>3.4579</v>
      </c>
      <c r="M260" s="231">
        <v>1.63</v>
      </c>
      <c r="N260" s="231">
        <v>1.831</v>
      </c>
      <c r="O260" s="231">
        <v>1.1021000000000001</v>
      </c>
      <c r="P260" s="231">
        <v>0</v>
      </c>
    </row>
    <row r="261" spans="1:16" ht="15">
      <c r="A261" s="74">
        <v>52</v>
      </c>
      <c r="B261" s="231">
        <v>0</v>
      </c>
      <c r="C261" s="231">
        <v>0</v>
      </c>
      <c r="D261" s="231">
        <v>10.523899999999999</v>
      </c>
      <c r="E261" s="231">
        <v>0.97540000000000004</v>
      </c>
      <c r="F261" s="231">
        <v>4.7230999999999996</v>
      </c>
      <c r="G261" s="231">
        <v>0.95909999999999995</v>
      </c>
      <c r="H261" s="231">
        <v>5.0007999999999999</v>
      </c>
      <c r="I261" s="231">
        <v>0.98099999999999998</v>
      </c>
      <c r="J261" s="231">
        <v>3.7267000000000001</v>
      </c>
      <c r="K261" s="231">
        <v>1.3277000000000001</v>
      </c>
      <c r="L261" s="231">
        <v>3.4321000000000002</v>
      </c>
      <c r="M261" s="231">
        <v>1.5938000000000001</v>
      </c>
      <c r="N261" s="231">
        <v>1.7827999999999999</v>
      </c>
      <c r="O261" s="231">
        <v>1.0861000000000001</v>
      </c>
      <c r="P261" s="231">
        <v>0</v>
      </c>
    </row>
    <row r="262" spans="1:16" ht="15">
      <c r="A262" s="74">
        <v>53</v>
      </c>
      <c r="B262" s="231">
        <v>0</v>
      </c>
      <c r="C262" s="231">
        <v>0</v>
      </c>
      <c r="D262" s="231">
        <v>10.494199999999999</v>
      </c>
      <c r="E262" s="231">
        <v>0.96250000000000002</v>
      </c>
      <c r="F262" s="231">
        <v>4.6855000000000002</v>
      </c>
      <c r="G262" s="231">
        <v>0.9496</v>
      </c>
      <c r="H262" s="231">
        <v>4.9580000000000002</v>
      </c>
      <c r="I262" s="231">
        <v>0.96719999999999995</v>
      </c>
      <c r="J262" s="231">
        <v>3.6703999999999999</v>
      </c>
      <c r="K262" s="231">
        <v>1.3039000000000001</v>
      </c>
      <c r="L262" s="231">
        <v>3.4062999999999999</v>
      </c>
      <c r="M262" s="231">
        <v>1.5575000000000001</v>
      </c>
      <c r="N262" s="231">
        <v>1.7346999999999999</v>
      </c>
      <c r="O262" s="231">
        <v>1.0701000000000001</v>
      </c>
      <c r="P262" s="231">
        <v>0</v>
      </c>
    </row>
    <row r="263" spans="1:16" ht="15">
      <c r="A263" s="74">
        <v>54</v>
      </c>
      <c r="B263" s="231">
        <v>0</v>
      </c>
      <c r="C263" s="231">
        <v>0</v>
      </c>
      <c r="D263" s="231">
        <v>10.464499999999999</v>
      </c>
      <c r="E263" s="231">
        <v>0.9496</v>
      </c>
      <c r="F263" s="231">
        <v>4.6478999999999999</v>
      </c>
      <c r="G263" s="231">
        <v>0.94010000000000005</v>
      </c>
      <c r="H263" s="231">
        <v>4.9150999999999998</v>
      </c>
      <c r="I263" s="231">
        <v>0.95340000000000003</v>
      </c>
      <c r="J263" s="231">
        <v>3.6141999999999999</v>
      </c>
      <c r="K263" s="231">
        <v>1.2801</v>
      </c>
      <c r="L263" s="231">
        <v>3.3805999999999998</v>
      </c>
      <c r="M263" s="231">
        <v>1.5213000000000001</v>
      </c>
      <c r="N263" s="231">
        <v>1.6865000000000001</v>
      </c>
      <c r="O263" s="231">
        <v>1.0541</v>
      </c>
      <c r="P263" s="231">
        <v>0</v>
      </c>
    </row>
    <row r="264" spans="1:16" ht="15">
      <c r="A264" s="74">
        <v>55</v>
      </c>
      <c r="B264" s="231">
        <v>0</v>
      </c>
      <c r="C264" s="231">
        <v>0</v>
      </c>
      <c r="D264" s="231">
        <v>9.9149999999999991</v>
      </c>
      <c r="E264" s="231">
        <v>0.94359999999999999</v>
      </c>
      <c r="F264" s="231">
        <v>4.4885999999999999</v>
      </c>
      <c r="G264" s="231">
        <v>0.93210000000000004</v>
      </c>
      <c r="H264" s="231">
        <v>4.8339999999999996</v>
      </c>
      <c r="I264" s="231">
        <v>0.94740000000000002</v>
      </c>
      <c r="J264" s="231">
        <v>3.5958999999999999</v>
      </c>
      <c r="K264" s="231">
        <v>1.2567999999999999</v>
      </c>
      <c r="L264" s="231">
        <v>3.2848000000000002</v>
      </c>
      <c r="M264" s="231">
        <v>1.5036</v>
      </c>
      <c r="N264" s="231">
        <v>1.6467000000000001</v>
      </c>
      <c r="O264" s="231">
        <v>1.0446</v>
      </c>
      <c r="P264" s="231">
        <v>0</v>
      </c>
    </row>
    <row r="265" spans="1:16" ht="15">
      <c r="A265" s="74">
        <v>56</v>
      </c>
      <c r="B265" s="231">
        <v>0</v>
      </c>
      <c r="C265" s="231">
        <v>0</v>
      </c>
      <c r="D265" s="231">
        <v>9.3655000000000008</v>
      </c>
      <c r="E265" s="231">
        <v>0.93759999999999999</v>
      </c>
      <c r="F265" s="231">
        <v>4.3292999999999999</v>
      </c>
      <c r="G265" s="231">
        <v>0.92410000000000003</v>
      </c>
      <c r="H265" s="231">
        <v>4.7527999999999997</v>
      </c>
      <c r="I265" s="231">
        <v>0.94140000000000001</v>
      </c>
      <c r="J265" s="231">
        <v>3.5777000000000001</v>
      </c>
      <c r="K265" s="231">
        <v>1.2336</v>
      </c>
      <c r="L265" s="231">
        <v>3.1890999999999998</v>
      </c>
      <c r="M265" s="231">
        <v>1.4859</v>
      </c>
      <c r="N265" s="231">
        <v>1.6069</v>
      </c>
      <c r="O265" s="231">
        <v>1.0350999999999999</v>
      </c>
      <c r="P265" s="231">
        <v>0</v>
      </c>
    </row>
    <row r="266" spans="1:16" ht="15">
      <c r="A266" s="74">
        <v>57</v>
      </c>
      <c r="B266" s="231">
        <v>0</v>
      </c>
      <c r="C266" s="231">
        <v>0</v>
      </c>
      <c r="D266" s="231">
        <v>8.8158999999999992</v>
      </c>
      <c r="E266" s="231">
        <v>0.93149999999999999</v>
      </c>
      <c r="F266" s="231">
        <v>4.1699000000000002</v>
      </c>
      <c r="G266" s="231">
        <v>0.91610000000000003</v>
      </c>
      <c r="H266" s="231">
        <v>4.6717000000000004</v>
      </c>
      <c r="I266" s="231">
        <v>0.93540000000000001</v>
      </c>
      <c r="J266" s="231">
        <v>3.5594000000000001</v>
      </c>
      <c r="K266" s="231">
        <v>1.2102999999999999</v>
      </c>
      <c r="L266" s="231">
        <v>3.0933999999999999</v>
      </c>
      <c r="M266" s="231">
        <v>1.4681999999999999</v>
      </c>
      <c r="N266" s="231">
        <v>1.5670999999999999</v>
      </c>
      <c r="O266" s="231">
        <v>1.0256000000000001</v>
      </c>
      <c r="P266" s="231">
        <v>0</v>
      </c>
    </row>
    <row r="267" spans="1:16" ht="15">
      <c r="A267" s="74">
        <v>58</v>
      </c>
      <c r="B267" s="231">
        <v>0</v>
      </c>
      <c r="C267" s="231">
        <v>0</v>
      </c>
      <c r="D267" s="231">
        <v>8.2664000000000009</v>
      </c>
      <c r="E267" s="231">
        <v>0.92549999999999999</v>
      </c>
      <c r="F267" s="231">
        <v>4.0106000000000002</v>
      </c>
      <c r="G267" s="231">
        <v>0.90810000000000002</v>
      </c>
      <c r="H267" s="231">
        <v>4.5904999999999996</v>
      </c>
      <c r="I267" s="231">
        <v>0.9294</v>
      </c>
      <c r="J267" s="231">
        <v>3.5411999999999999</v>
      </c>
      <c r="K267" s="231">
        <v>1.1871</v>
      </c>
      <c r="L267" s="231">
        <v>2.9975999999999998</v>
      </c>
      <c r="M267" s="231">
        <v>1.4505999999999999</v>
      </c>
      <c r="N267" s="231">
        <v>1.5274000000000001</v>
      </c>
      <c r="O267" s="231">
        <v>1.0161</v>
      </c>
      <c r="P267" s="231">
        <v>0</v>
      </c>
    </row>
    <row r="268" spans="1:16" ht="15">
      <c r="A268" s="74">
        <v>59</v>
      </c>
      <c r="B268" s="231">
        <v>0</v>
      </c>
      <c r="C268" s="231">
        <v>0</v>
      </c>
      <c r="D268" s="231">
        <v>7.7168999999999999</v>
      </c>
      <c r="E268" s="231">
        <v>0.91949999999999998</v>
      </c>
      <c r="F268" s="231">
        <v>3.8513000000000002</v>
      </c>
      <c r="G268" s="231">
        <v>0.90010000000000001</v>
      </c>
      <c r="H268" s="231">
        <v>4.5094000000000003</v>
      </c>
      <c r="I268" s="231">
        <v>0.9234</v>
      </c>
      <c r="J268" s="231">
        <v>3.5228999999999999</v>
      </c>
      <c r="K268" s="231">
        <v>1.1637999999999999</v>
      </c>
      <c r="L268" s="231">
        <v>2.9018999999999999</v>
      </c>
      <c r="M268" s="231">
        <v>1.4329000000000001</v>
      </c>
      <c r="N268" s="231">
        <v>1.4876</v>
      </c>
      <c r="O268" s="231">
        <v>1.0065999999999999</v>
      </c>
      <c r="P268" s="231">
        <v>0</v>
      </c>
    </row>
    <row r="269" spans="1:16" ht="15">
      <c r="A269" s="74">
        <v>60</v>
      </c>
      <c r="B269" s="231">
        <v>0</v>
      </c>
      <c r="C269" s="231">
        <v>0</v>
      </c>
      <c r="D269" s="231">
        <v>7.1673</v>
      </c>
      <c r="E269" s="231">
        <v>0.91349999999999998</v>
      </c>
      <c r="F269" s="231">
        <v>3.6920000000000002</v>
      </c>
      <c r="G269" s="231">
        <v>0.8921</v>
      </c>
      <c r="H269" s="231">
        <v>4.4283000000000001</v>
      </c>
      <c r="I269" s="231">
        <v>0.91739999999999999</v>
      </c>
      <c r="J269" s="231">
        <v>3.5047000000000001</v>
      </c>
      <c r="K269" s="231">
        <v>1.1406000000000001</v>
      </c>
      <c r="L269" s="231">
        <v>2.8062</v>
      </c>
      <c r="M269" s="231">
        <v>1.4152</v>
      </c>
      <c r="N269" s="231">
        <v>1.4478</v>
      </c>
      <c r="O269" s="231">
        <v>0.99709999999999999</v>
      </c>
      <c r="P269" s="231">
        <v>0</v>
      </c>
    </row>
    <row r="271" spans="1:16">
      <c r="A271" s="73" t="e">
        <f>HLOOKUP('Calculatrice des coûts NMETI'!$I$22, B275:P336, MATCH('Calculatrice des coûts NMETI'!$K$22,A275:A336))</f>
        <v>#N/A</v>
      </c>
    </row>
    <row r="272" spans="1:16">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74">
        <v>0</v>
      </c>
      <c r="B276" s="231">
        <v>0</v>
      </c>
      <c r="C276" s="231">
        <v>0</v>
      </c>
      <c r="D276" s="231">
        <v>11.5913</v>
      </c>
      <c r="E276" s="231">
        <v>2.9963000000000002</v>
      </c>
      <c r="F276" s="231">
        <v>17.2988</v>
      </c>
      <c r="G276" s="231">
        <v>2.9342000000000001</v>
      </c>
      <c r="H276" s="231">
        <v>19.3538</v>
      </c>
      <c r="I276" s="231">
        <v>4.1193</v>
      </c>
      <c r="J276" s="231">
        <v>18.6188</v>
      </c>
      <c r="K276" s="231">
        <v>8.0313999999999997</v>
      </c>
      <c r="L276" s="231">
        <v>17.807500000000001</v>
      </c>
      <c r="M276" s="231">
        <v>2.7945000000000002</v>
      </c>
      <c r="N276" s="231">
        <v>0</v>
      </c>
      <c r="O276" s="231">
        <v>0</v>
      </c>
      <c r="P276" s="231">
        <v>0</v>
      </c>
    </row>
    <row r="277" spans="1:16" ht="15">
      <c r="A277" s="74">
        <v>1</v>
      </c>
      <c r="B277" s="231">
        <v>0</v>
      </c>
      <c r="C277" s="231">
        <v>0</v>
      </c>
      <c r="D277" s="231">
        <v>10.3033</v>
      </c>
      <c r="E277" s="231">
        <v>2.6634000000000002</v>
      </c>
      <c r="F277" s="231">
        <v>15.3767</v>
      </c>
      <c r="G277" s="231">
        <v>2.6082000000000001</v>
      </c>
      <c r="H277" s="231">
        <v>17.203299999999999</v>
      </c>
      <c r="I277" s="231">
        <v>3.6616</v>
      </c>
      <c r="J277" s="231">
        <v>16.55</v>
      </c>
      <c r="K277" s="231">
        <v>7.1390000000000002</v>
      </c>
      <c r="L277" s="231">
        <v>15.828900000000001</v>
      </c>
      <c r="M277" s="231">
        <v>2.484</v>
      </c>
      <c r="N277" s="231">
        <v>0</v>
      </c>
      <c r="O277" s="231">
        <v>0</v>
      </c>
      <c r="P277" s="231">
        <v>0</v>
      </c>
    </row>
    <row r="278" spans="1:16" ht="15">
      <c r="A278" s="74">
        <v>2</v>
      </c>
      <c r="B278" s="231">
        <v>0</v>
      </c>
      <c r="C278" s="231">
        <v>0</v>
      </c>
      <c r="D278" s="231">
        <v>9.0153999999999996</v>
      </c>
      <c r="E278" s="231">
        <v>2.3304999999999998</v>
      </c>
      <c r="F278" s="231">
        <v>13.454599999999999</v>
      </c>
      <c r="G278" s="231">
        <v>2.2822</v>
      </c>
      <c r="H278" s="231">
        <v>15.052899999999999</v>
      </c>
      <c r="I278" s="231">
        <v>3.2039</v>
      </c>
      <c r="J278" s="231">
        <v>14.481299999999999</v>
      </c>
      <c r="K278" s="231">
        <v>6.2465999999999999</v>
      </c>
      <c r="L278" s="231">
        <v>13.850300000000001</v>
      </c>
      <c r="M278" s="231">
        <v>2.1735000000000002</v>
      </c>
      <c r="N278" s="231">
        <v>0</v>
      </c>
      <c r="O278" s="231">
        <v>0</v>
      </c>
      <c r="P278" s="231">
        <v>0</v>
      </c>
    </row>
    <row r="279" spans="1:16" ht="15">
      <c r="A279" s="74">
        <v>3</v>
      </c>
      <c r="B279" s="231">
        <v>0</v>
      </c>
      <c r="C279" s="231">
        <v>0</v>
      </c>
      <c r="D279" s="231">
        <v>7.7275</v>
      </c>
      <c r="E279" s="231">
        <v>1.9976</v>
      </c>
      <c r="F279" s="231">
        <v>11.532500000000001</v>
      </c>
      <c r="G279" s="231">
        <v>1.9561999999999999</v>
      </c>
      <c r="H279" s="231">
        <v>12.9025</v>
      </c>
      <c r="I279" s="231">
        <v>2.7462</v>
      </c>
      <c r="J279" s="231">
        <v>12.4125</v>
      </c>
      <c r="K279" s="231">
        <v>5.3543000000000003</v>
      </c>
      <c r="L279" s="231">
        <v>11.871700000000001</v>
      </c>
      <c r="M279" s="231">
        <v>1.863</v>
      </c>
      <c r="N279" s="231">
        <v>0</v>
      </c>
      <c r="O279" s="231">
        <v>0</v>
      </c>
      <c r="P279" s="231">
        <v>0</v>
      </c>
    </row>
    <row r="280" spans="1:16" ht="15">
      <c r="A280" s="74">
        <v>4</v>
      </c>
      <c r="B280" s="231">
        <v>0</v>
      </c>
      <c r="C280" s="231">
        <v>0</v>
      </c>
      <c r="D280" s="231">
        <v>6.4396000000000004</v>
      </c>
      <c r="E280" s="231">
        <v>1.6646000000000001</v>
      </c>
      <c r="F280" s="231">
        <v>9.6104000000000003</v>
      </c>
      <c r="G280" s="231">
        <v>1.6301000000000001</v>
      </c>
      <c r="H280" s="231">
        <v>10.7521</v>
      </c>
      <c r="I280" s="231">
        <v>2.2885</v>
      </c>
      <c r="J280" s="231">
        <v>10.3438</v>
      </c>
      <c r="K280" s="231">
        <v>4.4619</v>
      </c>
      <c r="L280" s="231">
        <v>9.8931000000000004</v>
      </c>
      <c r="M280" s="231">
        <v>1.5525</v>
      </c>
      <c r="N280" s="231">
        <v>0</v>
      </c>
      <c r="O280" s="231">
        <v>0</v>
      </c>
      <c r="P280" s="231">
        <v>0</v>
      </c>
    </row>
    <row r="281" spans="1:16" ht="15">
      <c r="A281" s="74">
        <v>5</v>
      </c>
      <c r="B281" s="231">
        <v>0</v>
      </c>
      <c r="C281" s="231">
        <v>0</v>
      </c>
      <c r="D281" s="231">
        <v>5.1516999999999999</v>
      </c>
      <c r="E281" s="231">
        <v>1.3317000000000001</v>
      </c>
      <c r="F281" s="231">
        <v>7.6882999999999999</v>
      </c>
      <c r="G281" s="231">
        <v>1.3041</v>
      </c>
      <c r="H281" s="231">
        <v>8.6016999999999992</v>
      </c>
      <c r="I281" s="231">
        <v>1.8308</v>
      </c>
      <c r="J281" s="231">
        <v>8.2750000000000004</v>
      </c>
      <c r="K281" s="231">
        <v>3.5695000000000001</v>
      </c>
      <c r="L281" s="231">
        <v>7.9145000000000003</v>
      </c>
      <c r="M281" s="231">
        <v>1.242</v>
      </c>
      <c r="N281" s="231">
        <v>0</v>
      </c>
      <c r="O281" s="231">
        <v>0</v>
      </c>
      <c r="P281" s="231">
        <v>0</v>
      </c>
    </row>
    <row r="282" spans="1:16" ht="15">
      <c r="A282" s="74">
        <v>6</v>
      </c>
      <c r="B282" s="231">
        <v>0</v>
      </c>
      <c r="C282" s="231">
        <v>0</v>
      </c>
      <c r="D282" s="231">
        <v>3.8637999999999999</v>
      </c>
      <c r="E282" s="231">
        <v>0.99880000000000002</v>
      </c>
      <c r="F282" s="231">
        <v>5.7663000000000002</v>
      </c>
      <c r="G282" s="231">
        <v>0.97809999999999997</v>
      </c>
      <c r="H282" s="231">
        <v>6.4512999999999998</v>
      </c>
      <c r="I282" s="231">
        <v>1.3731</v>
      </c>
      <c r="J282" s="231">
        <v>6.2062999999999997</v>
      </c>
      <c r="K282" s="231">
        <v>2.6770999999999998</v>
      </c>
      <c r="L282" s="231">
        <v>5.9358000000000004</v>
      </c>
      <c r="M282" s="231">
        <v>0.93149999999999999</v>
      </c>
      <c r="N282" s="231">
        <v>0</v>
      </c>
      <c r="O282" s="231">
        <v>0</v>
      </c>
      <c r="P282" s="231">
        <v>0</v>
      </c>
    </row>
    <row r="283" spans="1:16" ht="15">
      <c r="A283" s="74">
        <v>7</v>
      </c>
      <c r="B283" s="231">
        <v>0</v>
      </c>
      <c r="C283" s="231">
        <v>0</v>
      </c>
      <c r="D283" s="231">
        <v>3.6976</v>
      </c>
      <c r="E283" s="231">
        <v>0.97099999999999997</v>
      </c>
      <c r="F283" s="231">
        <v>5.4382999999999999</v>
      </c>
      <c r="G283" s="231">
        <v>0.95089999999999997</v>
      </c>
      <c r="H283" s="231">
        <v>6.1565000000000003</v>
      </c>
      <c r="I283" s="231">
        <v>1.335</v>
      </c>
      <c r="J283" s="231">
        <v>5.9798</v>
      </c>
      <c r="K283" s="231">
        <v>2.6027999999999998</v>
      </c>
      <c r="L283" s="231">
        <v>5.6467000000000001</v>
      </c>
      <c r="M283" s="231">
        <v>0.90559999999999996</v>
      </c>
      <c r="N283" s="231">
        <v>0</v>
      </c>
      <c r="O283" s="231">
        <v>0</v>
      </c>
      <c r="P283" s="231">
        <v>0</v>
      </c>
    </row>
    <row r="284" spans="1:16" ht="15">
      <c r="A284" s="74">
        <v>8</v>
      </c>
      <c r="B284" s="231">
        <v>0</v>
      </c>
      <c r="C284" s="231">
        <v>0</v>
      </c>
      <c r="D284" s="231">
        <v>3.5314000000000001</v>
      </c>
      <c r="E284" s="231">
        <v>0.94330000000000003</v>
      </c>
      <c r="F284" s="231">
        <v>5.1102999999999996</v>
      </c>
      <c r="G284" s="231">
        <v>0.92369999999999997</v>
      </c>
      <c r="H284" s="231">
        <v>5.8616999999999999</v>
      </c>
      <c r="I284" s="231">
        <v>1.2968</v>
      </c>
      <c r="J284" s="231">
        <v>5.7534000000000001</v>
      </c>
      <c r="K284" s="231">
        <v>2.5284</v>
      </c>
      <c r="L284" s="231">
        <v>5.3577000000000004</v>
      </c>
      <c r="M284" s="231">
        <v>0.87980000000000003</v>
      </c>
      <c r="N284" s="231">
        <v>0</v>
      </c>
      <c r="O284" s="231">
        <v>0</v>
      </c>
      <c r="P284" s="231">
        <v>0</v>
      </c>
    </row>
    <row r="285" spans="1:16" ht="15">
      <c r="A285" s="74">
        <v>9</v>
      </c>
      <c r="B285" s="231">
        <v>0</v>
      </c>
      <c r="C285" s="231">
        <v>0</v>
      </c>
      <c r="D285" s="231">
        <v>3.3653</v>
      </c>
      <c r="E285" s="231">
        <v>0.91549999999999998</v>
      </c>
      <c r="F285" s="231">
        <v>4.7824</v>
      </c>
      <c r="G285" s="231">
        <v>0.89659999999999995</v>
      </c>
      <c r="H285" s="231">
        <v>5.5670000000000002</v>
      </c>
      <c r="I285" s="231">
        <v>1.2586999999999999</v>
      </c>
      <c r="J285" s="231">
        <v>5.5270000000000001</v>
      </c>
      <c r="K285" s="231">
        <v>2.4540000000000002</v>
      </c>
      <c r="L285" s="231">
        <v>5.0686</v>
      </c>
      <c r="M285" s="231">
        <v>0.85389999999999999</v>
      </c>
      <c r="N285" s="231">
        <v>0</v>
      </c>
      <c r="O285" s="231">
        <v>0</v>
      </c>
      <c r="P285" s="231">
        <v>0</v>
      </c>
    </row>
    <row r="286" spans="1:16" ht="15">
      <c r="A286" s="74">
        <v>10</v>
      </c>
      <c r="B286" s="231">
        <v>0</v>
      </c>
      <c r="C286" s="231">
        <v>0</v>
      </c>
      <c r="D286" s="231">
        <v>3.1991000000000001</v>
      </c>
      <c r="E286" s="231">
        <v>0.88780000000000003</v>
      </c>
      <c r="F286" s="231">
        <v>4.4543999999999997</v>
      </c>
      <c r="G286" s="231">
        <v>0.86939999999999995</v>
      </c>
      <c r="H286" s="231">
        <v>5.2721999999999998</v>
      </c>
      <c r="I286" s="231">
        <v>1.2204999999999999</v>
      </c>
      <c r="J286" s="231">
        <v>5.3005000000000004</v>
      </c>
      <c r="K286" s="231">
        <v>2.3797000000000001</v>
      </c>
      <c r="L286" s="231">
        <v>4.7794999999999996</v>
      </c>
      <c r="M286" s="231">
        <v>0.82799999999999996</v>
      </c>
      <c r="N286" s="231">
        <v>0</v>
      </c>
      <c r="O286" s="231">
        <v>0</v>
      </c>
      <c r="P286" s="231">
        <v>0</v>
      </c>
    </row>
    <row r="287" spans="1:16" ht="15">
      <c r="A287" s="74">
        <v>11</v>
      </c>
      <c r="B287" s="231">
        <v>0</v>
      </c>
      <c r="C287" s="231">
        <v>0</v>
      </c>
      <c r="D287" s="231">
        <v>3.0329999999999999</v>
      </c>
      <c r="E287" s="231">
        <v>0.86009999999999998</v>
      </c>
      <c r="F287" s="231">
        <v>4.1265000000000001</v>
      </c>
      <c r="G287" s="231">
        <v>0.84219999999999995</v>
      </c>
      <c r="H287" s="231">
        <v>4.9774000000000003</v>
      </c>
      <c r="I287" s="231">
        <v>1.1823999999999999</v>
      </c>
      <c r="J287" s="231">
        <v>5.0740999999999996</v>
      </c>
      <c r="K287" s="231">
        <v>2.3052999999999999</v>
      </c>
      <c r="L287" s="231">
        <v>4.4904000000000002</v>
      </c>
      <c r="M287" s="231">
        <v>0.80210000000000004</v>
      </c>
      <c r="N287" s="231">
        <v>0</v>
      </c>
      <c r="O287" s="231">
        <v>0</v>
      </c>
      <c r="P287" s="231">
        <v>0</v>
      </c>
    </row>
    <row r="288" spans="1:16" ht="15">
      <c r="A288" s="74">
        <v>12</v>
      </c>
      <c r="B288" s="231">
        <v>0</v>
      </c>
      <c r="C288" s="231">
        <v>0</v>
      </c>
      <c r="D288" s="231">
        <v>2.8668</v>
      </c>
      <c r="E288" s="231">
        <v>0.83230000000000004</v>
      </c>
      <c r="F288" s="231">
        <v>3.7985000000000002</v>
      </c>
      <c r="G288" s="231">
        <v>0.81510000000000005</v>
      </c>
      <c r="H288" s="231">
        <v>4.6826999999999996</v>
      </c>
      <c r="I288" s="231">
        <v>1.1443000000000001</v>
      </c>
      <c r="J288" s="231">
        <v>4.8476999999999997</v>
      </c>
      <c r="K288" s="231">
        <v>2.2309000000000001</v>
      </c>
      <c r="L288" s="231">
        <v>4.2012999999999998</v>
      </c>
      <c r="M288" s="231">
        <v>0.77629999999999999</v>
      </c>
      <c r="N288" s="231">
        <v>0</v>
      </c>
      <c r="O288" s="231">
        <v>0</v>
      </c>
      <c r="P288" s="231">
        <v>0</v>
      </c>
    </row>
    <row r="289" spans="1:16" ht="15">
      <c r="A289" s="74">
        <v>13</v>
      </c>
      <c r="B289" s="231">
        <v>0</v>
      </c>
      <c r="C289" s="231">
        <v>0</v>
      </c>
      <c r="D289" s="231">
        <v>2.7006999999999999</v>
      </c>
      <c r="E289" s="231">
        <v>0.80459999999999998</v>
      </c>
      <c r="F289" s="231">
        <v>3.4706000000000001</v>
      </c>
      <c r="G289" s="231">
        <v>0.78790000000000004</v>
      </c>
      <c r="H289" s="231">
        <v>4.3879000000000001</v>
      </c>
      <c r="I289" s="231">
        <v>1.1061000000000001</v>
      </c>
      <c r="J289" s="231">
        <v>4.6212</v>
      </c>
      <c r="K289" s="231">
        <v>2.1566000000000001</v>
      </c>
      <c r="L289" s="231">
        <v>3.9121999999999999</v>
      </c>
      <c r="M289" s="231">
        <v>0.75039999999999996</v>
      </c>
      <c r="N289" s="231">
        <v>0</v>
      </c>
      <c r="O289" s="231">
        <v>0</v>
      </c>
      <c r="P289" s="231">
        <v>0</v>
      </c>
    </row>
    <row r="290" spans="1:16" ht="15">
      <c r="A290" s="74">
        <v>14</v>
      </c>
      <c r="B290" s="231">
        <v>0</v>
      </c>
      <c r="C290" s="231">
        <v>0</v>
      </c>
      <c r="D290" s="231">
        <v>2.5345</v>
      </c>
      <c r="E290" s="231">
        <v>0.77680000000000005</v>
      </c>
      <c r="F290" s="231">
        <v>3.1425999999999998</v>
      </c>
      <c r="G290" s="231">
        <v>0.76070000000000004</v>
      </c>
      <c r="H290" s="231">
        <v>4.0932000000000004</v>
      </c>
      <c r="I290" s="231">
        <v>1.0680000000000001</v>
      </c>
      <c r="J290" s="231">
        <v>4.3948</v>
      </c>
      <c r="K290" s="231">
        <v>2.0821999999999998</v>
      </c>
      <c r="L290" s="231">
        <v>3.6231</v>
      </c>
      <c r="M290" s="231">
        <v>0.72450000000000003</v>
      </c>
      <c r="N290" s="231">
        <v>0</v>
      </c>
      <c r="O290" s="231">
        <v>0</v>
      </c>
      <c r="P290" s="231">
        <v>0</v>
      </c>
    </row>
    <row r="291" spans="1:16" ht="15">
      <c r="A291" s="74">
        <v>15</v>
      </c>
      <c r="B291" s="231">
        <v>0</v>
      </c>
      <c r="C291" s="231">
        <v>0</v>
      </c>
      <c r="D291" s="231">
        <v>2.3683999999999998</v>
      </c>
      <c r="E291" s="231">
        <v>0.74909999999999999</v>
      </c>
      <c r="F291" s="231">
        <v>2.8147000000000002</v>
      </c>
      <c r="G291" s="231">
        <v>0.73360000000000003</v>
      </c>
      <c r="H291" s="231">
        <v>3.7984</v>
      </c>
      <c r="I291" s="231">
        <v>1.0298</v>
      </c>
      <c r="J291" s="231">
        <v>4.1684000000000001</v>
      </c>
      <c r="K291" s="231">
        <v>2.0078</v>
      </c>
      <c r="L291" s="231">
        <v>3.3340000000000001</v>
      </c>
      <c r="M291" s="231">
        <v>0.6986</v>
      </c>
      <c r="N291" s="231">
        <v>0</v>
      </c>
      <c r="O291" s="231">
        <v>0</v>
      </c>
      <c r="P291" s="231">
        <v>0</v>
      </c>
    </row>
    <row r="292" spans="1:16" ht="15">
      <c r="A292" s="74">
        <v>16</v>
      </c>
      <c r="B292" s="231">
        <v>0</v>
      </c>
      <c r="C292" s="231">
        <v>0</v>
      </c>
      <c r="D292" s="231">
        <v>2.2021999999999999</v>
      </c>
      <c r="E292" s="231">
        <v>0.72130000000000005</v>
      </c>
      <c r="F292" s="231">
        <v>2.4866999999999999</v>
      </c>
      <c r="G292" s="231">
        <v>0.70640000000000003</v>
      </c>
      <c r="H292" s="231">
        <v>3.5036</v>
      </c>
      <c r="I292" s="231">
        <v>0.99170000000000003</v>
      </c>
      <c r="J292" s="231">
        <v>3.9420000000000002</v>
      </c>
      <c r="K292" s="231">
        <v>1.9335</v>
      </c>
      <c r="L292" s="231">
        <v>3.0449000000000002</v>
      </c>
      <c r="M292" s="231">
        <v>0.67279999999999995</v>
      </c>
      <c r="N292" s="231">
        <v>0</v>
      </c>
      <c r="O292" s="231">
        <v>0</v>
      </c>
      <c r="P292" s="231">
        <v>0</v>
      </c>
    </row>
    <row r="293" spans="1:16" ht="15">
      <c r="A293" s="74">
        <v>17</v>
      </c>
      <c r="B293" s="231">
        <v>0</v>
      </c>
      <c r="C293" s="231">
        <v>0</v>
      </c>
      <c r="D293" s="231">
        <v>2.0360999999999998</v>
      </c>
      <c r="E293" s="231">
        <v>0.69359999999999999</v>
      </c>
      <c r="F293" s="231">
        <v>2.1587999999999998</v>
      </c>
      <c r="G293" s="231">
        <v>0.67920000000000003</v>
      </c>
      <c r="H293" s="231">
        <v>3.2088999999999999</v>
      </c>
      <c r="I293" s="231">
        <v>0.95350000000000001</v>
      </c>
      <c r="J293" s="231">
        <v>3.7155</v>
      </c>
      <c r="K293" s="231">
        <v>1.8591</v>
      </c>
      <c r="L293" s="231">
        <v>2.7557999999999998</v>
      </c>
      <c r="M293" s="231">
        <v>0.64690000000000003</v>
      </c>
      <c r="N293" s="231">
        <v>0</v>
      </c>
      <c r="O293" s="231">
        <v>0</v>
      </c>
      <c r="P293" s="231">
        <v>0</v>
      </c>
    </row>
    <row r="294" spans="1:16" ht="15">
      <c r="A294" s="74">
        <v>18</v>
      </c>
      <c r="B294" s="231">
        <v>0</v>
      </c>
      <c r="C294" s="231">
        <v>0</v>
      </c>
      <c r="D294" s="231">
        <v>1.8698999999999999</v>
      </c>
      <c r="E294" s="231">
        <v>0.66590000000000005</v>
      </c>
      <c r="F294" s="231">
        <v>1.8308</v>
      </c>
      <c r="G294" s="231">
        <v>0.65210000000000001</v>
      </c>
      <c r="H294" s="231">
        <v>2.9140999999999999</v>
      </c>
      <c r="I294" s="231">
        <v>0.91539999999999999</v>
      </c>
      <c r="J294" s="231">
        <v>3.4891000000000001</v>
      </c>
      <c r="K294" s="231">
        <v>1.7847999999999999</v>
      </c>
      <c r="L294" s="231">
        <v>2.4668000000000001</v>
      </c>
      <c r="M294" s="231">
        <v>0.621</v>
      </c>
      <c r="N294" s="231">
        <v>2.8325</v>
      </c>
      <c r="O294" s="231">
        <v>0.79010000000000002</v>
      </c>
      <c r="P294" s="231">
        <v>0</v>
      </c>
    </row>
    <row r="295" spans="1:16" ht="15">
      <c r="A295" s="74">
        <v>19</v>
      </c>
      <c r="B295" s="231">
        <v>0</v>
      </c>
      <c r="C295" s="231">
        <v>0</v>
      </c>
      <c r="D295" s="231">
        <v>1.8492999999999999</v>
      </c>
      <c r="E295" s="231">
        <v>0.64759999999999995</v>
      </c>
      <c r="F295" s="231">
        <v>1.8743000000000001</v>
      </c>
      <c r="G295" s="231">
        <v>0.63780000000000003</v>
      </c>
      <c r="H295" s="231">
        <v>2.8969999999999998</v>
      </c>
      <c r="I295" s="231">
        <v>0.89490000000000003</v>
      </c>
      <c r="J295" s="231">
        <v>3.3439000000000001</v>
      </c>
      <c r="K295" s="231">
        <v>1.6908000000000001</v>
      </c>
      <c r="L295" s="231">
        <v>2.4056000000000002</v>
      </c>
      <c r="M295" s="231">
        <v>0.64729999999999999</v>
      </c>
      <c r="N295" s="231">
        <v>2.7538</v>
      </c>
      <c r="O295" s="231">
        <v>0.7681</v>
      </c>
      <c r="P295" s="231">
        <v>0</v>
      </c>
    </row>
    <row r="296" spans="1:16" ht="15">
      <c r="A296" s="74">
        <v>20</v>
      </c>
      <c r="B296" s="231">
        <v>0</v>
      </c>
      <c r="C296" s="231">
        <v>0</v>
      </c>
      <c r="D296" s="231">
        <v>1.8286</v>
      </c>
      <c r="E296" s="231">
        <v>0.62939999999999996</v>
      </c>
      <c r="F296" s="231">
        <v>1.9177999999999999</v>
      </c>
      <c r="G296" s="231">
        <v>0.62350000000000005</v>
      </c>
      <c r="H296" s="231">
        <v>2.88</v>
      </c>
      <c r="I296" s="231">
        <v>0.87439999999999996</v>
      </c>
      <c r="J296" s="231">
        <v>3.1987000000000001</v>
      </c>
      <c r="K296" s="231">
        <v>1.5969</v>
      </c>
      <c r="L296" s="231">
        <v>2.3445</v>
      </c>
      <c r="M296" s="231">
        <v>0.67349999999999999</v>
      </c>
      <c r="N296" s="231">
        <v>2.6751</v>
      </c>
      <c r="O296" s="231">
        <v>0.74619999999999997</v>
      </c>
      <c r="P296" s="231">
        <v>0</v>
      </c>
    </row>
    <row r="297" spans="1:16" ht="15">
      <c r="A297" s="74">
        <v>21</v>
      </c>
      <c r="B297" s="231">
        <v>0</v>
      </c>
      <c r="C297" s="231">
        <v>0</v>
      </c>
      <c r="D297" s="231">
        <v>1.8080000000000001</v>
      </c>
      <c r="E297" s="231">
        <v>0.61119999999999997</v>
      </c>
      <c r="F297" s="231">
        <v>1.9613</v>
      </c>
      <c r="G297" s="231">
        <v>0.60919999999999996</v>
      </c>
      <c r="H297" s="231">
        <v>2.8628999999999998</v>
      </c>
      <c r="I297" s="231">
        <v>0.85389999999999999</v>
      </c>
      <c r="J297" s="231">
        <v>3.0535000000000001</v>
      </c>
      <c r="K297" s="231">
        <v>1.5029999999999999</v>
      </c>
      <c r="L297" s="231">
        <v>2.2833000000000001</v>
      </c>
      <c r="M297" s="231">
        <v>0.69979999999999998</v>
      </c>
      <c r="N297" s="231">
        <v>2.5964</v>
      </c>
      <c r="O297" s="231">
        <v>0.72419999999999995</v>
      </c>
      <c r="P297" s="231">
        <v>0</v>
      </c>
    </row>
    <row r="298" spans="1:16" ht="15">
      <c r="A298" s="74">
        <v>22</v>
      </c>
      <c r="B298" s="231">
        <v>0</v>
      </c>
      <c r="C298" s="231">
        <v>0</v>
      </c>
      <c r="D298" s="231">
        <v>1.7874000000000001</v>
      </c>
      <c r="E298" s="231">
        <v>0.59299999999999997</v>
      </c>
      <c r="F298" s="231">
        <v>2.0047999999999999</v>
      </c>
      <c r="G298" s="231">
        <v>0.59489999999999998</v>
      </c>
      <c r="H298" s="231">
        <v>2.8458999999999999</v>
      </c>
      <c r="I298" s="231">
        <v>0.83340000000000003</v>
      </c>
      <c r="J298" s="231">
        <v>2.9083999999999999</v>
      </c>
      <c r="K298" s="231">
        <v>1.4091</v>
      </c>
      <c r="L298" s="231">
        <v>2.2222</v>
      </c>
      <c r="M298" s="231">
        <v>0.72599999999999998</v>
      </c>
      <c r="N298" s="231">
        <v>2.5177</v>
      </c>
      <c r="O298" s="231">
        <v>0.70230000000000004</v>
      </c>
      <c r="P298" s="231">
        <v>0</v>
      </c>
    </row>
    <row r="299" spans="1:16" ht="15">
      <c r="A299" s="74">
        <v>23</v>
      </c>
      <c r="B299" s="231">
        <v>0</v>
      </c>
      <c r="C299" s="231">
        <v>0</v>
      </c>
      <c r="D299" s="231">
        <v>1.7666999999999999</v>
      </c>
      <c r="E299" s="231">
        <v>0.57479999999999998</v>
      </c>
      <c r="F299" s="231">
        <v>2.0482999999999998</v>
      </c>
      <c r="G299" s="231">
        <v>0.58069999999999999</v>
      </c>
      <c r="H299" s="231">
        <v>2.8288000000000002</v>
      </c>
      <c r="I299" s="231">
        <v>0.81289999999999996</v>
      </c>
      <c r="J299" s="231">
        <v>2.7631999999999999</v>
      </c>
      <c r="K299" s="231">
        <v>1.3151999999999999</v>
      </c>
      <c r="L299" s="231">
        <v>2.161</v>
      </c>
      <c r="M299" s="231">
        <v>0.75229999999999997</v>
      </c>
      <c r="N299" s="231">
        <v>2.4390999999999998</v>
      </c>
      <c r="O299" s="231">
        <v>0.68030000000000002</v>
      </c>
      <c r="P299" s="231">
        <v>0</v>
      </c>
    </row>
    <row r="300" spans="1:16" ht="15">
      <c r="A300" s="74">
        <v>24</v>
      </c>
      <c r="B300" s="231">
        <v>0</v>
      </c>
      <c r="C300" s="231">
        <v>0</v>
      </c>
      <c r="D300" s="231">
        <v>1.7461</v>
      </c>
      <c r="E300" s="231">
        <v>0.55659999999999998</v>
      </c>
      <c r="F300" s="231">
        <v>2.0918999999999999</v>
      </c>
      <c r="G300" s="231">
        <v>0.56640000000000001</v>
      </c>
      <c r="H300" s="231">
        <v>2.8117999999999999</v>
      </c>
      <c r="I300" s="231">
        <v>0.79239999999999999</v>
      </c>
      <c r="J300" s="231">
        <v>2.6179999999999999</v>
      </c>
      <c r="K300" s="231">
        <v>1.2213000000000001</v>
      </c>
      <c r="L300" s="231">
        <v>2.0998999999999999</v>
      </c>
      <c r="M300" s="231">
        <v>0.77859999999999996</v>
      </c>
      <c r="N300" s="231">
        <v>2.3603999999999998</v>
      </c>
      <c r="O300" s="231">
        <v>0.65839999999999999</v>
      </c>
      <c r="P300" s="231">
        <v>0</v>
      </c>
    </row>
    <row r="301" spans="1:16" ht="15">
      <c r="A301" s="74">
        <v>25</v>
      </c>
      <c r="B301" s="231">
        <v>0</v>
      </c>
      <c r="C301" s="231">
        <v>0</v>
      </c>
      <c r="D301" s="231">
        <v>1.7255</v>
      </c>
      <c r="E301" s="231">
        <v>0.53839999999999999</v>
      </c>
      <c r="F301" s="231">
        <v>2.1354000000000002</v>
      </c>
      <c r="G301" s="231">
        <v>0.55210000000000004</v>
      </c>
      <c r="H301" s="231">
        <v>2.7947000000000002</v>
      </c>
      <c r="I301" s="231">
        <v>0.77180000000000004</v>
      </c>
      <c r="J301" s="231">
        <v>2.4727999999999999</v>
      </c>
      <c r="K301" s="231">
        <v>1.1274</v>
      </c>
      <c r="L301" s="231">
        <v>2.0388000000000002</v>
      </c>
      <c r="M301" s="231">
        <v>0.80479999999999996</v>
      </c>
      <c r="N301" s="231">
        <v>2.2816999999999998</v>
      </c>
      <c r="O301" s="231">
        <v>0.63639999999999997</v>
      </c>
      <c r="P301" s="231">
        <v>0</v>
      </c>
    </row>
    <row r="302" spans="1:16" ht="15">
      <c r="A302" s="74">
        <v>26</v>
      </c>
      <c r="B302" s="231">
        <v>0</v>
      </c>
      <c r="C302" s="231">
        <v>0</v>
      </c>
      <c r="D302" s="231">
        <v>1.7048000000000001</v>
      </c>
      <c r="E302" s="231">
        <v>0.5202</v>
      </c>
      <c r="F302" s="231">
        <v>2.1789000000000001</v>
      </c>
      <c r="G302" s="231">
        <v>0.53779999999999994</v>
      </c>
      <c r="H302" s="231">
        <v>2.7776000000000001</v>
      </c>
      <c r="I302" s="231">
        <v>0.75129999999999997</v>
      </c>
      <c r="J302" s="231">
        <v>2.3275999999999999</v>
      </c>
      <c r="K302" s="231">
        <v>1.0335000000000001</v>
      </c>
      <c r="L302" s="231">
        <v>1.9776</v>
      </c>
      <c r="M302" s="231">
        <v>0.83109999999999995</v>
      </c>
      <c r="N302" s="231">
        <v>2.2029999999999998</v>
      </c>
      <c r="O302" s="231">
        <v>0.61450000000000005</v>
      </c>
      <c r="P302" s="231">
        <v>0</v>
      </c>
    </row>
    <row r="303" spans="1:16" ht="15">
      <c r="A303" s="74">
        <v>27</v>
      </c>
      <c r="B303" s="231">
        <v>0</v>
      </c>
      <c r="C303" s="231">
        <v>0</v>
      </c>
      <c r="D303" s="231">
        <v>1.6841999999999999</v>
      </c>
      <c r="E303" s="231">
        <v>0.502</v>
      </c>
      <c r="F303" s="231">
        <v>2.2223999999999999</v>
      </c>
      <c r="G303" s="231">
        <v>0.52349999999999997</v>
      </c>
      <c r="H303" s="231">
        <v>2.7606000000000002</v>
      </c>
      <c r="I303" s="231">
        <v>0.73080000000000001</v>
      </c>
      <c r="J303" s="231">
        <v>2.1823999999999999</v>
      </c>
      <c r="K303" s="231">
        <v>0.9395</v>
      </c>
      <c r="L303" s="231">
        <v>1.9165000000000001</v>
      </c>
      <c r="M303" s="231">
        <v>0.85729999999999995</v>
      </c>
      <c r="N303" s="231">
        <v>2.1242999999999999</v>
      </c>
      <c r="O303" s="231">
        <v>0.59250000000000003</v>
      </c>
      <c r="P303" s="231">
        <v>0</v>
      </c>
    </row>
    <row r="304" spans="1:16" ht="15">
      <c r="A304" s="74">
        <v>28</v>
      </c>
      <c r="B304" s="231">
        <v>0</v>
      </c>
      <c r="C304" s="231">
        <v>0</v>
      </c>
      <c r="D304" s="231">
        <v>1.6636</v>
      </c>
      <c r="E304" s="231">
        <v>0.48380000000000001</v>
      </c>
      <c r="F304" s="231">
        <v>2.2658999999999998</v>
      </c>
      <c r="G304" s="231">
        <v>0.50929999999999997</v>
      </c>
      <c r="H304" s="231">
        <v>2.7435</v>
      </c>
      <c r="I304" s="231">
        <v>0.71030000000000004</v>
      </c>
      <c r="J304" s="231">
        <v>2.0371999999999999</v>
      </c>
      <c r="K304" s="231">
        <v>0.84560000000000002</v>
      </c>
      <c r="L304" s="231">
        <v>1.8552999999999999</v>
      </c>
      <c r="M304" s="231">
        <v>0.88360000000000005</v>
      </c>
      <c r="N304" s="231">
        <v>2.0457000000000001</v>
      </c>
      <c r="O304" s="231">
        <v>0.5706</v>
      </c>
      <c r="P304" s="231">
        <v>0</v>
      </c>
    </row>
    <row r="305" spans="1:16" ht="15">
      <c r="A305" s="74">
        <v>29</v>
      </c>
      <c r="B305" s="231">
        <v>0</v>
      </c>
      <c r="C305" s="231">
        <v>0</v>
      </c>
      <c r="D305" s="231">
        <v>1.6429</v>
      </c>
      <c r="E305" s="231">
        <v>0.46560000000000001</v>
      </c>
      <c r="F305" s="231">
        <v>2.3094000000000001</v>
      </c>
      <c r="G305" s="231">
        <v>0.495</v>
      </c>
      <c r="H305" s="231">
        <v>2.7265000000000001</v>
      </c>
      <c r="I305" s="231">
        <v>0.68979999999999997</v>
      </c>
      <c r="J305" s="231">
        <v>1.8919999999999999</v>
      </c>
      <c r="K305" s="231">
        <v>0.75170000000000003</v>
      </c>
      <c r="L305" s="231">
        <v>1.7942</v>
      </c>
      <c r="M305" s="231">
        <v>0.90980000000000005</v>
      </c>
      <c r="N305" s="231">
        <v>1.9670000000000001</v>
      </c>
      <c r="O305" s="231">
        <v>0.54859999999999998</v>
      </c>
      <c r="P305" s="231">
        <v>0</v>
      </c>
    </row>
    <row r="306" spans="1:16" ht="15">
      <c r="A306" s="74">
        <v>30</v>
      </c>
      <c r="B306" s="231">
        <v>0</v>
      </c>
      <c r="C306" s="231">
        <v>0</v>
      </c>
      <c r="D306" s="231">
        <v>1.6223000000000001</v>
      </c>
      <c r="E306" s="231">
        <v>0.44740000000000002</v>
      </c>
      <c r="F306" s="231">
        <v>2.3529</v>
      </c>
      <c r="G306" s="231">
        <v>0.48070000000000002</v>
      </c>
      <c r="H306" s="231">
        <v>2.7094</v>
      </c>
      <c r="I306" s="231">
        <v>0.66930000000000001</v>
      </c>
      <c r="J306" s="231">
        <v>1.7468999999999999</v>
      </c>
      <c r="K306" s="231">
        <v>0.65780000000000005</v>
      </c>
      <c r="L306" s="231">
        <v>1.7331000000000001</v>
      </c>
      <c r="M306" s="231">
        <v>0.93610000000000004</v>
      </c>
      <c r="N306" s="231">
        <v>1.8883000000000001</v>
      </c>
      <c r="O306" s="231">
        <v>0.52669999999999995</v>
      </c>
      <c r="P306" s="231">
        <v>0</v>
      </c>
    </row>
    <row r="307" spans="1:16" ht="15">
      <c r="A307" s="74">
        <v>31</v>
      </c>
      <c r="B307" s="231">
        <v>0</v>
      </c>
      <c r="C307" s="231">
        <v>0</v>
      </c>
      <c r="D307" s="231">
        <v>1.7060999999999999</v>
      </c>
      <c r="E307" s="231">
        <v>0.44340000000000002</v>
      </c>
      <c r="F307" s="231">
        <v>2.2593999999999999</v>
      </c>
      <c r="G307" s="231">
        <v>0.4738</v>
      </c>
      <c r="H307" s="231">
        <v>2.6107999999999998</v>
      </c>
      <c r="I307" s="231">
        <v>0.65539999999999998</v>
      </c>
      <c r="J307" s="231">
        <v>1.7694000000000001</v>
      </c>
      <c r="K307" s="231">
        <v>0.64970000000000006</v>
      </c>
      <c r="L307" s="231">
        <v>1.7042999999999999</v>
      </c>
      <c r="M307" s="231">
        <v>0.92559999999999998</v>
      </c>
      <c r="N307" s="231">
        <v>1.8289</v>
      </c>
      <c r="O307" s="231">
        <v>0.52680000000000005</v>
      </c>
      <c r="P307" s="231">
        <v>0</v>
      </c>
    </row>
    <row r="308" spans="1:16" ht="15">
      <c r="A308" s="74">
        <v>32</v>
      </c>
      <c r="B308" s="231">
        <v>0</v>
      </c>
      <c r="C308" s="231">
        <v>0</v>
      </c>
      <c r="D308" s="231">
        <v>1.7899</v>
      </c>
      <c r="E308" s="231">
        <v>0.4395</v>
      </c>
      <c r="F308" s="231">
        <v>2.1659000000000002</v>
      </c>
      <c r="G308" s="231">
        <v>0.46689999999999998</v>
      </c>
      <c r="H308" s="231">
        <v>2.5122</v>
      </c>
      <c r="I308" s="231">
        <v>0.64149999999999996</v>
      </c>
      <c r="J308" s="231">
        <v>1.7919</v>
      </c>
      <c r="K308" s="231">
        <v>0.64149999999999996</v>
      </c>
      <c r="L308" s="231">
        <v>1.6756</v>
      </c>
      <c r="M308" s="231">
        <v>0.91500000000000004</v>
      </c>
      <c r="N308" s="231">
        <v>1.7695000000000001</v>
      </c>
      <c r="O308" s="231">
        <v>0.52690000000000003</v>
      </c>
      <c r="P308" s="231">
        <v>0</v>
      </c>
    </row>
    <row r="309" spans="1:16" ht="15">
      <c r="A309" s="74">
        <v>33</v>
      </c>
      <c r="B309" s="231">
        <v>0</v>
      </c>
      <c r="C309" s="231">
        <v>0</v>
      </c>
      <c r="D309" s="231">
        <v>2.8639000000000001</v>
      </c>
      <c r="E309" s="231">
        <v>0.51849999999999996</v>
      </c>
      <c r="F309" s="231">
        <v>2.6038000000000001</v>
      </c>
      <c r="G309" s="231">
        <v>0.54730000000000001</v>
      </c>
      <c r="H309" s="231">
        <v>2.8652000000000002</v>
      </c>
      <c r="I309" s="231">
        <v>0.74629999999999996</v>
      </c>
      <c r="J309" s="231">
        <v>2.2584</v>
      </c>
      <c r="K309" s="231">
        <v>0.75370000000000004</v>
      </c>
      <c r="L309" s="231">
        <v>1.9589000000000001</v>
      </c>
      <c r="M309" s="231">
        <v>1.0765</v>
      </c>
      <c r="N309" s="231">
        <v>2.0310999999999999</v>
      </c>
      <c r="O309" s="231">
        <v>0.62780000000000002</v>
      </c>
      <c r="P309" s="231">
        <v>0</v>
      </c>
    </row>
    <row r="310" spans="1:16" ht="15">
      <c r="A310" s="74">
        <v>34</v>
      </c>
      <c r="B310" s="231">
        <v>0</v>
      </c>
      <c r="C310" s="231">
        <v>0</v>
      </c>
      <c r="D310" s="231">
        <v>2.9407000000000001</v>
      </c>
      <c r="E310" s="231">
        <v>0.51539999999999997</v>
      </c>
      <c r="F310" s="231">
        <v>2.5465</v>
      </c>
      <c r="G310" s="231">
        <v>0.54069999999999996</v>
      </c>
      <c r="H310" s="231">
        <v>2.7547000000000001</v>
      </c>
      <c r="I310" s="231">
        <v>0.73180000000000001</v>
      </c>
      <c r="J310" s="231">
        <v>2.3241999999999998</v>
      </c>
      <c r="K310" s="231">
        <v>0.74629999999999996</v>
      </c>
      <c r="L310" s="231">
        <v>1.9302999999999999</v>
      </c>
      <c r="M310" s="231">
        <v>1.0670999999999999</v>
      </c>
      <c r="N310" s="231">
        <v>1.9655</v>
      </c>
      <c r="O310" s="231">
        <v>0.63</v>
      </c>
      <c r="P310" s="231">
        <v>0</v>
      </c>
    </row>
    <row r="311" spans="1:16" ht="15">
      <c r="A311" s="74">
        <v>35</v>
      </c>
      <c r="B311" s="231">
        <v>0</v>
      </c>
      <c r="C311" s="231">
        <v>0</v>
      </c>
      <c r="D311" s="231">
        <v>3.0175000000000001</v>
      </c>
      <c r="E311" s="231">
        <v>0.51229999999999998</v>
      </c>
      <c r="F311" s="231">
        <v>2.4891000000000001</v>
      </c>
      <c r="G311" s="231">
        <v>0.53410000000000002</v>
      </c>
      <c r="H311" s="231">
        <v>2.6442000000000001</v>
      </c>
      <c r="I311" s="231">
        <v>0.71730000000000005</v>
      </c>
      <c r="J311" s="231">
        <v>2.39</v>
      </c>
      <c r="K311" s="231">
        <v>0.73880000000000001</v>
      </c>
      <c r="L311" s="231">
        <v>1.9017999999999999</v>
      </c>
      <c r="M311" s="231">
        <v>1.0578000000000001</v>
      </c>
      <c r="N311" s="231">
        <v>1.8998999999999999</v>
      </c>
      <c r="O311" s="231">
        <v>0.6321</v>
      </c>
      <c r="P311" s="231">
        <v>0</v>
      </c>
    </row>
    <row r="312" spans="1:16" ht="15">
      <c r="A312" s="74">
        <v>36</v>
      </c>
      <c r="B312" s="231">
        <v>0</v>
      </c>
      <c r="C312" s="231">
        <v>0</v>
      </c>
      <c r="D312" s="231">
        <v>3.0943000000000001</v>
      </c>
      <c r="E312" s="231">
        <v>0.50919999999999999</v>
      </c>
      <c r="F312" s="231">
        <v>2.4317000000000002</v>
      </c>
      <c r="G312" s="231">
        <v>0.52749999999999997</v>
      </c>
      <c r="H312" s="231">
        <v>2.5337000000000001</v>
      </c>
      <c r="I312" s="231">
        <v>0.70289999999999997</v>
      </c>
      <c r="J312" s="231">
        <v>2.4558</v>
      </c>
      <c r="K312" s="231">
        <v>0.73129999999999995</v>
      </c>
      <c r="L312" s="231">
        <v>1.8732</v>
      </c>
      <c r="M312" s="231">
        <v>1.0485</v>
      </c>
      <c r="N312" s="231">
        <v>1.8343</v>
      </c>
      <c r="O312" s="231">
        <v>0.63429999999999997</v>
      </c>
      <c r="P312" s="231">
        <v>0</v>
      </c>
    </row>
    <row r="313" spans="1:16" ht="15">
      <c r="A313" s="74">
        <v>37</v>
      </c>
      <c r="B313" s="231">
        <v>0</v>
      </c>
      <c r="C313" s="231">
        <v>0</v>
      </c>
      <c r="D313" s="231">
        <v>3.1711</v>
      </c>
      <c r="E313" s="231">
        <v>0.50609999999999999</v>
      </c>
      <c r="F313" s="231">
        <v>2.3742999999999999</v>
      </c>
      <c r="G313" s="231">
        <v>0.52090000000000003</v>
      </c>
      <c r="H313" s="231">
        <v>2.4232</v>
      </c>
      <c r="I313" s="231">
        <v>0.68840000000000001</v>
      </c>
      <c r="J313" s="231">
        <v>2.5215999999999998</v>
      </c>
      <c r="K313" s="231">
        <v>0.72389999999999999</v>
      </c>
      <c r="L313" s="231">
        <v>1.8446</v>
      </c>
      <c r="M313" s="231">
        <v>1.0390999999999999</v>
      </c>
      <c r="N313" s="231">
        <v>1.7687999999999999</v>
      </c>
      <c r="O313" s="231">
        <v>0.63639999999999997</v>
      </c>
      <c r="P313" s="231">
        <v>0</v>
      </c>
    </row>
    <row r="314" spans="1:16" ht="15">
      <c r="A314" s="74">
        <v>38</v>
      </c>
      <c r="B314" s="231">
        <v>0</v>
      </c>
      <c r="C314" s="231">
        <v>0</v>
      </c>
      <c r="D314" s="231">
        <v>3.2479</v>
      </c>
      <c r="E314" s="231">
        <v>0.503</v>
      </c>
      <c r="F314" s="231">
        <v>2.3169</v>
      </c>
      <c r="G314" s="231">
        <v>0.51419999999999999</v>
      </c>
      <c r="H314" s="231">
        <v>2.3127</v>
      </c>
      <c r="I314" s="231">
        <v>0.67390000000000005</v>
      </c>
      <c r="J314" s="231">
        <v>2.5874000000000001</v>
      </c>
      <c r="K314" s="231">
        <v>0.71640000000000004</v>
      </c>
      <c r="L314" s="231">
        <v>1.8160000000000001</v>
      </c>
      <c r="M314" s="231">
        <v>1.0298</v>
      </c>
      <c r="N314" s="231">
        <v>1.7032</v>
      </c>
      <c r="O314" s="231">
        <v>0.63849999999999996</v>
      </c>
      <c r="P314" s="231">
        <v>0</v>
      </c>
    </row>
    <row r="315" spans="1:16" ht="15">
      <c r="A315" s="74">
        <v>39</v>
      </c>
      <c r="B315" s="231">
        <v>0</v>
      </c>
      <c r="C315" s="231">
        <v>0</v>
      </c>
      <c r="D315" s="231">
        <v>3.3247</v>
      </c>
      <c r="E315" s="231">
        <v>0.49990000000000001</v>
      </c>
      <c r="F315" s="231">
        <v>2.2595000000000001</v>
      </c>
      <c r="G315" s="231">
        <v>0.50760000000000005</v>
      </c>
      <c r="H315" s="231">
        <v>2.2023000000000001</v>
      </c>
      <c r="I315" s="231">
        <v>0.65949999999999998</v>
      </c>
      <c r="J315" s="231">
        <v>2.6532</v>
      </c>
      <c r="K315" s="231">
        <v>0.70899999999999996</v>
      </c>
      <c r="L315" s="231">
        <v>1.7874000000000001</v>
      </c>
      <c r="M315" s="231">
        <v>1.0205</v>
      </c>
      <c r="N315" s="231">
        <v>1.6375999999999999</v>
      </c>
      <c r="O315" s="231">
        <v>0.64070000000000005</v>
      </c>
      <c r="P315" s="231">
        <v>0</v>
      </c>
    </row>
    <row r="316" spans="1:16" ht="15">
      <c r="A316" s="74">
        <v>40</v>
      </c>
      <c r="B316" s="231">
        <v>0</v>
      </c>
      <c r="C316" s="231">
        <v>0</v>
      </c>
      <c r="D316" s="231">
        <v>3.4014000000000002</v>
      </c>
      <c r="E316" s="231">
        <v>0.49680000000000002</v>
      </c>
      <c r="F316" s="231">
        <v>2.2021000000000002</v>
      </c>
      <c r="G316" s="231">
        <v>0.501</v>
      </c>
      <c r="H316" s="231">
        <v>2.0918000000000001</v>
      </c>
      <c r="I316" s="231">
        <v>0.64500000000000002</v>
      </c>
      <c r="J316" s="231">
        <v>2.7189999999999999</v>
      </c>
      <c r="K316" s="231">
        <v>0.70150000000000001</v>
      </c>
      <c r="L316" s="231">
        <v>1.7587999999999999</v>
      </c>
      <c r="M316" s="231">
        <v>1.0112000000000001</v>
      </c>
      <c r="N316" s="231">
        <v>1.5720000000000001</v>
      </c>
      <c r="O316" s="231">
        <v>0.64280000000000004</v>
      </c>
      <c r="P316" s="231">
        <v>0</v>
      </c>
    </row>
    <row r="317" spans="1:16" ht="15">
      <c r="A317" s="74">
        <v>41</v>
      </c>
      <c r="B317" s="231">
        <v>0</v>
      </c>
      <c r="C317" s="231">
        <v>0</v>
      </c>
      <c r="D317" s="231">
        <v>3.4782000000000002</v>
      </c>
      <c r="E317" s="231">
        <v>0.49370000000000003</v>
      </c>
      <c r="F317" s="231">
        <v>2.1446999999999998</v>
      </c>
      <c r="G317" s="231">
        <v>0.49440000000000001</v>
      </c>
      <c r="H317" s="231">
        <v>1.9813000000000001</v>
      </c>
      <c r="I317" s="231">
        <v>0.63049999999999995</v>
      </c>
      <c r="J317" s="231">
        <v>2.7848000000000002</v>
      </c>
      <c r="K317" s="231">
        <v>0.69399999999999995</v>
      </c>
      <c r="L317" s="231">
        <v>1.7302</v>
      </c>
      <c r="M317" s="231">
        <v>1.0018</v>
      </c>
      <c r="N317" s="231">
        <v>1.5064</v>
      </c>
      <c r="O317" s="231">
        <v>0.64500000000000002</v>
      </c>
      <c r="P317" s="231">
        <v>0</v>
      </c>
    </row>
    <row r="318" spans="1:16" ht="15">
      <c r="A318" s="74">
        <v>42</v>
      </c>
      <c r="B318" s="231">
        <v>0</v>
      </c>
      <c r="C318" s="231">
        <v>0</v>
      </c>
      <c r="D318" s="231">
        <v>3.5550000000000002</v>
      </c>
      <c r="E318" s="231">
        <v>0.49059999999999998</v>
      </c>
      <c r="F318" s="231">
        <v>2.0874000000000001</v>
      </c>
      <c r="G318" s="231">
        <v>0.48780000000000001</v>
      </c>
      <c r="H318" s="231">
        <v>1.8708</v>
      </c>
      <c r="I318" s="231">
        <v>0.61609999999999998</v>
      </c>
      <c r="J318" s="231">
        <v>2.8506</v>
      </c>
      <c r="K318" s="231">
        <v>0.68659999999999999</v>
      </c>
      <c r="L318" s="231">
        <v>1.7016</v>
      </c>
      <c r="M318" s="231">
        <v>0.99250000000000005</v>
      </c>
      <c r="N318" s="231">
        <v>1.4408000000000001</v>
      </c>
      <c r="O318" s="231">
        <v>0.64710000000000001</v>
      </c>
      <c r="P318" s="231">
        <v>0</v>
      </c>
    </row>
    <row r="319" spans="1:16" ht="15">
      <c r="A319" s="74">
        <v>43</v>
      </c>
      <c r="B319" s="231">
        <v>0</v>
      </c>
      <c r="C319" s="231">
        <v>0</v>
      </c>
      <c r="D319" s="231">
        <v>3.4904999999999999</v>
      </c>
      <c r="E319" s="231">
        <v>0.48870000000000002</v>
      </c>
      <c r="F319" s="231">
        <v>2.3835999999999999</v>
      </c>
      <c r="G319" s="231">
        <v>0.48609999999999998</v>
      </c>
      <c r="H319" s="231">
        <v>1.9096</v>
      </c>
      <c r="I319" s="231">
        <v>0.60560000000000003</v>
      </c>
      <c r="J319" s="231">
        <v>2.8201000000000001</v>
      </c>
      <c r="K319" s="231">
        <v>0.67789999999999995</v>
      </c>
      <c r="L319" s="231">
        <v>1.7030000000000001</v>
      </c>
      <c r="M319" s="231">
        <v>0.97199999999999998</v>
      </c>
      <c r="N319" s="231">
        <v>1.4018999999999999</v>
      </c>
      <c r="O319" s="231">
        <v>0.63949999999999996</v>
      </c>
      <c r="P319" s="231">
        <v>0</v>
      </c>
    </row>
    <row r="320" spans="1:16" ht="15">
      <c r="A320" s="74">
        <v>44</v>
      </c>
      <c r="B320" s="231">
        <v>0</v>
      </c>
      <c r="C320" s="231">
        <v>0</v>
      </c>
      <c r="D320" s="231">
        <v>3.4258999999999999</v>
      </c>
      <c r="E320" s="231">
        <v>0.48680000000000001</v>
      </c>
      <c r="F320" s="231">
        <v>2.6798000000000002</v>
      </c>
      <c r="G320" s="231">
        <v>0.4844</v>
      </c>
      <c r="H320" s="231">
        <v>1.9483999999999999</v>
      </c>
      <c r="I320" s="231">
        <v>0.59519999999999995</v>
      </c>
      <c r="J320" s="231">
        <v>2.7896999999999998</v>
      </c>
      <c r="K320" s="231">
        <v>0.66920000000000002</v>
      </c>
      <c r="L320" s="231">
        <v>1.7042999999999999</v>
      </c>
      <c r="M320" s="231">
        <v>0.95150000000000001</v>
      </c>
      <c r="N320" s="231">
        <v>1.3631</v>
      </c>
      <c r="O320" s="231">
        <v>0.63190000000000002</v>
      </c>
      <c r="P320" s="231">
        <v>0</v>
      </c>
    </row>
    <row r="321" spans="1:16" ht="15">
      <c r="A321" s="74">
        <v>45</v>
      </c>
      <c r="B321" s="231">
        <v>0</v>
      </c>
      <c r="C321" s="231">
        <v>0</v>
      </c>
      <c r="D321" s="231">
        <v>3.5152000000000001</v>
      </c>
      <c r="E321" s="231">
        <v>0.62090000000000001</v>
      </c>
      <c r="F321" s="231">
        <v>2.9788999999999999</v>
      </c>
      <c r="G321" s="231">
        <v>0.61819999999999997</v>
      </c>
      <c r="H321" s="231">
        <v>2.5485000000000002</v>
      </c>
      <c r="I321" s="231">
        <v>0.74819999999999998</v>
      </c>
      <c r="J321" s="231">
        <v>2.7618999999999998</v>
      </c>
      <c r="K321" s="231">
        <v>0.85980000000000001</v>
      </c>
      <c r="L321" s="231">
        <v>2.1848999999999998</v>
      </c>
      <c r="M321" s="231">
        <v>1.1908000000000001</v>
      </c>
      <c r="N321" s="231">
        <v>1.6930000000000001</v>
      </c>
      <c r="O321" s="231">
        <v>0.79910000000000003</v>
      </c>
      <c r="P321" s="231">
        <v>0</v>
      </c>
    </row>
    <row r="322" spans="1:16" ht="15">
      <c r="A322" s="74">
        <v>46</v>
      </c>
      <c r="B322" s="231">
        <v>0</v>
      </c>
      <c r="C322" s="231">
        <v>0</v>
      </c>
      <c r="D322" s="231">
        <v>3.4477000000000002</v>
      </c>
      <c r="E322" s="231">
        <v>0.61980000000000002</v>
      </c>
      <c r="F322" s="231">
        <v>3.2753999999999999</v>
      </c>
      <c r="G322" s="231">
        <v>0.61750000000000005</v>
      </c>
      <c r="H322" s="231">
        <v>2.6049000000000002</v>
      </c>
      <c r="I322" s="231">
        <v>0.73640000000000005</v>
      </c>
      <c r="J322" s="231">
        <v>2.7313999999999998</v>
      </c>
      <c r="K322" s="231">
        <v>0.85529999999999995</v>
      </c>
      <c r="L322" s="231">
        <v>2.1918000000000002</v>
      </c>
      <c r="M322" s="231">
        <v>1.167</v>
      </c>
      <c r="N322" s="231">
        <v>1.6465000000000001</v>
      </c>
      <c r="O322" s="231">
        <v>0.79110000000000003</v>
      </c>
      <c r="P322" s="231">
        <v>0</v>
      </c>
    </row>
    <row r="323" spans="1:16" ht="15">
      <c r="A323" s="74">
        <v>47</v>
      </c>
      <c r="B323" s="231">
        <v>0</v>
      </c>
      <c r="C323" s="231">
        <v>0</v>
      </c>
      <c r="D323" s="231">
        <v>3.3801000000000001</v>
      </c>
      <c r="E323" s="231">
        <v>0.61880000000000002</v>
      </c>
      <c r="F323" s="231">
        <v>3.5718999999999999</v>
      </c>
      <c r="G323" s="231">
        <v>0.61670000000000003</v>
      </c>
      <c r="H323" s="231">
        <v>2.6612</v>
      </c>
      <c r="I323" s="231">
        <v>0.72460000000000002</v>
      </c>
      <c r="J323" s="231">
        <v>2.7010000000000001</v>
      </c>
      <c r="K323" s="231">
        <v>0.8508</v>
      </c>
      <c r="L323" s="231">
        <v>2.1985999999999999</v>
      </c>
      <c r="M323" s="231">
        <v>1.1431</v>
      </c>
      <c r="N323" s="231">
        <v>1.6</v>
      </c>
      <c r="O323" s="231">
        <v>0.78320000000000001</v>
      </c>
      <c r="P323" s="231">
        <v>0</v>
      </c>
    </row>
    <row r="324" spans="1:16" ht="15">
      <c r="A324" s="74">
        <v>48</v>
      </c>
      <c r="B324" s="231">
        <v>0</v>
      </c>
      <c r="C324" s="231">
        <v>0</v>
      </c>
      <c r="D324" s="231">
        <v>3.3126000000000002</v>
      </c>
      <c r="E324" s="231">
        <v>0.61780000000000002</v>
      </c>
      <c r="F324" s="231">
        <v>3.8683999999999998</v>
      </c>
      <c r="G324" s="231">
        <v>0.61599999999999999</v>
      </c>
      <c r="H324" s="231">
        <v>2.7176</v>
      </c>
      <c r="I324" s="231">
        <v>0.71279999999999999</v>
      </c>
      <c r="J324" s="231">
        <v>2.6705000000000001</v>
      </c>
      <c r="K324" s="231">
        <v>0.84630000000000005</v>
      </c>
      <c r="L324" s="231">
        <v>2.2054999999999998</v>
      </c>
      <c r="M324" s="231">
        <v>1.1193</v>
      </c>
      <c r="N324" s="231">
        <v>1.5533999999999999</v>
      </c>
      <c r="O324" s="231">
        <v>0.7752</v>
      </c>
      <c r="P324" s="231">
        <v>0</v>
      </c>
    </row>
    <row r="325" spans="1:16" ht="15">
      <c r="A325" s="74">
        <v>49</v>
      </c>
      <c r="B325" s="231">
        <v>0</v>
      </c>
      <c r="C325" s="231">
        <v>0</v>
      </c>
      <c r="D325" s="231">
        <v>3.2450999999999999</v>
      </c>
      <c r="E325" s="231">
        <v>0.61670000000000003</v>
      </c>
      <c r="F325" s="231">
        <v>4.1649000000000003</v>
      </c>
      <c r="G325" s="231">
        <v>0.61519999999999997</v>
      </c>
      <c r="H325" s="231">
        <v>2.774</v>
      </c>
      <c r="I325" s="231">
        <v>0.70089999999999997</v>
      </c>
      <c r="J325" s="231">
        <v>2.6400999999999999</v>
      </c>
      <c r="K325" s="231">
        <v>0.84179999999999999</v>
      </c>
      <c r="L325" s="231">
        <v>2.2124000000000001</v>
      </c>
      <c r="M325" s="231">
        <v>1.0953999999999999</v>
      </c>
      <c r="N325" s="231">
        <v>1.5068999999999999</v>
      </c>
      <c r="O325" s="231">
        <v>0.76719999999999999</v>
      </c>
      <c r="P325" s="231">
        <v>0</v>
      </c>
    </row>
    <row r="326" spans="1:16" ht="15">
      <c r="A326" s="74">
        <v>50</v>
      </c>
      <c r="B326" s="231">
        <v>0</v>
      </c>
      <c r="C326" s="231">
        <v>0</v>
      </c>
      <c r="D326" s="231">
        <v>3.1776</v>
      </c>
      <c r="E326" s="231">
        <v>0.61570000000000003</v>
      </c>
      <c r="F326" s="231">
        <v>4.4614000000000003</v>
      </c>
      <c r="G326" s="231">
        <v>0.61450000000000005</v>
      </c>
      <c r="H326" s="231">
        <v>2.8302999999999998</v>
      </c>
      <c r="I326" s="231">
        <v>0.68910000000000005</v>
      </c>
      <c r="J326" s="231">
        <v>2.6095999999999999</v>
      </c>
      <c r="K326" s="231">
        <v>0.83730000000000004</v>
      </c>
      <c r="L326" s="231">
        <v>2.2191999999999998</v>
      </c>
      <c r="M326" s="231">
        <v>1.0716000000000001</v>
      </c>
      <c r="N326" s="231">
        <v>1.4603999999999999</v>
      </c>
      <c r="O326" s="231">
        <v>0.75929999999999997</v>
      </c>
      <c r="P326" s="231">
        <v>0</v>
      </c>
    </row>
    <row r="327" spans="1:16" ht="15">
      <c r="A327" s="74">
        <v>51</v>
      </c>
      <c r="B327" s="231">
        <v>0</v>
      </c>
      <c r="C327" s="231">
        <v>0</v>
      </c>
      <c r="D327" s="231">
        <v>3.11</v>
      </c>
      <c r="E327" s="231">
        <v>0.61470000000000002</v>
      </c>
      <c r="F327" s="231">
        <v>4.7579000000000002</v>
      </c>
      <c r="G327" s="231">
        <v>0.61380000000000001</v>
      </c>
      <c r="H327" s="231">
        <v>2.8866999999999998</v>
      </c>
      <c r="I327" s="231">
        <v>0.67730000000000001</v>
      </c>
      <c r="J327" s="231">
        <v>2.5790999999999999</v>
      </c>
      <c r="K327" s="231">
        <v>0.83279999999999998</v>
      </c>
      <c r="L327" s="231">
        <v>2.2261000000000002</v>
      </c>
      <c r="M327" s="231">
        <v>1.0477000000000001</v>
      </c>
      <c r="N327" s="231">
        <v>1.4138999999999999</v>
      </c>
      <c r="O327" s="231">
        <v>0.75129999999999997</v>
      </c>
      <c r="P327" s="231">
        <v>0</v>
      </c>
    </row>
    <row r="328" spans="1:16" ht="15">
      <c r="A328" s="74">
        <v>52</v>
      </c>
      <c r="B328" s="231">
        <v>0</v>
      </c>
      <c r="C328" s="231">
        <v>0</v>
      </c>
      <c r="D328" s="231">
        <v>3.0425</v>
      </c>
      <c r="E328" s="231">
        <v>0.61360000000000003</v>
      </c>
      <c r="F328" s="231">
        <v>5.0545</v>
      </c>
      <c r="G328" s="231">
        <v>0.61299999999999999</v>
      </c>
      <c r="H328" s="231">
        <v>2.9430999999999998</v>
      </c>
      <c r="I328" s="231">
        <v>0.66549999999999998</v>
      </c>
      <c r="J328" s="231">
        <v>2.5487000000000002</v>
      </c>
      <c r="K328" s="231">
        <v>0.82840000000000003</v>
      </c>
      <c r="L328" s="231">
        <v>2.2330000000000001</v>
      </c>
      <c r="M328" s="231">
        <v>1.0239</v>
      </c>
      <c r="N328" s="231">
        <v>1.3673999999999999</v>
      </c>
      <c r="O328" s="231">
        <v>0.74329999999999996</v>
      </c>
      <c r="P328" s="231">
        <v>0</v>
      </c>
    </row>
    <row r="329" spans="1:16" ht="15">
      <c r="A329" s="74">
        <v>53</v>
      </c>
      <c r="B329" s="231">
        <v>0</v>
      </c>
      <c r="C329" s="231">
        <v>0</v>
      </c>
      <c r="D329" s="231">
        <v>2.9750000000000001</v>
      </c>
      <c r="E329" s="231">
        <v>0.61260000000000003</v>
      </c>
      <c r="F329" s="231">
        <v>5.351</v>
      </c>
      <c r="G329" s="231">
        <v>0.61229999999999996</v>
      </c>
      <c r="H329" s="231">
        <v>2.9994000000000001</v>
      </c>
      <c r="I329" s="231">
        <v>0.65369999999999995</v>
      </c>
      <c r="J329" s="231">
        <v>2.5182000000000002</v>
      </c>
      <c r="K329" s="231">
        <v>0.82389999999999997</v>
      </c>
      <c r="L329" s="231">
        <v>2.2399</v>
      </c>
      <c r="M329" s="231">
        <v>1</v>
      </c>
      <c r="N329" s="231">
        <v>1.3209</v>
      </c>
      <c r="O329" s="231">
        <v>0.73540000000000005</v>
      </c>
      <c r="P329" s="231">
        <v>0</v>
      </c>
    </row>
    <row r="330" spans="1:16" ht="15">
      <c r="A330" s="74">
        <v>54</v>
      </c>
      <c r="B330" s="231">
        <v>0</v>
      </c>
      <c r="C330" s="231">
        <v>0</v>
      </c>
      <c r="D330" s="231">
        <v>2.9075000000000002</v>
      </c>
      <c r="E330" s="231">
        <v>0.61150000000000004</v>
      </c>
      <c r="F330" s="231">
        <v>5.6475</v>
      </c>
      <c r="G330" s="231">
        <v>0.61150000000000004</v>
      </c>
      <c r="H330" s="231">
        <v>3.0558000000000001</v>
      </c>
      <c r="I330" s="231">
        <v>0.64190000000000003</v>
      </c>
      <c r="J330" s="231">
        <v>2.4878</v>
      </c>
      <c r="K330" s="231">
        <v>0.81940000000000002</v>
      </c>
      <c r="L330" s="231">
        <v>2.2467000000000001</v>
      </c>
      <c r="M330" s="231">
        <v>0.97619999999999996</v>
      </c>
      <c r="N330" s="231">
        <v>1.2744</v>
      </c>
      <c r="O330" s="231">
        <v>0.72740000000000005</v>
      </c>
      <c r="P330" s="231">
        <v>0</v>
      </c>
    </row>
    <row r="331" spans="1:16" ht="15">
      <c r="A331" s="74">
        <v>55</v>
      </c>
      <c r="B331" s="231">
        <v>0</v>
      </c>
      <c r="C331" s="231">
        <v>0</v>
      </c>
      <c r="D331" s="231">
        <v>2.7437</v>
      </c>
      <c r="E331" s="231">
        <v>0.61040000000000005</v>
      </c>
      <c r="F331" s="231">
        <v>5.9995000000000003</v>
      </c>
      <c r="G331" s="231">
        <v>0.61109999999999998</v>
      </c>
      <c r="H331" s="231">
        <v>2.9033000000000002</v>
      </c>
      <c r="I331" s="231">
        <v>0.63900000000000001</v>
      </c>
      <c r="J331" s="231">
        <v>2.3515999999999999</v>
      </c>
      <c r="K331" s="231">
        <v>0.81489999999999996</v>
      </c>
      <c r="L331" s="231">
        <v>2.1770999999999998</v>
      </c>
      <c r="M331" s="231">
        <v>0.96319999999999995</v>
      </c>
      <c r="N331" s="231">
        <v>1.2423999999999999</v>
      </c>
      <c r="O331" s="231">
        <v>0.72629999999999995</v>
      </c>
      <c r="P331" s="231">
        <v>0</v>
      </c>
    </row>
    <row r="332" spans="1:16" ht="15">
      <c r="A332" s="74">
        <v>56</v>
      </c>
      <c r="B332" s="231">
        <v>0</v>
      </c>
      <c r="C332" s="231">
        <v>0</v>
      </c>
      <c r="D332" s="231">
        <v>2.58</v>
      </c>
      <c r="E332" s="231">
        <v>0.60929999999999995</v>
      </c>
      <c r="F332" s="231">
        <v>6.3513999999999999</v>
      </c>
      <c r="G332" s="231">
        <v>0.61070000000000002</v>
      </c>
      <c r="H332" s="231">
        <v>2.7509000000000001</v>
      </c>
      <c r="I332" s="231">
        <v>0.63600000000000001</v>
      </c>
      <c r="J332" s="231">
        <v>2.2155</v>
      </c>
      <c r="K332" s="231">
        <v>0.81040000000000001</v>
      </c>
      <c r="L332" s="231">
        <v>2.1074999999999999</v>
      </c>
      <c r="M332" s="231">
        <v>0.95020000000000004</v>
      </c>
      <c r="N332" s="231">
        <v>1.2104999999999999</v>
      </c>
      <c r="O332" s="231">
        <v>0.72519999999999996</v>
      </c>
      <c r="P332" s="231">
        <v>0</v>
      </c>
    </row>
    <row r="333" spans="1:16" ht="15">
      <c r="A333" s="74">
        <v>57</v>
      </c>
      <c r="B333" s="231">
        <v>0</v>
      </c>
      <c r="C333" s="231">
        <v>0</v>
      </c>
      <c r="D333" s="231">
        <v>2.4161999999999999</v>
      </c>
      <c r="E333" s="231">
        <v>0.60819999999999996</v>
      </c>
      <c r="F333" s="231">
        <v>6.7034000000000002</v>
      </c>
      <c r="G333" s="231">
        <v>0.61029999999999995</v>
      </c>
      <c r="H333" s="231">
        <v>2.5983999999999998</v>
      </c>
      <c r="I333" s="231">
        <v>0.6331</v>
      </c>
      <c r="J333" s="231">
        <v>2.0794000000000001</v>
      </c>
      <c r="K333" s="231">
        <v>0.80589999999999995</v>
      </c>
      <c r="L333" s="231">
        <v>2.0379</v>
      </c>
      <c r="M333" s="231">
        <v>0.93730000000000002</v>
      </c>
      <c r="N333" s="231">
        <v>1.1786000000000001</v>
      </c>
      <c r="O333" s="231">
        <v>0.72419999999999995</v>
      </c>
      <c r="P333" s="231">
        <v>0</v>
      </c>
    </row>
    <row r="334" spans="1:16" ht="15">
      <c r="A334" s="74">
        <v>58</v>
      </c>
      <c r="B334" s="231">
        <v>0</v>
      </c>
      <c r="C334" s="231">
        <v>0</v>
      </c>
      <c r="D334" s="231">
        <v>2.2524999999999999</v>
      </c>
      <c r="E334" s="231">
        <v>0.60709999999999997</v>
      </c>
      <c r="F334" s="231">
        <v>7.0553999999999997</v>
      </c>
      <c r="G334" s="231">
        <v>0.6099</v>
      </c>
      <c r="H334" s="231">
        <v>2.4460000000000002</v>
      </c>
      <c r="I334" s="231">
        <v>0.63009999999999999</v>
      </c>
      <c r="J334" s="231">
        <v>1.9433</v>
      </c>
      <c r="K334" s="231">
        <v>0.8014</v>
      </c>
      <c r="L334" s="231">
        <v>1.9682999999999999</v>
      </c>
      <c r="M334" s="231">
        <v>0.92430000000000001</v>
      </c>
      <c r="N334" s="231">
        <v>1.1466000000000001</v>
      </c>
      <c r="O334" s="231">
        <v>0.72309999999999997</v>
      </c>
      <c r="P334" s="231">
        <v>0</v>
      </c>
    </row>
    <row r="335" spans="1:16" ht="15">
      <c r="A335" s="74">
        <v>59</v>
      </c>
      <c r="B335" s="231">
        <v>0</v>
      </c>
      <c r="C335" s="231">
        <v>0</v>
      </c>
      <c r="D335" s="231">
        <v>2.0886999999999998</v>
      </c>
      <c r="E335" s="231">
        <v>0.60599999999999998</v>
      </c>
      <c r="F335" s="231">
        <v>7.4073000000000002</v>
      </c>
      <c r="G335" s="231">
        <v>0.60940000000000005</v>
      </c>
      <c r="H335" s="231">
        <v>2.2934999999999999</v>
      </c>
      <c r="I335" s="231">
        <v>0.62719999999999998</v>
      </c>
      <c r="J335" s="231">
        <v>1.8070999999999999</v>
      </c>
      <c r="K335" s="231">
        <v>0.79690000000000005</v>
      </c>
      <c r="L335" s="231">
        <v>1.8986000000000001</v>
      </c>
      <c r="M335" s="231">
        <v>0.9113</v>
      </c>
      <c r="N335" s="231">
        <v>1.1147</v>
      </c>
      <c r="O335" s="231">
        <v>0.72199999999999998</v>
      </c>
      <c r="P335" s="231">
        <v>0</v>
      </c>
    </row>
    <row r="336" spans="1:16" ht="15">
      <c r="A336" s="74">
        <v>60</v>
      </c>
      <c r="B336" s="231">
        <v>0</v>
      </c>
      <c r="C336" s="231">
        <v>0</v>
      </c>
      <c r="D336" s="231">
        <v>1.925</v>
      </c>
      <c r="E336" s="231">
        <v>0.60489999999999999</v>
      </c>
      <c r="F336" s="231">
        <v>7.7592999999999996</v>
      </c>
      <c r="G336" s="231">
        <v>0.60899999999999999</v>
      </c>
      <c r="H336" s="231">
        <v>2.1410999999999998</v>
      </c>
      <c r="I336" s="231">
        <v>0.62419999999999998</v>
      </c>
      <c r="J336" s="231">
        <v>1.671</v>
      </c>
      <c r="K336" s="231">
        <v>0.79239999999999999</v>
      </c>
      <c r="L336" s="231">
        <v>1.829</v>
      </c>
      <c r="M336" s="231">
        <v>0.89829999999999999</v>
      </c>
      <c r="N336" s="231">
        <v>1.0827</v>
      </c>
      <c r="O336" s="231">
        <v>0.72089999999999999</v>
      </c>
      <c r="P336" s="231">
        <v>0</v>
      </c>
    </row>
    <row r="338" spans="1:16">
      <c r="A338" s="73" t="e">
        <f>HLOOKUP('Calculatrice des coûts NMETI'!$I$22, B342:P403, MATCH('Calculatrice des coûts NMETI'!$K$22,A342:A403))</f>
        <v>#N/A</v>
      </c>
    </row>
    <row r="339" spans="1:16">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74">
        <v>0</v>
      </c>
      <c r="B343" s="231">
        <v>0</v>
      </c>
      <c r="C343" s="231">
        <v>0</v>
      </c>
      <c r="D343" s="231">
        <v>9.3112999999999992</v>
      </c>
      <c r="E343" s="231">
        <v>2.9807999999999999</v>
      </c>
      <c r="F343" s="231">
        <v>15.262499999999999</v>
      </c>
      <c r="G343" s="231">
        <v>3.5914999999999999</v>
      </c>
      <c r="H343" s="231">
        <v>18.9863</v>
      </c>
      <c r="I343" s="231">
        <v>3.8035999999999999</v>
      </c>
      <c r="J343" s="231">
        <v>17.321300000000001</v>
      </c>
      <c r="K343" s="231">
        <v>2.1114000000000002</v>
      </c>
      <c r="L343" s="231">
        <v>12.1692</v>
      </c>
      <c r="M343" s="231">
        <v>7.7210999999999999</v>
      </c>
      <c r="N343" s="231">
        <v>0</v>
      </c>
      <c r="O343" s="231">
        <v>0</v>
      </c>
      <c r="P343" s="231">
        <v>0</v>
      </c>
    </row>
    <row r="344" spans="1:16" ht="15">
      <c r="A344" s="74">
        <v>1</v>
      </c>
      <c r="B344" s="231">
        <v>0</v>
      </c>
      <c r="C344" s="231">
        <v>0</v>
      </c>
      <c r="D344" s="231">
        <v>8.2766999999999999</v>
      </c>
      <c r="E344" s="231">
        <v>2.6496</v>
      </c>
      <c r="F344" s="231">
        <v>13.566700000000001</v>
      </c>
      <c r="G344" s="231">
        <v>3.1924000000000001</v>
      </c>
      <c r="H344" s="231">
        <v>16.8767</v>
      </c>
      <c r="I344" s="231">
        <v>3.3809999999999998</v>
      </c>
      <c r="J344" s="231">
        <v>15.396699999999999</v>
      </c>
      <c r="K344" s="231">
        <v>1.8768</v>
      </c>
      <c r="L344" s="231">
        <v>10.8171</v>
      </c>
      <c r="M344" s="231">
        <v>6.8632</v>
      </c>
      <c r="N344" s="231">
        <v>0</v>
      </c>
      <c r="O344" s="231">
        <v>0</v>
      </c>
      <c r="P344" s="231">
        <v>0</v>
      </c>
    </row>
    <row r="345" spans="1:16" ht="15">
      <c r="A345" s="74">
        <v>2</v>
      </c>
      <c r="B345" s="231">
        <v>0</v>
      </c>
      <c r="C345" s="231">
        <v>0</v>
      </c>
      <c r="D345" s="231">
        <v>7.2420999999999998</v>
      </c>
      <c r="E345" s="231">
        <v>2.3184</v>
      </c>
      <c r="F345" s="231">
        <v>11.870799999999999</v>
      </c>
      <c r="G345" s="231">
        <v>2.7934000000000001</v>
      </c>
      <c r="H345" s="231">
        <v>14.767099999999999</v>
      </c>
      <c r="I345" s="231">
        <v>2.9584000000000001</v>
      </c>
      <c r="J345" s="231">
        <v>13.472099999999999</v>
      </c>
      <c r="K345" s="231">
        <v>1.6422000000000001</v>
      </c>
      <c r="L345" s="231">
        <v>9.4649999999999999</v>
      </c>
      <c r="M345" s="231">
        <v>6.0053000000000001</v>
      </c>
      <c r="N345" s="231">
        <v>0</v>
      </c>
      <c r="O345" s="231">
        <v>0</v>
      </c>
      <c r="P345" s="231">
        <v>0</v>
      </c>
    </row>
    <row r="346" spans="1:16" ht="15">
      <c r="A346" s="74">
        <v>3</v>
      </c>
      <c r="B346" s="231">
        <v>0</v>
      </c>
      <c r="C346" s="231">
        <v>0</v>
      </c>
      <c r="D346" s="231">
        <v>6.2074999999999996</v>
      </c>
      <c r="E346" s="231">
        <v>1.9872000000000001</v>
      </c>
      <c r="F346" s="231">
        <v>10.175000000000001</v>
      </c>
      <c r="G346" s="231">
        <v>2.3942999999999999</v>
      </c>
      <c r="H346" s="231">
        <v>12.657500000000001</v>
      </c>
      <c r="I346" s="231">
        <v>2.5358000000000001</v>
      </c>
      <c r="J346" s="231">
        <v>11.547499999999999</v>
      </c>
      <c r="K346" s="231">
        <v>1.4076</v>
      </c>
      <c r="L346" s="231">
        <v>8.1128</v>
      </c>
      <c r="M346" s="231">
        <v>5.1474000000000002</v>
      </c>
      <c r="N346" s="231">
        <v>0</v>
      </c>
      <c r="O346" s="231">
        <v>0</v>
      </c>
      <c r="P346" s="231">
        <v>0</v>
      </c>
    </row>
    <row r="347" spans="1:16" ht="15">
      <c r="A347" s="74">
        <v>4</v>
      </c>
      <c r="B347" s="231">
        <v>0</v>
      </c>
      <c r="C347" s="231">
        <v>0</v>
      </c>
      <c r="D347" s="231">
        <v>5.1729000000000003</v>
      </c>
      <c r="E347" s="231">
        <v>1.6559999999999999</v>
      </c>
      <c r="F347" s="231">
        <v>8.4792000000000005</v>
      </c>
      <c r="G347" s="231">
        <v>1.9953000000000001</v>
      </c>
      <c r="H347" s="231">
        <v>10.5479</v>
      </c>
      <c r="I347" s="231">
        <v>2.1131000000000002</v>
      </c>
      <c r="J347" s="231">
        <v>9.6228999999999996</v>
      </c>
      <c r="K347" s="231">
        <v>1.173</v>
      </c>
      <c r="L347" s="231">
        <v>6.7606999999999999</v>
      </c>
      <c r="M347" s="231">
        <v>4.2895000000000003</v>
      </c>
      <c r="N347" s="231">
        <v>0</v>
      </c>
      <c r="O347" s="231">
        <v>0</v>
      </c>
      <c r="P347" s="231">
        <v>0</v>
      </c>
    </row>
    <row r="348" spans="1:16" ht="15">
      <c r="A348" s="74">
        <v>5</v>
      </c>
      <c r="B348" s="231">
        <v>0</v>
      </c>
      <c r="C348" s="231">
        <v>0</v>
      </c>
      <c r="D348" s="231">
        <v>4.1383000000000001</v>
      </c>
      <c r="E348" s="231">
        <v>1.3248</v>
      </c>
      <c r="F348" s="231">
        <v>6.7832999999999997</v>
      </c>
      <c r="G348" s="231">
        <v>1.5962000000000001</v>
      </c>
      <c r="H348" s="231">
        <v>8.4382999999999999</v>
      </c>
      <c r="I348" s="231">
        <v>1.6904999999999999</v>
      </c>
      <c r="J348" s="231">
        <v>7.6982999999999997</v>
      </c>
      <c r="K348" s="231">
        <v>0.93840000000000001</v>
      </c>
      <c r="L348" s="231">
        <v>5.4085999999999999</v>
      </c>
      <c r="M348" s="231">
        <v>3.4316</v>
      </c>
      <c r="N348" s="231">
        <v>0</v>
      </c>
      <c r="O348" s="231">
        <v>0</v>
      </c>
      <c r="P348" s="231">
        <v>0</v>
      </c>
    </row>
    <row r="349" spans="1:16" ht="15">
      <c r="A349" s="74">
        <v>6</v>
      </c>
      <c r="B349" s="231">
        <v>0</v>
      </c>
      <c r="C349" s="231">
        <v>0</v>
      </c>
      <c r="D349" s="231">
        <v>3.1038000000000001</v>
      </c>
      <c r="E349" s="231">
        <v>0.99360000000000004</v>
      </c>
      <c r="F349" s="231">
        <v>5.0875000000000004</v>
      </c>
      <c r="G349" s="231">
        <v>1.1972</v>
      </c>
      <c r="H349" s="231">
        <v>6.3288000000000002</v>
      </c>
      <c r="I349" s="231">
        <v>1.2679</v>
      </c>
      <c r="J349" s="231">
        <v>5.7737999999999996</v>
      </c>
      <c r="K349" s="231">
        <v>0.70379999999999998</v>
      </c>
      <c r="L349" s="231">
        <v>4.0564</v>
      </c>
      <c r="M349" s="231">
        <v>2.5737000000000001</v>
      </c>
      <c r="N349" s="231">
        <v>0</v>
      </c>
      <c r="O349" s="231">
        <v>0</v>
      </c>
      <c r="P349" s="231">
        <v>0</v>
      </c>
    </row>
    <row r="350" spans="1:16" ht="15">
      <c r="A350" s="74">
        <v>7</v>
      </c>
      <c r="B350" s="231">
        <v>0</v>
      </c>
      <c r="C350" s="231">
        <v>0</v>
      </c>
      <c r="D350" s="231">
        <v>3.0074000000000001</v>
      </c>
      <c r="E350" s="231">
        <v>0.96599999999999997</v>
      </c>
      <c r="F350" s="231">
        <v>4.8357999999999999</v>
      </c>
      <c r="G350" s="231">
        <v>1.1638999999999999</v>
      </c>
      <c r="H350" s="231">
        <v>6.0476999999999999</v>
      </c>
      <c r="I350" s="231">
        <v>1.2326999999999999</v>
      </c>
      <c r="J350" s="231">
        <v>5.5826000000000002</v>
      </c>
      <c r="K350" s="231">
        <v>0.68430000000000002</v>
      </c>
      <c r="L350" s="231">
        <v>3.93</v>
      </c>
      <c r="M350" s="231">
        <v>2.5022000000000002</v>
      </c>
      <c r="N350" s="231">
        <v>0</v>
      </c>
      <c r="O350" s="231">
        <v>0</v>
      </c>
      <c r="P350" s="231">
        <v>0</v>
      </c>
    </row>
    <row r="351" spans="1:16" ht="15">
      <c r="A351" s="74">
        <v>8</v>
      </c>
      <c r="B351" s="231">
        <v>0</v>
      </c>
      <c r="C351" s="231">
        <v>0</v>
      </c>
      <c r="D351" s="231">
        <v>2.9110999999999998</v>
      </c>
      <c r="E351" s="231">
        <v>0.93840000000000001</v>
      </c>
      <c r="F351" s="231">
        <v>4.5839999999999996</v>
      </c>
      <c r="G351" s="231">
        <v>1.1306</v>
      </c>
      <c r="H351" s="231">
        <v>5.7667000000000002</v>
      </c>
      <c r="I351" s="231">
        <v>1.1974</v>
      </c>
      <c r="J351" s="231">
        <v>5.3914</v>
      </c>
      <c r="K351" s="231">
        <v>0.66469999999999996</v>
      </c>
      <c r="L351" s="231">
        <v>3.8035000000000001</v>
      </c>
      <c r="M351" s="231">
        <v>2.4306999999999999</v>
      </c>
      <c r="N351" s="231">
        <v>0</v>
      </c>
      <c r="O351" s="231">
        <v>0</v>
      </c>
      <c r="P351" s="231">
        <v>0</v>
      </c>
    </row>
    <row r="352" spans="1:16" ht="15">
      <c r="A352" s="74">
        <v>9</v>
      </c>
      <c r="B352" s="231">
        <v>0</v>
      </c>
      <c r="C352" s="231">
        <v>0</v>
      </c>
      <c r="D352" s="231">
        <v>2.8148</v>
      </c>
      <c r="E352" s="231">
        <v>0.91080000000000005</v>
      </c>
      <c r="F352" s="231">
        <v>4.3323</v>
      </c>
      <c r="G352" s="231">
        <v>1.0973999999999999</v>
      </c>
      <c r="H352" s="231">
        <v>5.4856999999999996</v>
      </c>
      <c r="I352" s="231">
        <v>1.1621999999999999</v>
      </c>
      <c r="J352" s="231">
        <v>5.2003000000000004</v>
      </c>
      <c r="K352" s="231">
        <v>0.6452</v>
      </c>
      <c r="L352" s="231">
        <v>3.6770999999999998</v>
      </c>
      <c r="M352" s="231">
        <v>2.3592</v>
      </c>
      <c r="N352" s="231">
        <v>0</v>
      </c>
      <c r="O352" s="231">
        <v>0</v>
      </c>
      <c r="P352" s="231">
        <v>0</v>
      </c>
    </row>
    <row r="353" spans="1:16" ht="15">
      <c r="A353" s="74">
        <v>10</v>
      </c>
      <c r="B353" s="231">
        <v>0</v>
      </c>
      <c r="C353" s="231">
        <v>0</v>
      </c>
      <c r="D353" s="231">
        <v>2.7185000000000001</v>
      </c>
      <c r="E353" s="231">
        <v>0.88319999999999999</v>
      </c>
      <c r="F353" s="231">
        <v>4.0804999999999998</v>
      </c>
      <c r="G353" s="231">
        <v>1.0641</v>
      </c>
      <c r="H353" s="231">
        <v>5.2046999999999999</v>
      </c>
      <c r="I353" s="231">
        <v>1.127</v>
      </c>
      <c r="J353" s="231">
        <v>5.0091000000000001</v>
      </c>
      <c r="K353" s="231">
        <v>0.62560000000000004</v>
      </c>
      <c r="L353" s="231">
        <v>3.5507</v>
      </c>
      <c r="M353" s="231">
        <v>2.2877000000000001</v>
      </c>
      <c r="N353" s="231">
        <v>0</v>
      </c>
      <c r="O353" s="231">
        <v>0</v>
      </c>
      <c r="P353" s="231">
        <v>0</v>
      </c>
    </row>
    <row r="354" spans="1:16" ht="15">
      <c r="A354" s="74">
        <v>11</v>
      </c>
      <c r="B354" s="231">
        <v>0</v>
      </c>
      <c r="C354" s="231">
        <v>0</v>
      </c>
      <c r="D354" s="231">
        <v>2.6221999999999999</v>
      </c>
      <c r="E354" s="231">
        <v>0.85560000000000003</v>
      </c>
      <c r="F354" s="231">
        <v>3.8288000000000002</v>
      </c>
      <c r="G354" s="231">
        <v>1.0308999999999999</v>
      </c>
      <c r="H354" s="231">
        <v>4.9237000000000002</v>
      </c>
      <c r="I354" s="231">
        <v>1.0918000000000001</v>
      </c>
      <c r="J354" s="231">
        <v>4.8179999999999996</v>
      </c>
      <c r="K354" s="231">
        <v>0.60609999999999997</v>
      </c>
      <c r="L354" s="231">
        <v>3.4241999999999999</v>
      </c>
      <c r="M354" s="231">
        <v>2.2162000000000002</v>
      </c>
      <c r="N354" s="231">
        <v>0</v>
      </c>
      <c r="O354" s="231">
        <v>0</v>
      </c>
      <c r="P354" s="231">
        <v>0</v>
      </c>
    </row>
    <row r="355" spans="1:16" ht="15">
      <c r="A355" s="74">
        <v>12</v>
      </c>
      <c r="B355" s="231">
        <v>0</v>
      </c>
      <c r="C355" s="231">
        <v>0</v>
      </c>
      <c r="D355" s="231">
        <v>2.5259</v>
      </c>
      <c r="E355" s="231">
        <v>0.82799999999999996</v>
      </c>
      <c r="F355" s="231">
        <v>3.577</v>
      </c>
      <c r="G355" s="231">
        <v>0.99760000000000004</v>
      </c>
      <c r="H355" s="231">
        <v>4.6426999999999996</v>
      </c>
      <c r="I355" s="231">
        <v>1.0566</v>
      </c>
      <c r="J355" s="231">
        <v>4.6268000000000002</v>
      </c>
      <c r="K355" s="231">
        <v>0.58650000000000002</v>
      </c>
      <c r="L355" s="231">
        <v>3.2978000000000001</v>
      </c>
      <c r="M355" s="231">
        <v>2.1448</v>
      </c>
      <c r="N355" s="231">
        <v>0</v>
      </c>
      <c r="O355" s="231">
        <v>0</v>
      </c>
      <c r="P355" s="231">
        <v>0</v>
      </c>
    </row>
    <row r="356" spans="1:16" ht="15">
      <c r="A356" s="74">
        <v>13</v>
      </c>
      <c r="B356" s="231">
        <v>0</v>
      </c>
      <c r="C356" s="231">
        <v>0</v>
      </c>
      <c r="D356" s="231">
        <v>2.4296000000000002</v>
      </c>
      <c r="E356" s="231">
        <v>0.8004</v>
      </c>
      <c r="F356" s="231">
        <v>3.3252999999999999</v>
      </c>
      <c r="G356" s="231">
        <v>0.96440000000000003</v>
      </c>
      <c r="H356" s="231">
        <v>4.3616999999999999</v>
      </c>
      <c r="I356" s="231">
        <v>1.0213000000000001</v>
      </c>
      <c r="J356" s="231">
        <v>4.4356999999999998</v>
      </c>
      <c r="K356" s="231">
        <v>0.56699999999999995</v>
      </c>
      <c r="L356" s="231">
        <v>3.1714000000000002</v>
      </c>
      <c r="M356" s="231">
        <v>2.0733000000000001</v>
      </c>
      <c r="N356" s="231">
        <v>0</v>
      </c>
      <c r="O356" s="231">
        <v>0</v>
      </c>
      <c r="P356" s="231">
        <v>0</v>
      </c>
    </row>
    <row r="357" spans="1:16" ht="15">
      <c r="A357" s="74">
        <v>14</v>
      </c>
      <c r="B357" s="231">
        <v>0</v>
      </c>
      <c r="C357" s="231">
        <v>0</v>
      </c>
      <c r="D357" s="231">
        <v>2.3332999999999999</v>
      </c>
      <c r="E357" s="231">
        <v>0.77280000000000004</v>
      </c>
      <c r="F357" s="231">
        <v>3.0735000000000001</v>
      </c>
      <c r="G357" s="231">
        <v>0.93110000000000004</v>
      </c>
      <c r="H357" s="231">
        <v>4.0807000000000002</v>
      </c>
      <c r="I357" s="231">
        <v>0.98609999999999998</v>
      </c>
      <c r="J357" s="231">
        <v>4.2445000000000004</v>
      </c>
      <c r="K357" s="231">
        <v>0.5474</v>
      </c>
      <c r="L357" s="231">
        <v>3.0449000000000002</v>
      </c>
      <c r="M357" s="231">
        <v>2.0017999999999998</v>
      </c>
      <c r="N357" s="231">
        <v>0</v>
      </c>
      <c r="O357" s="231">
        <v>0</v>
      </c>
      <c r="P357" s="231">
        <v>0</v>
      </c>
    </row>
    <row r="358" spans="1:16" ht="15">
      <c r="A358" s="74">
        <v>15</v>
      </c>
      <c r="B358" s="231">
        <v>0</v>
      </c>
      <c r="C358" s="231">
        <v>0</v>
      </c>
      <c r="D358" s="231">
        <v>2.2370000000000001</v>
      </c>
      <c r="E358" s="231">
        <v>0.74519999999999997</v>
      </c>
      <c r="F358" s="231">
        <v>2.8218000000000001</v>
      </c>
      <c r="G358" s="231">
        <v>0.89790000000000003</v>
      </c>
      <c r="H358" s="231">
        <v>3.7997000000000001</v>
      </c>
      <c r="I358" s="231">
        <v>0.95089999999999997</v>
      </c>
      <c r="J358" s="231">
        <v>4.0533999999999999</v>
      </c>
      <c r="K358" s="231">
        <v>0.52790000000000004</v>
      </c>
      <c r="L358" s="231">
        <v>2.9184999999999999</v>
      </c>
      <c r="M358" s="231">
        <v>1.9302999999999999</v>
      </c>
      <c r="N358" s="231">
        <v>0</v>
      </c>
      <c r="O358" s="231">
        <v>0</v>
      </c>
      <c r="P358" s="231">
        <v>0</v>
      </c>
    </row>
    <row r="359" spans="1:16" ht="15">
      <c r="A359" s="74">
        <v>16</v>
      </c>
      <c r="B359" s="231">
        <v>0</v>
      </c>
      <c r="C359" s="231">
        <v>0</v>
      </c>
      <c r="D359" s="231">
        <v>2.1406999999999998</v>
      </c>
      <c r="E359" s="231">
        <v>0.71760000000000002</v>
      </c>
      <c r="F359" s="231">
        <v>2.57</v>
      </c>
      <c r="G359" s="231">
        <v>0.86460000000000004</v>
      </c>
      <c r="H359" s="231">
        <v>3.5186999999999999</v>
      </c>
      <c r="I359" s="231">
        <v>0.91569999999999996</v>
      </c>
      <c r="J359" s="231">
        <v>3.8622000000000001</v>
      </c>
      <c r="K359" s="231">
        <v>0.50829999999999997</v>
      </c>
      <c r="L359" s="231">
        <v>2.7921</v>
      </c>
      <c r="M359" s="231">
        <v>1.8588</v>
      </c>
      <c r="N359" s="231">
        <v>0</v>
      </c>
      <c r="O359" s="231">
        <v>0</v>
      </c>
      <c r="P359" s="231">
        <v>0</v>
      </c>
    </row>
    <row r="360" spans="1:16" ht="15">
      <c r="A360" s="74">
        <v>17</v>
      </c>
      <c r="B360" s="231">
        <v>0</v>
      </c>
      <c r="C360" s="231">
        <v>0</v>
      </c>
      <c r="D360" s="231">
        <v>2.0444</v>
      </c>
      <c r="E360" s="231">
        <v>0.69</v>
      </c>
      <c r="F360" s="231">
        <v>2.3182999999999998</v>
      </c>
      <c r="G360" s="231">
        <v>0.83140000000000003</v>
      </c>
      <c r="H360" s="231">
        <v>3.2376999999999998</v>
      </c>
      <c r="I360" s="231">
        <v>0.88049999999999995</v>
      </c>
      <c r="J360" s="231">
        <v>3.6711</v>
      </c>
      <c r="K360" s="231">
        <v>0.48880000000000001</v>
      </c>
      <c r="L360" s="231">
        <v>2.6656</v>
      </c>
      <c r="M360" s="231">
        <v>1.7873000000000001</v>
      </c>
      <c r="N360" s="231">
        <v>0</v>
      </c>
      <c r="O360" s="231">
        <v>0</v>
      </c>
      <c r="P360" s="231">
        <v>0</v>
      </c>
    </row>
    <row r="361" spans="1:16" ht="15">
      <c r="A361" s="74">
        <v>18</v>
      </c>
      <c r="B361" s="231">
        <v>0</v>
      </c>
      <c r="C361" s="231">
        <v>0</v>
      </c>
      <c r="D361" s="231">
        <v>1.9480999999999999</v>
      </c>
      <c r="E361" s="231">
        <v>0.66239999999999999</v>
      </c>
      <c r="F361" s="231">
        <v>2.0666000000000002</v>
      </c>
      <c r="G361" s="231">
        <v>0.79810000000000003</v>
      </c>
      <c r="H361" s="231">
        <v>2.9567000000000001</v>
      </c>
      <c r="I361" s="231">
        <v>0.84530000000000005</v>
      </c>
      <c r="J361" s="231">
        <v>3.4799000000000002</v>
      </c>
      <c r="K361" s="231">
        <v>0.46920000000000001</v>
      </c>
      <c r="L361" s="231">
        <v>2.5392000000000001</v>
      </c>
      <c r="M361" s="231">
        <v>1.7158</v>
      </c>
      <c r="N361" s="231">
        <v>2.8014000000000001</v>
      </c>
      <c r="O361" s="231">
        <v>0.75560000000000005</v>
      </c>
      <c r="P361" s="231">
        <v>0</v>
      </c>
    </row>
    <row r="362" spans="1:16" ht="15">
      <c r="A362" s="74">
        <v>19</v>
      </c>
      <c r="B362" s="231">
        <v>0</v>
      </c>
      <c r="C362" s="231">
        <v>0</v>
      </c>
      <c r="D362" s="231">
        <v>2.1495000000000002</v>
      </c>
      <c r="E362" s="231">
        <v>0.65559999999999996</v>
      </c>
      <c r="F362" s="231">
        <v>2.1604999999999999</v>
      </c>
      <c r="G362" s="231">
        <v>0.78310000000000002</v>
      </c>
      <c r="H362" s="231">
        <v>2.9561000000000002</v>
      </c>
      <c r="I362" s="231">
        <v>0.83550000000000002</v>
      </c>
      <c r="J362" s="231">
        <v>3.3679000000000001</v>
      </c>
      <c r="K362" s="231">
        <v>0.4884</v>
      </c>
      <c r="L362" s="231">
        <v>2.4594999999999998</v>
      </c>
      <c r="M362" s="231">
        <v>1.6591</v>
      </c>
      <c r="N362" s="231">
        <v>2.7235999999999998</v>
      </c>
      <c r="O362" s="231">
        <v>0.73460000000000003</v>
      </c>
      <c r="P362" s="231">
        <v>0</v>
      </c>
    </row>
    <row r="363" spans="1:16" ht="15">
      <c r="A363" s="74">
        <v>20</v>
      </c>
      <c r="B363" s="231">
        <v>0</v>
      </c>
      <c r="C363" s="231">
        <v>0</v>
      </c>
      <c r="D363" s="231">
        <v>2.351</v>
      </c>
      <c r="E363" s="231">
        <v>0.64880000000000004</v>
      </c>
      <c r="F363" s="231">
        <v>2.2544</v>
      </c>
      <c r="G363" s="231">
        <v>0.76800000000000002</v>
      </c>
      <c r="H363" s="231">
        <v>2.9554999999999998</v>
      </c>
      <c r="I363" s="231">
        <v>0.82569999999999999</v>
      </c>
      <c r="J363" s="231">
        <v>3.2557999999999998</v>
      </c>
      <c r="K363" s="231">
        <v>0.50749999999999995</v>
      </c>
      <c r="L363" s="231">
        <v>2.3797000000000001</v>
      </c>
      <c r="M363" s="231">
        <v>1.6023000000000001</v>
      </c>
      <c r="N363" s="231">
        <v>2.6457999999999999</v>
      </c>
      <c r="O363" s="231">
        <v>0.71360000000000001</v>
      </c>
      <c r="P363" s="231">
        <v>0</v>
      </c>
    </row>
    <row r="364" spans="1:16" ht="15">
      <c r="A364" s="74">
        <v>21</v>
      </c>
      <c r="B364" s="231">
        <v>0</v>
      </c>
      <c r="C364" s="231">
        <v>0</v>
      </c>
      <c r="D364" s="231">
        <v>2.5524</v>
      </c>
      <c r="E364" s="231">
        <v>0.64200000000000002</v>
      </c>
      <c r="F364" s="231">
        <v>2.3483000000000001</v>
      </c>
      <c r="G364" s="231">
        <v>0.753</v>
      </c>
      <c r="H364" s="231">
        <v>2.9548999999999999</v>
      </c>
      <c r="I364" s="231">
        <v>0.81589999999999996</v>
      </c>
      <c r="J364" s="231">
        <v>3.1438000000000001</v>
      </c>
      <c r="K364" s="231">
        <v>0.52669999999999995</v>
      </c>
      <c r="L364" s="231">
        <v>2.2999999999999998</v>
      </c>
      <c r="M364" s="231">
        <v>1.5456000000000001</v>
      </c>
      <c r="N364" s="231">
        <v>2.5680000000000001</v>
      </c>
      <c r="O364" s="231">
        <v>0.69259999999999999</v>
      </c>
      <c r="P364" s="231">
        <v>0</v>
      </c>
    </row>
    <row r="365" spans="1:16" ht="15">
      <c r="A365" s="74">
        <v>22</v>
      </c>
      <c r="B365" s="231">
        <v>0</v>
      </c>
      <c r="C365" s="231">
        <v>0</v>
      </c>
      <c r="D365" s="231">
        <v>2.7538999999999998</v>
      </c>
      <c r="E365" s="231">
        <v>0.63519999999999999</v>
      </c>
      <c r="F365" s="231">
        <v>2.4422000000000001</v>
      </c>
      <c r="G365" s="231">
        <v>0.7379</v>
      </c>
      <c r="H365" s="231">
        <v>2.9544000000000001</v>
      </c>
      <c r="I365" s="231">
        <v>0.80620000000000003</v>
      </c>
      <c r="J365" s="231">
        <v>3.0318000000000001</v>
      </c>
      <c r="K365" s="231">
        <v>0.54590000000000005</v>
      </c>
      <c r="L365" s="231">
        <v>2.2202999999999999</v>
      </c>
      <c r="M365" s="231">
        <v>1.4888999999999999</v>
      </c>
      <c r="N365" s="231">
        <v>2.4901</v>
      </c>
      <c r="O365" s="231">
        <v>0.67159999999999997</v>
      </c>
      <c r="P365" s="231">
        <v>0</v>
      </c>
    </row>
    <row r="366" spans="1:16" ht="15">
      <c r="A366" s="74">
        <v>23</v>
      </c>
      <c r="B366" s="231">
        <v>0</v>
      </c>
      <c r="C366" s="231">
        <v>0</v>
      </c>
      <c r="D366" s="231">
        <v>2.9552999999999998</v>
      </c>
      <c r="E366" s="231">
        <v>0.62839999999999996</v>
      </c>
      <c r="F366" s="231">
        <v>2.5360999999999998</v>
      </c>
      <c r="G366" s="231">
        <v>0.72289999999999999</v>
      </c>
      <c r="H366" s="231">
        <v>2.9538000000000002</v>
      </c>
      <c r="I366" s="231">
        <v>0.7964</v>
      </c>
      <c r="J366" s="231">
        <v>2.9198</v>
      </c>
      <c r="K366" s="231">
        <v>0.56499999999999995</v>
      </c>
      <c r="L366" s="231">
        <v>2.1404999999999998</v>
      </c>
      <c r="M366" s="231">
        <v>1.4320999999999999</v>
      </c>
      <c r="N366" s="231">
        <v>2.4123000000000001</v>
      </c>
      <c r="O366" s="231">
        <v>0.65059999999999996</v>
      </c>
      <c r="P366" s="231">
        <v>0</v>
      </c>
    </row>
    <row r="367" spans="1:16" ht="15">
      <c r="A367" s="74">
        <v>24</v>
      </c>
      <c r="B367" s="231">
        <v>0</v>
      </c>
      <c r="C367" s="231">
        <v>0</v>
      </c>
      <c r="D367" s="231">
        <v>3.1568000000000001</v>
      </c>
      <c r="E367" s="231">
        <v>0.62160000000000004</v>
      </c>
      <c r="F367" s="231">
        <v>2.6301000000000001</v>
      </c>
      <c r="G367" s="231">
        <v>0.70779999999999998</v>
      </c>
      <c r="H367" s="231">
        <v>2.9531999999999998</v>
      </c>
      <c r="I367" s="231">
        <v>0.78659999999999997</v>
      </c>
      <c r="J367" s="231">
        <v>2.8077000000000001</v>
      </c>
      <c r="K367" s="231">
        <v>0.58420000000000005</v>
      </c>
      <c r="L367" s="231">
        <v>2.0608</v>
      </c>
      <c r="M367" s="231">
        <v>1.3754</v>
      </c>
      <c r="N367" s="231">
        <v>2.3344999999999998</v>
      </c>
      <c r="O367" s="231">
        <v>0.62960000000000005</v>
      </c>
      <c r="P367" s="231">
        <v>0</v>
      </c>
    </row>
    <row r="368" spans="1:16" ht="15">
      <c r="A368" s="74">
        <v>25</v>
      </c>
      <c r="B368" s="231">
        <v>0</v>
      </c>
      <c r="C368" s="231">
        <v>0</v>
      </c>
      <c r="D368" s="231">
        <v>3.3582000000000001</v>
      </c>
      <c r="E368" s="231">
        <v>0.61480000000000001</v>
      </c>
      <c r="F368" s="231">
        <v>2.7240000000000002</v>
      </c>
      <c r="G368" s="231">
        <v>0.69279999999999997</v>
      </c>
      <c r="H368" s="231">
        <v>2.9525999999999999</v>
      </c>
      <c r="I368" s="231">
        <v>0.77680000000000005</v>
      </c>
      <c r="J368" s="231">
        <v>2.6957</v>
      </c>
      <c r="K368" s="231">
        <v>0.60340000000000005</v>
      </c>
      <c r="L368" s="231">
        <v>1.9811000000000001</v>
      </c>
      <c r="M368" s="231">
        <v>1.3187</v>
      </c>
      <c r="N368" s="231">
        <v>2.2566999999999999</v>
      </c>
      <c r="O368" s="231">
        <v>0.60860000000000003</v>
      </c>
      <c r="P368" s="231">
        <v>0</v>
      </c>
    </row>
    <row r="369" spans="1:16" ht="15">
      <c r="A369" s="74">
        <v>26</v>
      </c>
      <c r="B369" s="231">
        <v>0</v>
      </c>
      <c r="C369" s="231">
        <v>0</v>
      </c>
      <c r="D369" s="231">
        <v>3.5596000000000001</v>
      </c>
      <c r="E369" s="231">
        <v>0.60799999999999998</v>
      </c>
      <c r="F369" s="231">
        <v>2.8178999999999998</v>
      </c>
      <c r="G369" s="231">
        <v>0.67769999999999997</v>
      </c>
      <c r="H369" s="231">
        <v>2.9521000000000002</v>
      </c>
      <c r="I369" s="231">
        <v>0.7671</v>
      </c>
      <c r="J369" s="231">
        <v>2.5836999999999999</v>
      </c>
      <c r="K369" s="231">
        <v>0.62250000000000005</v>
      </c>
      <c r="L369" s="231">
        <v>1.9013</v>
      </c>
      <c r="M369" s="231">
        <v>1.2619</v>
      </c>
      <c r="N369" s="231">
        <v>2.1789000000000001</v>
      </c>
      <c r="O369" s="231">
        <v>0.5877</v>
      </c>
      <c r="P369" s="231">
        <v>0</v>
      </c>
    </row>
    <row r="370" spans="1:16" ht="15">
      <c r="A370" s="74">
        <v>27</v>
      </c>
      <c r="B370" s="231">
        <v>0</v>
      </c>
      <c r="C370" s="231">
        <v>0</v>
      </c>
      <c r="D370" s="231">
        <v>3.7610999999999999</v>
      </c>
      <c r="E370" s="231">
        <v>0.60119999999999996</v>
      </c>
      <c r="F370" s="231">
        <v>2.9117999999999999</v>
      </c>
      <c r="G370" s="231">
        <v>0.66269999999999996</v>
      </c>
      <c r="H370" s="231">
        <v>2.9514999999999998</v>
      </c>
      <c r="I370" s="231">
        <v>0.75729999999999997</v>
      </c>
      <c r="J370" s="231">
        <v>2.4716</v>
      </c>
      <c r="K370" s="231">
        <v>0.64170000000000005</v>
      </c>
      <c r="L370" s="231">
        <v>1.8216000000000001</v>
      </c>
      <c r="M370" s="231">
        <v>1.2052</v>
      </c>
      <c r="N370" s="231">
        <v>2.1011000000000002</v>
      </c>
      <c r="O370" s="231">
        <v>0.56669999999999998</v>
      </c>
      <c r="P370" s="231">
        <v>0</v>
      </c>
    </row>
    <row r="371" spans="1:16" ht="15">
      <c r="A371" s="74">
        <v>28</v>
      </c>
      <c r="B371" s="231">
        <v>0</v>
      </c>
      <c r="C371" s="231">
        <v>0</v>
      </c>
      <c r="D371" s="231">
        <v>3.9624999999999999</v>
      </c>
      <c r="E371" s="231">
        <v>0.59440000000000004</v>
      </c>
      <c r="F371" s="231">
        <v>3.0057</v>
      </c>
      <c r="G371" s="231">
        <v>0.64759999999999995</v>
      </c>
      <c r="H371" s="231">
        <v>2.9508999999999999</v>
      </c>
      <c r="I371" s="231">
        <v>0.74750000000000005</v>
      </c>
      <c r="J371" s="231">
        <v>2.3595999999999999</v>
      </c>
      <c r="K371" s="231">
        <v>0.66090000000000004</v>
      </c>
      <c r="L371" s="231">
        <v>1.7419</v>
      </c>
      <c r="M371" s="231">
        <v>1.1485000000000001</v>
      </c>
      <c r="N371" s="231">
        <v>2.0232000000000001</v>
      </c>
      <c r="O371" s="231">
        <v>0.54569999999999996</v>
      </c>
      <c r="P371" s="231">
        <v>0</v>
      </c>
    </row>
    <row r="372" spans="1:16" ht="15">
      <c r="A372" s="74">
        <v>29</v>
      </c>
      <c r="B372" s="231">
        <v>0</v>
      </c>
      <c r="C372" s="231">
        <v>0</v>
      </c>
      <c r="D372" s="231">
        <v>4.1639999999999997</v>
      </c>
      <c r="E372" s="231">
        <v>0.58760000000000001</v>
      </c>
      <c r="F372" s="231">
        <v>3.0996000000000001</v>
      </c>
      <c r="G372" s="231">
        <v>0.63260000000000005</v>
      </c>
      <c r="H372" s="231">
        <v>2.9502999999999999</v>
      </c>
      <c r="I372" s="231">
        <v>0.73770000000000002</v>
      </c>
      <c r="J372" s="231">
        <v>2.2475999999999998</v>
      </c>
      <c r="K372" s="231">
        <v>0.68</v>
      </c>
      <c r="L372" s="231">
        <v>1.6620999999999999</v>
      </c>
      <c r="M372" s="231">
        <v>1.0916999999999999</v>
      </c>
      <c r="N372" s="231">
        <v>1.9454</v>
      </c>
      <c r="O372" s="231">
        <v>0.52470000000000006</v>
      </c>
      <c r="P372" s="231">
        <v>0</v>
      </c>
    </row>
    <row r="373" spans="1:16" ht="15">
      <c r="A373" s="74">
        <v>30</v>
      </c>
      <c r="B373" s="231">
        <v>0</v>
      </c>
      <c r="C373" s="231">
        <v>0</v>
      </c>
      <c r="D373" s="231">
        <v>4.3654000000000002</v>
      </c>
      <c r="E373" s="231">
        <v>0.58079999999999998</v>
      </c>
      <c r="F373" s="231">
        <v>3.1936</v>
      </c>
      <c r="G373" s="231">
        <v>0.61760000000000004</v>
      </c>
      <c r="H373" s="231">
        <v>2.9498000000000002</v>
      </c>
      <c r="I373" s="231">
        <v>0.72799999999999998</v>
      </c>
      <c r="J373" s="231">
        <v>2.1356000000000002</v>
      </c>
      <c r="K373" s="231">
        <v>0.69920000000000004</v>
      </c>
      <c r="L373" s="231">
        <v>1.5824</v>
      </c>
      <c r="M373" s="231">
        <v>1.0349999999999999</v>
      </c>
      <c r="N373" s="231">
        <v>1.8675999999999999</v>
      </c>
      <c r="O373" s="231">
        <v>0.50370000000000004</v>
      </c>
      <c r="P373" s="231">
        <v>0</v>
      </c>
    </row>
    <row r="374" spans="1:16" ht="15">
      <c r="A374" s="74">
        <v>31</v>
      </c>
      <c r="B374" s="231">
        <v>0</v>
      </c>
      <c r="C374" s="231">
        <v>0</v>
      </c>
      <c r="D374" s="231">
        <v>4.4654999999999996</v>
      </c>
      <c r="E374" s="231">
        <v>0.57579999999999998</v>
      </c>
      <c r="F374" s="231">
        <v>3.2086000000000001</v>
      </c>
      <c r="G374" s="231">
        <v>0.61080000000000001</v>
      </c>
      <c r="H374" s="231">
        <v>2.9634999999999998</v>
      </c>
      <c r="I374" s="231">
        <v>0.71779999999999999</v>
      </c>
      <c r="J374" s="231">
        <v>2.1560999999999999</v>
      </c>
      <c r="K374" s="231">
        <v>0.68389999999999995</v>
      </c>
      <c r="L374" s="231">
        <v>1.5811999999999999</v>
      </c>
      <c r="M374" s="231">
        <v>1.0201</v>
      </c>
      <c r="N374" s="231">
        <v>1.8136000000000001</v>
      </c>
      <c r="O374" s="231">
        <v>0.51400000000000001</v>
      </c>
      <c r="P374" s="231">
        <v>0</v>
      </c>
    </row>
    <row r="375" spans="1:16" ht="15">
      <c r="A375" s="74">
        <v>32</v>
      </c>
      <c r="B375" s="231">
        <v>0</v>
      </c>
      <c r="C375" s="231">
        <v>0</v>
      </c>
      <c r="D375" s="231">
        <v>4.5656999999999996</v>
      </c>
      <c r="E375" s="231">
        <v>0.57079999999999997</v>
      </c>
      <c r="F375" s="231">
        <v>3.2235999999999998</v>
      </c>
      <c r="G375" s="231">
        <v>0.60409999999999997</v>
      </c>
      <c r="H375" s="231">
        <v>2.9771999999999998</v>
      </c>
      <c r="I375" s="231">
        <v>0.70760000000000001</v>
      </c>
      <c r="J375" s="231">
        <v>2.1766999999999999</v>
      </c>
      <c r="K375" s="231">
        <v>0.66849999999999998</v>
      </c>
      <c r="L375" s="231">
        <v>1.5799000000000001</v>
      </c>
      <c r="M375" s="231">
        <v>1.0051000000000001</v>
      </c>
      <c r="N375" s="231">
        <v>1.7595000000000001</v>
      </c>
      <c r="O375" s="231">
        <v>0.5242</v>
      </c>
      <c r="P375" s="231">
        <v>0</v>
      </c>
    </row>
    <row r="376" spans="1:16" ht="15">
      <c r="A376" s="74">
        <v>33</v>
      </c>
      <c r="B376" s="231">
        <v>0</v>
      </c>
      <c r="C376" s="231">
        <v>0</v>
      </c>
      <c r="D376" s="231">
        <v>5.569</v>
      </c>
      <c r="E376" s="231">
        <v>0.67349999999999999</v>
      </c>
      <c r="F376" s="231">
        <v>3.8889</v>
      </c>
      <c r="G376" s="231">
        <v>0.71099999999999997</v>
      </c>
      <c r="H376" s="231">
        <v>3.5646</v>
      </c>
      <c r="I376" s="231">
        <v>0.82989999999999997</v>
      </c>
      <c r="J376" s="231">
        <v>2.7315</v>
      </c>
      <c r="K376" s="231">
        <v>0.77659999999999996</v>
      </c>
      <c r="L376" s="231">
        <v>1.8806</v>
      </c>
      <c r="M376" s="231">
        <v>1.1780999999999999</v>
      </c>
      <c r="N376" s="231">
        <v>2.0261999999999998</v>
      </c>
      <c r="O376" s="231">
        <v>0.63780000000000003</v>
      </c>
      <c r="P376" s="231">
        <v>0</v>
      </c>
    </row>
    <row r="377" spans="1:16" ht="15">
      <c r="A377" s="74">
        <v>34</v>
      </c>
      <c r="B377" s="231">
        <v>0</v>
      </c>
      <c r="C377" s="231">
        <v>0</v>
      </c>
      <c r="D377" s="231">
        <v>5.7085999999999997</v>
      </c>
      <c r="E377" s="231">
        <v>0.66969999999999996</v>
      </c>
      <c r="F377" s="231">
        <v>3.9291999999999998</v>
      </c>
      <c r="G377" s="231">
        <v>0.70520000000000005</v>
      </c>
      <c r="H377" s="231">
        <v>3.5926999999999998</v>
      </c>
      <c r="I377" s="231">
        <v>0.82020000000000004</v>
      </c>
      <c r="J377" s="231">
        <v>2.8020999999999998</v>
      </c>
      <c r="K377" s="231">
        <v>0.76049999999999995</v>
      </c>
      <c r="L377" s="231">
        <v>1.8852</v>
      </c>
      <c r="M377" s="231">
        <v>1.1637</v>
      </c>
      <c r="N377" s="231">
        <v>1.9671000000000001</v>
      </c>
      <c r="O377" s="231">
        <v>0.65229999999999999</v>
      </c>
      <c r="P377" s="231">
        <v>0</v>
      </c>
    </row>
    <row r="378" spans="1:16" ht="15">
      <c r="A378" s="74">
        <v>35</v>
      </c>
      <c r="B378" s="231">
        <v>0</v>
      </c>
      <c r="C378" s="231">
        <v>0</v>
      </c>
      <c r="D378" s="231">
        <v>5.8480999999999996</v>
      </c>
      <c r="E378" s="231">
        <v>0.66579999999999995</v>
      </c>
      <c r="F378" s="231">
        <v>3.9695999999999998</v>
      </c>
      <c r="G378" s="231">
        <v>0.69930000000000003</v>
      </c>
      <c r="H378" s="231">
        <v>3.6208</v>
      </c>
      <c r="I378" s="231">
        <v>0.81059999999999999</v>
      </c>
      <c r="J378" s="231">
        <v>2.8727</v>
      </c>
      <c r="K378" s="231">
        <v>0.74439999999999995</v>
      </c>
      <c r="L378" s="231">
        <v>1.8896999999999999</v>
      </c>
      <c r="M378" s="231">
        <v>1.1494</v>
      </c>
      <c r="N378" s="231">
        <v>1.9079999999999999</v>
      </c>
      <c r="O378" s="231">
        <v>0.66679999999999995</v>
      </c>
      <c r="P378" s="231">
        <v>0</v>
      </c>
    </row>
    <row r="379" spans="1:16" ht="15">
      <c r="A379" s="74">
        <v>36</v>
      </c>
      <c r="B379" s="231">
        <v>0</v>
      </c>
      <c r="C379" s="231">
        <v>0</v>
      </c>
      <c r="D379" s="231">
        <v>5.9875999999999996</v>
      </c>
      <c r="E379" s="231">
        <v>0.66190000000000004</v>
      </c>
      <c r="F379" s="231">
        <v>4.0099</v>
      </c>
      <c r="G379" s="231">
        <v>0.69350000000000001</v>
      </c>
      <c r="H379" s="231">
        <v>3.649</v>
      </c>
      <c r="I379" s="231">
        <v>0.80089999999999995</v>
      </c>
      <c r="J379" s="231">
        <v>2.9434</v>
      </c>
      <c r="K379" s="231">
        <v>0.72829999999999995</v>
      </c>
      <c r="L379" s="231">
        <v>1.8943000000000001</v>
      </c>
      <c r="M379" s="231">
        <v>1.135</v>
      </c>
      <c r="N379" s="231">
        <v>1.8489</v>
      </c>
      <c r="O379" s="231">
        <v>0.68130000000000002</v>
      </c>
      <c r="P379" s="231">
        <v>0</v>
      </c>
    </row>
    <row r="380" spans="1:16" ht="15">
      <c r="A380" s="74">
        <v>37</v>
      </c>
      <c r="B380" s="231">
        <v>0</v>
      </c>
      <c r="C380" s="231">
        <v>0</v>
      </c>
      <c r="D380" s="231">
        <v>6.1272000000000002</v>
      </c>
      <c r="E380" s="231">
        <v>0.65800000000000003</v>
      </c>
      <c r="F380" s="231">
        <v>4.0502000000000002</v>
      </c>
      <c r="G380" s="231">
        <v>0.68759999999999999</v>
      </c>
      <c r="H380" s="231">
        <v>3.6770999999999998</v>
      </c>
      <c r="I380" s="231">
        <v>0.7913</v>
      </c>
      <c r="J380" s="231">
        <v>3.0139999999999998</v>
      </c>
      <c r="K380" s="231">
        <v>0.71220000000000006</v>
      </c>
      <c r="L380" s="231">
        <v>1.8988</v>
      </c>
      <c r="M380" s="231">
        <v>1.1207</v>
      </c>
      <c r="N380" s="231">
        <v>1.7898000000000001</v>
      </c>
      <c r="O380" s="231">
        <v>0.69579999999999997</v>
      </c>
      <c r="P380" s="231">
        <v>0</v>
      </c>
    </row>
    <row r="381" spans="1:16" ht="15">
      <c r="A381" s="74">
        <v>38</v>
      </c>
      <c r="B381" s="231">
        <v>0</v>
      </c>
      <c r="C381" s="231">
        <v>0</v>
      </c>
      <c r="D381" s="231">
        <v>6.2667000000000002</v>
      </c>
      <c r="E381" s="231">
        <v>0.6542</v>
      </c>
      <c r="F381" s="231">
        <v>4.0906000000000002</v>
      </c>
      <c r="G381" s="231">
        <v>0.68179999999999996</v>
      </c>
      <c r="H381" s="231">
        <v>3.7052</v>
      </c>
      <c r="I381" s="231">
        <v>0.78159999999999996</v>
      </c>
      <c r="J381" s="231">
        <v>3.0846</v>
      </c>
      <c r="K381" s="231">
        <v>0.69599999999999995</v>
      </c>
      <c r="L381" s="231">
        <v>1.9034</v>
      </c>
      <c r="M381" s="231">
        <v>1.1063000000000001</v>
      </c>
      <c r="N381" s="231">
        <v>1.7306999999999999</v>
      </c>
      <c r="O381" s="231">
        <v>0.71030000000000004</v>
      </c>
      <c r="P381" s="231">
        <v>0</v>
      </c>
    </row>
    <row r="382" spans="1:16" ht="15">
      <c r="A382" s="74">
        <v>39</v>
      </c>
      <c r="B382" s="231">
        <v>0</v>
      </c>
      <c r="C382" s="231">
        <v>0</v>
      </c>
      <c r="D382" s="231">
        <v>6.4062000000000001</v>
      </c>
      <c r="E382" s="231">
        <v>0.65029999999999999</v>
      </c>
      <c r="F382" s="231">
        <v>4.1308999999999996</v>
      </c>
      <c r="G382" s="231">
        <v>0.67589999999999995</v>
      </c>
      <c r="H382" s="231">
        <v>3.7334000000000001</v>
      </c>
      <c r="I382" s="231">
        <v>0.77190000000000003</v>
      </c>
      <c r="J382" s="231">
        <v>3.1553</v>
      </c>
      <c r="K382" s="231">
        <v>0.67989999999999995</v>
      </c>
      <c r="L382" s="231">
        <v>1.9078999999999999</v>
      </c>
      <c r="M382" s="231">
        <v>1.0919000000000001</v>
      </c>
      <c r="N382" s="231">
        <v>1.6717</v>
      </c>
      <c r="O382" s="231">
        <v>0.7248</v>
      </c>
      <c r="P382" s="231">
        <v>0</v>
      </c>
    </row>
    <row r="383" spans="1:16" ht="15">
      <c r="A383" s="74">
        <v>40</v>
      </c>
      <c r="B383" s="231">
        <v>0</v>
      </c>
      <c r="C383" s="231">
        <v>0</v>
      </c>
      <c r="D383" s="231">
        <v>6.5457999999999998</v>
      </c>
      <c r="E383" s="231">
        <v>0.64639999999999997</v>
      </c>
      <c r="F383" s="231">
        <v>4.1712999999999996</v>
      </c>
      <c r="G383" s="231">
        <v>0.67010000000000003</v>
      </c>
      <c r="H383" s="231">
        <v>3.7614999999999998</v>
      </c>
      <c r="I383" s="231">
        <v>0.76229999999999998</v>
      </c>
      <c r="J383" s="231">
        <v>3.2259000000000002</v>
      </c>
      <c r="K383" s="231">
        <v>0.66379999999999995</v>
      </c>
      <c r="L383" s="231">
        <v>1.9125000000000001</v>
      </c>
      <c r="M383" s="231">
        <v>1.0775999999999999</v>
      </c>
      <c r="N383" s="231">
        <v>1.6126</v>
      </c>
      <c r="O383" s="231">
        <v>0.73929999999999996</v>
      </c>
      <c r="P383" s="231">
        <v>0</v>
      </c>
    </row>
    <row r="384" spans="1:16" ht="15">
      <c r="A384" s="74">
        <v>41</v>
      </c>
      <c r="B384" s="231">
        <v>0</v>
      </c>
      <c r="C384" s="231">
        <v>0</v>
      </c>
      <c r="D384" s="231">
        <v>6.6852999999999998</v>
      </c>
      <c r="E384" s="231">
        <v>0.64249999999999996</v>
      </c>
      <c r="F384" s="231">
        <v>4.2115999999999998</v>
      </c>
      <c r="G384" s="231">
        <v>0.66420000000000001</v>
      </c>
      <c r="H384" s="231">
        <v>3.7896000000000001</v>
      </c>
      <c r="I384" s="231">
        <v>0.75260000000000005</v>
      </c>
      <c r="J384" s="231">
        <v>3.2965</v>
      </c>
      <c r="K384" s="231">
        <v>0.64770000000000005</v>
      </c>
      <c r="L384" s="231">
        <v>1.917</v>
      </c>
      <c r="M384" s="231">
        <v>1.0631999999999999</v>
      </c>
      <c r="N384" s="231">
        <v>1.5535000000000001</v>
      </c>
      <c r="O384" s="231">
        <v>0.75380000000000003</v>
      </c>
      <c r="P384" s="231">
        <v>0</v>
      </c>
    </row>
    <row r="385" spans="1:16" ht="15">
      <c r="A385" s="74">
        <v>42</v>
      </c>
      <c r="B385" s="231">
        <v>0</v>
      </c>
      <c r="C385" s="231">
        <v>0</v>
      </c>
      <c r="D385" s="231">
        <v>6.8247999999999998</v>
      </c>
      <c r="E385" s="231">
        <v>0.63859999999999995</v>
      </c>
      <c r="F385" s="231">
        <v>4.2519999999999998</v>
      </c>
      <c r="G385" s="231">
        <v>0.65839999999999999</v>
      </c>
      <c r="H385" s="231">
        <v>3.8176999999999999</v>
      </c>
      <c r="I385" s="231">
        <v>0.74299999999999999</v>
      </c>
      <c r="J385" s="231">
        <v>3.3672</v>
      </c>
      <c r="K385" s="231">
        <v>0.63160000000000005</v>
      </c>
      <c r="L385" s="231">
        <v>1.9216</v>
      </c>
      <c r="M385" s="231">
        <v>1.0488999999999999</v>
      </c>
      <c r="N385" s="231">
        <v>1.4944</v>
      </c>
      <c r="O385" s="231">
        <v>0.76829999999999998</v>
      </c>
      <c r="P385" s="231">
        <v>0</v>
      </c>
    </row>
    <row r="386" spans="1:16" ht="15">
      <c r="A386" s="74">
        <v>43</v>
      </c>
      <c r="B386" s="231">
        <v>0</v>
      </c>
      <c r="C386" s="231">
        <v>0</v>
      </c>
      <c r="D386" s="231">
        <v>6.6395999999999997</v>
      </c>
      <c r="E386" s="231">
        <v>0.63349999999999995</v>
      </c>
      <c r="F386" s="231">
        <v>4.1083999999999996</v>
      </c>
      <c r="G386" s="231">
        <v>0.65469999999999995</v>
      </c>
      <c r="H386" s="231">
        <v>3.7136</v>
      </c>
      <c r="I386" s="231">
        <v>0.7339</v>
      </c>
      <c r="J386" s="231">
        <v>3.3976000000000002</v>
      </c>
      <c r="K386" s="231">
        <v>0.62809999999999999</v>
      </c>
      <c r="L386" s="231">
        <v>1.9300999999999999</v>
      </c>
      <c r="M386" s="231">
        <v>1.0378000000000001</v>
      </c>
      <c r="N386" s="231">
        <v>1.4621999999999999</v>
      </c>
      <c r="O386" s="231">
        <v>0.7591</v>
      </c>
      <c r="P386" s="231">
        <v>0</v>
      </c>
    </row>
    <row r="387" spans="1:16" ht="15">
      <c r="A387" s="74">
        <v>44</v>
      </c>
      <c r="B387" s="231">
        <v>0</v>
      </c>
      <c r="C387" s="231">
        <v>0</v>
      </c>
      <c r="D387" s="231">
        <v>6.4543999999999997</v>
      </c>
      <c r="E387" s="231">
        <v>0.62829999999999997</v>
      </c>
      <c r="F387" s="231">
        <v>3.9649000000000001</v>
      </c>
      <c r="G387" s="231">
        <v>0.65100000000000002</v>
      </c>
      <c r="H387" s="231">
        <v>3.6093999999999999</v>
      </c>
      <c r="I387" s="231">
        <v>0.72489999999999999</v>
      </c>
      <c r="J387" s="231">
        <v>3.4279999999999999</v>
      </c>
      <c r="K387" s="231">
        <v>0.62460000000000004</v>
      </c>
      <c r="L387" s="231">
        <v>1.9387000000000001</v>
      </c>
      <c r="M387" s="231">
        <v>1.0267999999999999</v>
      </c>
      <c r="N387" s="231">
        <v>1.43</v>
      </c>
      <c r="O387" s="231">
        <v>0.74990000000000001</v>
      </c>
      <c r="P387" s="231">
        <v>0</v>
      </c>
    </row>
    <row r="388" spans="1:16" ht="15">
      <c r="A388" s="74">
        <v>45</v>
      </c>
      <c r="B388" s="231">
        <v>0</v>
      </c>
      <c r="C388" s="231">
        <v>0</v>
      </c>
      <c r="D388" s="231">
        <v>7.6334</v>
      </c>
      <c r="E388" s="231">
        <v>0.80620000000000003</v>
      </c>
      <c r="F388" s="231">
        <v>4.4065000000000003</v>
      </c>
      <c r="G388" s="231">
        <v>0.82889999999999997</v>
      </c>
      <c r="H388" s="231">
        <v>4.2054999999999998</v>
      </c>
      <c r="I388" s="231">
        <v>0.91620000000000001</v>
      </c>
      <c r="J388" s="231">
        <v>3.6591</v>
      </c>
      <c r="K388" s="231">
        <v>0.79520000000000002</v>
      </c>
      <c r="L388" s="231">
        <v>2.4948999999999999</v>
      </c>
      <c r="M388" s="231">
        <v>1.3001</v>
      </c>
      <c r="N388" s="231">
        <v>1.7878000000000001</v>
      </c>
      <c r="O388" s="231">
        <v>0.94799999999999995</v>
      </c>
      <c r="P388" s="231">
        <v>0</v>
      </c>
    </row>
    <row r="389" spans="1:16" ht="15">
      <c r="A389" s="74">
        <v>46</v>
      </c>
      <c r="B389" s="231">
        <v>0</v>
      </c>
      <c r="C389" s="231">
        <v>0</v>
      </c>
      <c r="D389" s="231">
        <v>7.2971000000000004</v>
      </c>
      <c r="E389" s="231">
        <v>0.80410000000000004</v>
      </c>
      <c r="F389" s="231">
        <v>4.2845000000000004</v>
      </c>
      <c r="G389" s="231">
        <v>0.82599999999999996</v>
      </c>
      <c r="H389" s="231">
        <v>4.1113</v>
      </c>
      <c r="I389" s="231">
        <v>0.90659999999999996</v>
      </c>
      <c r="J389" s="231">
        <v>3.7553999999999998</v>
      </c>
      <c r="K389" s="231">
        <v>0.79259999999999997</v>
      </c>
      <c r="L389" s="231">
        <v>2.5118</v>
      </c>
      <c r="M389" s="231">
        <v>1.2887999999999999</v>
      </c>
      <c r="N389" s="231">
        <v>1.7501</v>
      </c>
      <c r="O389" s="231">
        <v>0.93830000000000002</v>
      </c>
      <c r="P389" s="231">
        <v>0</v>
      </c>
    </row>
    <row r="390" spans="1:16" ht="15">
      <c r="A390" s="74">
        <v>47</v>
      </c>
      <c r="B390" s="231">
        <v>0</v>
      </c>
      <c r="C390" s="231">
        <v>0</v>
      </c>
      <c r="D390" s="231">
        <v>6.9607000000000001</v>
      </c>
      <c r="E390" s="231">
        <v>0.80210000000000004</v>
      </c>
      <c r="F390" s="231">
        <v>4.1624999999999996</v>
      </c>
      <c r="G390" s="231">
        <v>0.82320000000000004</v>
      </c>
      <c r="H390" s="231">
        <v>4.0171000000000001</v>
      </c>
      <c r="I390" s="231">
        <v>0.89700000000000002</v>
      </c>
      <c r="J390" s="231">
        <v>3.8517000000000001</v>
      </c>
      <c r="K390" s="231">
        <v>0.78990000000000005</v>
      </c>
      <c r="L390" s="231">
        <v>2.5287999999999999</v>
      </c>
      <c r="M390" s="231">
        <v>1.2775000000000001</v>
      </c>
      <c r="N390" s="231">
        <v>1.7124999999999999</v>
      </c>
      <c r="O390" s="231">
        <v>0.92849999999999999</v>
      </c>
      <c r="P390" s="231">
        <v>0</v>
      </c>
    </row>
    <row r="391" spans="1:16" ht="15">
      <c r="A391" s="74">
        <v>48</v>
      </c>
      <c r="B391" s="231">
        <v>0</v>
      </c>
      <c r="C391" s="231">
        <v>0</v>
      </c>
      <c r="D391" s="231">
        <v>6.6243999999999996</v>
      </c>
      <c r="E391" s="231">
        <v>0.80010000000000003</v>
      </c>
      <c r="F391" s="231">
        <v>4.0404999999999998</v>
      </c>
      <c r="G391" s="231">
        <v>0.82040000000000002</v>
      </c>
      <c r="H391" s="231">
        <v>3.9228999999999998</v>
      </c>
      <c r="I391" s="231">
        <v>0.88749999999999996</v>
      </c>
      <c r="J391" s="231">
        <v>3.9479000000000002</v>
      </c>
      <c r="K391" s="231">
        <v>0.78720000000000001</v>
      </c>
      <c r="L391" s="231">
        <v>2.5457000000000001</v>
      </c>
      <c r="M391" s="231">
        <v>1.2662</v>
      </c>
      <c r="N391" s="231">
        <v>1.6749000000000001</v>
      </c>
      <c r="O391" s="231">
        <v>0.91879999999999995</v>
      </c>
      <c r="P391" s="231">
        <v>0</v>
      </c>
    </row>
    <row r="392" spans="1:16" ht="15">
      <c r="A392" s="74">
        <v>49</v>
      </c>
      <c r="B392" s="231">
        <v>0</v>
      </c>
      <c r="C392" s="231">
        <v>0</v>
      </c>
      <c r="D392" s="231">
        <v>6.2881</v>
      </c>
      <c r="E392" s="231">
        <v>0.79810000000000003</v>
      </c>
      <c r="F392" s="231">
        <v>3.9184999999999999</v>
      </c>
      <c r="G392" s="231">
        <v>0.8175</v>
      </c>
      <c r="H392" s="231">
        <v>3.8287</v>
      </c>
      <c r="I392" s="231">
        <v>0.87790000000000001</v>
      </c>
      <c r="J392" s="231">
        <v>4.0442</v>
      </c>
      <c r="K392" s="231">
        <v>0.78449999999999998</v>
      </c>
      <c r="L392" s="231">
        <v>2.5627</v>
      </c>
      <c r="M392" s="231">
        <v>1.2548999999999999</v>
      </c>
      <c r="N392" s="231">
        <v>1.6372</v>
      </c>
      <c r="O392" s="231">
        <v>0.90900000000000003</v>
      </c>
      <c r="P392" s="231">
        <v>0</v>
      </c>
    </row>
    <row r="393" spans="1:16" ht="15">
      <c r="A393" s="74">
        <v>50</v>
      </c>
      <c r="B393" s="231">
        <v>0</v>
      </c>
      <c r="C393" s="231">
        <v>0</v>
      </c>
      <c r="D393" s="231">
        <v>5.9518000000000004</v>
      </c>
      <c r="E393" s="231">
        <v>0.79600000000000004</v>
      </c>
      <c r="F393" s="231">
        <v>3.7965</v>
      </c>
      <c r="G393" s="231">
        <v>0.81469999999999998</v>
      </c>
      <c r="H393" s="231">
        <v>3.7345000000000002</v>
      </c>
      <c r="I393" s="231">
        <v>0.86829999999999996</v>
      </c>
      <c r="J393" s="231">
        <v>4.1405000000000003</v>
      </c>
      <c r="K393" s="231">
        <v>0.78180000000000005</v>
      </c>
      <c r="L393" s="231">
        <v>2.5796000000000001</v>
      </c>
      <c r="M393" s="231">
        <v>1.2436</v>
      </c>
      <c r="N393" s="231">
        <v>1.5995999999999999</v>
      </c>
      <c r="O393" s="231">
        <v>0.89929999999999999</v>
      </c>
      <c r="P393" s="231">
        <v>0</v>
      </c>
    </row>
    <row r="394" spans="1:16" ht="15">
      <c r="A394" s="74">
        <v>51</v>
      </c>
      <c r="B394" s="231">
        <v>0</v>
      </c>
      <c r="C394" s="231">
        <v>0</v>
      </c>
      <c r="D394" s="231">
        <v>5.6154999999999999</v>
      </c>
      <c r="E394" s="231">
        <v>0.79400000000000004</v>
      </c>
      <c r="F394" s="231">
        <v>3.6743999999999999</v>
      </c>
      <c r="G394" s="231">
        <v>0.81189999999999996</v>
      </c>
      <c r="H394" s="231">
        <v>3.6402999999999999</v>
      </c>
      <c r="I394" s="231">
        <v>0.85870000000000002</v>
      </c>
      <c r="J394" s="231">
        <v>4.2366999999999999</v>
      </c>
      <c r="K394" s="231">
        <v>0.77910000000000001</v>
      </c>
      <c r="L394" s="231">
        <v>2.5966</v>
      </c>
      <c r="M394" s="231">
        <v>1.2323</v>
      </c>
      <c r="N394" s="231">
        <v>1.5620000000000001</v>
      </c>
      <c r="O394" s="231">
        <v>0.88959999999999995</v>
      </c>
      <c r="P394" s="231">
        <v>0</v>
      </c>
    </row>
    <row r="395" spans="1:16" ht="15">
      <c r="A395" s="74">
        <v>52</v>
      </c>
      <c r="B395" s="231">
        <v>0</v>
      </c>
      <c r="C395" s="231">
        <v>0</v>
      </c>
      <c r="D395" s="231">
        <v>5.2792000000000003</v>
      </c>
      <c r="E395" s="231">
        <v>0.79200000000000004</v>
      </c>
      <c r="F395" s="231">
        <v>3.5524</v>
      </c>
      <c r="G395" s="231">
        <v>0.80900000000000005</v>
      </c>
      <c r="H395" s="231">
        <v>3.5461</v>
      </c>
      <c r="I395" s="231">
        <v>0.84909999999999997</v>
      </c>
      <c r="J395" s="231">
        <v>4.3330000000000002</v>
      </c>
      <c r="K395" s="231">
        <v>0.77639999999999998</v>
      </c>
      <c r="L395" s="231">
        <v>2.6135999999999999</v>
      </c>
      <c r="M395" s="231">
        <v>1.2210000000000001</v>
      </c>
      <c r="N395" s="231">
        <v>1.5243</v>
      </c>
      <c r="O395" s="231">
        <v>0.87980000000000003</v>
      </c>
      <c r="P395" s="231">
        <v>0</v>
      </c>
    </row>
    <row r="396" spans="1:16" ht="15">
      <c r="A396" s="74">
        <v>53</v>
      </c>
      <c r="B396" s="231">
        <v>0</v>
      </c>
      <c r="C396" s="231">
        <v>0</v>
      </c>
      <c r="D396" s="231">
        <v>4.9428999999999998</v>
      </c>
      <c r="E396" s="231">
        <v>0.78990000000000005</v>
      </c>
      <c r="F396" s="231">
        <v>3.4304000000000001</v>
      </c>
      <c r="G396" s="231">
        <v>0.80620000000000003</v>
      </c>
      <c r="H396" s="231">
        <v>3.452</v>
      </c>
      <c r="I396" s="231">
        <v>0.83950000000000002</v>
      </c>
      <c r="J396" s="231">
        <v>4.4292999999999996</v>
      </c>
      <c r="K396" s="231">
        <v>0.77380000000000004</v>
      </c>
      <c r="L396" s="231">
        <v>2.6305000000000001</v>
      </c>
      <c r="M396" s="231">
        <v>1.2097</v>
      </c>
      <c r="N396" s="231">
        <v>1.4866999999999999</v>
      </c>
      <c r="O396" s="231">
        <v>0.87009999999999998</v>
      </c>
      <c r="P396" s="231">
        <v>0</v>
      </c>
    </row>
    <row r="397" spans="1:16" ht="15">
      <c r="A397" s="74">
        <v>54</v>
      </c>
      <c r="B397" s="231">
        <v>0</v>
      </c>
      <c r="C397" s="231">
        <v>0</v>
      </c>
      <c r="D397" s="231">
        <v>4.6066000000000003</v>
      </c>
      <c r="E397" s="231">
        <v>0.78790000000000004</v>
      </c>
      <c r="F397" s="231">
        <v>3.3083999999999998</v>
      </c>
      <c r="G397" s="231">
        <v>0.8034</v>
      </c>
      <c r="H397" s="231">
        <v>3.3578000000000001</v>
      </c>
      <c r="I397" s="231">
        <v>0.82989999999999997</v>
      </c>
      <c r="J397" s="231">
        <v>4.5255000000000001</v>
      </c>
      <c r="K397" s="231">
        <v>0.77110000000000001</v>
      </c>
      <c r="L397" s="231">
        <v>2.6475</v>
      </c>
      <c r="M397" s="231">
        <v>1.1983999999999999</v>
      </c>
      <c r="N397" s="231">
        <v>1.4491000000000001</v>
      </c>
      <c r="O397" s="231">
        <v>0.86029999999999995</v>
      </c>
      <c r="P397" s="231">
        <v>0</v>
      </c>
    </row>
    <row r="398" spans="1:16" ht="15">
      <c r="A398" s="74">
        <v>55</v>
      </c>
      <c r="B398" s="231">
        <v>0</v>
      </c>
      <c r="C398" s="231">
        <v>0</v>
      </c>
      <c r="D398" s="231">
        <v>4.5137</v>
      </c>
      <c r="E398" s="231">
        <v>0.78590000000000004</v>
      </c>
      <c r="F398" s="231">
        <v>3.2126000000000001</v>
      </c>
      <c r="G398" s="231">
        <v>0.8</v>
      </c>
      <c r="H398" s="231">
        <v>3.2961999999999998</v>
      </c>
      <c r="I398" s="231">
        <v>0.82379999999999998</v>
      </c>
      <c r="J398" s="231">
        <v>4.4654999999999996</v>
      </c>
      <c r="K398" s="231">
        <v>0.76719999999999999</v>
      </c>
      <c r="L398" s="231">
        <v>2.5735999999999999</v>
      </c>
      <c r="M398" s="231">
        <v>1.1863999999999999</v>
      </c>
      <c r="N398" s="231">
        <v>1.4179999999999999</v>
      </c>
      <c r="O398" s="231">
        <v>0.85780000000000001</v>
      </c>
      <c r="P398" s="231">
        <v>0</v>
      </c>
    </row>
    <row r="399" spans="1:16" ht="15">
      <c r="A399" s="74">
        <v>56</v>
      </c>
      <c r="B399" s="231">
        <v>0</v>
      </c>
      <c r="C399" s="231">
        <v>0</v>
      </c>
      <c r="D399" s="231">
        <v>4.4207999999999998</v>
      </c>
      <c r="E399" s="231">
        <v>0.78380000000000005</v>
      </c>
      <c r="F399" s="231">
        <v>3.1168</v>
      </c>
      <c r="G399" s="231">
        <v>0.79669999999999996</v>
      </c>
      <c r="H399" s="231">
        <v>3.2345000000000002</v>
      </c>
      <c r="I399" s="231">
        <v>0.81759999999999999</v>
      </c>
      <c r="J399" s="231">
        <v>4.4054000000000002</v>
      </c>
      <c r="K399" s="231">
        <v>0.76329999999999998</v>
      </c>
      <c r="L399" s="231">
        <v>2.4996999999999998</v>
      </c>
      <c r="M399" s="231">
        <v>1.1742999999999999</v>
      </c>
      <c r="N399" s="231">
        <v>1.3868</v>
      </c>
      <c r="O399" s="231">
        <v>0.85529999999999995</v>
      </c>
      <c r="P399" s="231">
        <v>0</v>
      </c>
    </row>
    <row r="400" spans="1:16" ht="15">
      <c r="A400" s="74">
        <v>57</v>
      </c>
      <c r="B400" s="231">
        <v>0</v>
      </c>
      <c r="C400" s="231">
        <v>0</v>
      </c>
      <c r="D400" s="231">
        <v>4.3280000000000003</v>
      </c>
      <c r="E400" s="231">
        <v>0.78180000000000005</v>
      </c>
      <c r="F400" s="231">
        <v>3.0209999999999999</v>
      </c>
      <c r="G400" s="231">
        <v>0.79339999999999999</v>
      </c>
      <c r="H400" s="231">
        <v>3.1728999999999998</v>
      </c>
      <c r="I400" s="231">
        <v>0.81140000000000001</v>
      </c>
      <c r="J400" s="231">
        <v>4.3452999999999999</v>
      </c>
      <c r="K400" s="231">
        <v>0.75939999999999996</v>
      </c>
      <c r="L400" s="231">
        <v>2.4258000000000002</v>
      </c>
      <c r="M400" s="231">
        <v>1.1623000000000001</v>
      </c>
      <c r="N400" s="231">
        <v>1.3556999999999999</v>
      </c>
      <c r="O400" s="231">
        <v>0.8528</v>
      </c>
      <c r="P400" s="231">
        <v>0</v>
      </c>
    </row>
    <row r="401" spans="1:16" ht="15">
      <c r="A401" s="74">
        <v>58</v>
      </c>
      <c r="B401" s="231">
        <v>0</v>
      </c>
      <c r="C401" s="231">
        <v>0</v>
      </c>
      <c r="D401" s="231">
        <v>4.2351000000000001</v>
      </c>
      <c r="E401" s="231">
        <v>0.77980000000000005</v>
      </c>
      <c r="F401" s="231">
        <v>2.9253</v>
      </c>
      <c r="G401" s="231">
        <v>0.79010000000000002</v>
      </c>
      <c r="H401" s="231">
        <v>3.1113</v>
      </c>
      <c r="I401" s="231">
        <v>0.80520000000000003</v>
      </c>
      <c r="J401" s="231">
        <v>4.2851999999999997</v>
      </c>
      <c r="K401" s="231">
        <v>0.75549999999999995</v>
      </c>
      <c r="L401" s="231">
        <v>2.3519000000000001</v>
      </c>
      <c r="M401" s="231">
        <v>1.1503000000000001</v>
      </c>
      <c r="N401" s="231">
        <v>1.3246</v>
      </c>
      <c r="O401" s="231">
        <v>0.85029999999999994</v>
      </c>
      <c r="P401" s="231">
        <v>0</v>
      </c>
    </row>
    <row r="402" spans="1:16" ht="15">
      <c r="A402" s="74">
        <v>59</v>
      </c>
      <c r="B402" s="231">
        <v>0</v>
      </c>
      <c r="C402" s="231">
        <v>0</v>
      </c>
      <c r="D402" s="231">
        <v>4.1422999999999996</v>
      </c>
      <c r="E402" s="231">
        <v>0.77780000000000005</v>
      </c>
      <c r="F402" s="231">
        <v>2.8294999999999999</v>
      </c>
      <c r="G402" s="231">
        <v>0.78680000000000005</v>
      </c>
      <c r="H402" s="231">
        <v>3.0497000000000001</v>
      </c>
      <c r="I402" s="231">
        <v>0.79900000000000004</v>
      </c>
      <c r="J402" s="231">
        <v>4.2251000000000003</v>
      </c>
      <c r="K402" s="231">
        <v>0.75160000000000005</v>
      </c>
      <c r="L402" s="231">
        <v>2.278</v>
      </c>
      <c r="M402" s="231">
        <v>1.1382000000000001</v>
      </c>
      <c r="N402" s="231">
        <v>1.2935000000000001</v>
      </c>
      <c r="O402" s="231">
        <v>0.8478</v>
      </c>
      <c r="P402" s="231">
        <v>0</v>
      </c>
    </row>
    <row r="403" spans="1:16" ht="15">
      <c r="A403" s="74">
        <v>60</v>
      </c>
      <c r="B403" s="231">
        <v>0</v>
      </c>
      <c r="C403" s="231">
        <v>0</v>
      </c>
      <c r="D403" s="231">
        <v>4.0494000000000003</v>
      </c>
      <c r="E403" s="231">
        <v>0.77569999999999995</v>
      </c>
      <c r="F403" s="231">
        <v>2.7336999999999998</v>
      </c>
      <c r="G403" s="231">
        <v>0.78349999999999997</v>
      </c>
      <c r="H403" s="231">
        <v>2.9881000000000002</v>
      </c>
      <c r="I403" s="231">
        <v>0.79279999999999995</v>
      </c>
      <c r="J403" s="231">
        <v>4.165</v>
      </c>
      <c r="K403" s="231">
        <v>0.74770000000000003</v>
      </c>
      <c r="L403" s="231">
        <v>2.2040999999999999</v>
      </c>
      <c r="M403" s="231">
        <v>1.1262000000000001</v>
      </c>
      <c r="N403" s="231">
        <v>1.2624</v>
      </c>
      <c r="O403" s="231">
        <v>0.84530000000000005</v>
      </c>
      <c r="P403" s="231">
        <v>0</v>
      </c>
    </row>
    <row r="405" spans="1:16">
      <c r="A405" s="73" t="e">
        <f>HLOOKUP('Calculatrice des coûts NMETI'!$I$22, B409:P470, MATCH('Calculatrice des coûts NMETI'!$K$22,A409:A470))</f>
        <v>#N/A</v>
      </c>
    </row>
    <row r="406" spans="1:16">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74">
        <v>0</v>
      </c>
      <c r="B410" s="231">
        <v>0</v>
      </c>
      <c r="C410" s="231">
        <v>0</v>
      </c>
      <c r="D410" s="231">
        <v>11.032500000000001</v>
      </c>
      <c r="E410" s="231">
        <v>4.1761999999999997</v>
      </c>
      <c r="F410" s="231">
        <v>15.0863</v>
      </c>
      <c r="G410" s="231">
        <v>3.5758999999999999</v>
      </c>
      <c r="H410" s="231">
        <v>18.738800000000001</v>
      </c>
      <c r="I410" s="231">
        <v>4.6471999999999998</v>
      </c>
      <c r="J410" s="231">
        <v>22.192499999999999</v>
      </c>
      <c r="K410" s="231">
        <v>1.9148000000000001</v>
      </c>
      <c r="L410" s="231">
        <v>9.6957000000000004</v>
      </c>
      <c r="M410" s="231">
        <v>8.2256</v>
      </c>
      <c r="N410" s="231">
        <v>0</v>
      </c>
      <c r="O410" s="231">
        <v>0</v>
      </c>
      <c r="P410" s="231">
        <v>0</v>
      </c>
    </row>
    <row r="411" spans="1:16" ht="15">
      <c r="A411" s="74">
        <v>1</v>
      </c>
      <c r="B411" s="231">
        <v>0</v>
      </c>
      <c r="C411" s="231">
        <v>0</v>
      </c>
      <c r="D411" s="231">
        <v>9.8066999999999993</v>
      </c>
      <c r="E411" s="231">
        <v>3.7122000000000002</v>
      </c>
      <c r="F411" s="231">
        <v>13.41</v>
      </c>
      <c r="G411" s="231">
        <v>3.1785999999999999</v>
      </c>
      <c r="H411" s="231">
        <v>16.656700000000001</v>
      </c>
      <c r="I411" s="231">
        <v>4.1307999999999998</v>
      </c>
      <c r="J411" s="231">
        <v>19.726700000000001</v>
      </c>
      <c r="K411" s="231">
        <v>1.702</v>
      </c>
      <c r="L411" s="231">
        <v>8.6183999999999994</v>
      </c>
      <c r="M411" s="231">
        <v>7.3117000000000001</v>
      </c>
      <c r="N411" s="231">
        <v>0</v>
      </c>
      <c r="O411" s="231">
        <v>0</v>
      </c>
      <c r="P411" s="231">
        <v>0</v>
      </c>
    </row>
    <row r="412" spans="1:16" ht="15">
      <c r="A412" s="74">
        <v>2</v>
      </c>
      <c r="B412" s="231">
        <v>0</v>
      </c>
      <c r="C412" s="231">
        <v>0</v>
      </c>
      <c r="D412" s="231">
        <v>8.5808</v>
      </c>
      <c r="E412" s="231">
        <v>3.2482000000000002</v>
      </c>
      <c r="F412" s="231">
        <v>11.7338</v>
      </c>
      <c r="G412" s="231">
        <v>2.7812999999999999</v>
      </c>
      <c r="H412" s="231">
        <v>14.5746</v>
      </c>
      <c r="I412" s="231">
        <v>3.6145</v>
      </c>
      <c r="J412" s="231">
        <v>17.2608</v>
      </c>
      <c r="K412" s="231">
        <v>1.4893000000000001</v>
      </c>
      <c r="L412" s="231">
        <v>7.5411000000000001</v>
      </c>
      <c r="M412" s="231">
        <v>6.3977000000000004</v>
      </c>
      <c r="N412" s="231">
        <v>0</v>
      </c>
      <c r="O412" s="231">
        <v>0</v>
      </c>
      <c r="P412" s="231">
        <v>0</v>
      </c>
    </row>
    <row r="413" spans="1:16" ht="15">
      <c r="A413" s="74">
        <v>3</v>
      </c>
      <c r="B413" s="231">
        <v>0</v>
      </c>
      <c r="C413" s="231">
        <v>0</v>
      </c>
      <c r="D413" s="231">
        <v>7.3550000000000004</v>
      </c>
      <c r="E413" s="231">
        <v>2.7841999999999998</v>
      </c>
      <c r="F413" s="231">
        <v>10.057499999999999</v>
      </c>
      <c r="G413" s="231">
        <v>2.3839999999999999</v>
      </c>
      <c r="H413" s="231">
        <v>12.4925</v>
      </c>
      <c r="I413" s="231">
        <v>3.0981000000000001</v>
      </c>
      <c r="J413" s="231">
        <v>14.795</v>
      </c>
      <c r="K413" s="231">
        <v>1.2765</v>
      </c>
      <c r="L413" s="231">
        <v>6.4638</v>
      </c>
      <c r="M413" s="231">
        <v>5.4836999999999998</v>
      </c>
      <c r="N413" s="231">
        <v>0</v>
      </c>
      <c r="O413" s="231">
        <v>0</v>
      </c>
      <c r="P413" s="231">
        <v>0</v>
      </c>
    </row>
    <row r="414" spans="1:16" ht="15">
      <c r="A414" s="74">
        <v>4</v>
      </c>
      <c r="B414" s="231">
        <v>0</v>
      </c>
      <c r="C414" s="231">
        <v>0</v>
      </c>
      <c r="D414" s="231">
        <v>6.1292</v>
      </c>
      <c r="E414" s="231">
        <v>2.3201000000000001</v>
      </c>
      <c r="F414" s="231">
        <v>8.3812999999999995</v>
      </c>
      <c r="G414" s="231">
        <v>1.9865999999999999</v>
      </c>
      <c r="H414" s="231">
        <v>10.410399999999999</v>
      </c>
      <c r="I414" s="231">
        <v>2.5817999999999999</v>
      </c>
      <c r="J414" s="231">
        <v>12.3292</v>
      </c>
      <c r="K414" s="231">
        <v>1.0638000000000001</v>
      </c>
      <c r="L414" s="231">
        <v>5.3864999999999998</v>
      </c>
      <c r="M414" s="231">
        <v>4.5697999999999999</v>
      </c>
      <c r="N414" s="231">
        <v>0</v>
      </c>
      <c r="O414" s="231">
        <v>0</v>
      </c>
      <c r="P414" s="231">
        <v>0</v>
      </c>
    </row>
    <row r="415" spans="1:16" ht="15">
      <c r="A415" s="74">
        <v>5</v>
      </c>
      <c r="B415" s="231">
        <v>0</v>
      </c>
      <c r="C415" s="231">
        <v>0</v>
      </c>
      <c r="D415" s="231">
        <v>4.9032999999999998</v>
      </c>
      <c r="E415" s="231">
        <v>1.8561000000000001</v>
      </c>
      <c r="F415" s="231">
        <v>6.7050000000000001</v>
      </c>
      <c r="G415" s="231">
        <v>1.5892999999999999</v>
      </c>
      <c r="H415" s="231">
        <v>8.3283000000000005</v>
      </c>
      <c r="I415" s="231">
        <v>2.0653999999999999</v>
      </c>
      <c r="J415" s="231">
        <v>9.8633000000000006</v>
      </c>
      <c r="K415" s="231">
        <v>0.85099999999999998</v>
      </c>
      <c r="L415" s="231">
        <v>4.3091999999999997</v>
      </c>
      <c r="M415" s="231">
        <v>3.6558000000000002</v>
      </c>
      <c r="N415" s="231">
        <v>0</v>
      </c>
      <c r="O415" s="231">
        <v>0</v>
      </c>
      <c r="P415" s="231">
        <v>0</v>
      </c>
    </row>
    <row r="416" spans="1:16" ht="15">
      <c r="A416" s="74">
        <v>6</v>
      </c>
      <c r="B416" s="231">
        <v>0</v>
      </c>
      <c r="C416" s="231">
        <v>0</v>
      </c>
      <c r="D416" s="231">
        <v>3.6775000000000002</v>
      </c>
      <c r="E416" s="231">
        <v>1.3920999999999999</v>
      </c>
      <c r="F416" s="231">
        <v>5.0288000000000004</v>
      </c>
      <c r="G416" s="231">
        <v>1.1919999999999999</v>
      </c>
      <c r="H416" s="231">
        <v>6.2462999999999997</v>
      </c>
      <c r="I416" s="231">
        <v>1.5490999999999999</v>
      </c>
      <c r="J416" s="231">
        <v>7.3975</v>
      </c>
      <c r="K416" s="231">
        <v>0.63829999999999998</v>
      </c>
      <c r="L416" s="231">
        <v>3.2319</v>
      </c>
      <c r="M416" s="231">
        <v>2.7418999999999998</v>
      </c>
      <c r="N416" s="231">
        <v>0</v>
      </c>
      <c r="O416" s="231">
        <v>0</v>
      </c>
      <c r="P416" s="231">
        <v>0</v>
      </c>
    </row>
    <row r="417" spans="1:16" ht="15">
      <c r="A417" s="74">
        <v>7</v>
      </c>
      <c r="B417" s="231">
        <v>0</v>
      </c>
      <c r="C417" s="231">
        <v>0</v>
      </c>
      <c r="D417" s="231">
        <v>3.6122000000000001</v>
      </c>
      <c r="E417" s="231">
        <v>1.3533999999999999</v>
      </c>
      <c r="F417" s="231">
        <v>4.8006000000000002</v>
      </c>
      <c r="G417" s="231">
        <v>1.1589</v>
      </c>
      <c r="H417" s="231">
        <v>5.9969999999999999</v>
      </c>
      <c r="I417" s="231">
        <v>1.506</v>
      </c>
      <c r="J417" s="231">
        <v>7.0822000000000003</v>
      </c>
      <c r="K417" s="231">
        <v>0.62050000000000005</v>
      </c>
      <c r="L417" s="231">
        <v>3.1886000000000001</v>
      </c>
      <c r="M417" s="231">
        <v>2.6657000000000002</v>
      </c>
      <c r="N417" s="231">
        <v>0</v>
      </c>
      <c r="O417" s="231">
        <v>0</v>
      </c>
      <c r="P417" s="231">
        <v>0</v>
      </c>
    </row>
    <row r="418" spans="1:16" ht="15">
      <c r="A418" s="74">
        <v>8</v>
      </c>
      <c r="B418" s="231">
        <v>0</v>
      </c>
      <c r="C418" s="231">
        <v>0</v>
      </c>
      <c r="D418" s="231">
        <v>3.5468000000000002</v>
      </c>
      <c r="E418" s="231">
        <v>1.3147</v>
      </c>
      <c r="F418" s="231">
        <v>4.5724</v>
      </c>
      <c r="G418" s="231">
        <v>1.1257999999999999</v>
      </c>
      <c r="H418" s="231">
        <v>5.7477999999999998</v>
      </c>
      <c r="I418" s="231">
        <v>1.4630000000000001</v>
      </c>
      <c r="J418" s="231">
        <v>6.7667999999999999</v>
      </c>
      <c r="K418" s="231">
        <v>0.6028</v>
      </c>
      <c r="L418" s="231">
        <v>3.1452</v>
      </c>
      <c r="M418" s="231">
        <v>2.5895000000000001</v>
      </c>
      <c r="N418" s="231">
        <v>0</v>
      </c>
      <c r="O418" s="231">
        <v>0</v>
      </c>
      <c r="P418" s="231">
        <v>0</v>
      </c>
    </row>
    <row r="419" spans="1:16" ht="15">
      <c r="A419" s="74">
        <v>9</v>
      </c>
      <c r="B419" s="231">
        <v>0</v>
      </c>
      <c r="C419" s="231">
        <v>0</v>
      </c>
      <c r="D419" s="231">
        <v>3.4815</v>
      </c>
      <c r="E419" s="231">
        <v>1.2761</v>
      </c>
      <c r="F419" s="231">
        <v>4.3442999999999996</v>
      </c>
      <c r="G419" s="231">
        <v>1.0926</v>
      </c>
      <c r="H419" s="231">
        <v>5.4985999999999997</v>
      </c>
      <c r="I419" s="231">
        <v>1.42</v>
      </c>
      <c r="J419" s="231">
        <v>6.4515000000000002</v>
      </c>
      <c r="K419" s="231">
        <v>0.58509999999999995</v>
      </c>
      <c r="L419" s="231">
        <v>3.1019000000000001</v>
      </c>
      <c r="M419" s="231">
        <v>2.5133999999999999</v>
      </c>
      <c r="N419" s="231">
        <v>0</v>
      </c>
      <c r="O419" s="231">
        <v>0</v>
      </c>
      <c r="P419" s="231">
        <v>0</v>
      </c>
    </row>
    <row r="420" spans="1:16" ht="15">
      <c r="A420" s="74">
        <v>10</v>
      </c>
      <c r="B420" s="231">
        <v>0</v>
      </c>
      <c r="C420" s="231">
        <v>0</v>
      </c>
      <c r="D420" s="231">
        <v>3.4161000000000001</v>
      </c>
      <c r="E420" s="231">
        <v>1.2374000000000001</v>
      </c>
      <c r="F420" s="231">
        <v>4.1161000000000003</v>
      </c>
      <c r="G420" s="231">
        <v>1.0595000000000001</v>
      </c>
      <c r="H420" s="231">
        <v>5.2493999999999996</v>
      </c>
      <c r="I420" s="231">
        <v>1.3769</v>
      </c>
      <c r="J420" s="231">
        <v>6.1360999999999999</v>
      </c>
      <c r="K420" s="231">
        <v>0.56730000000000003</v>
      </c>
      <c r="L420" s="231">
        <v>3.0585</v>
      </c>
      <c r="M420" s="231">
        <v>2.4371999999999998</v>
      </c>
      <c r="N420" s="231">
        <v>0</v>
      </c>
      <c r="O420" s="231">
        <v>0</v>
      </c>
      <c r="P420" s="231">
        <v>0</v>
      </c>
    </row>
    <row r="421" spans="1:16" ht="15">
      <c r="A421" s="74">
        <v>11</v>
      </c>
      <c r="B421" s="231">
        <v>0</v>
      </c>
      <c r="C421" s="231">
        <v>0</v>
      </c>
      <c r="D421" s="231">
        <v>3.3508</v>
      </c>
      <c r="E421" s="231">
        <v>1.1987000000000001</v>
      </c>
      <c r="F421" s="231">
        <v>3.8879000000000001</v>
      </c>
      <c r="G421" s="231">
        <v>1.0264</v>
      </c>
      <c r="H421" s="231">
        <v>5.0002000000000004</v>
      </c>
      <c r="I421" s="231">
        <v>1.3339000000000001</v>
      </c>
      <c r="J421" s="231">
        <v>5.8208000000000002</v>
      </c>
      <c r="K421" s="231">
        <v>0.54959999999999998</v>
      </c>
      <c r="L421" s="231">
        <v>3.0152000000000001</v>
      </c>
      <c r="M421" s="231">
        <v>2.3611</v>
      </c>
      <c r="N421" s="231">
        <v>0</v>
      </c>
      <c r="O421" s="231">
        <v>0</v>
      </c>
      <c r="P421" s="231">
        <v>0</v>
      </c>
    </row>
    <row r="422" spans="1:16" ht="15">
      <c r="A422" s="74">
        <v>12</v>
      </c>
      <c r="B422" s="231">
        <v>0</v>
      </c>
      <c r="C422" s="231">
        <v>0</v>
      </c>
      <c r="D422" s="231">
        <v>3.2854999999999999</v>
      </c>
      <c r="E422" s="231">
        <v>1.1600999999999999</v>
      </c>
      <c r="F422" s="231">
        <v>3.6598000000000002</v>
      </c>
      <c r="G422" s="231">
        <v>0.99329999999999996</v>
      </c>
      <c r="H422" s="231">
        <v>4.7510000000000003</v>
      </c>
      <c r="I422" s="231">
        <v>1.2908999999999999</v>
      </c>
      <c r="J422" s="231">
        <v>5.5053999999999998</v>
      </c>
      <c r="K422" s="231">
        <v>0.53190000000000004</v>
      </c>
      <c r="L422" s="231">
        <v>2.9718</v>
      </c>
      <c r="M422" s="231">
        <v>2.2848999999999999</v>
      </c>
      <c r="N422" s="231">
        <v>0</v>
      </c>
      <c r="O422" s="231">
        <v>0</v>
      </c>
      <c r="P422" s="231">
        <v>0</v>
      </c>
    </row>
    <row r="423" spans="1:16" ht="15">
      <c r="A423" s="74">
        <v>13</v>
      </c>
      <c r="B423" s="231">
        <v>0</v>
      </c>
      <c r="C423" s="231">
        <v>0</v>
      </c>
      <c r="D423" s="231">
        <v>3.2201</v>
      </c>
      <c r="E423" s="231">
        <v>1.1214</v>
      </c>
      <c r="F423" s="231">
        <v>3.4316</v>
      </c>
      <c r="G423" s="231">
        <v>0.96020000000000005</v>
      </c>
      <c r="H423" s="231">
        <v>4.5016999999999996</v>
      </c>
      <c r="I423" s="231">
        <v>1.2478</v>
      </c>
      <c r="J423" s="231">
        <v>5.1901000000000002</v>
      </c>
      <c r="K423" s="231">
        <v>0.5141</v>
      </c>
      <c r="L423" s="231">
        <v>2.9285000000000001</v>
      </c>
      <c r="M423" s="231">
        <v>2.2086999999999999</v>
      </c>
      <c r="N423" s="231">
        <v>0</v>
      </c>
      <c r="O423" s="231">
        <v>0</v>
      </c>
      <c r="P423" s="231">
        <v>0</v>
      </c>
    </row>
    <row r="424" spans="1:16" ht="15">
      <c r="A424" s="74">
        <v>14</v>
      </c>
      <c r="B424" s="231">
        <v>0</v>
      </c>
      <c r="C424" s="231">
        <v>0</v>
      </c>
      <c r="D424" s="231">
        <v>3.1547999999999998</v>
      </c>
      <c r="E424" s="231">
        <v>1.0827</v>
      </c>
      <c r="F424" s="231">
        <v>3.2035</v>
      </c>
      <c r="G424" s="231">
        <v>0.92710000000000004</v>
      </c>
      <c r="H424" s="231">
        <v>4.2525000000000004</v>
      </c>
      <c r="I424" s="231">
        <v>1.2048000000000001</v>
      </c>
      <c r="J424" s="231">
        <v>4.8746999999999998</v>
      </c>
      <c r="K424" s="231">
        <v>0.49640000000000001</v>
      </c>
      <c r="L424" s="231">
        <v>2.8851</v>
      </c>
      <c r="M424" s="231">
        <v>2.1326000000000001</v>
      </c>
      <c r="N424" s="231">
        <v>0</v>
      </c>
      <c r="O424" s="231">
        <v>0</v>
      </c>
      <c r="P424" s="231">
        <v>0</v>
      </c>
    </row>
    <row r="425" spans="1:16" ht="15">
      <c r="A425" s="74">
        <v>15</v>
      </c>
      <c r="B425" s="231">
        <v>0</v>
      </c>
      <c r="C425" s="231">
        <v>0</v>
      </c>
      <c r="D425" s="231">
        <v>3.0893999999999999</v>
      </c>
      <c r="E425" s="231">
        <v>1.0441</v>
      </c>
      <c r="F425" s="231">
        <v>2.9752999999999998</v>
      </c>
      <c r="G425" s="231">
        <v>0.89400000000000002</v>
      </c>
      <c r="H425" s="231">
        <v>4.0033000000000003</v>
      </c>
      <c r="I425" s="231">
        <v>1.1617999999999999</v>
      </c>
      <c r="J425" s="231">
        <v>4.5594000000000001</v>
      </c>
      <c r="K425" s="231">
        <v>0.47870000000000001</v>
      </c>
      <c r="L425" s="231">
        <v>2.8418000000000001</v>
      </c>
      <c r="M425" s="231">
        <v>2.0564</v>
      </c>
      <c r="N425" s="231">
        <v>0</v>
      </c>
      <c r="O425" s="231">
        <v>0</v>
      </c>
      <c r="P425" s="231">
        <v>0</v>
      </c>
    </row>
    <row r="426" spans="1:16" ht="15">
      <c r="A426" s="74">
        <v>16</v>
      </c>
      <c r="B426" s="231">
        <v>0</v>
      </c>
      <c r="C426" s="231">
        <v>0</v>
      </c>
      <c r="D426" s="231">
        <v>3.0240999999999998</v>
      </c>
      <c r="E426" s="231">
        <v>1.0054000000000001</v>
      </c>
      <c r="F426" s="231">
        <v>2.7471000000000001</v>
      </c>
      <c r="G426" s="231">
        <v>0.8609</v>
      </c>
      <c r="H426" s="231">
        <v>3.7541000000000002</v>
      </c>
      <c r="I426" s="231">
        <v>1.1188</v>
      </c>
      <c r="J426" s="231">
        <v>4.2439999999999998</v>
      </c>
      <c r="K426" s="231">
        <v>0.46100000000000002</v>
      </c>
      <c r="L426" s="231">
        <v>2.7984</v>
      </c>
      <c r="M426" s="231">
        <v>1.9802</v>
      </c>
      <c r="N426" s="231">
        <v>0</v>
      </c>
      <c r="O426" s="231">
        <v>0</v>
      </c>
      <c r="P426" s="231">
        <v>0</v>
      </c>
    </row>
    <row r="427" spans="1:16" ht="15">
      <c r="A427" s="74">
        <v>17</v>
      </c>
      <c r="B427" s="231">
        <v>0</v>
      </c>
      <c r="C427" s="231">
        <v>0</v>
      </c>
      <c r="D427" s="231">
        <v>2.9586999999999999</v>
      </c>
      <c r="E427" s="231">
        <v>0.9667</v>
      </c>
      <c r="F427" s="231">
        <v>2.5190000000000001</v>
      </c>
      <c r="G427" s="231">
        <v>0.82779999999999998</v>
      </c>
      <c r="H427" s="231">
        <v>3.5049000000000001</v>
      </c>
      <c r="I427" s="231">
        <v>1.0757000000000001</v>
      </c>
      <c r="J427" s="231">
        <v>3.9287000000000001</v>
      </c>
      <c r="K427" s="231">
        <v>0.44319999999999998</v>
      </c>
      <c r="L427" s="231">
        <v>2.7551000000000001</v>
      </c>
      <c r="M427" s="231">
        <v>1.9040999999999999</v>
      </c>
      <c r="N427" s="231">
        <v>0</v>
      </c>
      <c r="O427" s="231">
        <v>0</v>
      </c>
      <c r="P427" s="231">
        <v>0</v>
      </c>
    </row>
    <row r="428" spans="1:16" ht="15">
      <c r="A428" s="74">
        <v>18</v>
      </c>
      <c r="B428" s="231">
        <v>0</v>
      </c>
      <c r="C428" s="231">
        <v>0</v>
      </c>
      <c r="D428" s="231">
        <v>2.8934000000000002</v>
      </c>
      <c r="E428" s="231">
        <v>0.92810000000000004</v>
      </c>
      <c r="F428" s="231">
        <v>2.2907999999999999</v>
      </c>
      <c r="G428" s="231">
        <v>0.79469999999999996</v>
      </c>
      <c r="H428" s="231">
        <v>3.2557</v>
      </c>
      <c r="I428" s="231">
        <v>1.0327</v>
      </c>
      <c r="J428" s="231">
        <v>3.6133000000000002</v>
      </c>
      <c r="K428" s="231">
        <v>0.42549999999999999</v>
      </c>
      <c r="L428" s="231">
        <v>2.7117</v>
      </c>
      <c r="M428" s="231">
        <v>1.8279000000000001</v>
      </c>
      <c r="N428" s="231">
        <v>3.0238999999999998</v>
      </c>
      <c r="O428" s="231">
        <v>0.85040000000000004</v>
      </c>
      <c r="P428" s="231">
        <v>0</v>
      </c>
    </row>
    <row r="429" spans="1:16" ht="15">
      <c r="A429" s="74">
        <v>19</v>
      </c>
      <c r="B429" s="231">
        <v>0</v>
      </c>
      <c r="C429" s="231">
        <v>0</v>
      </c>
      <c r="D429" s="231">
        <v>2.8607999999999998</v>
      </c>
      <c r="E429" s="231">
        <v>0.90780000000000005</v>
      </c>
      <c r="F429" s="231">
        <v>2.2980999999999998</v>
      </c>
      <c r="G429" s="231">
        <v>0.78500000000000003</v>
      </c>
      <c r="H429" s="231">
        <v>3.1958000000000002</v>
      </c>
      <c r="I429" s="231">
        <v>1.022</v>
      </c>
      <c r="J429" s="231">
        <v>3.5102000000000002</v>
      </c>
      <c r="K429" s="231">
        <v>0.4471</v>
      </c>
      <c r="L429" s="231">
        <v>2.6564000000000001</v>
      </c>
      <c r="M429" s="231">
        <v>1.7734000000000001</v>
      </c>
      <c r="N429" s="231">
        <v>2.9399000000000002</v>
      </c>
      <c r="O429" s="231">
        <v>0.82679999999999998</v>
      </c>
      <c r="P429" s="231">
        <v>0</v>
      </c>
    </row>
    <row r="430" spans="1:16" ht="15">
      <c r="A430" s="74">
        <v>20</v>
      </c>
      <c r="B430" s="231">
        <v>0</v>
      </c>
      <c r="C430" s="231">
        <v>0</v>
      </c>
      <c r="D430" s="231">
        <v>2.8281999999999998</v>
      </c>
      <c r="E430" s="231">
        <v>0.88759999999999994</v>
      </c>
      <c r="F430" s="231">
        <v>2.3054000000000001</v>
      </c>
      <c r="G430" s="231">
        <v>0.77529999999999999</v>
      </c>
      <c r="H430" s="231">
        <v>3.1358999999999999</v>
      </c>
      <c r="I430" s="231">
        <v>1.0112000000000001</v>
      </c>
      <c r="J430" s="231">
        <v>3.4070999999999998</v>
      </c>
      <c r="K430" s="231">
        <v>0.46860000000000002</v>
      </c>
      <c r="L430" s="231">
        <v>2.6011000000000002</v>
      </c>
      <c r="M430" s="231">
        <v>1.7190000000000001</v>
      </c>
      <c r="N430" s="231">
        <v>2.8559000000000001</v>
      </c>
      <c r="O430" s="231">
        <v>0.80320000000000003</v>
      </c>
      <c r="P430" s="231">
        <v>0</v>
      </c>
    </row>
    <row r="431" spans="1:16" ht="15">
      <c r="A431" s="74">
        <v>21</v>
      </c>
      <c r="B431" s="231">
        <v>0</v>
      </c>
      <c r="C431" s="231">
        <v>0</v>
      </c>
      <c r="D431" s="231">
        <v>2.7957000000000001</v>
      </c>
      <c r="E431" s="231">
        <v>0.86739999999999995</v>
      </c>
      <c r="F431" s="231">
        <v>2.3127</v>
      </c>
      <c r="G431" s="231">
        <v>0.76559999999999995</v>
      </c>
      <c r="H431" s="231">
        <v>3.0760000000000001</v>
      </c>
      <c r="I431" s="231">
        <v>1.0004999999999999</v>
      </c>
      <c r="J431" s="231">
        <v>3.3039999999999998</v>
      </c>
      <c r="K431" s="231">
        <v>0.49020000000000002</v>
      </c>
      <c r="L431" s="231">
        <v>2.5457999999999998</v>
      </c>
      <c r="M431" s="231">
        <v>1.6645000000000001</v>
      </c>
      <c r="N431" s="231">
        <v>2.7719</v>
      </c>
      <c r="O431" s="231">
        <v>0.77959999999999996</v>
      </c>
      <c r="P431" s="231">
        <v>0</v>
      </c>
    </row>
    <row r="432" spans="1:16" ht="15">
      <c r="A432" s="74">
        <v>22</v>
      </c>
      <c r="B432" s="231">
        <v>0</v>
      </c>
      <c r="C432" s="231">
        <v>0</v>
      </c>
      <c r="D432" s="231">
        <v>2.7631000000000001</v>
      </c>
      <c r="E432" s="231">
        <v>0.84719999999999995</v>
      </c>
      <c r="F432" s="231">
        <v>2.3199000000000001</v>
      </c>
      <c r="G432" s="231">
        <v>0.75590000000000002</v>
      </c>
      <c r="H432" s="231">
        <v>3.0160999999999998</v>
      </c>
      <c r="I432" s="231">
        <v>0.98980000000000001</v>
      </c>
      <c r="J432" s="231">
        <v>3.2008000000000001</v>
      </c>
      <c r="K432" s="231">
        <v>0.51180000000000003</v>
      </c>
      <c r="L432" s="231">
        <v>2.4904999999999999</v>
      </c>
      <c r="M432" s="231">
        <v>1.61</v>
      </c>
      <c r="N432" s="231">
        <v>2.6879</v>
      </c>
      <c r="O432" s="231">
        <v>0.75590000000000002</v>
      </c>
      <c r="P432" s="231">
        <v>0</v>
      </c>
    </row>
    <row r="433" spans="1:16" ht="15">
      <c r="A433" s="74">
        <v>23</v>
      </c>
      <c r="B433" s="231">
        <v>0</v>
      </c>
      <c r="C433" s="231">
        <v>0</v>
      </c>
      <c r="D433" s="231">
        <v>2.7305000000000001</v>
      </c>
      <c r="E433" s="231">
        <v>0.82689999999999997</v>
      </c>
      <c r="F433" s="231">
        <v>2.3271999999999999</v>
      </c>
      <c r="G433" s="231">
        <v>0.74629999999999996</v>
      </c>
      <c r="H433" s="231">
        <v>2.9561999999999999</v>
      </c>
      <c r="I433" s="231">
        <v>0.97899999999999998</v>
      </c>
      <c r="J433" s="231">
        <v>3.0977000000000001</v>
      </c>
      <c r="K433" s="231">
        <v>0.5333</v>
      </c>
      <c r="L433" s="231">
        <v>2.4352</v>
      </c>
      <c r="M433" s="231">
        <v>1.5555000000000001</v>
      </c>
      <c r="N433" s="231">
        <v>2.6038999999999999</v>
      </c>
      <c r="O433" s="231">
        <v>0.73229999999999995</v>
      </c>
      <c r="P433" s="231">
        <v>0</v>
      </c>
    </row>
    <row r="434" spans="1:16" ht="15">
      <c r="A434" s="74">
        <v>24</v>
      </c>
      <c r="B434" s="231">
        <v>0</v>
      </c>
      <c r="C434" s="231">
        <v>0</v>
      </c>
      <c r="D434" s="231">
        <v>2.6979000000000002</v>
      </c>
      <c r="E434" s="231">
        <v>0.80669999999999997</v>
      </c>
      <c r="F434" s="231">
        <v>2.3344999999999998</v>
      </c>
      <c r="G434" s="231">
        <v>0.73660000000000003</v>
      </c>
      <c r="H434" s="231">
        <v>2.8963000000000001</v>
      </c>
      <c r="I434" s="231">
        <v>0.96830000000000005</v>
      </c>
      <c r="J434" s="231">
        <v>2.9946000000000002</v>
      </c>
      <c r="K434" s="231">
        <v>0.55489999999999995</v>
      </c>
      <c r="L434" s="231">
        <v>2.3799000000000001</v>
      </c>
      <c r="M434" s="231">
        <v>1.5009999999999999</v>
      </c>
      <c r="N434" s="231">
        <v>2.5198999999999998</v>
      </c>
      <c r="O434" s="231">
        <v>0.7087</v>
      </c>
      <c r="P434" s="231">
        <v>0</v>
      </c>
    </row>
    <row r="435" spans="1:16" ht="15">
      <c r="A435" s="74">
        <v>25</v>
      </c>
      <c r="B435" s="231">
        <v>0</v>
      </c>
      <c r="C435" s="231">
        <v>0</v>
      </c>
      <c r="D435" s="231">
        <v>2.6652999999999998</v>
      </c>
      <c r="E435" s="231">
        <v>0.78649999999999998</v>
      </c>
      <c r="F435" s="231">
        <v>2.3418000000000001</v>
      </c>
      <c r="G435" s="231">
        <v>0.72689999999999999</v>
      </c>
      <c r="H435" s="231">
        <v>2.8363999999999998</v>
      </c>
      <c r="I435" s="231">
        <v>0.95760000000000001</v>
      </c>
      <c r="J435" s="231">
        <v>2.8915000000000002</v>
      </c>
      <c r="K435" s="231">
        <v>0.57640000000000002</v>
      </c>
      <c r="L435" s="231">
        <v>2.3246000000000002</v>
      </c>
      <c r="M435" s="231">
        <v>1.4466000000000001</v>
      </c>
      <c r="N435" s="231">
        <v>2.4359000000000002</v>
      </c>
      <c r="O435" s="231">
        <v>0.68510000000000004</v>
      </c>
      <c r="P435" s="231">
        <v>0</v>
      </c>
    </row>
    <row r="436" spans="1:16" ht="15">
      <c r="A436" s="74">
        <v>26</v>
      </c>
      <c r="B436" s="231">
        <v>0</v>
      </c>
      <c r="C436" s="231">
        <v>0</v>
      </c>
      <c r="D436" s="231">
        <v>2.6326999999999998</v>
      </c>
      <c r="E436" s="231">
        <v>0.76629999999999998</v>
      </c>
      <c r="F436" s="231">
        <v>2.3491</v>
      </c>
      <c r="G436" s="231">
        <v>0.71719999999999995</v>
      </c>
      <c r="H436" s="231">
        <v>2.7765</v>
      </c>
      <c r="I436" s="231">
        <v>0.94679999999999997</v>
      </c>
      <c r="J436" s="231">
        <v>2.7884000000000002</v>
      </c>
      <c r="K436" s="231">
        <v>0.59799999999999998</v>
      </c>
      <c r="L436" s="231">
        <v>2.2692999999999999</v>
      </c>
      <c r="M436" s="231">
        <v>1.3920999999999999</v>
      </c>
      <c r="N436" s="231">
        <v>2.3519000000000001</v>
      </c>
      <c r="O436" s="231">
        <v>0.66139999999999999</v>
      </c>
      <c r="P436" s="231">
        <v>0</v>
      </c>
    </row>
    <row r="437" spans="1:16" ht="15">
      <c r="A437" s="74">
        <v>27</v>
      </c>
      <c r="B437" s="231">
        <v>0</v>
      </c>
      <c r="C437" s="231">
        <v>0</v>
      </c>
      <c r="D437" s="231">
        <v>2.6002000000000001</v>
      </c>
      <c r="E437" s="231">
        <v>0.74609999999999999</v>
      </c>
      <c r="F437" s="231">
        <v>2.3563999999999998</v>
      </c>
      <c r="G437" s="231">
        <v>0.70750000000000002</v>
      </c>
      <c r="H437" s="231">
        <v>2.7166000000000001</v>
      </c>
      <c r="I437" s="231">
        <v>0.93610000000000004</v>
      </c>
      <c r="J437" s="231">
        <v>2.6852999999999998</v>
      </c>
      <c r="K437" s="231">
        <v>0.61960000000000004</v>
      </c>
      <c r="L437" s="231">
        <v>2.214</v>
      </c>
      <c r="M437" s="231">
        <v>1.3375999999999999</v>
      </c>
      <c r="N437" s="231">
        <v>2.2679</v>
      </c>
      <c r="O437" s="231">
        <v>0.63780000000000003</v>
      </c>
      <c r="P437" s="231">
        <v>0</v>
      </c>
    </row>
    <row r="438" spans="1:16" ht="15">
      <c r="A438" s="74">
        <v>28</v>
      </c>
      <c r="B438" s="231">
        <v>0</v>
      </c>
      <c r="C438" s="231">
        <v>0</v>
      </c>
      <c r="D438" s="231">
        <v>2.5676000000000001</v>
      </c>
      <c r="E438" s="231">
        <v>0.7258</v>
      </c>
      <c r="F438" s="231">
        <v>2.3635999999999999</v>
      </c>
      <c r="G438" s="231">
        <v>0.69789999999999996</v>
      </c>
      <c r="H438" s="231">
        <v>2.6566999999999998</v>
      </c>
      <c r="I438" s="231">
        <v>0.9254</v>
      </c>
      <c r="J438" s="231">
        <v>2.5821000000000001</v>
      </c>
      <c r="K438" s="231">
        <v>0.6411</v>
      </c>
      <c r="L438" s="231">
        <v>2.1587000000000001</v>
      </c>
      <c r="M438" s="231">
        <v>1.2830999999999999</v>
      </c>
      <c r="N438" s="231">
        <v>2.1839</v>
      </c>
      <c r="O438" s="231">
        <v>0.61419999999999997</v>
      </c>
      <c r="P438" s="231">
        <v>0</v>
      </c>
    </row>
    <row r="439" spans="1:16" ht="15">
      <c r="A439" s="74">
        <v>29</v>
      </c>
      <c r="B439" s="231">
        <v>0</v>
      </c>
      <c r="C439" s="231">
        <v>0</v>
      </c>
      <c r="D439" s="231">
        <v>2.5350000000000001</v>
      </c>
      <c r="E439" s="231">
        <v>0.7056</v>
      </c>
      <c r="F439" s="231">
        <v>2.3708999999999998</v>
      </c>
      <c r="G439" s="231">
        <v>0.68820000000000003</v>
      </c>
      <c r="H439" s="231">
        <v>2.5968</v>
      </c>
      <c r="I439" s="231">
        <v>0.91459999999999997</v>
      </c>
      <c r="J439" s="231">
        <v>2.4790000000000001</v>
      </c>
      <c r="K439" s="231">
        <v>0.66269999999999996</v>
      </c>
      <c r="L439" s="231">
        <v>2.1034000000000002</v>
      </c>
      <c r="M439" s="231">
        <v>1.2285999999999999</v>
      </c>
      <c r="N439" s="231">
        <v>2.0998999999999999</v>
      </c>
      <c r="O439" s="231">
        <v>0.59060000000000001</v>
      </c>
      <c r="P439" s="231">
        <v>0</v>
      </c>
    </row>
    <row r="440" spans="1:16" ht="15">
      <c r="A440" s="74">
        <v>30</v>
      </c>
      <c r="B440" s="231">
        <v>0</v>
      </c>
      <c r="C440" s="231">
        <v>0</v>
      </c>
      <c r="D440" s="231">
        <v>2.5024000000000002</v>
      </c>
      <c r="E440" s="231">
        <v>0.68540000000000001</v>
      </c>
      <c r="F440" s="231">
        <v>2.3782000000000001</v>
      </c>
      <c r="G440" s="231">
        <v>0.67849999999999999</v>
      </c>
      <c r="H440" s="231">
        <v>2.5369000000000002</v>
      </c>
      <c r="I440" s="231">
        <v>0.90390000000000004</v>
      </c>
      <c r="J440" s="231">
        <v>2.3759000000000001</v>
      </c>
      <c r="K440" s="231">
        <v>0.68430000000000002</v>
      </c>
      <c r="L440" s="231">
        <v>2.0482</v>
      </c>
      <c r="M440" s="231">
        <v>1.1741999999999999</v>
      </c>
      <c r="N440" s="231">
        <v>2.016</v>
      </c>
      <c r="O440" s="231">
        <v>0.56699999999999995</v>
      </c>
      <c r="P440" s="231">
        <v>0</v>
      </c>
    </row>
    <row r="441" spans="1:16" ht="15">
      <c r="A441" s="74">
        <v>31</v>
      </c>
      <c r="B441" s="231">
        <v>0</v>
      </c>
      <c r="C441" s="231">
        <v>0</v>
      </c>
      <c r="D441" s="231">
        <v>2.4701</v>
      </c>
      <c r="E441" s="231">
        <v>0.67510000000000003</v>
      </c>
      <c r="F441" s="231">
        <v>2.3445999999999998</v>
      </c>
      <c r="G441" s="231">
        <v>0.6673</v>
      </c>
      <c r="H441" s="231">
        <v>2.5605000000000002</v>
      </c>
      <c r="I441" s="231">
        <v>0.88870000000000005</v>
      </c>
      <c r="J441" s="231">
        <v>2.3159999999999998</v>
      </c>
      <c r="K441" s="231">
        <v>0.67930000000000001</v>
      </c>
      <c r="L441" s="231">
        <v>2.0247000000000002</v>
      </c>
      <c r="M441" s="231">
        <v>1.1572</v>
      </c>
      <c r="N441" s="231">
        <v>1.9585999999999999</v>
      </c>
      <c r="O441" s="231">
        <v>0.57640000000000002</v>
      </c>
      <c r="P441" s="231">
        <v>0</v>
      </c>
    </row>
    <row r="442" spans="1:16" ht="15">
      <c r="A442" s="74">
        <v>32</v>
      </c>
      <c r="B442" s="231">
        <v>0</v>
      </c>
      <c r="C442" s="231">
        <v>0</v>
      </c>
      <c r="D442" s="231">
        <v>2.4379</v>
      </c>
      <c r="E442" s="231">
        <v>0.66490000000000005</v>
      </c>
      <c r="F442" s="231">
        <v>2.3109000000000002</v>
      </c>
      <c r="G442" s="231">
        <v>0.65610000000000002</v>
      </c>
      <c r="H442" s="231">
        <v>2.5840999999999998</v>
      </c>
      <c r="I442" s="231">
        <v>0.87339999999999995</v>
      </c>
      <c r="J442" s="231">
        <v>2.2561</v>
      </c>
      <c r="K442" s="231">
        <v>0.67430000000000001</v>
      </c>
      <c r="L442" s="231">
        <v>2.0011999999999999</v>
      </c>
      <c r="M442" s="231">
        <v>1.1402000000000001</v>
      </c>
      <c r="N442" s="231">
        <v>1.9013</v>
      </c>
      <c r="O442" s="231">
        <v>0.58589999999999998</v>
      </c>
      <c r="P442" s="231">
        <v>0</v>
      </c>
    </row>
    <row r="443" spans="1:16" ht="15">
      <c r="A443" s="74">
        <v>33</v>
      </c>
      <c r="B443" s="231">
        <v>0</v>
      </c>
      <c r="C443" s="231">
        <v>0</v>
      </c>
      <c r="D443" s="231">
        <v>2.9617</v>
      </c>
      <c r="E443" s="231">
        <v>0.77880000000000005</v>
      </c>
      <c r="F443" s="231">
        <v>2.7096</v>
      </c>
      <c r="G443" s="231">
        <v>0.7671</v>
      </c>
      <c r="H443" s="231">
        <v>3.109</v>
      </c>
      <c r="I443" s="231">
        <v>1.0222</v>
      </c>
      <c r="J443" s="231">
        <v>2.6101999999999999</v>
      </c>
      <c r="K443" s="231">
        <v>0.79690000000000005</v>
      </c>
      <c r="L443" s="231">
        <v>2.3536999999999999</v>
      </c>
      <c r="M443" s="231">
        <v>1.3364</v>
      </c>
      <c r="N443" s="231">
        <v>2.1909000000000001</v>
      </c>
      <c r="O443" s="231">
        <v>0.71030000000000004</v>
      </c>
      <c r="P443" s="231">
        <v>0</v>
      </c>
    </row>
    <row r="444" spans="1:16" ht="15">
      <c r="A444" s="74">
        <v>34</v>
      </c>
      <c r="B444" s="231">
        <v>0</v>
      </c>
      <c r="C444" s="231">
        <v>0</v>
      </c>
      <c r="D444" s="231">
        <v>2.9647999999999999</v>
      </c>
      <c r="E444" s="231">
        <v>0.76890000000000003</v>
      </c>
      <c r="F444" s="231">
        <v>2.6775000000000002</v>
      </c>
      <c r="G444" s="231">
        <v>0.75600000000000001</v>
      </c>
      <c r="H444" s="231">
        <v>3.1476999999999999</v>
      </c>
      <c r="I444" s="231">
        <v>1.0075000000000001</v>
      </c>
      <c r="J444" s="231">
        <v>2.5459000000000001</v>
      </c>
      <c r="K444" s="231">
        <v>0.79339999999999999</v>
      </c>
      <c r="L444" s="231">
        <v>2.3328000000000002</v>
      </c>
      <c r="M444" s="231">
        <v>1.3202</v>
      </c>
      <c r="N444" s="231">
        <v>2.1284000000000001</v>
      </c>
      <c r="O444" s="231">
        <v>0.72409999999999997</v>
      </c>
      <c r="P444" s="231">
        <v>0</v>
      </c>
    </row>
    <row r="445" spans="1:16" ht="15">
      <c r="A445" s="74">
        <v>35</v>
      </c>
      <c r="B445" s="231">
        <v>0</v>
      </c>
      <c r="C445" s="231">
        <v>0</v>
      </c>
      <c r="D445" s="231">
        <v>2.9679000000000002</v>
      </c>
      <c r="E445" s="231">
        <v>0.75900000000000001</v>
      </c>
      <c r="F445" s="231">
        <v>2.6453000000000002</v>
      </c>
      <c r="G445" s="231">
        <v>0.74480000000000002</v>
      </c>
      <c r="H445" s="231">
        <v>3.1863000000000001</v>
      </c>
      <c r="I445" s="231">
        <v>0.99280000000000002</v>
      </c>
      <c r="J445" s="231">
        <v>2.4815999999999998</v>
      </c>
      <c r="K445" s="231">
        <v>0.78990000000000005</v>
      </c>
      <c r="L445" s="231">
        <v>2.3119000000000001</v>
      </c>
      <c r="M445" s="231">
        <v>1.3039000000000001</v>
      </c>
      <c r="N445" s="231">
        <v>2.0659000000000001</v>
      </c>
      <c r="O445" s="231">
        <v>0.7379</v>
      </c>
      <c r="P445" s="231">
        <v>0</v>
      </c>
    </row>
    <row r="446" spans="1:16" ht="15">
      <c r="A446" s="74">
        <v>36</v>
      </c>
      <c r="B446" s="231">
        <v>0</v>
      </c>
      <c r="C446" s="231">
        <v>0</v>
      </c>
      <c r="D446" s="231">
        <v>2.9710999999999999</v>
      </c>
      <c r="E446" s="231">
        <v>0.749</v>
      </c>
      <c r="F446" s="231">
        <v>2.6132</v>
      </c>
      <c r="G446" s="231">
        <v>0.73370000000000002</v>
      </c>
      <c r="H446" s="231">
        <v>3.2250000000000001</v>
      </c>
      <c r="I446" s="231">
        <v>0.97799999999999998</v>
      </c>
      <c r="J446" s="231">
        <v>2.4173</v>
      </c>
      <c r="K446" s="231">
        <v>0.78639999999999999</v>
      </c>
      <c r="L446" s="231">
        <v>2.2909999999999999</v>
      </c>
      <c r="M446" s="231">
        <v>1.2876000000000001</v>
      </c>
      <c r="N446" s="231">
        <v>2.0034000000000001</v>
      </c>
      <c r="O446" s="231">
        <v>0.75180000000000002</v>
      </c>
      <c r="P446" s="231">
        <v>0</v>
      </c>
    </row>
    <row r="447" spans="1:16" ht="15">
      <c r="A447" s="74">
        <v>37</v>
      </c>
      <c r="B447" s="231">
        <v>0</v>
      </c>
      <c r="C447" s="231">
        <v>0</v>
      </c>
      <c r="D447" s="231">
        <v>2.9742000000000002</v>
      </c>
      <c r="E447" s="231">
        <v>0.73909999999999998</v>
      </c>
      <c r="F447" s="231">
        <v>2.5811000000000002</v>
      </c>
      <c r="G447" s="231">
        <v>0.72250000000000003</v>
      </c>
      <c r="H447" s="231">
        <v>3.2635999999999998</v>
      </c>
      <c r="I447" s="231">
        <v>0.96330000000000005</v>
      </c>
      <c r="J447" s="231">
        <v>2.3530000000000002</v>
      </c>
      <c r="K447" s="231">
        <v>0.78290000000000004</v>
      </c>
      <c r="L447" s="231">
        <v>2.27</v>
      </c>
      <c r="M447" s="231">
        <v>1.2713000000000001</v>
      </c>
      <c r="N447" s="231">
        <v>1.9409000000000001</v>
      </c>
      <c r="O447" s="231">
        <v>0.76559999999999995</v>
      </c>
      <c r="P447" s="231">
        <v>0</v>
      </c>
    </row>
    <row r="448" spans="1:16" ht="15">
      <c r="A448" s="74">
        <v>38</v>
      </c>
      <c r="B448" s="231">
        <v>0</v>
      </c>
      <c r="C448" s="231">
        <v>0</v>
      </c>
      <c r="D448" s="231">
        <v>2.9773000000000001</v>
      </c>
      <c r="E448" s="231">
        <v>0.72909999999999997</v>
      </c>
      <c r="F448" s="231">
        <v>2.5489999999999999</v>
      </c>
      <c r="G448" s="231">
        <v>0.71140000000000003</v>
      </c>
      <c r="H448" s="231">
        <v>3.3022999999999998</v>
      </c>
      <c r="I448" s="231">
        <v>0.94850000000000001</v>
      </c>
      <c r="J448" s="231">
        <v>2.2887</v>
      </c>
      <c r="K448" s="231">
        <v>0.77939999999999998</v>
      </c>
      <c r="L448" s="231">
        <v>2.2490999999999999</v>
      </c>
      <c r="M448" s="231">
        <v>1.2549999999999999</v>
      </c>
      <c r="N448" s="231">
        <v>1.8784000000000001</v>
      </c>
      <c r="O448" s="231">
        <v>0.77939999999999998</v>
      </c>
      <c r="P448" s="231">
        <v>0</v>
      </c>
    </row>
    <row r="449" spans="1:16" ht="15">
      <c r="A449" s="74">
        <v>39</v>
      </c>
      <c r="B449" s="231">
        <v>0</v>
      </c>
      <c r="C449" s="231">
        <v>0</v>
      </c>
      <c r="D449" s="231">
        <v>2.9803999999999999</v>
      </c>
      <c r="E449" s="231">
        <v>0.71919999999999995</v>
      </c>
      <c r="F449" s="231">
        <v>2.5169000000000001</v>
      </c>
      <c r="G449" s="231">
        <v>0.70030000000000003</v>
      </c>
      <c r="H449" s="231">
        <v>3.3409</v>
      </c>
      <c r="I449" s="231">
        <v>0.93379999999999996</v>
      </c>
      <c r="J449" s="231">
        <v>2.2244000000000002</v>
      </c>
      <c r="K449" s="231">
        <v>0.77600000000000002</v>
      </c>
      <c r="L449" s="231">
        <v>2.2282000000000002</v>
      </c>
      <c r="M449" s="231">
        <v>1.2386999999999999</v>
      </c>
      <c r="N449" s="231">
        <v>1.8159000000000001</v>
      </c>
      <c r="O449" s="231">
        <v>0.79320000000000002</v>
      </c>
      <c r="P449" s="231">
        <v>0</v>
      </c>
    </row>
    <row r="450" spans="1:16" ht="15">
      <c r="A450" s="74">
        <v>40</v>
      </c>
      <c r="B450" s="231">
        <v>0</v>
      </c>
      <c r="C450" s="231">
        <v>0</v>
      </c>
      <c r="D450" s="231">
        <v>2.9834999999999998</v>
      </c>
      <c r="E450" s="231">
        <v>0.70930000000000004</v>
      </c>
      <c r="F450" s="231">
        <v>2.4847999999999999</v>
      </c>
      <c r="G450" s="231">
        <v>0.68910000000000005</v>
      </c>
      <c r="H450" s="231">
        <v>3.3795000000000002</v>
      </c>
      <c r="I450" s="231">
        <v>0.91910000000000003</v>
      </c>
      <c r="J450" s="231">
        <v>2.1600999999999999</v>
      </c>
      <c r="K450" s="231">
        <v>0.77249999999999996</v>
      </c>
      <c r="L450" s="231">
        <v>2.2073</v>
      </c>
      <c r="M450" s="231">
        <v>1.2223999999999999</v>
      </c>
      <c r="N450" s="231">
        <v>1.7533000000000001</v>
      </c>
      <c r="O450" s="231">
        <v>0.80700000000000005</v>
      </c>
      <c r="P450" s="231">
        <v>0</v>
      </c>
    </row>
    <row r="451" spans="1:16" ht="15">
      <c r="A451" s="74">
        <v>41</v>
      </c>
      <c r="B451" s="231">
        <v>0</v>
      </c>
      <c r="C451" s="231">
        <v>0</v>
      </c>
      <c r="D451" s="231">
        <v>2.9866000000000001</v>
      </c>
      <c r="E451" s="231">
        <v>0.69930000000000003</v>
      </c>
      <c r="F451" s="231">
        <v>2.4527000000000001</v>
      </c>
      <c r="G451" s="231">
        <v>0.67800000000000005</v>
      </c>
      <c r="H451" s="231">
        <v>3.4182000000000001</v>
      </c>
      <c r="I451" s="231">
        <v>0.90429999999999999</v>
      </c>
      <c r="J451" s="231">
        <v>2.0958000000000001</v>
      </c>
      <c r="K451" s="231">
        <v>0.76900000000000002</v>
      </c>
      <c r="L451" s="231">
        <v>2.1863999999999999</v>
      </c>
      <c r="M451" s="231">
        <v>1.2061999999999999</v>
      </c>
      <c r="N451" s="231">
        <v>1.6908000000000001</v>
      </c>
      <c r="O451" s="231">
        <v>0.82079999999999997</v>
      </c>
      <c r="P451" s="231">
        <v>0</v>
      </c>
    </row>
    <row r="452" spans="1:16" ht="15">
      <c r="A452" s="74">
        <v>42</v>
      </c>
      <c r="B452" s="231">
        <v>0</v>
      </c>
      <c r="C452" s="231">
        <v>0</v>
      </c>
      <c r="D452" s="231">
        <v>2.9897</v>
      </c>
      <c r="E452" s="231">
        <v>0.68940000000000001</v>
      </c>
      <c r="F452" s="231">
        <v>2.4205999999999999</v>
      </c>
      <c r="G452" s="231">
        <v>0.66679999999999995</v>
      </c>
      <c r="H452" s="231">
        <v>3.4567999999999999</v>
      </c>
      <c r="I452" s="231">
        <v>0.88959999999999995</v>
      </c>
      <c r="J452" s="231">
        <v>2.0314999999999999</v>
      </c>
      <c r="K452" s="231">
        <v>0.76549999999999996</v>
      </c>
      <c r="L452" s="231">
        <v>2.1655000000000002</v>
      </c>
      <c r="M452" s="231">
        <v>1.1899</v>
      </c>
      <c r="N452" s="231">
        <v>1.6283000000000001</v>
      </c>
      <c r="O452" s="231">
        <v>0.83460000000000001</v>
      </c>
      <c r="P452" s="231">
        <v>0</v>
      </c>
    </row>
    <row r="453" spans="1:16" ht="15">
      <c r="A453" s="74">
        <v>43</v>
      </c>
      <c r="B453" s="231">
        <v>0</v>
      </c>
      <c r="C453" s="231">
        <v>0</v>
      </c>
      <c r="D453" s="231">
        <v>3.1775000000000002</v>
      </c>
      <c r="E453" s="231">
        <v>0.68369999999999997</v>
      </c>
      <c r="F453" s="231">
        <v>2.4750999999999999</v>
      </c>
      <c r="G453" s="231">
        <v>0.66159999999999997</v>
      </c>
      <c r="H453" s="231">
        <v>3.3971</v>
      </c>
      <c r="I453" s="231">
        <v>0.87270000000000003</v>
      </c>
      <c r="J453" s="231">
        <v>2.0251999999999999</v>
      </c>
      <c r="K453" s="231">
        <v>0.75529999999999997</v>
      </c>
      <c r="L453" s="231">
        <v>2.1355</v>
      </c>
      <c r="M453" s="231">
        <v>1.167</v>
      </c>
      <c r="N453" s="231">
        <v>1.5904</v>
      </c>
      <c r="O453" s="231">
        <v>0.82340000000000002</v>
      </c>
      <c r="P453" s="231">
        <v>0</v>
      </c>
    </row>
    <row r="454" spans="1:16" ht="15">
      <c r="A454" s="74">
        <v>44</v>
      </c>
      <c r="B454" s="231">
        <v>0</v>
      </c>
      <c r="C454" s="231">
        <v>0</v>
      </c>
      <c r="D454" s="231">
        <v>3.3653</v>
      </c>
      <c r="E454" s="231">
        <v>0.67810000000000004</v>
      </c>
      <c r="F454" s="231">
        <v>2.5295999999999998</v>
      </c>
      <c r="G454" s="231">
        <v>0.65639999999999998</v>
      </c>
      <c r="H454" s="231">
        <v>3.3374000000000001</v>
      </c>
      <c r="I454" s="231">
        <v>0.85580000000000001</v>
      </c>
      <c r="J454" s="231">
        <v>2.0190000000000001</v>
      </c>
      <c r="K454" s="231">
        <v>0.74519999999999997</v>
      </c>
      <c r="L454" s="231">
        <v>2.1055999999999999</v>
      </c>
      <c r="M454" s="231">
        <v>1.1439999999999999</v>
      </c>
      <c r="N454" s="231">
        <v>1.5525</v>
      </c>
      <c r="O454" s="231">
        <v>0.81220000000000003</v>
      </c>
      <c r="P454" s="231">
        <v>0</v>
      </c>
    </row>
    <row r="455" spans="1:16" ht="15">
      <c r="A455" s="74">
        <v>45</v>
      </c>
      <c r="B455" s="231">
        <v>0</v>
      </c>
      <c r="C455" s="231">
        <v>0</v>
      </c>
      <c r="D455" s="231">
        <v>3.5565000000000002</v>
      </c>
      <c r="E455" s="231">
        <v>0.86080000000000001</v>
      </c>
      <c r="F455" s="231">
        <v>3.3142</v>
      </c>
      <c r="G455" s="231">
        <v>0.83360000000000001</v>
      </c>
      <c r="H455" s="231">
        <v>4.1933999999999996</v>
      </c>
      <c r="I455" s="231">
        <v>0.98950000000000005</v>
      </c>
      <c r="J455" s="231">
        <v>2.5773999999999999</v>
      </c>
      <c r="K455" s="231">
        <v>0.94059999999999999</v>
      </c>
      <c r="L455" s="231">
        <v>2.6562999999999999</v>
      </c>
      <c r="M455" s="231">
        <v>1.4340999999999999</v>
      </c>
      <c r="N455" s="231">
        <v>1.9369000000000001</v>
      </c>
      <c r="O455" s="231">
        <v>1.0249999999999999</v>
      </c>
      <c r="P455" s="231">
        <v>0</v>
      </c>
    </row>
    <row r="456" spans="1:16" ht="15">
      <c r="A456" s="74">
        <v>46</v>
      </c>
      <c r="B456" s="231">
        <v>0</v>
      </c>
      <c r="C456" s="231">
        <v>0</v>
      </c>
      <c r="D456" s="231">
        <v>3.7444999999999999</v>
      </c>
      <c r="E456" s="231">
        <v>0.85550000000000004</v>
      </c>
      <c r="F456" s="231">
        <v>3.3927</v>
      </c>
      <c r="G456" s="231">
        <v>0.82879999999999998</v>
      </c>
      <c r="H456" s="231">
        <v>4.1257000000000001</v>
      </c>
      <c r="I456" s="231">
        <v>0.97929999999999995</v>
      </c>
      <c r="J456" s="231">
        <v>2.5752999999999999</v>
      </c>
      <c r="K456" s="231">
        <v>0.92949999999999999</v>
      </c>
      <c r="L456" s="231">
        <v>2.6236999999999999</v>
      </c>
      <c r="M456" s="231">
        <v>1.4077</v>
      </c>
      <c r="N456" s="231">
        <v>1.8922000000000001</v>
      </c>
      <c r="O456" s="231">
        <v>1.0127999999999999</v>
      </c>
      <c r="P456" s="231">
        <v>0</v>
      </c>
    </row>
    <row r="457" spans="1:16" ht="15">
      <c r="A457" s="74">
        <v>47</v>
      </c>
      <c r="B457" s="231">
        <v>0</v>
      </c>
      <c r="C457" s="231">
        <v>0</v>
      </c>
      <c r="D457" s="231">
        <v>3.9323999999999999</v>
      </c>
      <c r="E457" s="231">
        <v>0.85019999999999996</v>
      </c>
      <c r="F457" s="231">
        <v>3.4712000000000001</v>
      </c>
      <c r="G457" s="231">
        <v>0.82389999999999997</v>
      </c>
      <c r="H457" s="231">
        <v>4.0579999999999998</v>
      </c>
      <c r="I457" s="231">
        <v>0.96919999999999995</v>
      </c>
      <c r="J457" s="231">
        <v>2.5731999999999999</v>
      </c>
      <c r="K457" s="231">
        <v>0.91849999999999998</v>
      </c>
      <c r="L457" s="231">
        <v>2.5910000000000002</v>
      </c>
      <c r="M457" s="231">
        <v>1.3813</v>
      </c>
      <c r="N457" s="231">
        <v>1.8474999999999999</v>
      </c>
      <c r="O457" s="231">
        <v>1.0005999999999999</v>
      </c>
      <c r="P457" s="231">
        <v>0</v>
      </c>
    </row>
    <row r="458" spans="1:16" ht="15">
      <c r="A458" s="74">
        <v>48</v>
      </c>
      <c r="B458" s="231">
        <v>0</v>
      </c>
      <c r="C458" s="231">
        <v>0</v>
      </c>
      <c r="D458" s="231">
        <v>4.1204000000000001</v>
      </c>
      <c r="E458" s="231">
        <v>0.8448</v>
      </c>
      <c r="F458" s="231">
        <v>3.5497000000000001</v>
      </c>
      <c r="G458" s="231">
        <v>0.81910000000000005</v>
      </c>
      <c r="H458" s="231">
        <v>3.9902000000000002</v>
      </c>
      <c r="I458" s="231">
        <v>0.95909999999999995</v>
      </c>
      <c r="J458" s="231">
        <v>2.5710000000000002</v>
      </c>
      <c r="K458" s="231">
        <v>0.90749999999999997</v>
      </c>
      <c r="L458" s="231">
        <v>2.5583999999999998</v>
      </c>
      <c r="M458" s="231">
        <v>1.3549</v>
      </c>
      <c r="N458" s="231">
        <v>1.8028</v>
      </c>
      <c r="O458" s="231">
        <v>0.98850000000000005</v>
      </c>
      <c r="P458" s="231">
        <v>0</v>
      </c>
    </row>
    <row r="459" spans="1:16" ht="15">
      <c r="A459" s="74">
        <v>49</v>
      </c>
      <c r="B459" s="231">
        <v>0</v>
      </c>
      <c r="C459" s="231">
        <v>0</v>
      </c>
      <c r="D459" s="231">
        <v>4.3083999999999998</v>
      </c>
      <c r="E459" s="231">
        <v>0.83950000000000002</v>
      </c>
      <c r="F459" s="231">
        <v>3.6280999999999999</v>
      </c>
      <c r="G459" s="231">
        <v>0.81430000000000002</v>
      </c>
      <c r="H459" s="231">
        <v>3.9224999999999999</v>
      </c>
      <c r="I459" s="231">
        <v>0.94889999999999997</v>
      </c>
      <c r="J459" s="231">
        <v>2.5689000000000002</v>
      </c>
      <c r="K459" s="231">
        <v>0.89649999999999996</v>
      </c>
      <c r="L459" s="231">
        <v>2.5257999999999998</v>
      </c>
      <c r="M459" s="231">
        <v>1.3285</v>
      </c>
      <c r="N459" s="231">
        <v>1.7581</v>
      </c>
      <c r="O459" s="231">
        <v>0.97629999999999995</v>
      </c>
      <c r="P459" s="231">
        <v>0</v>
      </c>
    </row>
    <row r="460" spans="1:16" ht="15">
      <c r="A460" s="74">
        <v>50</v>
      </c>
      <c r="B460" s="231">
        <v>0</v>
      </c>
      <c r="C460" s="231">
        <v>0</v>
      </c>
      <c r="D460" s="231">
        <v>4.4964000000000004</v>
      </c>
      <c r="E460" s="231">
        <v>0.83420000000000005</v>
      </c>
      <c r="F460" s="231">
        <v>3.7065999999999999</v>
      </c>
      <c r="G460" s="231">
        <v>0.80940000000000001</v>
      </c>
      <c r="H460" s="231">
        <v>3.8546999999999998</v>
      </c>
      <c r="I460" s="231">
        <v>0.93879999999999997</v>
      </c>
      <c r="J460" s="231">
        <v>2.5668000000000002</v>
      </c>
      <c r="K460" s="231">
        <v>0.88539999999999996</v>
      </c>
      <c r="L460" s="231">
        <v>2.4931000000000001</v>
      </c>
      <c r="M460" s="231">
        <v>1.3021</v>
      </c>
      <c r="N460" s="231">
        <v>1.7134</v>
      </c>
      <c r="O460" s="231">
        <v>0.96409999999999996</v>
      </c>
      <c r="P460" s="231">
        <v>0</v>
      </c>
    </row>
    <row r="461" spans="1:16" ht="15">
      <c r="A461" s="74">
        <v>51</v>
      </c>
      <c r="B461" s="231">
        <v>0</v>
      </c>
      <c r="C461" s="231">
        <v>0</v>
      </c>
      <c r="D461" s="231">
        <v>4.6844000000000001</v>
      </c>
      <c r="E461" s="231">
        <v>0.82879999999999998</v>
      </c>
      <c r="F461" s="231">
        <v>3.7850999999999999</v>
      </c>
      <c r="G461" s="231">
        <v>0.80459999999999998</v>
      </c>
      <c r="H461" s="231">
        <v>3.7869999999999999</v>
      </c>
      <c r="I461" s="231">
        <v>0.92869999999999997</v>
      </c>
      <c r="J461" s="231">
        <v>2.5646</v>
      </c>
      <c r="K461" s="231">
        <v>0.87439999999999996</v>
      </c>
      <c r="L461" s="231">
        <v>2.4605000000000001</v>
      </c>
      <c r="M461" s="231">
        <v>1.2757000000000001</v>
      </c>
      <c r="N461" s="231">
        <v>1.6687000000000001</v>
      </c>
      <c r="O461" s="231">
        <v>0.95189999999999997</v>
      </c>
      <c r="P461" s="231">
        <v>0</v>
      </c>
    </row>
    <row r="462" spans="1:16" ht="15">
      <c r="A462" s="74">
        <v>52</v>
      </c>
      <c r="B462" s="231">
        <v>0</v>
      </c>
      <c r="C462" s="231">
        <v>0</v>
      </c>
      <c r="D462" s="231">
        <v>4.8723000000000001</v>
      </c>
      <c r="E462" s="231">
        <v>0.82350000000000001</v>
      </c>
      <c r="F462" s="231">
        <v>3.8635999999999999</v>
      </c>
      <c r="G462" s="231">
        <v>0.79969999999999997</v>
      </c>
      <c r="H462" s="231">
        <v>3.7193000000000001</v>
      </c>
      <c r="I462" s="231">
        <v>0.91859999999999997</v>
      </c>
      <c r="J462" s="231">
        <v>2.5625</v>
      </c>
      <c r="K462" s="231">
        <v>0.86339999999999995</v>
      </c>
      <c r="L462" s="231">
        <v>2.4279000000000002</v>
      </c>
      <c r="M462" s="231">
        <v>1.2493000000000001</v>
      </c>
      <c r="N462" s="231">
        <v>1.6240000000000001</v>
      </c>
      <c r="O462" s="231">
        <v>0.93979999999999997</v>
      </c>
      <c r="P462" s="231">
        <v>0</v>
      </c>
    </row>
    <row r="463" spans="1:16" ht="15">
      <c r="A463" s="74">
        <v>53</v>
      </c>
      <c r="B463" s="231">
        <v>0</v>
      </c>
      <c r="C463" s="231">
        <v>0</v>
      </c>
      <c r="D463" s="231">
        <v>5.0602999999999998</v>
      </c>
      <c r="E463" s="231">
        <v>0.81820000000000004</v>
      </c>
      <c r="F463" s="231">
        <v>3.9420999999999999</v>
      </c>
      <c r="G463" s="231">
        <v>0.79490000000000005</v>
      </c>
      <c r="H463" s="231">
        <v>3.6515</v>
      </c>
      <c r="I463" s="231">
        <v>0.90839999999999999</v>
      </c>
      <c r="J463" s="231">
        <v>2.5602999999999998</v>
      </c>
      <c r="K463" s="231">
        <v>0.85240000000000005</v>
      </c>
      <c r="L463" s="231">
        <v>2.3952</v>
      </c>
      <c r="M463" s="231">
        <v>1.2229000000000001</v>
      </c>
      <c r="N463" s="231">
        <v>1.5792999999999999</v>
      </c>
      <c r="O463" s="231">
        <v>0.92759999999999998</v>
      </c>
      <c r="P463" s="231">
        <v>0</v>
      </c>
    </row>
    <row r="464" spans="1:16" ht="15">
      <c r="A464" s="74">
        <v>54</v>
      </c>
      <c r="B464" s="231">
        <v>0</v>
      </c>
      <c r="C464" s="231">
        <v>0</v>
      </c>
      <c r="D464" s="231">
        <v>5.2483000000000004</v>
      </c>
      <c r="E464" s="231">
        <v>0.81289999999999996</v>
      </c>
      <c r="F464" s="231">
        <v>4.0206</v>
      </c>
      <c r="G464" s="231">
        <v>0.79010000000000002</v>
      </c>
      <c r="H464" s="231">
        <v>3.5838000000000001</v>
      </c>
      <c r="I464" s="231">
        <v>0.89829999999999999</v>
      </c>
      <c r="J464" s="231">
        <v>2.5581999999999998</v>
      </c>
      <c r="K464" s="231">
        <v>0.84130000000000005</v>
      </c>
      <c r="L464" s="231">
        <v>2.3626</v>
      </c>
      <c r="M464" s="231">
        <v>1.1964999999999999</v>
      </c>
      <c r="N464" s="231">
        <v>1.5345</v>
      </c>
      <c r="O464" s="231">
        <v>0.91539999999999999</v>
      </c>
      <c r="P464" s="231">
        <v>0</v>
      </c>
    </row>
    <row r="465" spans="1:16" ht="15">
      <c r="A465" s="74">
        <v>55</v>
      </c>
      <c r="B465" s="231">
        <v>0</v>
      </c>
      <c r="C465" s="231">
        <v>0</v>
      </c>
      <c r="D465" s="231">
        <v>5.0114999999999998</v>
      </c>
      <c r="E465" s="231">
        <v>0.80600000000000005</v>
      </c>
      <c r="F465" s="231">
        <v>3.8824000000000001</v>
      </c>
      <c r="G465" s="231">
        <v>0.78649999999999998</v>
      </c>
      <c r="H465" s="231">
        <v>3.5539000000000001</v>
      </c>
      <c r="I465" s="231">
        <v>0.89129999999999998</v>
      </c>
      <c r="J465" s="231">
        <v>2.4106999999999998</v>
      </c>
      <c r="K465" s="231">
        <v>0.83450000000000002</v>
      </c>
      <c r="L465" s="231">
        <v>2.3330000000000002</v>
      </c>
      <c r="M465" s="231">
        <v>1.1862999999999999</v>
      </c>
      <c r="N465" s="231">
        <v>1.4963</v>
      </c>
      <c r="O465" s="231">
        <v>0.90800000000000003</v>
      </c>
      <c r="P465" s="231">
        <v>0</v>
      </c>
    </row>
    <row r="466" spans="1:16" ht="15">
      <c r="A466" s="74">
        <v>56</v>
      </c>
      <c r="B466" s="231">
        <v>0</v>
      </c>
      <c r="C466" s="231">
        <v>0</v>
      </c>
      <c r="D466" s="231">
        <v>4.7747000000000002</v>
      </c>
      <c r="E466" s="231">
        <v>0.79910000000000003</v>
      </c>
      <c r="F466" s="231">
        <v>3.7442000000000002</v>
      </c>
      <c r="G466" s="231">
        <v>0.78300000000000003</v>
      </c>
      <c r="H466" s="231">
        <v>3.5240999999999998</v>
      </c>
      <c r="I466" s="231">
        <v>0.88439999999999996</v>
      </c>
      <c r="J466" s="231">
        <v>2.2631999999999999</v>
      </c>
      <c r="K466" s="231">
        <v>0.82769999999999999</v>
      </c>
      <c r="L466" s="231">
        <v>2.3035000000000001</v>
      </c>
      <c r="M466" s="231">
        <v>1.1759999999999999</v>
      </c>
      <c r="N466" s="231">
        <v>1.4581</v>
      </c>
      <c r="O466" s="231">
        <v>0.90059999999999996</v>
      </c>
      <c r="P466" s="231">
        <v>0</v>
      </c>
    </row>
    <row r="467" spans="1:16" ht="15">
      <c r="A467" s="74">
        <v>57</v>
      </c>
      <c r="B467" s="231">
        <v>0</v>
      </c>
      <c r="C467" s="231">
        <v>0</v>
      </c>
      <c r="D467" s="231">
        <v>4.5377999999999998</v>
      </c>
      <c r="E467" s="231">
        <v>0.79220000000000002</v>
      </c>
      <c r="F467" s="231">
        <v>3.6059999999999999</v>
      </c>
      <c r="G467" s="231">
        <v>0.77949999999999997</v>
      </c>
      <c r="H467" s="231">
        <v>3.4943</v>
      </c>
      <c r="I467" s="231">
        <v>0.87739999999999996</v>
      </c>
      <c r="J467" s="231">
        <v>2.1156999999999999</v>
      </c>
      <c r="K467" s="231">
        <v>0.82089999999999996</v>
      </c>
      <c r="L467" s="231">
        <v>2.2738999999999998</v>
      </c>
      <c r="M467" s="231">
        <v>1.1657999999999999</v>
      </c>
      <c r="N467" s="231">
        <v>1.4198</v>
      </c>
      <c r="O467" s="231">
        <v>0.8931</v>
      </c>
      <c r="P467" s="231">
        <v>0</v>
      </c>
    </row>
    <row r="468" spans="1:16" ht="15">
      <c r="A468" s="74">
        <v>58</v>
      </c>
      <c r="B468" s="231">
        <v>0</v>
      </c>
      <c r="C468" s="231">
        <v>0</v>
      </c>
      <c r="D468" s="231">
        <v>4.3010000000000002</v>
      </c>
      <c r="E468" s="231">
        <v>0.7853</v>
      </c>
      <c r="F468" s="231">
        <v>3.4678</v>
      </c>
      <c r="G468" s="231">
        <v>0.77600000000000002</v>
      </c>
      <c r="H468" s="231">
        <v>3.4645000000000001</v>
      </c>
      <c r="I468" s="231">
        <v>0.87039999999999995</v>
      </c>
      <c r="J468" s="231">
        <v>1.9681</v>
      </c>
      <c r="K468" s="231">
        <v>0.81410000000000005</v>
      </c>
      <c r="L468" s="231">
        <v>2.2444000000000002</v>
      </c>
      <c r="M468" s="231">
        <v>1.1556</v>
      </c>
      <c r="N468" s="231">
        <v>1.3815999999999999</v>
      </c>
      <c r="O468" s="231">
        <v>0.88570000000000004</v>
      </c>
      <c r="P468" s="231">
        <v>0</v>
      </c>
    </row>
    <row r="469" spans="1:16" ht="15">
      <c r="A469" s="74">
        <v>59</v>
      </c>
      <c r="B469" s="231">
        <v>0</v>
      </c>
      <c r="C469" s="231">
        <v>0</v>
      </c>
      <c r="D469" s="231">
        <v>4.0641999999999996</v>
      </c>
      <c r="E469" s="231">
        <v>0.77839999999999998</v>
      </c>
      <c r="F469" s="231">
        <v>3.3296000000000001</v>
      </c>
      <c r="G469" s="231">
        <v>0.77249999999999996</v>
      </c>
      <c r="H469" s="231">
        <v>3.4346000000000001</v>
      </c>
      <c r="I469" s="231">
        <v>0.86339999999999995</v>
      </c>
      <c r="J469" s="231">
        <v>1.8206</v>
      </c>
      <c r="K469" s="231">
        <v>0.80730000000000002</v>
      </c>
      <c r="L469" s="231">
        <v>2.2147999999999999</v>
      </c>
      <c r="M469" s="231">
        <v>1.1453</v>
      </c>
      <c r="N469" s="231">
        <v>1.3432999999999999</v>
      </c>
      <c r="O469" s="231">
        <v>0.87829999999999997</v>
      </c>
      <c r="P469" s="231">
        <v>0</v>
      </c>
    </row>
    <row r="470" spans="1:16" ht="15">
      <c r="A470" s="74">
        <v>60</v>
      </c>
      <c r="B470" s="231">
        <v>0</v>
      </c>
      <c r="C470" s="231">
        <v>0</v>
      </c>
      <c r="D470" s="231">
        <v>3.8273999999999999</v>
      </c>
      <c r="E470" s="231">
        <v>0.77149999999999996</v>
      </c>
      <c r="F470" s="231">
        <v>3.1913999999999998</v>
      </c>
      <c r="G470" s="231">
        <v>0.76900000000000002</v>
      </c>
      <c r="H470" s="231">
        <v>3.4047999999999998</v>
      </c>
      <c r="I470" s="231">
        <v>0.85640000000000005</v>
      </c>
      <c r="J470" s="231">
        <v>1.6731</v>
      </c>
      <c r="K470" s="231">
        <v>0.80049999999999999</v>
      </c>
      <c r="L470" s="231">
        <v>2.1852999999999998</v>
      </c>
      <c r="M470" s="231">
        <v>1.1351</v>
      </c>
      <c r="N470" s="231">
        <v>1.3050999999999999</v>
      </c>
      <c r="O470" s="231">
        <v>0.87090000000000001</v>
      </c>
      <c r="P470" s="231">
        <v>0</v>
      </c>
    </row>
    <row r="472" spans="1:16">
      <c r="A472" s="73" t="e">
        <f>HLOOKUP('Calculatrice des coûts NMETI'!$I$22, B476:P537, MATCH('Calculatrice des coûts NMETI'!$K$22,A476:A537))</f>
        <v>#N/A</v>
      </c>
    </row>
    <row r="473" spans="1:16">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74">
        <v>0</v>
      </c>
      <c r="B477" s="231">
        <v>0</v>
      </c>
      <c r="C477" s="231">
        <v>0</v>
      </c>
      <c r="D477" s="231">
        <v>10.1835</v>
      </c>
      <c r="E477" s="231">
        <v>3.3534000000000002</v>
      </c>
      <c r="F477" s="231">
        <v>14.7525</v>
      </c>
      <c r="G477" s="231">
        <v>3.6846000000000001</v>
      </c>
      <c r="H477" s="231">
        <v>16.462499999999999</v>
      </c>
      <c r="I477" s="231">
        <v>4.5073999999999996</v>
      </c>
      <c r="J477" s="231">
        <v>19.196300000000001</v>
      </c>
      <c r="K477" s="231">
        <v>2.484</v>
      </c>
      <c r="L477" s="231">
        <v>10.668799999999999</v>
      </c>
      <c r="M477" s="231">
        <v>3.5034999999999998</v>
      </c>
      <c r="N477" s="231">
        <v>0</v>
      </c>
      <c r="O477" s="231">
        <v>0</v>
      </c>
      <c r="P477" s="231">
        <v>0</v>
      </c>
    </row>
    <row r="478" spans="1:16" ht="15">
      <c r="A478" s="74">
        <v>1</v>
      </c>
      <c r="B478" s="231">
        <v>0</v>
      </c>
      <c r="C478" s="231">
        <v>0</v>
      </c>
      <c r="D478" s="231">
        <v>9.0519999999999996</v>
      </c>
      <c r="E478" s="231">
        <v>2.9807999999999999</v>
      </c>
      <c r="F478" s="231">
        <v>13.113300000000001</v>
      </c>
      <c r="G478" s="231">
        <v>3.2751999999999999</v>
      </c>
      <c r="H478" s="231">
        <v>14.6333</v>
      </c>
      <c r="I478" s="231">
        <v>4.0065999999999997</v>
      </c>
      <c r="J478" s="231">
        <v>17.063300000000002</v>
      </c>
      <c r="K478" s="231">
        <v>2.2080000000000002</v>
      </c>
      <c r="L478" s="231">
        <v>9.4832999999999998</v>
      </c>
      <c r="M478" s="231">
        <v>3.1141999999999999</v>
      </c>
      <c r="N478" s="231">
        <v>0</v>
      </c>
      <c r="O478" s="231">
        <v>0</v>
      </c>
      <c r="P478" s="231">
        <v>0</v>
      </c>
    </row>
    <row r="479" spans="1:16" ht="15">
      <c r="A479" s="74">
        <v>2</v>
      </c>
      <c r="B479" s="231">
        <v>0</v>
      </c>
      <c r="C479" s="231">
        <v>0</v>
      </c>
      <c r="D479" s="231">
        <v>7.9204999999999997</v>
      </c>
      <c r="E479" s="231">
        <v>2.6082000000000001</v>
      </c>
      <c r="F479" s="231">
        <v>11.4742</v>
      </c>
      <c r="G479" s="231">
        <v>2.8658000000000001</v>
      </c>
      <c r="H479" s="231">
        <v>12.8042</v>
      </c>
      <c r="I479" s="231">
        <v>3.5057999999999998</v>
      </c>
      <c r="J479" s="231">
        <v>14.930400000000001</v>
      </c>
      <c r="K479" s="231">
        <v>1.9319999999999999</v>
      </c>
      <c r="L479" s="231">
        <v>8.2979000000000003</v>
      </c>
      <c r="M479" s="231">
        <v>2.7248999999999999</v>
      </c>
      <c r="N479" s="231">
        <v>0</v>
      </c>
      <c r="O479" s="231">
        <v>0</v>
      </c>
      <c r="P479" s="231">
        <v>0</v>
      </c>
    </row>
    <row r="480" spans="1:16" ht="15">
      <c r="A480" s="74">
        <v>3</v>
      </c>
      <c r="B480" s="231">
        <v>0</v>
      </c>
      <c r="C480" s="231">
        <v>0</v>
      </c>
      <c r="D480" s="231">
        <v>6.7889999999999997</v>
      </c>
      <c r="E480" s="231">
        <v>2.2355999999999998</v>
      </c>
      <c r="F480" s="231">
        <v>9.8350000000000009</v>
      </c>
      <c r="G480" s="231">
        <v>2.4563999999999999</v>
      </c>
      <c r="H480" s="231">
        <v>10.975</v>
      </c>
      <c r="I480" s="231">
        <v>3.0049999999999999</v>
      </c>
      <c r="J480" s="231">
        <v>12.797499999999999</v>
      </c>
      <c r="K480" s="231">
        <v>1.6559999999999999</v>
      </c>
      <c r="L480" s="231">
        <v>7.1124999999999998</v>
      </c>
      <c r="M480" s="231">
        <v>2.3357000000000001</v>
      </c>
      <c r="N480" s="231">
        <v>0</v>
      </c>
      <c r="O480" s="231">
        <v>0</v>
      </c>
      <c r="P480" s="231">
        <v>0</v>
      </c>
    </row>
    <row r="481" spans="1:16" ht="15">
      <c r="A481" s="74">
        <v>4</v>
      </c>
      <c r="B481" s="231">
        <v>0</v>
      </c>
      <c r="C481" s="231">
        <v>0</v>
      </c>
      <c r="D481" s="231">
        <v>5.6574999999999998</v>
      </c>
      <c r="E481" s="231">
        <v>1.863</v>
      </c>
      <c r="F481" s="231">
        <v>8.1958000000000002</v>
      </c>
      <c r="G481" s="231">
        <v>2.0470000000000002</v>
      </c>
      <c r="H481" s="231">
        <v>9.1457999999999995</v>
      </c>
      <c r="I481" s="231">
        <v>2.5041000000000002</v>
      </c>
      <c r="J481" s="231">
        <v>10.6646</v>
      </c>
      <c r="K481" s="231">
        <v>1.38</v>
      </c>
      <c r="L481" s="231">
        <v>5.9271000000000003</v>
      </c>
      <c r="M481" s="231">
        <v>1.9463999999999999</v>
      </c>
      <c r="N481" s="231">
        <v>0</v>
      </c>
      <c r="O481" s="231">
        <v>0</v>
      </c>
      <c r="P481" s="231">
        <v>0</v>
      </c>
    </row>
    <row r="482" spans="1:16" ht="15">
      <c r="A482" s="74">
        <v>5</v>
      </c>
      <c r="B482" s="231">
        <v>0</v>
      </c>
      <c r="C482" s="231">
        <v>0</v>
      </c>
      <c r="D482" s="231">
        <v>4.5259999999999998</v>
      </c>
      <c r="E482" s="231">
        <v>1.4903999999999999</v>
      </c>
      <c r="F482" s="231">
        <v>6.5567000000000002</v>
      </c>
      <c r="G482" s="231">
        <v>1.6375999999999999</v>
      </c>
      <c r="H482" s="231">
        <v>7.3167</v>
      </c>
      <c r="I482" s="231">
        <v>2.0032999999999999</v>
      </c>
      <c r="J482" s="231">
        <v>8.5317000000000007</v>
      </c>
      <c r="K482" s="231">
        <v>1.1040000000000001</v>
      </c>
      <c r="L482" s="231">
        <v>4.7416999999999998</v>
      </c>
      <c r="M482" s="231">
        <v>1.5570999999999999</v>
      </c>
      <c r="N482" s="231">
        <v>0</v>
      </c>
      <c r="O482" s="231">
        <v>0</v>
      </c>
      <c r="P482" s="231">
        <v>0</v>
      </c>
    </row>
    <row r="483" spans="1:16" ht="15">
      <c r="A483" s="74">
        <v>6</v>
      </c>
      <c r="B483" s="231">
        <v>0</v>
      </c>
      <c r="C483" s="231">
        <v>0</v>
      </c>
      <c r="D483" s="231">
        <v>3.3944999999999999</v>
      </c>
      <c r="E483" s="231">
        <v>1.1177999999999999</v>
      </c>
      <c r="F483" s="231">
        <v>4.9175000000000004</v>
      </c>
      <c r="G483" s="231">
        <v>1.2282</v>
      </c>
      <c r="H483" s="231">
        <v>5.4874999999999998</v>
      </c>
      <c r="I483" s="231">
        <v>1.5024999999999999</v>
      </c>
      <c r="J483" s="231">
        <v>6.3987999999999996</v>
      </c>
      <c r="K483" s="231">
        <v>0.82799999999999996</v>
      </c>
      <c r="L483" s="231">
        <v>3.5562999999999998</v>
      </c>
      <c r="M483" s="231">
        <v>1.1677999999999999</v>
      </c>
      <c r="N483" s="231">
        <v>0</v>
      </c>
      <c r="O483" s="231">
        <v>0</v>
      </c>
      <c r="P483" s="231">
        <v>0</v>
      </c>
    </row>
    <row r="484" spans="1:16" ht="15">
      <c r="A484" s="74">
        <v>7</v>
      </c>
      <c r="B484" s="231">
        <v>0</v>
      </c>
      <c r="C484" s="231">
        <v>0</v>
      </c>
      <c r="D484" s="231">
        <v>3.3418000000000001</v>
      </c>
      <c r="E484" s="231">
        <v>1.0868</v>
      </c>
      <c r="F484" s="231">
        <v>4.6860999999999997</v>
      </c>
      <c r="G484" s="231">
        <v>1.1940999999999999</v>
      </c>
      <c r="H484" s="231">
        <v>5.2561999999999998</v>
      </c>
      <c r="I484" s="231">
        <v>1.4607000000000001</v>
      </c>
      <c r="J484" s="231">
        <v>6.1319999999999997</v>
      </c>
      <c r="K484" s="231">
        <v>0.80500000000000005</v>
      </c>
      <c r="L484" s="231">
        <v>3.4575</v>
      </c>
      <c r="M484" s="231">
        <v>1.1354</v>
      </c>
      <c r="N484" s="231">
        <v>0</v>
      </c>
      <c r="O484" s="231">
        <v>0</v>
      </c>
      <c r="P484" s="231">
        <v>0</v>
      </c>
    </row>
    <row r="485" spans="1:16" ht="15">
      <c r="A485" s="74">
        <v>8</v>
      </c>
      <c r="B485" s="231">
        <v>0</v>
      </c>
      <c r="C485" s="231">
        <v>0</v>
      </c>
      <c r="D485" s="231">
        <v>3.2890999999999999</v>
      </c>
      <c r="E485" s="231">
        <v>1.0557000000000001</v>
      </c>
      <c r="F485" s="231">
        <v>4.4546000000000001</v>
      </c>
      <c r="G485" s="231">
        <v>1.1599999999999999</v>
      </c>
      <c r="H485" s="231">
        <v>5.0248999999999997</v>
      </c>
      <c r="I485" s="231">
        <v>1.419</v>
      </c>
      <c r="J485" s="231">
        <v>5.8653000000000004</v>
      </c>
      <c r="K485" s="231">
        <v>0.78200000000000003</v>
      </c>
      <c r="L485" s="231">
        <v>3.3588</v>
      </c>
      <c r="M485" s="231">
        <v>1.1029</v>
      </c>
      <c r="N485" s="231">
        <v>0</v>
      </c>
      <c r="O485" s="231">
        <v>0</v>
      </c>
      <c r="P485" s="231">
        <v>0</v>
      </c>
    </row>
    <row r="486" spans="1:16" ht="15">
      <c r="A486" s="74">
        <v>9</v>
      </c>
      <c r="B486" s="231">
        <v>0</v>
      </c>
      <c r="C486" s="231">
        <v>0</v>
      </c>
      <c r="D486" s="231">
        <v>3.2364999999999999</v>
      </c>
      <c r="E486" s="231">
        <v>1.0246999999999999</v>
      </c>
      <c r="F486" s="231">
        <v>4.2232000000000003</v>
      </c>
      <c r="G486" s="231">
        <v>1.1258999999999999</v>
      </c>
      <c r="H486" s="231">
        <v>4.7935999999999996</v>
      </c>
      <c r="I486" s="231">
        <v>1.3773</v>
      </c>
      <c r="J486" s="231">
        <v>5.5986000000000002</v>
      </c>
      <c r="K486" s="231">
        <v>0.75900000000000001</v>
      </c>
      <c r="L486" s="231">
        <v>3.26</v>
      </c>
      <c r="M486" s="231">
        <v>1.0705</v>
      </c>
      <c r="N486" s="231">
        <v>0</v>
      </c>
      <c r="O486" s="231">
        <v>0</v>
      </c>
      <c r="P486" s="231">
        <v>0</v>
      </c>
    </row>
    <row r="487" spans="1:16" ht="15">
      <c r="A487" s="74">
        <v>10</v>
      </c>
      <c r="B487" s="231">
        <v>0</v>
      </c>
      <c r="C487" s="231">
        <v>0</v>
      </c>
      <c r="D487" s="231">
        <v>3.1838000000000002</v>
      </c>
      <c r="E487" s="231">
        <v>0.99360000000000004</v>
      </c>
      <c r="F487" s="231">
        <v>3.9916999999999998</v>
      </c>
      <c r="G487" s="231">
        <v>1.0916999999999999</v>
      </c>
      <c r="H487" s="231">
        <v>4.5621999999999998</v>
      </c>
      <c r="I487" s="231">
        <v>1.3354999999999999</v>
      </c>
      <c r="J487" s="231">
        <v>5.3319000000000001</v>
      </c>
      <c r="K487" s="231">
        <v>0.73599999999999999</v>
      </c>
      <c r="L487" s="231">
        <v>3.1613000000000002</v>
      </c>
      <c r="M487" s="231">
        <v>1.0381</v>
      </c>
      <c r="N487" s="231">
        <v>0</v>
      </c>
      <c r="O487" s="231">
        <v>0</v>
      </c>
      <c r="P487" s="231">
        <v>0</v>
      </c>
    </row>
    <row r="488" spans="1:16" ht="15">
      <c r="A488" s="74">
        <v>11</v>
      </c>
      <c r="B488" s="231">
        <v>0</v>
      </c>
      <c r="C488" s="231">
        <v>0</v>
      </c>
      <c r="D488" s="231">
        <v>3.1311</v>
      </c>
      <c r="E488" s="231">
        <v>0.96260000000000001</v>
      </c>
      <c r="F488" s="231">
        <v>3.7603</v>
      </c>
      <c r="G488" s="231">
        <v>1.0576000000000001</v>
      </c>
      <c r="H488" s="231">
        <v>4.3308999999999997</v>
      </c>
      <c r="I488" s="231">
        <v>1.2938000000000001</v>
      </c>
      <c r="J488" s="231">
        <v>5.0651999999999999</v>
      </c>
      <c r="K488" s="231">
        <v>0.71299999999999997</v>
      </c>
      <c r="L488" s="231">
        <v>3.0625</v>
      </c>
      <c r="M488" s="231">
        <v>1.0056</v>
      </c>
      <c r="N488" s="231">
        <v>0</v>
      </c>
      <c r="O488" s="231">
        <v>0</v>
      </c>
      <c r="P488" s="231">
        <v>0</v>
      </c>
    </row>
    <row r="489" spans="1:16" ht="15">
      <c r="A489" s="74">
        <v>12</v>
      </c>
      <c r="B489" s="231">
        <v>0</v>
      </c>
      <c r="C489" s="231">
        <v>0</v>
      </c>
      <c r="D489" s="231">
        <v>3.0783999999999998</v>
      </c>
      <c r="E489" s="231">
        <v>0.93149999999999999</v>
      </c>
      <c r="F489" s="231">
        <v>3.5287999999999999</v>
      </c>
      <c r="G489" s="231">
        <v>1.0235000000000001</v>
      </c>
      <c r="H489" s="231">
        <v>4.0995999999999997</v>
      </c>
      <c r="I489" s="231">
        <v>1.2521</v>
      </c>
      <c r="J489" s="231">
        <v>4.7984999999999998</v>
      </c>
      <c r="K489" s="231">
        <v>0.69</v>
      </c>
      <c r="L489" s="231">
        <v>2.9638</v>
      </c>
      <c r="M489" s="231">
        <v>0.97319999999999995</v>
      </c>
      <c r="N489" s="231">
        <v>0</v>
      </c>
      <c r="O489" s="231">
        <v>0</v>
      </c>
      <c r="P489" s="231">
        <v>0</v>
      </c>
    </row>
    <row r="490" spans="1:16" ht="15">
      <c r="A490" s="74">
        <v>13</v>
      </c>
      <c r="B490" s="231">
        <v>0</v>
      </c>
      <c r="C490" s="231">
        <v>0</v>
      </c>
      <c r="D490" s="231">
        <v>3.0257000000000001</v>
      </c>
      <c r="E490" s="231">
        <v>0.90049999999999997</v>
      </c>
      <c r="F490" s="231">
        <v>3.2974000000000001</v>
      </c>
      <c r="G490" s="231">
        <v>0.98939999999999995</v>
      </c>
      <c r="H490" s="231">
        <v>3.8683000000000001</v>
      </c>
      <c r="I490" s="231">
        <v>1.2102999999999999</v>
      </c>
      <c r="J490" s="231">
        <v>4.5316999999999998</v>
      </c>
      <c r="K490" s="231">
        <v>0.66700000000000004</v>
      </c>
      <c r="L490" s="231">
        <v>2.8650000000000002</v>
      </c>
      <c r="M490" s="231">
        <v>0.94069999999999998</v>
      </c>
      <c r="N490" s="231">
        <v>0</v>
      </c>
      <c r="O490" s="231">
        <v>0</v>
      </c>
      <c r="P490" s="231">
        <v>0</v>
      </c>
    </row>
    <row r="491" spans="1:16" ht="15">
      <c r="A491" s="74">
        <v>14</v>
      </c>
      <c r="B491" s="231">
        <v>0</v>
      </c>
      <c r="C491" s="231">
        <v>0</v>
      </c>
      <c r="D491" s="231">
        <v>2.9729999999999999</v>
      </c>
      <c r="E491" s="231">
        <v>0.86939999999999995</v>
      </c>
      <c r="F491" s="231">
        <v>3.0659000000000001</v>
      </c>
      <c r="G491" s="231">
        <v>0.95530000000000004</v>
      </c>
      <c r="H491" s="231">
        <v>3.637</v>
      </c>
      <c r="I491" s="231">
        <v>1.1686000000000001</v>
      </c>
      <c r="J491" s="231">
        <v>4.2649999999999997</v>
      </c>
      <c r="K491" s="231">
        <v>0.64400000000000002</v>
      </c>
      <c r="L491" s="231">
        <v>2.7663000000000002</v>
      </c>
      <c r="M491" s="231">
        <v>0.9083</v>
      </c>
      <c r="N491" s="231">
        <v>0</v>
      </c>
      <c r="O491" s="231">
        <v>0</v>
      </c>
      <c r="P491" s="231">
        <v>0</v>
      </c>
    </row>
    <row r="492" spans="1:16" ht="15">
      <c r="A492" s="74">
        <v>15</v>
      </c>
      <c r="B492" s="231">
        <v>0</v>
      </c>
      <c r="C492" s="231">
        <v>0</v>
      </c>
      <c r="D492" s="231">
        <v>2.9203999999999999</v>
      </c>
      <c r="E492" s="231">
        <v>0.83840000000000003</v>
      </c>
      <c r="F492" s="231">
        <v>2.8344999999999998</v>
      </c>
      <c r="G492" s="231">
        <v>0.92120000000000002</v>
      </c>
      <c r="H492" s="231">
        <v>3.4056999999999999</v>
      </c>
      <c r="I492" s="231">
        <v>1.1269</v>
      </c>
      <c r="J492" s="231">
        <v>3.9983</v>
      </c>
      <c r="K492" s="231">
        <v>0.621</v>
      </c>
      <c r="L492" s="231">
        <v>2.6675</v>
      </c>
      <c r="M492" s="231">
        <v>0.87590000000000001</v>
      </c>
      <c r="N492" s="231">
        <v>0</v>
      </c>
      <c r="O492" s="231">
        <v>0</v>
      </c>
      <c r="P492" s="231">
        <v>0</v>
      </c>
    </row>
    <row r="493" spans="1:16" ht="15">
      <c r="A493" s="74">
        <v>16</v>
      </c>
      <c r="B493" s="231">
        <v>0</v>
      </c>
      <c r="C493" s="231">
        <v>0</v>
      </c>
      <c r="D493" s="231">
        <v>2.8677000000000001</v>
      </c>
      <c r="E493" s="231">
        <v>0.80730000000000002</v>
      </c>
      <c r="F493" s="231">
        <v>2.6030000000000002</v>
      </c>
      <c r="G493" s="231">
        <v>0.88700000000000001</v>
      </c>
      <c r="H493" s="231">
        <v>3.1743000000000001</v>
      </c>
      <c r="I493" s="231">
        <v>1.0851</v>
      </c>
      <c r="J493" s="231">
        <v>3.7315999999999998</v>
      </c>
      <c r="K493" s="231">
        <v>0.59799999999999998</v>
      </c>
      <c r="L493" s="231">
        <v>2.5688</v>
      </c>
      <c r="M493" s="231">
        <v>0.84340000000000004</v>
      </c>
      <c r="N493" s="231">
        <v>0</v>
      </c>
      <c r="O493" s="231">
        <v>0</v>
      </c>
      <c r="P493" s="231">
        <v>0</v>
      </c>
    </row>
    <row r="494" spans="1:16" ht="15">
      <c r="A494" s="74">
        <v>17</v>
      </c>
      <c r="B494" s="231">
        <v>0</v>
      </c>
      <c r="C494" s="231">
        <v>0</v>
      </c>
      <c r="D494" s="231">
        <v>2.8149999999999999</v>
      </c>
      <c r="E494" s="231">
        <v>0.77629999999999999</v>
      </c>
      <c r="F494" s="231">
        <v>2.3715999999999999</v>
      </c>
      <c r="G494" s="231">
        <v>0.85289999999999999</v>
      </c>
      <c r="H494" s="231">
        <v>2.9430000000000001</v>
      </c>
      <c r="I494" s="231">
        <v>1.0434000000000001</v>
      </c>
      <c r="J494" s="231">
        <v>3.4649000000000001</v>
      </c>
      <c r="K494" s="231">
        <v>0.57499999999999996</v>
      </c>
      <c r="L494" s="231">
        <v>2.4700000000000002</v>
      </c>
      <c r="M494" s="231">
        <v>0.81100000000000005</v>
      </c>
      <c r="N494" s="231">
        <v>0</v>
      </c>
      <c r="O494" s="231">
        <v>0</v>
      </c>
      <c r="P494" s="231">
        <v>0</v>
      </c>
    </row>
    <row r="495" spans="1:16" ht="15">
      <c r="A495" s="74">
        <v>18</v>
      </c>
      <c r="B495" s="231">
        <v>0</v>
      </c>
      <c r="C495" s="231">
        <v>0</v>
      </c>
      <c r="D495" s="231">
        <v>2.7623000000000002</v>
      </c>
      <c r="E495" s="231">
        <v>0.74519999999999997</v>
      </c>
      <c r="F495" s="231">
        <v>2.1402000000000001</v>
      </c>
      <c r="G495" s="231">
        <v>0.81879999999999997</v>
      </c>
      <c r="H495" s="231">
        <v>2.7117</v>
      </c>
      <c r="I495" s="231">
        <v>1.0017</v>
      </c>
      <c r="J495" s="231">
        <v>3.1981999999999999</v>
      </c>
      <c r="K495" s="231">
        <v>0.55200000000000005</v>
      </c>
      <c r="L495" s="231">
        <v>2.3713000000000002</v>
      </c>
      <c r="M495" s="231">
        <v>0.77859999999999996</v>
      </c>
      <c r="N495" s="231">
        <v>2.8083</v>
      </c>
      <c r="O495" s="231">
        <v>1.6167</v>
      </c>
      <c r="P495" s="231">
        <v>0</v>
      </c>
    </row>
    <row r="496" spans="1:16" ht="15">
      <c r="A496" s="74">
        <v>19</v>
      </c>
      <c r="B496" s="231">
        <v>0</v>
      </c>
      <c r="C496" s="231">
        <v>0</v>
      </c>
      <c r="D496" s="231">
        <v>2.8818999999999999</v>
      </c>
      <c r="E496" s="231">
        <v>0.73529999999999995</v>
      </c>
      <c r="F496" s="231">
        <v>2.2002999999999999</v>
      </c>
      <c r="G496" s="231">
        <v>0.8054</v>
      </c>
      <c r="H496" s="231">
        <v>2.7313000000000001</v>
      </c>
      <c r="I496" s="231">
        <v>0.98070000000000002</v>
      </c>
      <c r="J496" s="231">
        <v>3.0760999999999998</v>
      </c>
      <c r="K496" s="231">
        <v>0.57379999999999998</v>
      </c>
      <c r="L496" s="231">
        <v>2.298</v>
      </c>
      <c r="M496" s="231">
        <v>0.8054</v>
      </c>
      <c r="N496" s="231">
        <v>2.7303000000000002</v>
      </c>
      <c r="O496" s="231">
        <v>1.5718000000000001</v>
      </c>
      <c r="P496" s="231">
        <v>0</v>
      </c>
    </row>
    <row r="497" spans="1:16" ht="15">
      <c r="A497" s="74">
        <v>20</v>
      </c>
      <c r="B497" s="231">
        <v>0</v>
      </c>
      <c r="C497" s="231">
        <v>0</v>
      </c>
      <c r="D497" s="231">
        <v>3.0015000000000001</v>
      </c>
      <c r="E497" s="231">
        <v>0.72550000000000003</v>
      </c>
      <c r="F497" s="231">
        <v>2.2605</v>
      </c>
      <c r="G497" s="231">
        <v>0.79200000000000004</v>
      </c>
      <c r="H497" s="231">
        <v>2.7509999999999999</v>
      </c>
      <c r="I497" s="231">
        <v>0.9597</v>
      </c>
      <c r="J497" s="231">
        <v>2.9540000000000002</v>
      </c>
      <c r="K497" s="231">
        <v>0.59550000000000003</v>
      </c>
      <c r="L497" s="231">
        <v>2.2246999999999999</v>
      </c>
      <c r="M497" s="231">
        <v>0.83220000000000005</v>
      </c>
      <c r="N497" s="231">
        <v>2.6522999999999999</v>
      </c>
      <c r="O497" s="231">
        <v>1.5268999999999999</v>
      </c>
      <c r="P497" s="231">
        <v>0</v>
      </c>
    </row>
    <row r="498" spans="1:16" ht="15">
      <c r="A498" s="74">
        <v>21</v>
      </c>
      <c r="B498" s="231">
        <v>0</v>
      </c>
      <c r="C498" s="231">
        <v>0</v>
      </c>
      <c r="D498" s="231">
        <v>3.1211000000000002</v>
      </c>
      <c r="E498" s="231">
        <v>0.71560000000000001</v>
      </c>
      <c r="F498" s="231">
        <v>2.3207</v>
      </c>
      <c r="G498" s="231">
        <v>0.77859999999999996</v>
      </c>
      <c r="H498" s="231">
        <v>2.7706</v>
      </c>
      <c r="I498" s="231">
        <v>0.93869999999999998</v>
      </c>
      <c r="J498" s="231">
        <v>2.8319000000000001</v>
      </c>
      <c r="K498" s="231">
        <v>0.61729999999999996</v>
      </c>
      <c r="L498" s="231">
        <v>2.1514000000000002</v>
      </c>
      <c r="M498" s="231">
        <v>0.85909999999999997</v>
      </c>
      <c r="N498" s="231">
        <v>2.5743</v>
      </c>
      <c r="O498" s="231">
        <v>1.482</v>
      </c>
      <c r="P498" s="231">
        <v>0</v>
      </c>
    </row>
    <row r="499" spans="1:16" ht="15">
      <c r="A499" s="74">
        <v>22</v>
      </c>
      <c r="B499" s="231">
        <v>0</v>
      </c>
      <c r="C499" s="231">
        <v>0</v>
      </c>
      <c r="D499" s="231">
        <v>3.2406999999999999</v>
      </c>
      <c r="E499" s="231">
        <v>0.70569999999999999</v>
      </c>
      <c r="F499" s="231">
        <v>2.3809</v>
      </c>
      <c r="G499" s="231">
        <v>0.7651</v>
      </c>
      <c r="H499" s="231">
        <v>2.7902999999999998</v>
      </c>
      <c r="I499" s="231">
        <v>0.91769999999999996</v>
      </c>
      <c r="J499" s="231">
        <v>2.7098</v>
      </c>
      <c r="K499" s="231">
        <v>0.63900000000000001</v>
      </c>
      <c r="L499" s="231">
        <v>2.0781000000000001</v>
      </c>
      <c r="M499" s="231">
        <v>0.88590000000000002</v>
      </c>
      <c r="N499" s="231">
        <v>2.4963000000000002</v>
      </c>
      <c r="O499" s="231">
        <v>1.4371</v>
      </c>
      <c r="P499" s="231">
        <v>0</v>
      </c>
    </row>
    <row r="500" spans="1:16" ht="15">
      <c r="A500" s="74">
        <v>23</v>
      </c>
      <c r="B500" s="231">
        <v>0</v>
      </c>
      <c r="C500" s="231">
        <v>0</v>
      </c>
      <c r="D500" s="231">
        <v>3.3603000000000001</v>
      </c>
      <c r="E500" s="231">
        <v>0.69579999999999997</v>
      </c>
      <c r="F500" s="231">
        <v>2.4411</v>
      </c>
      <c r="G500" s="231">
        <v>0.75170000000000003</v>
      </c>
      <c r="H500" s="231">
        <v>2.8098999999999998</v>
      </c>
      <c r="I500" s="231">
        <v>0.89670000000000005</v>
      </c>
      <c r="J500" s="231">
        <v>2.5876999999999999</v>
      </c>
      <c r="K500" s="231">
        <v>0.66080000000000005</v>
      </c>
      <c r="L500" s="231">
        <v>2.0047000000000001</v>
      </c>
      <c r="M500" s="231">
        <v>0.91269999999999996</v>
      </c>
      <c r="N500" s="231">
        <v>2.4182999999999999</v>
      </c>
      <c r="O500" s="231">
        <v>1.3922000000000001</v>
      </c>
      <c r="P500" s="231">
        <v>0</v>
      </c>
    </row>
    <row r="501" spans="1:16" ht="15">
      <c r="A501" s="74">
        <v>24</v>
      </c>
      <c r="B501" s="231">
        <v>0</v>
      </c>
      <c r="C501" s="231">
        <v>0</v>
      </c>
      <c r="D501" s="231">
        <v>3.4799000000000002</v>
      </c>
      <c r="E501" s="231">
        <v>0.68600000000000005</v>
      </c>
      <c r="F501" s="231">
        <v>2.5013000000000001</v>
      </c>
      <c r="G501" s="231">
        <v>0.73829999999999996</v>
      </c>
      <c r="H501" s="231">
        <v>2.8296000000000001</v>
      </c>
      <c r="I501" s="231">
        <v>0.87570000000000003</v>
      </c>
      <c r="J501" s="231">
        <v>2.4655999999999998</v>
      </c>
      <c r="K501" s="231">
        <v>0.6825</v>
      </c>
      <c r="L501" s="231">
        <v>1.9314</v>
      </c>
      <c r="M501" s="231">
        <v>0.93959999999999999</v>
      </c>
      <c r="N501" s="231">
        <v>2.3403</v>
      </c>
      <c r="O501" s="231">
        <v>1.3472999999999999</v>
      </c>
      <c r="P501" s="231">
        <v>0</v>
      </c>
    </row>
    <row r="502" spans="1:16" ht="15">
      <c r="A502" s="74">
        <v>25</v>
      </c>
      <c r="B502" s="231">
        <v>0</v>
      </c>
      <c r="C502" s="231">
        <v>0</v>
      </c>
      <c r="D502" s="231">
        <v>3.5994999999999999</v>
      </c>
      <c r="E502" s="231">
        <v>0.67610000000000003</v>
      </c>
      <c r="F502" s="231">
        <v>2.5613999999999999</v>
      </c>
      <c r="G502" s="231">
        <v>0.72489999999999999</v>
      </c>
      <c r="H502" s="231">
        <v>2.8492000000000002</v>
      </c>
      <c r="I502" s="231">
        <v>0.85470000000000002</v>
      </c>
      <c r="J502" s="231">
        <v>2.3435000000000001</v>
      </c>
      <c r="K502" s="231">
        <v>0.70430000000000004</v>
      </c>
      <c r="L502" s="231">
        <v>1.8581000000000001</v>
      </c>
      <c r="M502" s="231">
        <v>0.96640000000000004</v>
      </c>
      <c r="N502" s="231">
        <v>2.2622</v>
      </c>
      <c r="O502" s="231">
        <v>1.3024</v>
      </c>
      <c r="P502" s="231">
        <v>0</v>
      </c>
    </row>
    <row r="503" spans="1:16" ht="15">
      <c r="A503" s="74">
        <v>26</v>
      </c>
      <c r="B503" s="231">
        <v>0</v>
      </c>
      <c r="C503" s="231">
        <v>0</v>
      </c>
      <c r="D503" s="231">
        <v>3.7191000000000001</v>
      </c>
      <c r="E503" s="231">
        <v>0.66620000000000001</v>
      </c>
      <c r="F503" s="231">
        <v>2.6215999999999999</v>
      </c>
      <c r="G503" s="231">
        <v>0.71150000000000002</v>
      </c>
      <c r="H503" s="231">
        <v>2.8689</v>
      </c>
      <c r="I503" s="231">
        <v>0.83379999999999999</v>
      </c>
      <c r="J503" s="231">
        <v>2.2214</v>
      </c>
      <c r="K503" s="231">
        <v>0.72599999999999998</v>
      </c>
      <c r="L503" s="231">
        <v>1.7847999999999999</v>
      </c>
      <c r="M503" s="231">
        <v>0.99319999999999997</v>
      </c>
      <c r="N503" s="231">
        <v>2.1842000000000001</v>
      </c>
      <c r="O503" s="231">
        <v>1.2574000000000001</v>
      </c>
      <c r="P503" s="231">
        <v>0</v>
      </c>
    </row>
    <row r="504" spans="1:16" ht="15">
      <c r="A504" s="74">
        <v>27</v>
      </c>
      <c r="B504" s="231">
        <v>0</v>
      </c>
      <c r="C504" s="231">
        <v>0</v>
      </c>
      <c r="D504" s="231">
        <v>3.8386999999999998</v>
      </c>
      <c r="E504" s="231">
        <v>0.65639999999999998</v>
      </c>
      <c r="F504" s="231">
        <v>2.6818</v>
      </c>
      <c r="G504" s="231">
        <v>0.69810000000000005</v>
      </c>
      <c r="H504" s="231">
        <v>2.8885000000000001</v>
      </c>
      <c r="I504" s="231">
        <v>0.81279999999999997</v>
      </c>
      <c r="J504" s="231">
        <v>2.0992999999999999</v>
      </c>
      <c r="K504" s="231">
        <v>0.74780000000000002</v>
      </c>
      <c r="L504" s="231">
        <v>1.7115</v>
      </c>
      <c r="M504" s="231">
        <v>1.0201</v>
      </c>
      <c r="N504" s="231">
        <v>2.1061999999999999</v>
      </c>
      <c r="O504" s="231">
        <v>1.2124999999999999</v>
      </c>
      <c r="P504" s="231">
        <v>0</v>
      </c>
    </row>
    <row r="505" spans="1:16" ht="15">
      <c r="A505" s="74">
        <v>28</v>
      </c>
      <c r="B505" s="231">
        <v>0</v>
      </c>
      <c r="C505" s="231">
        <v>0</v>
      </c>
      <c r="D505" s="231">
        <v>3.9582999999999999</v>
      </c>
      <c r="E505" s="231">
        <v>0.64649999999999996</v>
      </c>
      <c r="F505" s="231">
        <v>2.742</v>
      </c>
      <c r="G505" s="231">
        <v>0.68459999999999999</v>
      </c>
      <c r="H505" s="231">
        <v>2.9081999999999999</v>
      </c>
      <c r="I505" s="231">
        <v>0.79179999999999995</v>
      </c>
      <c r="J505" s="231">
        <v>1.9772000000000001</v>
      </c>
      <c r="K505" s="231">
        <v>0.76949999999999996</v>
      </c>
      <c r="L505" s="231">
        <v>1.6382000000000001</v>
      </c>
      <c r="M505" s="231">
        <v>1.0468999999999999</v>
      </c>
      <c r="N505" s="231">
        <v>2.0282</v>
      </c>
      <c r="O505" s="231">
        <v>1.1676</v>
      </c>
      <c r="P505" s="231">
        <v>0</v>
      </c>
    </row>
    <row r="506" spans="1:16" ht="15">
      <c r="A506" s="74">
        <v>29</v>
      </c>
      <c r="B506" s="231">
        <v>0</v>
      </c>
      <c r="C506" s="231">
        <v>0</v>
      </c>
      <c r="D506" s="231">
        <v>4.0778999999999996</v>
      </c>
      <c r="E506" s="231">
        <v>0.63660000000000005</v>
      </c>
      <c r="F506" s="231">
        <v>2.8022</v>
      </c>
      <c r="G506" s="231">
        <v>0.67120000000000002</v>
      </c>
      <c r="H506" s="231">
        <v>2.9278</v>
      </c>
      <c r="I506" s="231">
        <v>0.77080000000000004</v>
      </c>
      <c r="J506" s="231">
        <v>1.8551</v>
      </c>
      <c r="K506" s="231">
        <v>0.7913</v>
      </c>
      <c r="L506" s="231">
        <v>1.5649</v>
      </c>
      <c r="M506" s="231">
        <v>1.0737000000000001</v>
      </c>
      <c r="N506" s="231">
        <v>1.9501999999999999</v>
      </c>
      <c r="O506" s="231">
        <v>1.1227</v>
      </c>
      <c r="P506" s="231">
        <v>0</v>
      </c>
    </row>
    <row r="507" spans="1:16" ht="15">
      <c r="A507" s="74">
        <v>30</v>
      </c>
      <c r="B507" s="231">
        <v>0</v>
      </c>
      <c r="C507" s="231">
        <v>0</v>
      </c>
      <c r="D507" s="231">
        <v>4.1974999999999998</v>
      </c>
      <c r="E507" s="231">
        <v>0.62680000000000002</v>
      </c>
      <c r="F507" s="231">
        <v>2.8624000000000001</v>
      </c>
      <c r="G507" s="231">
        <v>0.65780000000000005</v>
      </c>
      <c r="H507" s="231">
        <v>2.9474999999999998</v>
      </c>
      <c r="I507" s="231">
        <v>0.74980000000000002</v>
      </c>
      <c r="J507" s="231">
        <v>1.7331000000000001</v>
      </c>
      <c r="K507" s="231">
        <v>0.81310000000000004</v>
      </c>
      <c r="L507" s="231">
        <v>1.4916</v>
      </c>
      <c r="M507" s="231">
        <v>1.1006</v>
      </c>
      <c r="N507" s="231">
        <v>1.8722000000000001</v>
      </c>
      <c r="O507" s="231">
        <v>1.0778000000000001</v>
      </c>
      <c r="P507" s="231">
        <v>0</v>
      </c>
    </row>
    <row r="508" spans="1:16" ht="15">
      <c r="A508" s="74">
        <v>31</v>
      </c>
      <c r="B508" s="231">
        <v>0</v>
      </c>
      <c r="C508" s="231">
        <v>0</v>
      </c>
      <c r="D508" s="231">
        <v>4.5256999999999996</v>
      </c>
      <c r="E508" s="231">
        <v>0.61890000000000001</v>
      </c>
      <c r="F508" s="231">
        <v>2.9556</v>
      </c>
      <c r="G508" s="231">
        <v>0.65</v>
      </c>
      <c r="H508" s="231">
        <v>2.9226999999999999</v>
      </c>
      <c r="I508" s="231">
        <v>0.73819999999999997</v>
      </c>
      <c r="J508" s="231">
        <v>1.8078000000000001</v>
      </c>
      <c r="K508" s="231">
        <v>0.79300000000000004</v>
      </c>
      <c r="L508" s="231">
        <v>1.5051000000000001</v>
      </c>
      <c r="M508" s="231">
        <v>1.0789</v>
      </c>
      <c r="N508" s="231">
        <v>1.8202</v>
      </c>
      <c r="O508" s="231">
        <v>1.0502</v>
      </c>
      <c r="P508" s="231">
        <v>0</v>
      </c>
    </row>
    <row r="509" spans="1:16" ht="15">
      <c r="A509" s="74">
        <v>32</v>
      </c>
      <c r="B509" s="231">
        <v>0</v>
      </c>
      <c r="C509" s="231">
        <v>0</v>
      </c>
      <c r="D509" s="231">
        <v>4.8537999999999997</v>
      </c>
      <c r="E509" s="231">
        <v>0.61099999999999999</v>
      </c>
      <c r="F509" s="231">
        <v>3.0488</v>
      </c>
      <c r="G509" s="231">
        <v>0.64229999999999998</v>
      </c>
      <c r="H509" s="231">
        <v>2.8980000000000001</v>
      </c>
      <c r="I509" s="231">
        <v>0.72660000000000002</v>
      </c>
      <c r="J509" s="231">
        <v>1.8826000000000001</v>
      </c>
      <c r="K509" s="231">
        <v>0.77300000000000002</v>
      </c>
      <c r="L509" s="231">
        <v>1.5185999999999999</v>
      </c>
      <c r="M509" s="231">
        <v>1.0571999999999999</v>
      </c>
      <c r="N509" s="231">
        <v>1.7681</v>
      </c>
      <c r="O509" s="231">
        <v>1.0226</v>
      </c>
      <c r="P509" s="231">
        <v>0</v>
      </c>
    </row>
    <row r="510" spans="1:16" ht="15">
      <c r="A510" s="74">
        <v>33</v>
      </c>
      <c r="B510" s="231">
        <v>0</v>
      </c>
      <c r="C510" s="231">
        <v>0</v>
      </c>
      <c r="D510" s="231">
        <v>6.5888</v>
      </c>
      <c r="E510" s="231">
        <v>0.71779999999999999</v>
      </c>
      <c r="F510" s="231">
        <v>3.8660999999999999</v>
      </c>
      <c r="G510" s="231">
        <v>0.75509999999999999</v>
      </c>
      <c r="H510" s="231">
        <v>3.4205000000000001</v>
      </c>
      <c r="I510" s="231">
        <v>0.85060000000000002</v>
      </c>
      <c r="J510" s="231">
        <v>2.3395999999999999</v>
      </c>
      <c r="K510" s="231">
        <v>0.89500000000000002</v>
      </c>
      <c r="L510" s="231">
        <v>1.8267</v>
      </c>
      <c r="M510" s="231">
        <v>1.2315</v>
      </c>
      <c r="N510" s="231">
        <v>2.0390999999999999</v>
      </c>
      <c r="O510" s="231">
        <v>1.3712</v>
      </c>
      <c r="P510" s="231">
        <v>0</v>
      </c>
    </row>
    <row r="511" spans="1:16" ht="15">
      <c r="A511" s="74">
        <v>34</v>
      </c>
      <c r="B511" s="231">
        <v>0</v>
      </c>
      <c r="C511" s="231">
        <v>0</v>
      </c>
      <c r="D511" s="231">
        <v>7.1342999999999996</v>
      </c>
      <c r="E511" s="231">
        <v>0.71050000000000002</v>
      </c>
      <c r="F511" s="231">
        <v>4.0290999999999997</v>
      </c>
      <c r="G511" s="231">
        <v>0.74809999999999999</v>
      </c>
      <c r="H511" s="231">
        <v>3.4015</v>
      </c>
      <c r="I511" s="231">
        <v>0.83930000000000005</v>
      </c>
      <c r="J511" s="231">
        <v>2.4379</v>
      </c>
      <c r="K511" s="231">
        <v>0.87350000000000005</v>
      </c>
      <c r="L511" s="231">
        <v>1.8489</v>
      </c>
      <c r="M511" s="231">
        <v>1.2092000000000001</v>
      </c>
      <c r="N511" s="231">
        <v>1.9824999999999999</v>
      </c>
      <c r="O511" s="231">
        <v>1.3205</v>
      </c>
      <c r="P511" s="231">
        <v>0</v>
      </c>
    </row>
    <row r="512" spans="1:16" ht="15">
      <c r="A512" s="74">
        <v>35</v>
      </c>
      <c r="B512" s="231">
        <v>0</v>
      </c>
      <c r="C512" s="231">
        <v>0</v>
      </c>
      <c r="D512" s="231">
        <v>7.6798000000000002</v>
      </c>
      <c r="E512" s="231">
        <v>0.70330000000000004</v>
      </c>
      <c r="F512" s="231">
        <v>4.1921999999999997</v>
      </c>
      <c r="G512" s="231">
        <v>0.74109999999999998</v>
      </c>
      <c r="H512" s="231">
        <v>3.3824999999999998</v>
      </c>
      <c r="I512" s="231">
        <v>0.82799999999999996</v>
      </c>
      <c r="J512" s="231">
        <v>2.5362</v>
      </c>
      <c r="K512" s="231">
        <v>0.85209999999999997</v>
      </c>
      <c r="L512" s="231">
        <v>1.8712</v>
      </c>
      <c r="M512" s="231">
        <v>1.1868000000000001</v>
      </c>
      <c r="N512" s="231">
        <v>1.9258999999999999</v>
      </c>
      <c r="O512" s="231">
        <v>1.2698</v>
      </c>
      <c r="P512" s="231">
        <v>0</v>
      </c>
    </row>
    <row r="513" spans="1:16" ht="15">
      <c r="A513" s="74">
        <v>36</v>
      </c>
      <c r="B513" s="231">
        <v>0</v>
      </c>
      <c r="C513" s="231">
        <v>0</v>
      </c>
      <c r="D513" s="231">
        <v>8.2253000000000007</v>
      </c>
      <c r="E513" s="231">
        <v>0.69610000000000005</v>
      </c>
      <c r="F513" s="231">
        <v>4.3552</v>
      </c>
      <c r="G513" s="231">
        <v>0.73419999999999996</v>
      </c>
      <c r="H513" s="231">
        <v>3.3635000000000002</v>
      </c>
      <c r="I513" s="231">
        <v>0.81659999999999999</v>
      </c>
      <c r="J513" s="231">
        <v>2.6345000000000001</v>
      </c>
      <c r="K513" s="231">
        <v>0.83069999999999999</v>
      </c>
      <c r="L513" s="231">
        <v>1.8935</v>
      </c>
      <c r="M513" s="231">
        <v>1.1645000000000001</v>
      </c>
      <c r="N513" s="231">
        <v>1.8693</v>
      </c>
      <c r="O513" s="231">
        <v>1.2191000000000001</v>
      </c>
      <c r="P513" s="231">
        <v>0</v>
      </c>
    </row>
    <row r="514" spans="1:16" ht="15">
      <c r="A514" s="74">
        <v>37</v>
      </c>
      <c r="B514" s="231">
        <v>0</v>
      </c>
      <c r="C514" s="231">
        <v>0</v>
      </c>
      <c r="D514" s="231">
        <v>8.7707999999999995</v>
      </c>
      <c r="E514" s="231">
        <v>0.68889999999999996</v>
      </c>
      <c r="F514" s="231">
        <v>4.5182000000000002</v>
      </c>
      <c r="G514" s="231">
        <v>0.72719999999999996</v>
      </c>
      <c r="H514" s="231">
        <v>3.3445</v>
      </c>
      <c r="I514" s="231">
        <v>0.80530000000000002</v>
      </c>
      <c r="J514" s="231">
        <v>2.7326999999999999</v>
      </c>
      <c r="K514" s="231">
        <v>0.80920000000000003</v>
      </c>
      <c r="L514" s="231">
        <v>1.9157999999999999</v>
      </c>
      <c r="M514" s="231">
        <v>1.1422000000000001</v>
      </c>
      <c r="N514" s="231">
        <v>1.8126</v>
      </c>
      <c r="O514" s="231">
        <v>1.1684000000000001</v>
      </c>
      <c r="P514" s="231">
        <v>0</v>
      </c>
    </row>
    <row r="515" spans="1:16" ht="15">
      <c r="A515" s="74">
        <v>38</v>
      </c>
      <c r="B515" s="231">
        <v>0</v>
      </c>
      <c r="C515" s="231">
        <v>0</v>
      </c>
      <c r="D515" s="231">
        <v>9.3163</v>
      </c>
      <c r="E515" s="231">
        <v>0.68159999999999998</v>
      </c>
      <c r="F515" s="231">
        <v>4.6811999999999996</v>
      </c>
      <c r="G515" s="231">
        <v>0.72019999999999995</v>
      </c>
      <c r="H515" s="231">
        <v>3.3256000000000001</v>
      </c>
      <c r="I515" s="231">
        <v>0.79390000000000005</v>
      </c>
      <c r="J515" s="231">
        <v>2.831</v>
      </c>
      <c r="K515" s="231">
        <v>0.78779999999999994</v>
      </c>
      <c r="L515" s="231">
        <v>1.9380999999999999</v>
      </c>
      <c r="M515" s="231">
        <v>1.1198999999999999</v>
      </c>
      <c r="N515" s="231">
        <v>1.756</v>
      </c>
      <c r="O515" s="231">
        <v>1.1176999999999999</v>
      </c>
      <c r="P515" s="231">
        <v>0</v>
      </c>
    </row>
    <row r="516" spans="1:16" ht="15">
      <c r="A516" s="74">
        <v>39</v>
      </c>
      <c r="B516" s="231">
        <v>0</v>
      </c>
      <c r="C516" s="231">
        <v>0</v>
      </c>
      <c r="D516" s="231">
        <v>9.8618000000000006</v>
      </c>
      <c r="E516" s="231">
        <v>0.6744</v>
      </c>
      <c r="F516" s="231">
        <v>4.8441999999999998</v>
      </c>
      <c r="G516" s="231">
        <v>0.71319999999999995</v>
      </c>
      <c r="H516" s="231">
        <v>3.3066</v>
      </c>
      <c r="I516" s="231">
        <v>0.78259999999999996</v>
      </c>
      <c r="J516" s="231">
        <v>2.9293</v>
      </c>
      <c r="K516" s="231">
        <v>0.76639999999999997</v>
      </c>
      <c r="L516" s="231">
        <v>1.9603999999999999</v>
      </c>
      <c r="M516" s="231">
        <v>1.0974999999999999</v>
      </c>
      <c r="N516" s="231">
        <v>1.6994</v>
      </c>
      <c r="O516" s="231">
        <v>1.0669999999999999</v>
      </c>
      <c r="P516" s="231">
        <v>0</v>
      </c>
    </row>
    <row r="517" spans="1:16" ht="15">
      <c r="A517" s="74">
        <v>40</v>
      </c>
      <c r="B517" s="231">
        <v>0</v>
      </c>
      <c r="C517" s="231">
        <v>0</v>
      </c>
      <c r="D517" s="231">
        <v>10.407299999999999</v>
      </c>
      <c r="E517" s="231">
        <v>0.66720000000000002</v>
      </c>
      <c r="F517" s="231">
        <v>5.0072000000000001</v>
      </c>
      <c r="G517" s="231">
        <v>0.70620000000000005</v>
      </c>
      <c r="H517" s="231">
        <v>3.2875999999999999</v>
      </c>
      <c r="I517" s="231">
        <v>0.77129999999999999</v>
      </c>
      <c r="J517" s="231">
        <v>3.0276000000000001</v>
      </c>
      <c r="K517" s="231">
        <v>0.74490000000000001</v>
      </c>
      <c r="L517" s="231">
        <v>1.9826999999999999</v>
      </c>
      <c r="M517" s="231">
        <v>1.0751999999999999</v>
      </c>
      <c r="N517" s="231">
        <v>1.6428</v>
      </c>
      <c r="O517" s="231">
        <v>1.0164</v>
      </c>
      <c r="P517" s="231">
        <v>0</v>
      </c>
    </row>
    <row r="518" spans="1:16" ht="15">
      <c r="A518" s="74">
        <v>41</v>
      </c>
      <c r="B518" s="231">
        <v>0</v>
      </c>
      <c r="C518" s="231">
        <v>0</v>
      </c>
      <c r="D518" s="231">
        <v>10.9528</v>
      </c>
      <c r="E518" s="231">
        <v>0.66</v>
      </c>
      <c r="F518" s="231">
        <v>5.1703000000000001</v>
      </c>
      <c r="G518" s="231">
        <v>0.69920000000000004</v>
      </c>
      <c r="H518" s="231">
        <v>3.2686000000000002</v>
      </c>
      <c r="I518" s="231">
        <v>0.75990000000000002</v>
      </c>
      <c r="J518" s="231">
        <v>3.1259000000000001</v>
      </c>
      <c r="K518" s="231">
        <v>0.72350000000000003</v>
      </c>
      <c r="L518" s="231">
        <v>2.0049999999999999</v>
      </c>
      <c r="M518" s="231">
        <v>1.0528999999999999</v>
      </c>
      <c r="N518" s="231">
        <v>1.5862000000000001</v>
      </c>
      <c r="O518" s="231">
        <v>0.9657</v>
      </c>
      <c r="P518" s="231">
        <v>0</v>
      </c>
    </row>
    <row r="519" spans="1:16" ht="15">
      <c r="A519" s="74">
        <v>42</v>
      </c>
      <c r="B519" s="231">
        <v>0</v>
      </c>
      <c r="C519" s="231">
        <v>0</v>
      </c>
      <c r="D519" s="231">
        <v>11.4983</v>
      </c>
      <c r="E519" s="231">
        <v>0.65269999999999995</v>
      </c>
      <c r="F519" s="231">
        <v>5.3333000000000004</v>
      </c>
      <c r="G519" s="231">
        <v>0.69220000000000004</v>
      </c>
      <c r="H519" s="231">
        <v>3.2496</v>
      </c>
      <c r="I519" s="231">
        <v>0.74860000000000004</v>
      </c>
      <c r="J519" s="231">
        <v>3.2242000000000002</v>
      </c>
      <c r="K519" s="231">
        <v>0.70209999999999995</v>
      </c>
      <c r="L519" s="231">
        <v>2.0272999999999999</v>
      </c>
      <c r="M519" s="231">
        <v>1.0306</v>
      </c>
      <c r="N519" s="231">
        <v>1.5296000000000001</v>
      </c>
      <c r="O519" s="231">
        <v>0.91500000000000004</v>
      </c>
      <c r="P519" s="231">
        <v>0</v>
      </c>
    </row>
    <row r="520" spans="1:16" ht="15">
      <c r="A520" s="74">
        <v>43</v>
      </c>
      <c r="B520" s="231">
        <v>0</v>
      </c>
      <c r="C520" s="231">
        <v>0</v>
      </c>
      <c r="D520" s="231">
        <v>10.7463</v>
      </c>
      <c r="E520" s="231">
        <v>0.65239999999999998</v>
      </c>
      <c r="F520" s="231">
        <v>5.1096000000000004</v>
      </c>
      <c r="G520" s="231">
        <v>0.68740000000000001</v>
      </c>
      <c r="H520" s="231">
        <v>3.2315999999999998</v>
      </c>
      <c r="I520" s="231">
        <v>0.74639999999999995</v>
      </c>
      <c r="J520" s="231">
        <v>3.1061000000000001</v>
      </c>
      <c r="K520" s="231">
        <v>0.69830000000000003</v>
      </c>
      <c r="L520" s="231">
        <v>2.0331999999999999</v>
      </c>
      <c r="M520" s="231">
        <v>1.018</v>
      </c>
      <c r="N520" s="231">
        <v>1.4974000000000001</v>
      </c>
      <c r="O520" s="231">
        <v>0.89759999999999995</v>
      </c>
      <c r="P520" s="231">
        <v>0</v>
      </c>
    </row>
    <row r="521" spans="1:16" ht="15">
      <c r="A521" s="74">
        <v>44</v>
      </c>
      <c r="B521" s="231">
        <v>0</v>
      </c>
      <c r="C521" s="231">
        <v>0</v>
      </c>
      <c r="D521" s="231">
        <v>9.9943000000000008</v>
      </c>
      <c r="E521" s="231">
        <v>0.65210000000000001</v>
      </c>
      <c r="F521" s="231">
        <v>4.8859000000000004</v>
      </c>
      <c r="G521" s="231">
        <v>0.68259999999999998</v>
      </c>
      <c r="H521" s="231">
        <v>3.2136</v>
      </c>
      <c r="I521" s="231">
        <v>0.74409999999999998</v>
      </c>
      <c r="J521" s="231">
        <v>2.9878999999999998</v>
      </c>
      <c r="K521" s="231">
        <v>0.69450000000000001</v>
      </c>
      <c r="L521" s="231">
        <v>2.0390999999999999</v>
      </c>
      <c r="M521" s="231">
        <v>1.0055000000000001</v>
      </c>
      <c r="N521" s="231">
        <v>1.4652000000000001</v>
      </c>
      <c r="O521" s="231">
        <v>0.88029999999999997</v>
      </c>
      <c r="P521" s="231">
        <v>0</v>
      </c>
    </row>
    <row r="522" spans="1:16" ht="15">
      <c r="A522" s="74">
        <v>45</v>
      </c>
      <c r="B522" s="231">
        <v>0</v>
      </c>
      <c r="C522" s="231">
        <v>0</v>
      </c>
      <c r="D522" s="231">
        <v>9.2510999999999992</v>
      </c>
      <c r="E522" s="231">
        <v>0.83489999999999998</v>
      </c>
      <c r="F522" s="231">
        <v>5.09</v>
      </c>
      <c r="G522" s="231">
        <v>0.86780000000000002</v>
      </c>
      <c r="H522" s="231">
        <v>4.0917000000000003</v>
      </c>
      <c r="I522" s="231">
        <v>0.95009999999999994</v>
      </c>
      <c r="J522" s="231">
        <v>3.5737000000000001</v>
      </c>
      <c r="K522" s="231">
        <v>0.88429999999999997</v>
      </c>
      <c r="L522" s="231">
        <v>2.6198999999999999</v>
      </c>
      <c r="M522" s="231">
        <v>1.2707999999999999</v>
      </c>
      <c r="N522" s="231">
        <v>1.8328</v>
      </c>
      <c r="O522" s="231">
        <v>1.1040000000000001</v>
      </c>
      <c r="P522" s="231">
        <v>0</v>
      </c>
    </row>
    <row r="523" spans="1:16" ht="15">
      <c r="A523" s="74">
        <v>46</v>
      </c>
      <c r="B523" s="231">
        <v>0</v>
      </c>
      <c r="C523" s="231">
        <v>0</v>
      </c>
      <c r="D523" s="231">
        <v>8.4984000000000002</v>
      </c>
      <c r="E523" s="231">
        <v>0.83640000000000003</v>
      </c>
      <c r="F523" s="231">
        <v>4.9093</v>
      </c>
      <c r="G523" s="231">
        <v>0.86360000000000003</v>
      </c>
      <c r="H523" s="231">
        <v>4.0778999999999996</v>
      </c>
      <c r="I523" s="231">
        <v>0.94940000000000002</v>
      </c>
      <c r="J523" s="231">
        <v>3.3978999999999999</v>
      </c>
      <c r="K523" s="231">
        <v>0.88149999999999995</v>
      </c>
      <c r="L523" s="231">
        <v>2.6337999999999999</v>
      </c>
      <c r="M523" s="231">
        <v>1.2575000000000001</v>
      </c>
      <c r="N523" s="231">
        <v>1.7951999999999999</v>
      </c>
      <c r="O523" s="231">
        <v>1.0841000000000001</v>
      </c>
      <c r="P523" s="231">
        <v>0</v>
      </c>
    </row>
    <row r="524" spans="1:16" ht="15">
      <c r="A524" s="74">
        <v>47</v>
      </c>
      <c r="B524" s="231">
        <v>0</v>
      </c>
      <c r="C524" s="231">
        <v>0</v>
      </c>
      <c r="D524" s="231">
        <v>7.7457000000000003</v>
      </c>
      <c r="E524" s="231">
        <v>0.83799999999999997</v>
      </c>
      <c r="F524" s="231">
        <v>4.7286999999999999</v>
      </c>
      <c r="G524" s="231">
        <v>0.85940000000000005</v>
      </c>
      <c r="H524" s="231">
        <v>4.0640000000000001</v>
      </c>
      <c r="I524" s="231">
        <v>0.94869999999999999</v>
      </c>
      <c r="J524" s="231">
        <v>3.2222</v>
      </c>
      <c r="K524" s="231">
        <v>0.87860000000000005</v>
      </c>
      <c r="L524" s="231">
        <v>2.6476000000000002</v>
      </c>
      <c r="M524" s="231">
        <v>1.2441</v>
      </c>
      <c r="N524" s="231">
        <v>1.7577</v>
      </c>
      <c r="O524" s="231">
        <v>1.0642</v>
      </c>
      <c r="P524" s="231">
        <v>0</v>
      </c>
    </row>
    <row r="525" spans="1:16" ht="15">
      <c r="A525" s="74">
        <v>48</v>
      </c>
      <c r="B525" s="231">
        <v>0</v>
      </c>
      <c r="C525" s="231">
        <v>0</v>
      </c>
      <c r="D525" s="231">
        <v>6.9930000000000003</v>
      </c>
      <c r="E525" s="231">
        <v>0.83960000000000001</v>
      </c>
      <c r="F525" s="231">
        <v>4.548</v>
      </c>
      <c r="G525" s="231">
        <v>0.85519999999999996</v>
      </c>
      <c r="H525" s="231">
        <v>4.0502000000000002</v>
      </c>
      <c r="I525" s="231">
        <v>0.94799999999999995</v>
      </c>
      <c r="J525" s="231">
        <v>3.0465</v>
      </c>
      <c r="K525" s="231">
        <v>0.87570000000000003</v>
      </c>
      <c r="L525" s="231">
        <v>2.6614</v>
      </c>
      <c r="M525" s="231">
        <v>1.2307999999999999</v>
      </c>
      <c r="N525" s="231">
        <v>1.7201</v>
      </c>
      <c r="O525" s="231">
        <v>1.0443</v>
      </c>
      <c r="P525" s="231">
        <v>0</v>
      </c>
    </row>
    <row r="526" spans="1:16" ht="15">
      <c r="A526" s="74">
        <v>49</v>
      </c>
      <c r="B526" s="231">
        <v>0</v>
      </c>
      <c r="C526" s="231">
        <v>0</v>
      </c>
      <c r="D526" s="231">
        <v>6.2403000000000004</v>
      </c>
      <c r="E526" s="231">
        <v>0.84109999999999996</v>
      </c>
      <c r="F526" s="231">
        <v>4.3673999999999999</v>
      </c>
      <c r="G526" s="231">
        <v>0.85099999999999998</v>
      </c>
      <c r="H526" s="231">
        <v>4.0364000000000004</v>
      </c>
      <c r="I526" s="231">
        <v>0.94730000000000003</v>
      </c>
      <c r="J526" s="231">
        <v>2.8708</v>
      </c>
      <c r="K526" s="231">
        <v>0.87280000000000002</v>
      </c>
      <c r="L526" s="231">
        <v>2.6751999999999998</v>
      </c>
      <c r="M526" s="231">
        <v>1.2175</v>
      </c>
      <c r="N526" s="231">
        <v>1.6825000000000001</v>
      </c>
      <c r="O526" s="231">
        <v>1.0244</v>
      </c>
      <c r="P526" s="231">
        <v>0</v>
      </c>
    </row>
    <row r="527" spans="1:16" ht="15">
      <c r="A527" s="74">
        <v>50</v>
      </c>
      <c r="B527" s="231">
        <v>0</v>
      </c>
      <c r="C527" s="231">
        <v>0</v>
      </c>
      <c r="D527" s="231">
        <v>5.4875999999999996</v>
      </c>
      <c r="E527" s="231">
        <v>0.8427</v>
      </c>
      <c r="F527" s="231">
        <v>4.1867000000000001</v>
      </c>
      <c r="G527" s="231">
        <v>0.8468</v>
      </c>
      <c r="H527" s="231">
        <v>4.0225999999999997</v>
      </c>
      <c r="I527" s="231">
        <v>0.9466</v>
      </c>
      <c r="J527" s="231">
        <v>2.6951000000000001</v>
      </c>
      <c r="K527" s="231">
        <v>0.86990000000000001</v>
      </c>
      <c r="L527" s="231">
        <v>2.6890000000000001</v>
      </c>
      <c r="M527" s="231">
        <v>1.2041999999999999</v>
      </c>
      <c r="N527" s="231">
        <v>1.6449</v>
      </c>
      <c r="O527" s="231">
        <v>1.0044999999999999</v>
      </c>
      <c r="P527" s="231">
        <v>0</v>
      </c>
    </row>
    <row r="528" spans="1:16" ht="15">
      <c r="A528" s="74">
        <v>51</v>
      </c>
      <c r="B528" s="231">
        <v>0</v>
      </c>
      <c r="C528" s="231">
        <v>0</v>
      </c>
      <c r="D528" s="231">
        <v>4.7348999999999997</v>
      </c>
      <c r="E528" s="231">
        <v>0.84430000000000005</v>
      </c>
      <c r="F528" s="231">
        <v>4.0061</v>
      </c>
      <c r="G528" s="231">
        <v>0.84260000000000002</v>
      </c>
      <c r="H528" s="231">
        <v>4.0087999999999999</v>
      </c>
      <c r="I528" s="231">
        <v>0.94599999999999995</v>
      </c>
      <c r="J528" s="231">
        <v>2.5194000000000001</v>
      </c>
      <c r="K528" s="231">
        <v>0.86709999999999998</v>
      </c>
      <c r="L528" s="231">
        <v>2.7029000000000001</v>
      </c>
      <c r="M528" s="231">
        <v>1.1909000000000001</v>
      </c>
      <c r="N528" s="231">
        <v>1.6073999999999999</v>
      </c>
      <c r="O528" s="231">
        <v>0.98460000000000003</v>
      </c>
      <c r="P528" s="231">
        <v>0</v>
      </c>
    </row>
    <row r="529" spans="1:16" ht="15">
      <c r="A529" s="74">
        <v>52</v>
      </c>
      <c r="B529" s="231">
        <v>0</v>
      </c>
      <c r="C529" s="231">
        <v>0</v>
      </c>
      <c r="D529" s="231">
        <v>3.9822000000000002</v>
      </c>
      <c r="E529" s="231">
        <v>0.8458</v>
      </c>
      <c r="F529" s="231">
        <v>3.8254000000000001</v>
      </c>
      <c r="G529" s="231">
        <v>0.83840000000000003</v>
      </c>
      <c r="H529" s="231">
        <v>3.9950000000000001</v>
      </c>
      <c r="I529" s="231">
        <v>0.94530000000000003</v>
      </c>
      <c r="J529" s="231">
        <v>2.3437000000000001</v>
      </c>
      <c r="K529" s="231">
        <v>0.86419999999999997</v>
      </c>
      <c r="L529" s="231">
        <v>2.7166999999999999</v>
      </c>
      <c r="M529" s="231">
        <v>1.1775</v>
      </c>
      <c r="N529" s="231">
        <v>1.5698000000000001</v>
      </c>
      <c r="O529" s="231">
        <v>0.9647</v>
      </c>
      <c r="P529" s="231">
        <v>0</v>
      </c>
    </row>
    <row r="530" spans="1:16" ht="15">
      <c r="A530" s="74">
        <v>53</v>
      </c>
      <c r="B530" s="231">
        <v>0</v>
      </c>
      <c r="C530" s="231">
        <v>0</v>
      </c>
      <c r="D530" s="231">
        <v>3.2294999999999998</v>
      </c>
      <c r="E530" s="231">
        <v>0.84740000000000004</v>
      </c>
      <c r="F530" s="231">
        <v>3.6448</v>
      </c>
      <c r="G530" s="231">
        <v>0.83420000000000005</v>
      </c>
      <c r="H530" s="231">
        <v>3.9811999999999999</v>
      </c>
      <c r="I530" s="231">
        <v>0.9446</v>
      </c>
      <c r="J530" s="231">
        <v>2.1680000000000001</v>
      </c>
      <c r="K530" s="231">
        <v>0.86129999999999995</v>
      </c>
      <c r="L530" s="231">
        <v>2.7305000000000001</v>
      </c>
      <c r="M530" s="231">
        <v>1.1641999999999999</v>
      </c>
      <c r="N530" s="231">
        <v>1.5322</v>
      </c>
      <c r="O530" s="231">
        <v>0.94479999999999997</v>
      </c>
      <c r="P530" s="231">
        <v>0</v>
      </c>
    </row>
    <row r="531" spans="1:16" ht="15">
      <c r="A531" s="74">
        <v>54</v>
      </c>
      <c r="B531" s="231">
        <v>0</v>
      </c>
      <c r="C531" s="231">
        <v>0</v>
      </c>
      <c r="D531" s="231">
        <v>2.4767999999999999</v>
      </c>
      <c r="E531" s="231">
        <v>0.84889999999999999</v>
      </c>
      <c r="F531" s="231">
        <v>3.4641000000000002</v>
      </c>
      <c r="G531" s="231">
        <v>0.82989999999999997</v>
      </c>
      <c r="H531" s="231">
        <v>3.9674</v>
      </c>
      <c r="I531" s="231">
        <v>0.94389999999999996</v>
      </c>
      <c r="J531" s="231">
        <v>1.9923</v>
      </c>
      <c r="K531" s="231">
        <v>0.85840000000000005</v>
      </c>
      <c r="L531" s="231">
        <v>2.7443</v>
      </c>
      <c r="M531" s="231">
        <v>1.1509</v>
      </c>
      <c r="N531" s="231">
        <v>1.4946999999999999</v>
      </c>
      <c r="O531" s="231">
        <v>0.92490000000000006</v>
      </c>
      <c r="P531" s="231">
        <v>0</v>
      </c>
    </row>
    <row r="532" spans="1:16" ht="15">
      <c r="A532" s="74">
        <v>55</v>
      </c>
      <c r="B532" s="231">
        <v>0</v>
      </c>
      <c r="C532" s="231">
        <v>0</v>
      </c>
      <c r="D532" s="231">
        <v>2.4737</v>
      </c>
      <c r="E532" s="231">
        <v>0.84770000000000001</v>
      </c>
      <c r="F532" s="231">
        <v>3.5813999999999999</v>
      </c>
      <c r="G532" s="231">
        <v>0.82310000000000005</v>
      </c>
      <c r="H532" s="231">
        <v>3.8479999999999999</v>
      </c>
      <c r="I532" s="231">
        <v>0.93559999999999999</v>
      </c>
      <c r="J532" s="231">
        <v>2.1267</v>
      </c>
      <c r="K532" s="231">
        <v>0.84919999999999995</v>
      </c>
      <c r="L532" s="231">
        <v>2.6873999999999998</v>
      </c>
      <c r="M532" s="231">
        <v>1.1446000000000001</v>
      </c>
      <c r="N532" s="231">
        <v>1.4630000000000001</v>
      </c>
      <c r="O532" s="231">
        <v>0.92390000000000005</v>
      </c>
      <c r="P532" s="231">
        <v>0</v>
      </c>
    </row>
    <row r="533" spans="1:16" ht="15">
      <c r="A533" s="74">
        <v>56</v>
      </c>
      <c r="B533" s="231">
        <v>0</v>
      </c>
      <c r="C533" s="231">
        <v>0</v>
      </c>
      <c r="D533" s="231">
        <v>2.4706000000000001</v>
      </c>
      <c r="E533" s="231">
        <v>0.84650000000000003</v>
      </c>
      <c r="F533" s="231">
        <v>3.6987000000000001</v>
      </c>
      <c r="G533" s="231">
        <v>0.81630000000000003</v>
      </c>
      <c r="H533" s="231">
        <v>3.7284999999999999</v>
      </c>
      <c r="I533" s="231">
        <v>0.92730000000000001</v>
      </c>
      <c r="J533" s="231">
        <v>2.2612000000000001</v>
      </c>
      <c r="K533" s="231">
        <v>0.84</v>
      </c>
      <c r="L533" s="231">
        <v>2.6303999999999998</v>
      </c>
      <c r="M533" s="231">
        <v>1.1384000000000001</v>
      </c>
      <c r="N533" s="231">
        <v>1.4314</v>
      </c>
      <c r="O533" s="231">
        <v>0.92290000000000005</v>
      </c>
      <c r="P533" s="231">
        <v>0</v>
      </c>
    </row>
    <row r="534" spans="1:16" ht="15">
      <c r="A534" s="74">
        <v>57</v>
      </c>
      <c r="B534" s="231">
        <v>0</v>
      </c>
      <c r="C534" s="231">
        <v>0</v>
      </c>
      <c r="D534" s="231">
        <v>2.4674999999999998</v>
      </c>
      <c r="E534" s="231">
        <v>0.84530000000000005</v>
      </c>
      <c r="F534" s="231">
        <v>3.8159999999999998</v>
      </c>
      <c r="G534" s="231">
        <v>0.80940000000000001</v>
      </c>
      <c r="H534" s="231">
        <v>3.6091000000000002</v>
      </c>
      <c r="I534" s="231">
        <v>0.91890000000000005</v>
      </c>
      <c r="J534" s="231">
        <v>2.3956</v>
      </c>
      <c r="K534" s="231">
        <v>0.83079999999999998</v>
      </c>
      <c r="L534" s="231">
        <v>2.5735000000000001</v>
      </c>
      <c r="M534" s="231">
        <v>1.1321000000000001</v>
      </c>
      <c r="N534" s="231">
        <v>1.3996999999999999</v>
      </c>
      <c r="O534" s="231">
        <v>0.92190000000000005</v>
      </c>
      <c r="P534" s="231">
        <v>0</v>
      </c>
    </row>
    <row r="535" spans="1:16" ht="15">
      <c r="A535" s="74">
        <v>58</v>
      </c>
      <c r="B535" s="231">
        <v>0</v>
      </c>
      <c r="C535" s="231">
        <v>0</v>
      </c>
      <c r="D535" s="231">
        <v>2.4643000000000002</v>
      </c>
      <c r="E535" s="231">
        <v>0.84399999999999997</v>
      </c>
      <c r="F535" s="231">
        <v>3.9333</v>
      </c>
      <c r="G535" s="231">
        <v>0.80259999999999998</v>
      </c>
      <c r="H535" s="231">
        <v>3.4895999999999998</v>
      </c>
      <c r="I535" s="231">
        <v>0.91059999999999997</v>
      </c>
      <c r="J535" s="231">
        <v>2.5301</v>
      </c>
      <c r="K535" s="231">
        <v>0.8216</v>
      </c>
      <c r="L535" s="231">
        <v>2.5165999999999999</v>
      </c>
      <c r="M535" s="231">
        <v>1.1257999999999999</v>
      </c>
      <c r="N535" s="231">
        <v>1.3681000000000001</v>
      </c>
      <c r="O535" s="231">
        <v>0.92079999999999995</v>
      </c>
      <c r="P535" s="231">
        <v>0</v>
      </c>
    </row>
    <row r="536" spans="1:16" ht="15">
      <c r="A536" s="74">
        <v>59</v>
      </c>
      <c r="B536" s="231">
        <v>0</v>
      </c>
      <c r="C536" s="231">
        <v>0</v>
      </c>
      <c r="D536" s="231">
        <v>2.4611999999999998</v>
      </c>
      <c r="E536" s="231">
        <v>0.84279999999999999</v>
      </c>
      <c r="F536" s="231">
        <v>4.0507</v>
      </c>
      <c r="G536" s="231">
        <v>0.79569999999999996</v>
      </c>
      <c r="H536" s="231">
        <v>3.3702000000000001</v>
      </c>
      <c r="I536" s="231">
        <v>0.90229999999999999</v>
      </c>
      <c r="J536" s="231">
        <v>2.6644999999999999</v>
      </c>
      <c r="K536" s="231">
        <v>0.81240000000000001</v>
      </c>
      <c r="L536" s="231">
        <v>2.4596</v>
      </c>
      <c r="M536" s="231">
        <v>1.1194999999999999</v>
      </c>
      <c r="N536" s="231">
        <v>1.3364</v>
      </c>
      <c r="O536" s="231">
        <v>0.91979999999999995</v>
      </c>
      <c r="P536" s="231">
        <v>0</v>
      </c>
    </row>
    <row r="537" spans="1:16" ht="15">
      <c r="A537" s="74">
        <v>60</v>
      </c>
      <c r="B537" s="231">
        <v>0</v>
      </c>
      <c r="C537" s="231">
        <v>0</v>
      </c>
      <c r="D537" s="231">
        <v>2.4581</v>
      </c>
      <c r="E537" s="231">
        <v>0.84160000000000001</v>
      </c>
      <c r="F537" s="231">
        <v>4.1680000000000001</v>
      </c>
      <c r="G537" s="231">
        <v>0.78890000000000005</v>
      </c>
      <c r="H537" s="231">
        <v>3.2507000000000001</v>
      </c>
      <c r="I537" s="231">
        <v>0.89400000000000002</v>
      </c>
      <c r="J537" s="231">
        <v>2.7989999999999999</v>
      </c>
      <c r="K537" s="231">
        <v>0.80310000000000004</v>
      </c>
      <c r="L537" s="231">
        <v>2.4026999999999998</v>
      </c>
      <c r="M537" s="231">
        <v>1.1133</v>
      </c>
      <c r="N537" s="231">
        <v>1.3048</v>
      </c>
      <c r="O537" s="231">
        <v>0.91879999999999995</v>
      </c>
      <c r="P537" s="231">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37"/>
  <sheetViews>
    <sheetView workbookViewId="0">
      <selection activeCell="A4" sqref="A4:P4"/>
    </sheetView>
  </sheetViews>
  <sheetFormatPr defaultRowHeight="13.5"/>
  <cols>
    <col min="1" max="1" width="7.5703125" style="1" bestFit="1" customWidth="1"/>
    <col min="2" max="2" width="6.5703125" style="75" bestFit="1" customWidth="1"/>
    <col min="3" max="3" width="7.28515625" style="75" bestFit="1" customWidth="1"/>
    <col min="4" max="4" width="7.5703125" style="75" bestFit="1" customWidth="1"/>
    <col min="5" max="5" width="6.5703125" style="75" bestFit="1" customWidth="1"/>
    <col min="6" max="6" width="7.5703125" style="75" bestFit="1" customWidth="1"/>
    <col min="7" max="7" width="6.5703125" style="75" bestFit="1" customWidth="1"/>
    <col min="8" max="8" width="7.5703125" style="75" bestFit="1" customWidth="1"/>
    <col min="9" max="9" width="6.5703125" style="75" bestFit="1" customWidth="1"/>
    <col min="10" max="10" width="7.5703125" style="75" bestFit="1" customWidth="1"/>
    <col min="11" max="11" width="6.5703125" style="75" bestFit="1" customWidth="1"/>
    <col min="12" max="13" width="7.5703125" style="75" bestFit="1" customWidth="1"/>
    <col min="14" max="16" width="6.5703125" style="75" bestFit="1" customWidth="1"/>
    <col min="17" max="16384" width="9.140625" style="217"/>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472" t="s">
        <v>11140</v>
      </c>
      <c r="E1" s="473"/>
      <c r="F1" s="473"/>
      <c r="G1" s="473"/>
      <c r="H1" s="473"/>
      <c r="I1" s="473"/>
      <c r="J1" s="473"/>
      <c r="K1" s="473"/>
      <c r="L1" s="473"/>
      <c r="M1" s="473"/>
      <c r="N1" s="473"/>
      <c r="O1" s="473"/>
      <c r="P1" s="473"/>
    </row>
    <row r="3" spans="1:16">
      <c r="A3" s="73" t="e">
        <f>HLOOKUP('Calculatrice des coûts NMETI'!$I$22, B7:P68, MATCH('Calculatrice des coûts NMETI'!$K$22,A7:A68))</f>
        <v>#N/A</v>
      </c>
    </row>
    <row r="4" spans="1:16" s="253" customFormat="1">
      <c r="A4" s="467" t="s">
        <v>11449</v>
      </c>
      <c r="B4" s="467"/>
      <c r="C4" s="467"/>
      <c r="D4" s="467"/>
      <c r="E4" s="467"/>
      <c r="F4" s="467"/>
      <c r="G4" s="467"/>
      <c r="H4" s="467"/>
      <c r="I4" s="467"/>
      <c r="J4" s="467"/>
      <c r="K4" s="467"/>
      <c r="L4" s="467"/>
      <c r="M4" s="467"/>
      <c r="N4" s="467"/>
      <c r="O4" s="467"/>
      <c r="P4" s="467"/>
    </row>
    <row r="5" spans="1:16" s="255" customFormat="1">
      <c r="A5" s="471" t="s">
        <v>9426</v>
      </c>
      <c r="B5" s="471"/>
      <c r="C5" s="471"/>
      <c r="D5" s="471"/>
      <c r="E5" s="471"/>
      <c r="F5" s="471"/>
      <c r="G5" s="471"/>
      <c r="H5" s="471"/>
      <c r="I5" s="471"/>
      <c r="J5" s="471"/>
      <c r="K5" s="471"/>
      <c r="L5" s="471"/>
      <c r="M5" s="471"/>
      <c r="N5" s="471"/>
      <c r="O5" s="471"/>
      <c r="P5" s="471"/>
    </row>
    <row r="6" spans="1:16" s="255" customFormat="1">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s="255" customFormat="1">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s="255" customFormat="1" ht="15">
      <c r="A8" s="247">
        <v>0</v>
      </c>
      <c r="B8" s="231">
        <v>0</v>
      </c>
      <c r="C8" s="231">
        <v>0</v>
      </c>
      <c r="D8" s="231">
        <v>30.5565</v>
      </c>
      <c r="E8" s="231">
        <v>4.0556000000000001</v>
      </c>
      <c r="F8" s="231">
        <v>32.159399999999998</v>
      </c>
      <c r="G8" s="231">
        <v>6.1425000000000001</v>
      </c>
      <c r="H8" s="231">
        <v>23.6067</v>
      </c>
      <c r="I8" s="231">
        <v>5.8388</v>
      </c>
      <c r="J8" s="231">
        <v>17.577300000000001</v>
      </c>
      <c r="K8" s="231">
        <v>2.6549999999999998</v>
      </c>
      <c r="L8" s="231">
        <v>3.6192000000000002</v>
      </c>
      <c r="M8" s="231">
        <v>3.5415000000000001</v>
      </c>
      <c r="N8" s="231">
        <v>0</v>
      </c>
      <c r="O8" s="231">
        <v>0</v>
      </c>
      <c r="P8" s="231">
        <v>0</v>
      </c>
    </row>
    <row r="9" spans="1:16" s="255" customFormat="1" ht="15">
      <c r="A9" s="247">
        <v>1</v>
      </c>
      <c r="B9" s="231">
        <v>0</v>
      </c>
      <c r="C9" s="231">
        <v>0</v>
      </c>
      <c r="D9" s="231">
        <v>27.161300000000001</v>
      </c>
      <c r="E9" s="231">
        <v>3.605</v>
      </c>
      <c r="F9" s="231">
        <v>28.586099999999998</v>
      </c>
      <c r="G9" s="231">
        <v>5.46</v>
      </c>
      <c r="H9" s="231">
        <v>20.983699999999999</v>
      </c>
      <c r="I9" s="231">
        <v>5.19</v>
      </c>
      <c r="J9" s="231">
        <v>15.6243</v>
      </c>
      <c r="K9" s="231">
        <v>2.36</v>
      </c>
      <c r="L9" s="231">
        <v>3.2170999999999998</v>
      </c>
      <c r="M9" s="231">
        <v>3.1480000000000001</v>
      </c>
      <c r="N9" s="231">
        <v>0</v>
      </c>
      <c r="O9" s="231">
        <v>0</v>
      </c>
      <c r="P9" s="231">
        <v>0</v>
      </c>
    </row>
    <row r="10" spans="1:16" s="255" customFormat="1" ht="15">
      <c r="A10" s="247">
        <v>2</v>
      </c>
      <c r="B10" s="231">
        <v>0</v>
      </c>
      <c r="C10" s="231">
        <v>0</v>
      </c>
      <c r="D10" s="231">
        <v>23.766200000000001</v>
      </c>
      <c r="E10" s="231">
        <v>3.1543999999999999</v>
      </c>
      <c r="F10" s="231">
        <v>25.012899999999998</v>
      </c>
      <c r="G10" s="231">
        <v>4.7774999999999999</v>
      </c>
      <c r="H10" s="231">
        <v>18.360800000000001</v>
      </c>
      <c r="I10" s="231">
        <v>4.5412999999999997</v>
      </c>
      <c r="J10" s="231">
        <v>13.671200000000001</v>
      </c>
      <c r="K10" s="231">
        <v>2.0649999999999999</v>
      </c>
      <c r="L10" s="231">
        <v>2.8149000000000002</v>
      </c>
      <c r="M10" s="231">
        <v>2.7545000000000002</v>
      </c>
      <c r="N10" s="231">
        <v>0</v>
      </c>
      <c r="O10" s="231">
        <v>0</v>
      </c>
      <c r="P10" s="231">
        <v>0</v>
      </c>
    </row>
    <row r="11" spans="1:16" s="255" customFormat="1" ht="15">
      <c r="A11" s="247">
        <v>3</v>
      </c>
      <c r="B11" s="231">
        <v>0</v>
      </c>
      <c r="C11" s="231">
        <v>0</v>
      </c>
      <c r="D11" s="231">
        <v>20.370999999999999</v>
      </c>
      <c r="E11" s="231">
        <v>2.7038000000000002</v>
      </c>
      <c r="F11" s="231">
        <v>21.439599999999999</v>
      </c>
      <c r="G11" s="231">
        <v>4.0949999999999998</v>
      </c>
      <c r="H11" s="231">
        <v>15.7378</v>
      </c>
      <c r="I11" s="231">
        <v>3.8925000000000001</v>
      </c>
      <c r="J11" s="231">
        <v>11.7182</v>
      </c>
      <c r="K11" s="231">
        <v>1.77</v>
      </c>
      <c r="L11" s="231">
        <v>2.4127999999999998</v>
      </c>
      <c r="M11" s="231">
        <v>2.3610000000000002</v>
      </c>
      <c r="N11" s="231">
        <v>0</v>
      </c>
      <c r="O11" s="231">
        <v>0</v>
      </c>
      <c r="P11" s="231">
        <v>0</v>
      </c>
    </row>
    <row r="12" spans="1:16" s="255" customFormat="1" ht="15">
      <c r="A12" s="247">
        <v>4</v>
      </c>
      <c r="B12" s="231">
        <v>0</v>
      </c>
      <c r="C12" s="231">
        <v>0</v>
      </c>
      <c r="D12" s="231">
        <v>16.9758</v>
      </c>
      <c r="E12" s="231">
        <v>2.2530999999999999</v>
      </c>
      <c r="F12" s="231">
        <v>17.866299999999999</v>
      </c>
      <c r="G12" s="231">
        <v>3.4125000000000001</v>
      </c>
      <c r="H12" s="231">
        <v>13.114800000000001</v>
      </c>
      <c r="I12" s="231">
        <v>3.2437999999999998</v>
      </c>
      <c r="J12" s="231">
        <v>9.7652000000000001</v>
      </c>
      <c r="K12" s="231">
        <v>1.4750000000000001</v>
      </c>
      <c r="L12" s="231">
        <v>2.0106999999999999</v>
      </c>
      <c r="M12" s="231">
        <v>1.9675</v>
      </c>
      <c r="N12" s="231">
        <v>0</v>
      </c>
      <c r="O12" s="231">
        <v>0</v>
      </c>
      <c r="P12" s="231">
        <v>0</v>
      </c>
    </row>
    <row r="13" spans="1:16" s="255" customFormat="1" ht="15">
      <c r="A13" s="247">
        <v>5</v>
      </c>
      <c r="B13" s="231">
        <v>0</v>
      </c>
      <c r="C13" s="231">
        <v>0</v>
      </c>
      <c r="D13" s="231">
        <v>13.5807</v>
      </c>
      <c r="E13" s="231">
        <v>1.8025</v>
      </c>
      <c r="F13" s="231">
        <v>14.293100000000001</v>
      </c>
      <c r="G13" s="231">
        <v>2.73</v>
      </c>
      <c r="H13" s="231">
        <v>10.491899999999999</v>
      </c>
      <c r="I13" s="231">
        <v>2.5950000000000002</v>
      </c>
      <c r="J13" s="231">
        <v>7.8121</v>
      </c>
      <c r="K13" s="231">
        <v>1.18</v>
      </c>
      <c r="L13" s="231">
        <v>1.6085</v>
      </c>
      <c r="M13" s="231">
        <v>1.5740000000000001</v>
      </c>
      <c r="N13" s="231">
        <v>0</v>
      </c>
      <c r="O13" s="231">
        <v>0</v>
      </c>
      <c r="P13" s="231">
        <v>0</v>
      </c>
    </row>
    <row r="14" spans="1:16" s="255" customFormat="1" ht="15">
      <c r="A14" s="247">
        <v>6</v>
      </c>
      <c r="B14" s="231">
        <v>0</v>
      </c>
      <c r="C14" s="231">
        <v>0</v>
      </c>
      <c r="D14" s="231">
        <v>10.185499999999999</v>
      </c>
      <c r="E14" s="231">
        <v>1.3519000000000001</v>
      </c>
      <c r="F14" s="231">
        <v>10.719799999999999</v>
      </c>
      <c r="G14" s="231">
        <v>2.0474999999999999</v>
      </c>
      <c r="H14" s="231">
        <v>7.8689</v>
      </c>
      <c r="I14" s="231">
        <v>1.9462999999999999</v>
      </c>
      <c r="J14" s="231">
        <v>5.8590999999999998</v>
      </c>
      <c r="K14" s="231">
        <v>0.88500000000000001</v>
      </c>
      <c r="L14" s="231">
        <v>1.2063999999999999</v>
      </c>
      <c r="M14" s="231">
        <v>1.1805000000000001</v>
      </c>
      <c r="N14" s="231">
        <v>0</v>
      </c>
      <c r="O14" s="231">
        <v>0</v>
      </c>
      <c r="P14" s="231">
        <v>0</v>
      </c>
    </row>
    <row r="15" spans="1:16" s="255" customFormat="1" ht="15">
      <c r="A15" s="247">
        <v>7</v>
      </c>
      <c r="B15" s="231">
        <v>0</v>
      </c>
      <c r="C15" s="231">
        <v>0</v>
      </c>
      <c r="D15" s="231">
        <v>9.9600000000000009</v>
      </c>
      <c r="E15" s="231">
        <v>1.3143</v>
      </c>
      <c r="F15" s="231">
        <v>10.215199999999999</v>
      </c>
      <c r="G15" s="231">
        <v>1.9905999999999999</v>
      </c>
      <c r="H15" s="231">
        <v>7.5913000000000004</v>
      </c>
      <c r="I15" s="231">
        <v>1.8922000000000001</v>
      </c>
      <c r="J15" s="231">
        <v>5.7351999999999999</v>
      </c>
      <c r="K15" s="231">
        <v>0.86040000000000005</v>
      </c>
      <c r="L15" s="231">
        <v>1.4269000000000001</v>
      </c>
      <c r="M15" s="231">
        <v>1.1640999999999999</v>
      </c>
      <c r="N15" s="231">
        <v>0</v>
      </c>
      <c r="O15" s="231">
        <v>0</v>
      </c>
      <c r="P15" s="231">
        <v>0</v>
      </c>
    </row>
    <row r="16" spans="1:16" s="255" customFormat="1" ht="15">
      <c r="A16" s="247">
        <v>8</v>
      </c>
      <c r="B16" s="231">
        <v>0</v>
      </c>
      <c r="C16" s="231">
        <v>0</v>
      </c>
      <c r="D16" s="231">
        <v>9.7346000000000004</v>
      </c>
      <c r="E16" s="231">
        <v>1.2767999999999999</v>
      </c>
      <c r="F16" s="231">
        <v>9.7106999999999992</v>
      </c>
      <c r="G16" s="231">
        <v>1.9338</v>
      </c>
      <c r="H16" s="231">
        <v>7.3136999999999999</v>
      </c>
      <c r="I16" s="231">
        <v>1.8381000000000001</v>
      </c>
      <c r="J16" s="231">
        <v>5.6113</v>
      </c>
      <c r="K16" s="231">
        <v>0.83579999999999999</v>
      </c>
      <c r="L16" s="231">
        <v>1.6474</v>
      </c>
      <c r="M16" s="231">
        <v>1.1476999999999999</v>
      </c>
      <c r="N16" s="231">
        <v>0</v>
      </c>
      <c r="O16" s="231">
        <v>0</v>
      </c>
      <c r="P16" s="231">
        <v>0</v>
      </c>
    </row>
    <row r="17" spans="1:16" s="255" customFormat="1" ht="15">
      <c r="A17" s="247">
        <v>9</v>
      </c>
      <c r="B17" s="231">
        <v>0</v>
      </c>
      <c r="C17" s="231">
        <v>0</v>
      </c>
      <c r="D17" s="231">
        <v>9.5091000000000001</v>
      </c>
      <c r="E17" s="231">
        <v>1.2392000000000001</v>
      </c>
      <c r="F17" s="231">
        <v>9.2060999999999993</v>
      </c>
      <c r="G17" s="231">
        <v>1.8769</v>
      </c>
      <c r="H17" s="231">
        <v>7.0361000000000002</v>
      </c>
      <c r="I17" s="231">
        <v>1.7841</v>
      </c>
      <c r="J17" s="231">
        <v>5.4874999999999998</v>
      </c>
      <c r="K17" s="231">
        <v>0.81130000000000002</v>
      </c>
      <c r="L17" s="231">
        <v>1.8678999999999999</v>
      </c>
      <c r="M17" s="231">
        <v>1.1313</v>
      </c>
      <c r="N17" s="231">
        <v>0</v>
      </c>
      <c r="O17" s="231">
        <v>0</v>
      </c>
      <c r="P17" s="231">
        <v>0</v>
      </c>
    </row>
    <row r="18" spans="1:16" s="255" customFormat="1" ht="15">
      <c r="A18" s="247">
        <v>10</v>
      </c>
      <c r="B18" s="231">
        <v>0</v>
      </c>
      <c r="C18" s="231">
        <v>0</v>
      </c>
      <c r="D18" s="231">
        <v>9.2836999999999996</v>
      </c>
      <c r="E18" s="231">
        <v>1.2017</v>
      </c>
      <c r="F18" s="231">
        <v>8.7014999999999993</v>
      </c>
      <c r="G18" s="231">
        <v>1.82</v>
      </c>
      <c r="H18" s="231">
        <v>6.7584</v>
      </c>
      <c r="I18" s="231">
        <v>1.73</v>
      </c>
      <c r="J18" s="231">
        <v>5.3635999999999999</v>
      </c>
      <c r="K18" s="231">
        <v>0.78669999999999995</v>
      </c>
      <c r="L18" s="231">
        <v>2.0884</v>
      </c>
      <c r="M18" s="231">
        <v>1.1149</v>
      </c>
      <c r="N18" s="231">
        <v>0</v>
      </c>
      <c r="O18" s="231">
        <v>0</v>
      </c>
      <c r="P18" s="231">
        <v>0</v>
      </c>
    </row>
    <row r="19" spans="1:16" s="255" customFormat="1" ht="15">
      <c r="A19" s="247">
        <v>11</v>
      </c>
      <c r="B19" s="231">
        <v>0</v>
      </c>
      <c r="C19" s="231">
        <v>0</v>
      </c>
      <c r="D19" s="231">
        <v>9.0581999999999994</v>
      </c>
      <c r="E19" s="231">
        <v>1.1640999999999999</v>
      </c>
      <c r="F19" s="231">
        <v>8.1969999999999992</v>
      </c>
      <c r="G19" s="231">
        <v>1.7630999999999999</v>
      </c>
      <c r="H19" s="231">
        <v>6.4808000000000003</v>
      </c>
      <c r="I19" s="231">
        <v>1.6758999999999999</v>
      </c>
      <c r="J19" s="231">
        <v>5.2397</v>
      </c>
      <c r="K19" s="231">
        <v>0.7621</v>
      </c>
      <c r="L19" s="231">
        <v>2.3089</v>
      </c>
      <c r="M19" s="231">
        <v>1.0985</v>
      </c>
      <c r="N19" s="231">
        <v>0</v>
      </c>
      <c r="O19" s="231">
        <v>0</v>
      </c>
      <c r="P19" s="231">
        <v>0</v>
      </c>
    </row>
    <row r="20" spans="1:16" s="255" customFormat="1" ht="15">
      <c r="A20" s="247">
        <v>12</v>
      </c>
      <c r="B20" s="231">
        <v>0</v>
      </c>
      <c r="C20" s="231">
        <v>0</v>
      </c>
      <c r="D20" s="231">
        <v>8.8328000000000007</v>
      </c>
      <c r="E20" s="231">
        <v>1.1266</v>
      </c>
      <c r="F20" s="231">
        <v>7.6924000000000001</v>
      </c>
      <c r="G20" s="231">
        <v>1.7062999999999999</v>
      </c>
      <c r="H20" s="231">
        <v>6.2031999999999998</v>
      </c>
      <c r="I20" s="231">
        <v>1.6218999999999999</v>
      </c>
      <c r="J20" s="231">
        <v>5.1158000000000001</v>
      </c>
      <c r="K20" s="231">
        <v>0.73750000000000004</v>
      </c>
      <c r="L20" s="231">
        <v>2.5295000000000001</v>
      </c>
      <c r="M20" s="231">
        <v>1.0821000000000001</v>
      </c>
      <c r="N20" s="231">
        <v>0</v>
      </c>
      <c r="O20" s="231">
        <v>0</v>
      </c>
      <c r="P20" s="231">
        <v>0</v>
      </c>
    </row>
    <row r="21" spans="1:16" s="255" customFormat="1" ht="15">
      <c r="A21" s="247">
        <v>13</v>
      </c>
      <c r="B21" s="231">
        <v>0</v>
      </c>
      <c r="C21" s="231">
        <v>0</v>
      </c>
      <c r="D21" s="231">
        <v>8.6073000000000004</v>
      </c>
      <c r="E21" s="231">
        <v>1.089</v>
      </c>
      <c r="F21" s="231">
        <v>7.1878000000000002</v>
      </c>
      <c r="G21" s="231">
        <v>1.6494</v>
      </c>
      <c r="H21" s="231">
        <v>5.9256000000000002</v>
      </c>
      <c r="I21" s="231">
        <v>1.5678000000000001</v>
      </c>
      <c r="J21" s="231">
        <v>4.9919000000000002</v>
      </c>
      <c r="K21" s="231">
        <v>0.71289999999999998</v>
      </c>
      <c r="L21" s="231">
        <v>2.75</v>
      </c>
      <c r="M21" s="231">
        <v>1.0657000000000001</v>
      </c>
      <c r="N21" s="231">
        <v>0</v>
      </c>
      <c r="O21" s="231">
        <v>0</v>
      </c>
      <c r="P21" s="231">
        <v>0</v>
      </c>
    </row>
    <row r="22" spans="1:16" s="255" customFormat="1" ht="15">
      <c r="A22" s="247">
        <v>14</v>
      </c>
      <c r="B22" s="231">
        <v>0</v>
      </c>
      <c r="C22" s="231">
        <v>0</v>
      </c>
      <c r="D22" s="231">
        <v>8.3818000000000001</v>
      </c>
      <c r="E22" s="231">
        <v>1.0515000000000001</v>
      </c>
      <c r="F22" s="231">
        <v>6.6833</v>
      </c>
      <c r="G22" s="231">
        <v>1.5925</v>
      </c>
      <c r="H22" s="231">
        <v>5.6479999999999997</v>
      </c>
      <c r="I22" s="231">
        <v>1.5138</v>
      </c>
      <c r="J22" s="231">
        <v>4.8680000000000003</v>
      </c>
      <c r="K22" s="231">
        <v>0.68830000000000002</v>
      </c>
      <c r="L22" s="231">
        <v>2.9704999999999999</v>
      </c>
      <c r="M22" s="231">
        <v>1.0492999999999999</v>
      </c>
      <c r="N22" s="231">
        <v>0</v>
      </c>
      <c r="O22" s="231">
        <v>0</v>
      </c>
      <c r="P22" s="231">
        <v>0</v>
      </c>
    </row>
    <row r="23" spans="1:16" s="255" customFormat="1" ht="15">
      <c r="A23" s="247">
        <v>15</v>
      </c>
      <c r="B23" s="231">
        <v>0</v>
      </c>
      <c r="C23" s="231">
        <v>0</v>
      </c>
      <c r="D23" s="231">
        <v>8.1563999999999997</v>
      </c>
      <c r="E23" s="231">
        <v>1.0139</v>
      </c>
      <c r="F23" s="231">
        <v>6.1787000000000001</v>
      </c>
      <c r="G23" s="231">
        <v>1.5356000000000001</v>
      </c>
      <c r="H23" s="231">
        <v>5.3704000000000001</v>
      </c>
      <c r="I23" s="231">
        <v>1.4597</v>
      </c>
      <c r="J23" s="231">
        <v>4.7442000000000002</v>
      </c>
      <c r="K23" s="231">
        <v>0.66379999999999995</v>
      </c>
      <c r="L23" s="231">
        <v>3.1909999999999998</v>
      </c>
      <c r="M23" s="231">
        <v>1.0328999999999999</v>
      </c>
      <c r="N23" s="231">
        <v>0</v>
      </c>
      <c r="O23" s="231">
        <v>0</v>
      </c>
      <c r="P23" s="231">
        <v>0</v>
      </c>
    </row>
    <row r="24" spans="1:16" s="255" customFormat="1" ht="15">
      <c r="A24" s="247">
        <v>16</v>
      </c>
      <c r="B24" s="231">
        <v>0</v>
      </c>
      <c r="C24" s="231">
        <v>0</v>
      </c>
      <c r="D24" s="231">
        <v>7.9309000000000003</v>
      </c>
      <c r="E24" s="231">
        <v>0.97640000000000005</v>
      </c>
      <c r="F24" s="231">
        <v>5.6741000000000001</v>
      </c>
      <c r="G24" s="231">
        <v>1.4787999999999999</v>
      </c>
      <c r="H24" s="231">
        <v>5.0926999999999998</v>
      </c>
      <c r="I24" s="231">
        <v>1.4056</v>
      </c>
      <c r="J24" s="231">
        <v>4.6203000000000003</v>
      </c>
      <c r="K24" s="231">
        <v>0.63919999999999999</v>
      </c>
      <c r="L24" s="231">
        <v>3.4115000000000002</v>
      </c>
      <c r="M24" s="231">
        <v>1.0165</v>
      </c>
      <c r="N24" s="231">
        <v>0</v>
      </c>
      <c r="O24" s="231">
        <v>0</v>
      </c>
      <c r="P24" s="231">
        <v>0</v>
      </c>
    </row>
    <row r="25" spans="1:16" s="255" customFormat="1" ht="15">
      <c r="A25" s="247">
        <v>17</v>
      </c>
      <c r="B25" s="231">
        <v>0</v>
      </c>
      <c r="C25" s="231">
        <v>0</v>
      </c>
      <c r="D25" s="231">
        <v>7.7054999999999998</v>
      </c>
      <c r="E25" s="231">
        <v>0.93879999999999997</v>
      </c>
      <c r="F25" s="231">
        <v>5.1696</v>
      </c>
      <c r="G25" s="231">
        <v>1.4218999999999999</v>
      </c>
      <c r="H25" s="231">
        <v>4.8151000000000002</v>
      </c>
      <c r="I25" s="231">
        <v>1.3515999999999999</v>
      </c>
      <c r="J25" s="231">
        <v>4.4964000000000004</v>
      </c>
      <c r="K25" s="231">
        <v>0.61460000000000004</v>
      </c>
      <c r="L25" s="231">
        <v>3.6320000000000001</v>
      </c>
      <c r="M25" s="231">
        <v>1.0001</v>
      </c>
      <c r="N25" s="231">
        <v>0</v>
      </c>
      <c r="O25" s="231">
        <v>0</v>
      </c>
      <c r="P25" s="231">
        <v>0</v>
      </c>
    </row>
    <row r="26" spans="1:16" s="255" customFormat="1" ht="15">
      <c r="A26" s="247">
        <v>18</v>
      </c>
      <c r="B26" s="231">
        <v>0</v>
      </c>
      <c r="C26" s="231">
        <v>0</v>
      </c>
      <c r="D26" s="231">
        <v>7.48</v>
      </c>
      <c r="E26" s="231">
        <v>0.90129999999999999</v>
      </c>
      <c r="F26" s="231">
        <v>4.665</v>
      </c>
      <c r="G26" s="231">
        <v>1.365</v>
      </c>
      <c r="H26" s="231">
        <v>4.5374999999999996</v>
      </c>
      <c r="I26" s="231">
        <v>1.2975000000000001</v>
      </c>
      <c r="J26" s="231">
        <v>4.3724999999999996</v>
      </c>
      <c r="K26" s="231">
        <v>0.59</v>
      </c>
      <c r="L26" s="231">
        <v>3.8525</v>
      </c>
      <c r="M26" s="231">
        <v>0.98380000000000001</v>
      </c>
      <c r="N26" s="231">
        <v>3.8290999999999999</v>
      </c>
      <c r="O26" s="231">
        <v>0.28189999999999998</v>
      </c>
      <c r="P26" s="231">
        <v>0</v>
      </c>
    </row>
    <row r="27" spans="1:16" s="255" customFormat="1" ht="15">
      <c r="A27" s="247">
        <v>19</v>
      </c>
      <c r="B27" s="231">
        <v>0</v>
      </c>
      <c r="C27" s="231">
        <v>0</v>
      </c>
      <c r="D27" s="231">
        <v>7.1256000000000004</v>
      </c>
      <c r="E27" s="231">
        <v>0.9</v>
      </c>
      <c r="F27" s="231">
        <v>4.7541000000000002</v>
      </c>
      <c r="G27" s="231">
        <v>1.319</v>
      </c>
      <c r="H27" s="231">
        <v>4.5180999999999996</v>
      </c>
      <c r="I27" s="231">
        <v>1.2626999999999999</v>
      </c>
      <c r="J27" s="231">
        <v>4.2625999999999999</v>
      </c>
      <c r="K27" s="231">
        <v>0.66459999999999997</v>
      </c>
      <c r="L27" s="231">
        <v>3.7505000000000002</v>
      </c>
      <c r="M27" s="231">
        <v>1.0337000000000001</v>
      </c>
      <c r="N27" s="231">
        <v>3.7227999999999999</v>
      </c>
      <c r="O27" s="231">
        <v>0.27410000000000001</v>
      </c>
      <c r="P27" s="231">
        <v>0</v>
      </c>
    </row>
    <row r="28" spans="1:16" s="255" customFormat="1" ht="15">
      <c r="A28" s="247">
        <v>20</v>
      </c>
      <c r="B28" s="231">
        <v>0</v>
      </c>
      <c r="C28" s="231">
        <v>0</v>
      </c>
      <c r="D28" s="231">
        <v>6.7712000000000003</v>
      </c>
      <c r="E28" s="231">
        <v>0.89870000000000005</v>
      </c>
      <c r="F28" s="231">
        <v>4.8432000000000004</v>
      </c>
      <c r="G28" s="231">
        <v>1.2729999999999999</v>
      </c>
      <c r="H28" s="231">
        <v>4.4985999999999997</v>
      </c>
      <c r="I28" s="231">
        <v>1.2278</v>
      </c>
      <c r="J28" s="231">
        <v>4.1528</v>
      </c>
      <c r="K28" s="231">
        <v>0.73919999999999997</v>
      </c>
      <c r="L28" s="231">
        <v>3.6484999999999999</v>
      </c>
      <c r="M28" s="231">
        <v>1.0835999999999999</v>
      </c>
      <c r="N28" s="231">
        <v>3.6164000000000001</v>
      </c>
      <c r="O28" s="231">
        <v>0.26629999999999998</v>
      </c>
      <c r="P28" s="231">
        <v>0</v>
      </c>
    </row>
    <row r="29" spans="1:16" s="255" customFormat="1" ht="15">
      <c r="A29" s="247">
        <v>21</v>
      </c>
      <c r="B29" s="231">
        <v>0</v>
      </c>
      <c r="C29" s="231">
        <v>0</v>
      </c>
      <c r="D29" s="231">
        <v>9.0275999999999996</v>
      </c>
      <c r="E29" s="231">
        <v>1.2228000000000001</v>
      </c>
      <c r="F29" s="231">
        <v>6.7705000000000002</v>
      </c>
      <c r="G29" s="231">
        <v>1.6729000000000001</v>
      </c>
      <c r="H29" s="231">
        <v>6.1036999999999999</v>
      </c>
      <c r="I29" s="231">
        <v>1.6264000000000001</v>
      </c>
      <c r="J29" s="231">
        <v>5.5114999999999998</v>
      </c>
      <c r="K29" s="231">
        <v>1.1289</v>
      </c>
      <c r="L29" s="231">
        <v>4.8348000000000004</v>
      </c>
      <c r="M29" s="231">
        <v>1.5431999999999999</v>
      </c>
      <c r="N29" s="231">
        <v>4.7542</v>
      </c>
      <c r="O29" s="231">
        <v>0.42599999999999999</v>
      </c>
      <c r="P29" s="231">
        <v>0</v>
      </c>
    </row>
    <row r="30" spans="1:16" s="255" customFormat="1" ht="15">
      <c r="A30" s="247">
        <v>22</v>
      </c>
      <c r="B30" s="231">
        <v>0</v>
      </c>
      <c r="C30" s="231">
        <v>0</v>
      </c>
      <c r="D30" s="231">
        <v>8.6327999999999996</v>
      </c>
      <c r="E30" s="231">
        <v>1.2202</v>
      </c>
      <c r="F30" s="231">
        <v>6.9043000000000001</v>
      </c>
      <c r="G30" s="231">
        <v>1.6093</v>
      </c>
      <c r="H30" s="231">
        <v>6.0731999999999999</v>
      </c>
      <c r="I30" s="231">
        <v>1.5780000000000001</v>
      </c>
      <c r="J30" s="231">
        <v>5.3586999999999998</v>
      </c>
      <c r="K30" s="231">
        <v>1.2366999999999999</v>
      </c>
      <c r="L30" s="231">
        <v>4.6932</v>
      </c>
      <c r="M30" s="231">
        <v>1.6099000000000001</v>
      </c>
      <c r="N30" s="231">
        <v>4.6101000000000001</v>
      </c>
      <c r="O30" s="231">
        <v>0.41310000000000002</v>
      </c>
      <c r="P30" s="231">
        <v>0</v>
      </c>
    </row>
    <row r="31" spans="1:16" s="255" customFormat="1" ht="15">
      <c r="A31" s="247">
        <v>23</v>
      </c>
      <c r="B31" s="231">
        <v>0</v>
      </c>
      <c r="C31" s="231">
        <v>0</v>
      </c>
      <c r="D31" s="231">
        <v>8.2378999999999998</v>
      </c>
      <c r="E31" s="231">
        <v>1.2177</v>
      </c>
      <c r="F31" s="231">
        <v>7.0381999999999998</v>
      </c>
      <c r="G31" s="231">
        <v>1.5458000000000001</v>
      </c>
      <c r="H31" s="231">
        <v>6.0427999999999997</v>
      </c>
      <c r="I31" s="231">
        <v>1.5297000000000001</v>
      </c>
      <c r="J31" s="231">
        <v>5.2060000000000004</v>
      </c>
      <c r="K31" s="231">
        <v>1.3445</v>
      </c>
      <c r="L31" s="231">
        <v>4.5514999999999999</v>
      </c>
      <c r="M31" s="231">
        <v>1.6766000000000001</v>
      </c>
      <c r="N31" s="231">
        <v>4.4660000000000002</v>
      </c>
      <c r="O31" s="231">
        <v>0.4002</v>
      </c>
      <c r="P31" s="231">
        <v>0</v>
      </c>
    </row>
    <row r="32" spans="1:16" s="255" customFormat="1" ht="15">
      <c r="A32" s="247">
        <v>24</v>
      </c>
      <c r="B32" s="231">
        <v>0</v>
      </c>
      <c r="C32" s="231">
        <v>0</v>
      </c>
      <c r="D32" s="231">
        <v>7.843</v>
      </c>
      <c r="E32" s="231">
        <v>1.2151000000000001</v>
      </c>
      <c r="F32" s="231">
        <v>7.1719999999999997</v>
      </c>
      <c r="G32" s="231">
        <v>1.4822</v>
      </c>
      <c r="H32" s="231">
        <v>6.0124000000000004</v>
      </c>
      <c r="I32" s="231">
        <v>1.4813000000000001</v>
      </c>
      <c r="J32" s="231">
        <v>5.0532000000000004</v>
      </c>
      <c r="K32" s="231">
        <v>1.4522999999999999</v>
      </c>
      <c r="L32" s="231">
        <v>4.4099000000000004</v>
      </c>
      <c r="M32" s="231">
        <v>1.7433000000000001</v>
      </c>
      <c r="N32" s="231">
        <v>4.3220000000000001</v>
      </c>
      <c r="O32" s="231">
        <v>0.38729999999999998</v>
      </c>
      <c r="P32" s="231">
        <v>0</v>
      </c>
    </row>
    <row r="33" spans="1:16" s="255" customFormat="1" ht="15">
      <c r="A33" s="247">
        <v>25</v>
      </c>
      <c r="B33" s="231">
        <v>0</v>
      </c>
      <c r="C33" s="231">
        <v>0</v>
      </c>
      <c r="D33" s="231">
        <v>7.4481000000000002</v>
      </c>
      <c r="E33" s="231">
        <v>1.2124999999999999</v>
      </c>
      <c r="F33" s="231">
        <v>7.3057999999999996</v>
      </c>
      <c r="G33" s="231">
        <v>1.4186000000000001</v>
      </c>
      <c r="H33" s="231">
        <v>5.9819000000000004</v>
      </c>
      <c r="I33" s="231">
        <v>1.4330000000000001</v>
      </c>
      <c r="J33" s="231">
        <v>4.9005000000000001</v>
      </c>
      <c r="K33" s="231">
        <v>1.5601</v>
      </c>
      <c r="L33" s="231">
        <v>4.2682000000000002</v>
      </c>
      <c r="M33" s="231">
        <v>1.81</v>
      </c>
      <c r="N33" s="231">
        <v>4.1779000000000002</v>
      </c>
      <c r="O33" s="231">
        <v>0.37440000000000001</v>
      </c>
      <c r="P33" s="231">
        <v>0</v>
      </c>
    </row>
    <row r="34" spans="1:16" s="255" customFormat="1" ht="15">
      <c r="A34" s="247">
        <v>26</v>
      </c>
      <c r="B34" s="231">
        <v>0</v>
      </c>
      <c r="C34" s="231">
        <v>0</v>
      </c>
      <c r="D34" s="231">
        <v>7.0532000000000004</v>
      </c>
      <c r="E34" s="231">
        <v>1.21</v>
      </c>
      <c r="F34" s="231">
        <v>7.4396000000000004</v>
      </c>
      <c r="G34" s="231">
        <v>1.355</v>
      </c>
      <c r="H34" s="231">
        <v>5.9515000000000002</v>
      </c>
      <c r="I34" s="231">
        <v>1.3846000000000001</v>
      </c>
      <c r="J34" s="231">
        <v>4.7477999999999998</v>
      </c>
      <c r="K34" s="231">
        <v>1.6678999999999999</v>
      </c>
      <c r="L34" s="231">
        <v>4.1265999999999998</v>
      </c>
      <c r="M34" s="231">
        <v>1.8767</v>
      </c>
      <c r="N34" s="231">
        <v>4.0338000000000003</v>
      </c>
      <c r="O34" s="231">
        <v>0.36149999999999999</v>
      </c>
      <c r="P34" s="231">
        <v>0</v>
      </c>
    </row>
    <row r="35" spans="1:16" s="255" customFormat="1" ht="15">
      <c r="A35" s="247">
        <v>27</v>
      </c>
      <c r="B35" s="231">
        <v>0</v>
      </c>
      <c r="C35" s="231">
        <v>0</v>
      </c>
      <c r="D35" s="231">
        <v>6.6582999999999997</v>
      </c>
      <c r="E35" s="231">
        <v>1.2074</v>
      </c>
      <c r="F35" s="231">
        <v>7.5735000000000001</v>
      </c>
      <c r="G35" s="231">
        <v>1.2915000000000001</v>
      </c>
      <c r="H35" s="231">
        <v>5.9210000000000003</v>
      </c>
      <c r="I35" s="231">
        <v>1.3363</v>
      </c>
      <c r="J35" s="231">
        <v>4.5949999999999998</v>
      </c>
      <c r="K35" s="231">
        <v>1.7757000000000001</v>
      </c>
      <c r="L35" s="231">
        <v>3.9849000000000001</v>
      </c>
      <c r="M35" s="231">
        <v>1.9434</v>
      </c>
      <c r="N35" s="231">
        <v>3.8898000000000001</v>
      </c>
      <c r="O35" s="231">
        <v>0.34860000000000002</v>
      </c>
      <c r="P35" s="231">
        <v>0</v>
      </c>
    </row>
    <row r="36" spans="1:16" s="255" customFormat="1" ht="15">
      <c r="A36" s="247">
        <v>28</v>
      </c>
      <c r="B36" s="231">
        <v>0</v>
      </c>
      <c r="C36" s="231">
        <v>0</v>
      </c>
      <c r="D36" s="231">
        <v>6.2633999999999999</v>
      </c>
      <c r="E36" s="231">
        <v>1.2049000000000001</v>
      </c>
      <c r="F36" s="231">
        <v>7.7073</v>
      </c>
      <c r="G36" s="231">
        <v>1.2279</v>
      </c>
      <c r="H36" s="231">
        <v>5.8906000000000001</v>
      </c>
      <c r="I36" s="231">
        <v>1.2879</v>
      </c>
      <c r="J36" s="231">
        <v>4.4423000000000004</v>
      </c>
      <c r="K36" s="231">
        <v>1.8835</v>
      </c>
      <c r="L36" s="231">
        <v>3.8433000000000002</v>
      </c>
      <c r="M36" s="231">
        <v>2.0101</v>
      </c>
      <c r="N36" s="231">
        <v>3.7456999999999998</v>
      </c>
      <c r="O36" s="231">
        <v>0.33560000000000001</v>
      </c>
      <c r="P36" s="231">
        <v>0</v>
      </c>
    </row>
    <row r="37" spans="1:16" s="255" customFormat="1" ht="15">
      <c r="A37" s="247">
        <v>29</v>
      </c>
      <c r="B37" s="231">
        <v>0</v>
      </c>
      <c r="C37" s="231">
        <v>0</v>
      </c>
      <c r="D37" s="231">
        <v>5.8685999999999998</v>
      </c>
      <c r="E37" s="231">
        <v>1.2022999999999999</v>
      </c>
      <c r="F37" s="231">
        <v>7.8411</v>
      </c>
      <c r="G37" s="231">
        <v>1.1642999999999999</v>
      </c>
      <c r="H37" s="231">
        <v>5.8601999999999999</v>
      </c>
      <c r="I37" s="231">
        <v>1.2396</v>
      </c>
      <c r="J37" s="231">
        <v>4.2895000000000003</v>
      </c>
      <c r="K37" s="231">
        <v>1.9913000000000001</v>
      </c>
      <c r="L37" s="231">
        <v>3.7016</v>
      </c>
      <c r="M37" s="231">
        <v>2.0768</v>
      </c>
      <c r="N37" s="231">
        <v>3.6015999999999999</v>
      </c>
      <c r="O37" s="231">
        <v>0.32269999999999999</v>
      </c>
      <c r="P37" s="231">
        <v>0</v>
      </c>
    </row>
    <row r="38" spans="1:16" s="255" customFormat="1" ht="15">
      <c r="A38" s="247">
        <v>30</v>
      </c>
      <c r="B38" s="231">
        <v>0</v>
      </c>
      <c r="C38" s="231">
        <v>0</v>
      </c>
      <c r="D38" s="231">
        <v>5.4737</v>
      </c>
      <c r="E38" s="231">
        <v>1.1997</v>
      </c>
      <c r="F38" s="231">
        <v>7.9748999999999999</v>
      </c>
      <c r="G38" s="231">
        <v>1.1008</v>
      </c>
      <c r="H38" s="231">
        <v>5.8296999999999999</v>
      </c>
      <c r="I38" s="231">
        <v>1.1912</v>
      </c>
      <c r="J38" s="231">
        <v>4.1368</v>
      </c>
      <c r="K38" s="231">
        <v>2.0991</v>
      </c>
      <c r="L38" s="231">
        <v>3.56</v>
      </c>
      <c r="M38" s="231">
        <v>2.1435</v>
      </c>
      <c r="N38" s="231">
        <v>3.4575999999999998</v>
      </c>
      <c r="O38" s="231">
        <v>0.30980000000000002</v>
      </c>
      <c r="P38" s="231">
        <v>0</v>
      </c>
    </row>
    <row r="39" spans="1:16" s="255" customFormat="1" ht="15">
      <c r="A39" s="247">
        <v>31</v>
      </c>
      <c r="B39" s="231">
        <v>0</v>
      </c>
      <c r="C39" s="231">
        <v>0</v>
      </c>
      <c r="D39" s="231">
        <v>5.7191000000000001</v>
      </c>
      <c r="E39" s="231">
        <v>1.1717</v>
      </c>
      <c r="F39" s="231">
        <v>7.9269999999999996</v>
      </c>
      <c r="G39" s="231">
        <v>1.0790999999999999</v>
      </c>
      <c r="H39" s="231">
        <v>5.8494999999999999</v>
      </c>
      <c r="I39" s="231">
        <v>1.1761999999999999</v>
      </c>
      <c r="J39" s="231">
        <v>4.1398000000000001</v>
      </c>
      <c r="K39" s="231">
        <v>2.0045000000000002</v>
      </c>
      <c r="L39" s="231">
        <v>3.5392999999999999</v>
      </c>
      <c r="M39" s="231">
        <v>2.1030000000000002</v>
      </c>
      <c r="N39" s="231">
        <v>3.3605999999999998</v>
      </c>
      <c r="O39" s="231">
        <v>0.36080000000000001</v>
      </c>
      <c r="P39" s="231">
        <v>0</v>
      </c>
    </row>
    <row r="40" spans="1:16" s="255" customFormat="1" ht="15">
      <c r="A40" s="247">
        <v>32</v>
      </c>
      <c r="B40" s="231">
        <v>0</v>
      </c>
      <c r="C40" s="231">
        <v>0</v>
      </c>
      <c r="D40" s="231">
        <v>5.9645999999999999</v>
      </c>
      <c r="E40" s="231">
        <v>1.1436999999999999</v>
      </c>
      <c r="F40" s="231">
        <v>7.8792</v>
      </c>
      <c r="G40" s="231">
        <v>1.0575000000000001</v>
      </c>
      <c r="H40" s="231">
        <v>5.8693</v>
      </c>
      <c r="I40" s="231">
        <v>1.1612</v>
      </c>
      <c r="J40" s="231">
        <v>4.1426999999999996</v>
      </c>
      <c r="K40" s="231">
        <v>1.9097999999999999</v>
      </c>
      <c r="L40" s="231">
        <v>3.5186000000000002</v>
      </c>
      <c r="M40" s="231">
        <v>2.0623999999999998</v>
      </c>
      <c r="N40" s="231">
        <v>3.2637</v>
      </c>
      <c r="O40" s="231">
        <v>0.41170000000000001</v>
      </c>
      <c r="P40" s="231">
        <v>0</v>
      </c>
    </row>
    <row r="41" spans="1:16" s="255" customFormat="1" ht="15">
      <c r="A41" s="247">
        <v>33</v>
      </c>
      <c r="B41" s="231">
        <v>0</v>
      </c>
      <c r="C41" s="231">
        <v>0</v>
      </c>
      <c r="D41" s="231">
        <v>6.2159000000000004</v>
      </c>
      <c r="E41" s="231">
        <v>1.3183</v>
      </c>
      <c r="F41" s="231">
        <v>7.9355000000000002</v>
      </c>
      <c r="G41" s="231">
        <v>1.2249000000000001</v>
      </c>
      <c r="H41" s="231">
        <v>6.2468000000000004</v>
      </c>
      <c r="I41" s="231">
        <v>1.3573999999999999</v>
      </c>
      <c r="J41" s="231">
        <v>4.6510999999999996</v>
      </c>
      <c r="K41" s="231">
        <v>1.8794</v>
      </c>
      <c r="L41" s="231">
        <v>4.1214000000000004</v>
      </c>
      <c r="M41" s="231">
        <v>2.3912</v>
      </c>
      <c r="N41" s="231">
        <v>3.7376999999999998</v>
      </c>
      <c r="O41" s="231">
        <v>0.53800000000000003</v>
      </c>
      <c r="P41" s="231">
        <v>0</v>
      </c>
    </row>
    <row r="42" spans="1:16" s="255" customFormat="1" ht="15">
      <c r="A42" s="247">
        <v>34</v>
      </c>
      <c r="B42" s="231">
        <v>0</v>
      </c>
      <c r="C42" s="231">
        <v>0</v>
      </c>
      <c r="D42" s="231">
        <v>6.4615999999999998</v>
      </c>
      <c r="E42" s="231">
        <v>1.2927999999999999</v>
      </c>
      <c r="F42" s="231">
        <v>7.8768000000000002</v>
      </c>
      <c r="G42" s="231">
        <v>1.2067000000000001</v>
      </c>
      <c r="H42" s="231">
        <v>6.2962999999999996</v>
      </c>
      <c r="I42" s="231">
        <v>1.3482000000000001</v>
      </c>
      <c r="J42" s="231">
        <v>4.5983000000000001</v>
      </c>
      <c r="K42" s="231">
        <v>1.8055000000000001</v>
      </c>
      <c r="L42" s="231">
        <v>4.1155999999999997</v>
      </c>
      <c r="M42" s="231">
        <v>2.3576000000000001</v>
      </c>
      <c r="N42" s="231">
        <v>3.6436999999999999</v>
      </c>
      <c r="O42" s="231">
        <v>0.61099999999999999</v>
      </c>
      <c r="P42" s="231">
        <v>0</v>
      </c>
    </row>
    <row r="43" spans="1:16" s="255" customFormat="1" ht="15">
      <c r="A43" s="247">
        <v>35</v>
      </c>
      <c r="B43" s="231">
        <v>0</v>
      </c>
      <c r="C43" s="231">
        <v>0</v>
      </c>
      <c r="D43" s="231">
        <v>6.7073</v>
      </c>
      <c r="E43" s="231">
        <v>1.2673000000000001</v>
      </c>
      <c r="F43" s="231">
        <v>7.8181000000000003</v>
      </c>
      <c r="G43" s="231">
        <v>1.1883999999999999</v>
      </c>
      <c r="H43" s="231">
        <v>6.3457999999999997</v>
      </c>
      <c r="I43" s="231">
        <v>1.339</v>
      </c>
      <c r="J43" s="231">
        <v>4.5456000000000003</v>
      </c>
      <c r="K43" s="231">
        <v>1.7316</v>
      </c>
      <c r="L43" s="231">
        <v>4.1097999999999999</v>
      </c>
      <c r="M43" s="231">
        <v>2.3239000000000001</v>
      </c>
      <c r="N43" s="231">
        <v>3.5497000000000001</v>
      </c>
      <c r="O43" s="231">
        <v>0.68389999999999995</v>
      </c>
      <c r="P43" s="231">
        <v>0</v>
      </c>
    </row>
    <row r="44" spans="1:16" s="255" customFormat="1" ht="15">
      <c r="A44" s="247">
        <v>36</v>
      </c>
      <c r="B44" s="231">
        <v>0</v>
      </c>
      <c r="C44" s="231">
        <v>0</v>
      </c>
      <c r="D44" s="231">
        <v>6.9530000000000003</v>
      </c>
      <c r="E44" s="231">
        <v>1.2418</v>
      </c>
      <c r="F44" s="231">
        <v>7.7594000000000003</v>
      </c>
      <c r="G44" s="231">
        <v>1.1701999999999999</v>
      </c>
      <c r="H44" s="231">
        <v>6.3952999999999998</v>
      </c>
      <c r="I44" s="231">
        <v>1.3299000000000001</v>
      </c>
      <c r="J44" s="231">
        <v>4.4927999999999999</v>
      </c>
      <c r="K44" s="231">
        <v>1.6577</v>
      </c>
      <c r="L44" s="231">
        <v>4.1040000000000001</v>
      </c>
      <c r="M44" s="231">
        <v>2.2902999999999998</v>
      </c>
      <c r="N44" s="231">
        <v>3.4557000000000002</v>
      </c>
      <c r="O44" s="231">
        <v>0.75690000000000002</v>
      </c>
      <c r="P44" s="231">
        <v>0</v>
      </c>
    </row>
    <row r="45" spans="1:16" s="255" customFormat="1" ht="15">
      <c r="A45" s="247">
        <v>37</v>
      </c>
      <c r="B45" s="231">
        <v>0</v>
      </c>
      <c r="C45" s="231">
        <v>0</v>
      </c>
      <c r="D45" s="231">
        <v>7.1985999999999999</v>
      </c>
      <c r="E45" s="231">
        <v>1.2161999999999999</v>
      </c>
      <c r="F45" s="231">
        <v>7.7007000000000003</v>
      </c>
      <c r="G45" s="231">
        <v>1.1518999999999999</v>
      </c>
      <c r="H45" s="231">
        <v>6.4447000000000001</v>
      </c>
      <c r="I45" s="231">
        <v>1.3207</v>
      </c>
      <c r="J45" s="231">
        <v>4.4401000000000002</v>
      </c>
      <c r="K45" s="231">
        <v>1.5838000000000001</v>
      </c>
      <c r="L45" s="231">
        <v>4.0982000000000003</v>
      </c>
      <c r="M45" s="231">
        <v>2.2566999999999999</v>
      </c>
      <c r="N45" s="231">
        <v>3.3616999999999999</v>
      </c>
      <c r="O45" s="231">
        <v>0.82989999999999997</v>
      </c>
      <c r="P45" s="231">
        <v>0</v>
      </c>
    </row>
    <row r="46" spans="1:16" s="255" customFormat="1" ht="15">
      <c r="A46" s="247">
        <v>38</v>
      </c>
      <c r="B46" s="231">
        <v>0</v>
      </c>
      <c r="C46" s="231">
        <v>0</v>
      </c>
      <c r="D46" s="231">
        <v>7.4443000000000001</v>
      </c>
      <c r="E46" s="231">
        <v>1.1907000000000001</v>
      </c>
      <c r="F46" s="231">
        <v>7.6420000000000003</v>
      </c>
      <c r="G46" s="231">
        <v>1.1335999999999999</v>
      </c>
      <c r="H46" s="231">
        <v>6.4942000000000002</v>
      </c>
      <c r="I46" s="231">
        <v>1.3115000000000001</v>
      </c>
      <c r="J46" s="231">
        <v>4.3872999999999998</v>
      </c>
      <c r="K46" s="231">
        <v>1.5099</v>
      </c>
      <c r="L46" s="231">
        <v>4.0923999999999996</v>
      </c>
      <c r="M46" s="231">
        <v>2.2231000000000001</v>
      </c>
      <c r="N46" s="231">
        <v>3.2677</v>
      </c>
      <c r="O46" s="231">
        <v>0.90290000000000004</v>
      </c>
      <c r="P46" s="231">
        <v>0</v>
      </c>
    </row>
    <row r="47" spans="1:16" s="255" customFormat="1" ht="15">
      <c r="A47" s="247">
        <v>39</v>
      </c>
      <c r="B47" s="231">
        <v>0</v>
      </c>
      <c r="C47" s="231">
        <v>0</v>
      </c>
      <c r="D47" s="231">
        <v>7.69</v>
      </c>
      <c r="E47" s="231">
        <v>1.1652</v>
      </c>
      <c r="F47" s="231">
        <v>7.5833000000000004</v>
      </c>
      <c r="G47" s="231">
        <v>1.1153999999999999</v>
      </c>
      <c r="H47" s="231">
        <v>6.5437000000000003</v>
      </c>
      <c r="I47" s="231">
        <v>1.3024</v>
      </c>
      <c r="J47" s="231">
        <v>4.3345000000000002</v>
      </c>
      <c r="K47" s="231">
        <v>1.4359999999999999</v>
      </c>
      <c r="L47" s="231">
        <v>4.0865999999999998</v>
      </c>
      <c r="M47" s="231">
        <v>2.1894999999999998</v>
      </c>
      <c r="N47" s="231">
        <v>3.1737000000000002</v>
      </c>
      <c r="O47" s="231">
        <v>0.9758</v>
      </c>
      <c r="P47" s="231">
        <v>0</v>
      </c>
    </row>
    <row r="48" spans="1:16" s="255" customFormat="1" ht="15">
      <c r="A48" s="247">
        <v>40</v>
      </c>
      <c r="B48" s="231">
        <v>0</v>
      </c>
      <c r="C48" s="231">
        <v>0</v>
      </c>
      <c r="D48" s="231">
        <v>7.9356999999999998</v>
      </c>
      <c r="E48" s="231">
        <v>1.1396999999999999</v>
      </c>
      <c r="F48" s="231">
        <v>7.5246000000000004</v>
      </c>
      <c r="G48" s="231">
        <v>1.0971</v>
      </c>
      <c r="H48" s="231">
        <v>6.5932000000000004</v>
      </c>
      <c r="I48" s="231">
        <v>1.2931999999999999</v>
      </c>
      <c r="J48" s="231">
        <v>4.2817999999999996</v>
      </c>
      <c r="K48" s="231">
        <v>1.3621000000000001</v>
      </c>
      <c r="L48" s="231">
        <v>4.0808</v>
      </c>
      <c r="M48" s="231">
        <v>2.1558999999999999</v>
      </c>
      <c r="N48" s="231">
        <v>3.0796999999999999</v>
      </c>
      <c r="O48" s="231">
        <v>1.0488</v>
      </c>
      <c r="P48" s="231">
        <v>0</v>
      </c>
    </row>
    <row r="49" spans="1:16" s="255" customFormat="1" ht="15">
      <c r="A49" s="247">
        <v>41</v>
      </c>
      <c r="B49" s="231">
        <v>0</v>
      </c>
      <c r="C49" s="231">
        <v>0</v>
      </c>
      <c r="D49" s="231">
        <v>8.1814</v>
      </c>
      <c r="E49" s="231">
        <v>1.1142000000000001</v>
      </c>
      <c r="F49" s="231">
        <v>7.4659000000000004</v>
      </c>
      <c r="G49" s="231">
        <v>1.0788</v>
      </c>
      <c r="H49" s="231">
        <v>6.6426999999999996</v>
      </c>
      <c r="I49" s="231">
        <v>1.284</v>
      </c>
      <c r="J49" s="231">
        <v>4.2290000000000001</v>
      </c>
      <c r="K49" s="231">
        <v>1.2882</v>
      </c>
      <c r="L49" s="231">
        <v>4.0749000000000004</v>
      </c>
      <c r="M49" s="231">
        <v>2.1223000000000001</v>
      </c>
      <c r="N49" s="231">
        <v>2.9857</v>
      </c>
      <c r="O49" s="231">
        <v>1.1217999999999999</v>
      </c>
      <c r="P49" s="231">
        <v>0</v>
      </c>
    </row>
    <row r="50" spans="1:16" s="255" customFormat="1" ht="15">
      <c r="A50" s="247">
        <v>42</v>
      </c>
      <c r="B50" s="231">
        <v>0</v>
      </c>
      <c r="C50" s="231">
        <v>0</v>
      </c>
      <c r="D50" s="231">
        <v>8.4270999999999994</v>
      </c>
      <c r="E50" s="231">
        <v>1.0887</v>
      </c>
      <c r="F50" s="231">
        <v>7.4071999999999996</v>
      </c>
      <c r="G50" s="231">
        <v>1.0606</v>
      </c>
      <c r="H50" s="231">
        <v>6.6921999999999997</v>
      </c>
      <c r="I50" s="231">
        <v>1.2748999999999999</v>
      </c>
      <c r="J50" s="231">
        <v>4.1763000000000003</v>
      </c>
      <c r="K50" s="231">
        <v>1.2142999999999999</v>
      </c>
      <c r="L50" s="231">
        <v>4.0690999999999997</v>
      </c>
      <c r="M50" s="231">
        <v>2.0886999999999998</v>
      </c>
      <c r="N50" s="231">
        <v>2.8917000000000002</v>
      </c>
      <c r="O50" s="231">
        <v>1.1948000000000001</v>
      </c>
      <c r="P50" s="231">
        <v>0</v>
      </c>
    </row>
    <row r="51" spans="1:16" s="255" customFormat="1" ht="15">
      <c r="A51" s="247">
        <v>43</v>
      </c>
      <c r="B51" s="231">
        <v>0</v>
      </c>
      <c r="C51" s="231">
        <v>0</v>
      </c>
      <c r="D51" s="231">
        <v>8.2590000000000003</v>
      </c>
      <c r="E51" s="231">
        <v>1.0842000000000001</v>
      </c>
      <c r="F51" s="231">
        <v>6.8800999999999997</v>
      </c>
      <c r="G51" s="231">
        <v>1.0562</v>
      </c>
      <c r="H51" s="231">
        <v>6.5194999999999999</v>
      </c>
      <c r="I51" s="231">
        <v>1.2599</v>
      </c>
      <c r="J51" s="231">
        <v>4.0468000000000002</v>
      </c>
      <c r="K51" s="231">
        <v>1.2107000000000001</v>
      </c>
      <c r="L51" s="231">
        <v>4.0092999999999996</v>
      </c>
      <c r="M51" s="231">
        <v>2.0724</v>
      </c>
      <c r="N51" s="231">
        <v>2.8296999999999999</v>
      </c>
      <c r="O51" s="231">
        <v>1.2145999999999999</v>
      </c>
      <c r="P51" s="231">
        <v>0</v>
      </c>
    </row>
    <row r="52" spans="1:16" s="255" customFormat="1" ht="15">
      <c r="A52" s="247">
        <v>44</v>
      </c>
      <c r="B52" s="231">
        <v>0</v>
      </c>
      <c r="C52" s="231">
        <v>0</v>
      </c>
      <c r="D52" s="231">
        <v>8.0907999999999998</v>
      </c>
      <c r="E52" s="231">
        <v>1.0795999999999999</v>
      </c>
      <c r="F52" s="231">
        <v>6.3529</v>
      </c>
      <c r="G52" s="231">
        <v>1.0517000000000001</v>
      </c>
      <c r="H52" s="231">
        <v>6.3468999999999998</v>
      </c>
      <c r="I52" s="231">
        <v>1.2450000000000001</v>
      </c>
      <c r="J52" s="231">
        <v>3.9174000000000002</v>
      </c>
      <c r="K52" s="231">
        <v>1.2071000000000001</v>
      </c>
      <c r="L52" s="231">
        <v>3.9493999999999998</v>
      </c>
      <c r="M52" s="231">
        <v>2.0560999999999998</v>
      </c>
      <c r="N52" s="231">
        <v>2.7675999999999998</v>
      </c>
      <c r="O52" s="231">
        <v>1.2343999999999999</v>
      </c>
      <c r="P52" s="231">
        <v>0</v>
      </c>
    </row>
    <row r="53" spans="1:16" s="255" customFormat="1" ht="15">
      <c r="A53" s="247">
        <v>45</v>
      </c>
      <c r="B53" s="231">
        <v>0</v>
      </c>
      <c r="C53" s="231">
        <v>0</v>
      </c>
      <c r="D53" s="231">
        <v>7.9321000000000002</v>
      </c>
      <c r="E53" s="231">
        <v>1.681</v>
      </c>
      <c r="F53" s="231">
        <v>6.6189</v>
      </c>
      <c r="G53" s="231">
        <v>1.6454</v>
      </c>
      <c r="H53" s="231">
        <v>5.9646999999999997</v>
      </c>
      <c r="I53" s="231">
        <v>1.6948000000000001</v>
      </c>
      <c r="J53" s="231">
        <v>3.7604000000000002</v>
      </c>
      <c r="K53" s="231">
        <v>1.8236000000000001</v>
      </c>
      <c r="L53" s="231">
        <v>4.4972000000000003</v>
      </c>
      <c r="M53" s="231">
        <v>2.7997999999999998</v>
      </c>
      <c r="N53" s="231">
        <v>3.2706</v>
      </c>
      <c r="O53" s="231">
        <v>1.827</v>
      </c>
      <c r="P53" s="231">
        <v>0</v>
      </c>
    </row>
    <row r="54" spans="1:16" s="255" customFormat="1" ht="15">
      <c r="A54" s="247">
        <v>46</v>
      </c>
      <c r="B54" s="231">
        <v>0</v>
      </c>
      <c r="C54" s="231">
        <v>0</v>
      </c>
      <c r="D54" s="231">
        <v>7.9286000000000003</v>
      </c>
      <c r="E54" s="231">
        <v>1.6781999999999999</v>
      </c>
      <c r="F54" s="231">
        <v>6.4981</v>
      </c>
      <c r="G54" s="231">
        <v>1.6451</v>
      </c>
      <c r="H54" s="231">
        <v>5.8505000000000003</v>
      </c>
      <c r="I54" s="231">
        <v>1.6900999999999999</v>
      </c>
      <c r="J54" s="231">
        <v>3.7018</v>
      </c>
      <c r="K54" s="231">
        <v>1.8130999999999999</v>
      </c>
      <c r="L54" s="231">
        <v>4.4321999999999999</v>
      </c>
      <c r="M54" s="231">
        <v>2.7791000000000001</v>
      </c>
      <c r="N54" s="231">
        <v>3.2052999999999998</v>
      </c>
      <c r="O54" s="231">
        <v>1.8269</v>
      </c>
      <c r="P54" s="231">
        <v>0</v>
      </c>
    </row>
    <row r="55" spans="1:16" s="255" customFormat="1" ht="15">
      <c r="A55" s="247">
        <v>47</v>
      </c>
      <c r="B55" s="231">
        <v>0</v>
      </c>
      <c r="C55" s="231">
        <v>0</v>
      </c>
      <c r="D55" s="231">
        <v>7.9250999999999996</v>
      </c>
      <c r="E55" s="231">
        <v>1.6755</v>
      </c>
      <c r="F55" s="231">
        <v>6.3772000000000002</v>
      </c>
      <c r="G55" s="231">
        <v>1.6448</v>
      </c>
      <c r="H55" s="231">
        <v>5.7362000000000002</v>
      </c>
      <c r="I55" s="231">
        <v>1.6855</v>
      </c>
      <c r="J55" s="231">
        <v>3.6433</v>
      </c>
      <c r="K55" s="231">
        <v>1.8027</v>
      </c>
      <c r="L55" s="231">
        <v>4.3670999999999998</v>
      </c>
      <c r="M55" s="231">
        <v>2.7583000000000002</v>
      </c>
      <c r="N55" s="231">
        <v>3.1400999999999999</v>
      </c>
      <c r="O55" s="231">
        <v>1.8269</v>
      </c>
      <c r="P55" s="231">
        <v>0</v>
      </c>
    </row>
    <row r="56" spans="1:16" s="255" customFormat="1" ht="15">
      <c r="A56" s="247">
        <v>48</v>
      </c>
      <c r="B56" s="231">
        <v>0</v>
      </c>
      <c r="C56" s="231">
        <v>0</v>
      </c>
      <c r="D56" s="231">
        <v>7.9215999999999998</v>
      </c>
      <c r="E56" s="231">
        <v>1.6727000000000001</v>
      </c>
      <c r="F56" s="231">
        <v>6.2564000000000002</v>
      </c>
      <c r="G56" s="231">
        <v>1.6445000000000001</v>
      </c>
      <c r="H56" s="231">
        <v>5.6219999999999999</v>
      </c>
      <c r="I56" s="231">
        <v>1.6808000000000001</v>
      </c>
      <c r="J56" s="231">
        <v>3.5847000000000002</v>
      </c>
      <c r="K56" s="231">
        <v>1.7922</v>
      </c>
      <c r="L56" s="231">
        <v>4.3021000000000003</v>
      </c>
      <c r="M56" s="231">
        <v>2.7374999999999998</v>
      </c>
      <c r="N56" s="231">
        <v>3.0749</v>
      </c>
      <c r="O56" s="231">
        <v>1.8268</v>
      </c>
      <c r="P56" s="231">
        <v>0</v>
      </c>
    </row>
    <row r="57" spans="1:16" s="255" customFormat="1" ht="15">
      <c r="A57" s="247">
        <v>49</v>
      </c>
      <c r="B57" s="231">
        <v>0</v>
      </c>
      <c r="C57" s="231">
        <v>0</v>
      </c>
      <c r="D57" s="231">
        <v>7.9180999999999999</v>
      </c>
      <c r="E57" s="231">
        <v>1.6698999999999999</v>
      </c>
      <c r="F57" s="231">
        <v>6.1356000000000002</v>
      </c>
      <c r="G57" s="231">
        <v>1.6440999999999999</v>
      </c>
      <c r="H57" s="231">
        <v>5.5076999999999998</v>
      </c>
      <c r="I57" s="231">
        <v>1.6761999999999999</v>
      </c>
      <c r="J57" s="231">
        <v>3.5261</v>
      </c>
      <c r="K57" s="231">
        <v>1.7818000000000001</v>
      </c>
      <c r="L57" s="231">
        <v>4.2370999999999999</v>
      </c>
      <c r="M57" s="231">
        <v>2.7168000000000001</v>
      </c>
      <c r="N57" s="231">
        <v>3.0097</v>
      </c>
      <c r="O57" s="231">
        <v>1.8267</v>
      </c>
      <c r="P57" s="231">
        <v>0</v>
      </c>
    </row>
    <row r="58" spans="1:16" s="255" customFormat="1" ht="15">
      <c r="A58" s="247">
        <v>50</v>
      </c>
      <c r="B58" s="231">
        <v>0</v>
      </c>
      <c r="C58" s="231">
        <v>0</v>
      </c>
      <c r="D58" s="231">
        <v>7.9146000000000001</v>
      </c>
      <c r="E58" s="231">
        <v>1.6671</v>
      </c>
      <c r="F58" s="231">
        <v>6.0148000000000001</v>
      </c>
      <c r="G58" s="231">
        <v>1.6437999999999999</v>
      </c>
      <c r="H58" s="231">
        <v>5.3935000000000004</v>
      </c>
      <c r="I58" s="231">
        <v>1.6716</v>
      </c>
      <c r="J58" s="231">
        <v>3.4674999999999998</v>
      </c>
      <c r="K58" s="231">
        <v>1.7713000000000001</v>
      </c>
      <c r="L58" s="231">
        <v>4.1721000000000004</v>
      </c>
      <c r="M58" s="231">
        <v>2.6960000000000002</v>
      </c>
      <c r="N58" s="231">
        <v>2.9443999999999999</v>
      </c>
      <c r="O58" s="231">
        <v>1.8267</v>
      </c>
      <c r="P58" s="231">
        <v>0</v>
      </c>
    </row>
    <row r="59" spans="1:16" s="255" customFormat="1" ht="15">
      <c r="A59" s="247">
        <v>51</v>
      </c>
      <c r="B59" s="231">
        <v>0</v>
      </c>
      <c r="C59" s="231">
        <v>0</v>
      </c>
      <c r="D59" s="231">
        <v>7.9111000000000002</v>
      </c>
      <c r="E59" s="231">
        <v>1.6642999999999999</v>
      </c>
      <c r="F59" s="231">
        <v>5.8940000000000001</v>
      </c>
      <c r="G59" s="231">
        <v>1.6435</v>
      </c>
      <c r="H59" s="231">
        <v>5.2792000000000003</v>
      </c>
      <c r="I59" s="231">
        <v>1.6669</v>
      </c>
      <c r="J59" s="231">
        <v>3.4089</v>
      </c>
      <c r="K59" s="231">
        <v>1.7608999999999999</v>
      </c>
      <c r="L59" s="231">
        <v>4.1071</v>
      </c>
      <c r="M59" s="231">
        <v>2.6753</v>
      </c>
      <c r="N59" s="231">
        <v>2.8792</v>
      </c>
      <c r="O59" s="231">
        <v>1.8266</v>
      </c>
      <c r="P59" s="231">
        <v>0</v>
      </c>
    </row>
    <row r="60" spans="1:16" s="255" customFormat="1" ht="15">
      <c r="A60" s="247">
        <v>52</v>
      </c>
      <c r="B60" s="231">
        <v>0</v>
      </c>
      <c r="C60" s="231">
        <v>0</v>
      </c>
      <c r="D60" s="231">
        <v>7.9076000000000004</v>
      </c>
      <c r="E60" s="231">
        <v>1.6616</v>
      </c>
      <c r="F60" s="231">
        <v>5.7731000000000003</v>
      </c>
      <c r="G60" s="231">
        <v>1.6432</v>
      </c>
      <c r="H60" s="231">
        <v>5.165</v>
      </c>
      <c r="I60" s="231">
        <v>1.6623000000000001</v>
      </c>
      <c r="J60" s="231">
        <v>3.3502999999999998</v>
      </c>
      <c r="K60" s="231">
        <v>1.7504</v>
      </c>
      <c r="L60" s="231">
        <v>4.0419999999999998</v>
      </c>
      <c r="M60" s="231">
        <v>2.6545000000000001</v>
      </c>
      <c r="N60" s="231">
        <v>2.8140000000000001</v>
      </c>
      <c r="O60" s="231">
        <v>1.8265</v>
      </c>
      <c r="P60" s="231">
        <v>0</v>
      </c>
    </row>
    <row r="61" spans="1:16" s="255" customFormat="1" ht="15">
      <c r="A61" s="247">
        <v>53</v>
      </c>
      <c r="B61" s="231">
        <v>0</v>
      </c>
      <c r="C61" s="231">
        <v>0</v>
      </c>
      <c r="D61" s="231">
        <v>7.9040999999999997</v>
      </c>
      <c r="E61" s="231">
        <v>1.6588000000000001</v>
      </c>
      <c r="F61" s="231">
        <v>5.6523000000000003</v>
      </c>
      <c r="G61" s="231">
        <v>1.6428</v>
      </c>
      <c r="H61" s="231">
        <v>5.0507</v>
      </c>
      <c r="I61" s="231">
        <v>1.6576</v>
      </c>
      <c r="J61" s="231">
        <v>3.2917999999999998</v>
      </c>
      <c r="K61" s="231">
        <v>1.74</v>
      </c>
      <c r="L61" s="231">
        <v>3.9769999999999999</v>
      </c>
      <c r="M61" s="231">
        <v>2.6337999999999999</v>
      </c>
      <c r="N61" s="231">
        <v>2.7486999999999999</v>
      </c>
      <c r="O61" s="231">
        <v>1.8265</v>
      </c>
      <c r="P61" s="231">
        <v>0</v>
      </c>
    </row>
    <row r="62" spans="1:16" s="255" customFormat="1" ht="15">
      <c r="A62" s="247">
        <v>54</v>
      </c>
      <c r="B62" s="231">
        <v>0</v>
      </c>
      <c r="C62" s="231">
        <v>0</v>
      </c>
      <c r="D62" s="231">
        <v>7.9005999999999998</v>
      </c>
      <c r="E62" s="231">
        <v>1.6559999999999999</v>
      </c>
      <c r="F62" s="231">
        <v>5.5315000000000003</v>
      </c>
      <c r="G62" s="231">
        <v>1.6425000000000001</v>
      </c>
      <c r="H62" s="231">
        <v>4.9364999999999997</v>
      </c>
      <c r="I62" s="231">
        <v>1.653</v>
      </c>
      <c r="J62" s="231">
        <v>3.2332000000000001</v>
      </c>
      <c r="K62" s="231">
        <v>1.7295</v>
      </c>
      <c r="L62" s="231">
        <v>3.9119999999999999</v>
      </c>
      <c r="M62" s="231">
        <v>2.613</v>
      </c>
      <c r="N62" s="231">
        <v>2.6835</v>
      </c>
      <c r="O62" s="231">
        <v>1.8264</v>
      </c>
      <c r="P62" s="231">
        <v>0</v>
      </c>
    </row>
    <row r="63" spans="1:16" s="255" customFormat="1" ht="15">
      <c r="A63" s="247">
        <v>55</v>
      </c>
      <c r="B63" s="231">
        <v>0</v>
      </c>
      <c r="C63" s="231">
        <v>0</v>
      </c>
      <c r="D63" s="231">
        <v>7.4006999999999996</v>
      </c>
      <c r="E63" s="231">
        <v>1.6557999999999999</v>
      </c>
      <c r="F63" s="231">
        <v>5.2344999999999997</v>
      </c>
      <c r="G63" s="231">
        <v>1.6356999999999999</v>
      </c>
      <c r="H63" s="231">
        <v>4.7588999999999997</v>
      </c>
      <c r="I63" s="231">
        <v>1.6529</v>
      </c>
      <c r="J63" s="231">
        <v>3.1758000000000002</v>
      </c>
      <c r="K63" s="231">
        <v>1.724</v>
      </c>
      <c r="L63" s="231">
        <v>3.8087</v>
      </c>
      <c r="M63" s="231">
        <v>2.5949</v>
      </c>
      <c r="N63" s="231">
        <v>2.6389</v>
      </c>
      <c r="O63" s="231">
        <v>1.8263</v>
      </c>
      <c r="P63" s="231">
        <v>0</v>
      </c>
    </row>
    <row r="64" spans="1:16" s="255" customFormat="1" ht="15">
      <c r="A64" s="247">
        <v>56</v>
      </c>
      <c r="B64" s="231">
        <v>0</v>
      </c>
      <c r="C64" s="231">
        <v>0</v>
      </c>
      <c r="D64" s="231">
        <v>6.9009</v>
      </c>
      <c r="E64" s="231">
        <v>1.6556999999999999</v>
      </c>
      <c r="F64" s="231">
        <v>4.9374000000000002</v>
      </c>
      <c r="G64" s="231">
        <v>1.6288</v>
      </c>
      <c r="H64" s="231">
        <v>4.5811999999999999</v>
      </c>
      <c r="I64" s="231">
        <v>1.6528</v>
      </c>
      <c r="J64" s="231">
        <v>3.1183999999999998</v>
      </c>
      <c r="K64" s="231">
        <v>1.7185999999999999</v>
      </c>
      <c r="L64" s="231">
        <v>3.7054999999999998</v>
      </c>
      <c r="M64" s="231">
        <v>2.5769000000000002</v>
      </c>
      <c r="N64" s="231">
        <v>2.5943999999999998</v>
      </c>
      <c r="O64" s="231">
        <v>1.8263</v>
      </c>
      <c r="P64" s="231">
        <v>0</v>
      </c>
    </row>
    <row r="65" spans="1:16" s="255" customFormat="1" ht="15">
      <c r="A65" s="247">
        <v>57</v>
      </c>
      <c r="B65" s="231">
        <v>0</v>
      </c>
      <c r="C65" s="231">
        <v>0</v>
      </c>
      <c r="D65" s="231">
        <v>6.4009999999999998</v>
      </c>
      <c r="E65" s="231">
        <v>1.6555</v>
      </c>
      <c r="F65" s="231">
        <v>4.6403999999999996</v>
      </c>
      <c r="G65" s="231">
        <v>1.6220000000000001</v>
      </c>
      <c r="H65" s="231">
        <v>4.4036</v>
      </c>
      <c r="I65" s="231">
        <v>1.6527000000000001</v>
      </c>
      <c r="J65" s="231">
        <v>3.0609999999999999</v>
      </c>
      <c r="K65" s="231">
        <v>1.7131000000000001</v>
      </c>
      <c r="L65" s="231">
        <v>3.6021999999999998</v>
      </c>
      <c r="M65" s="231">
        <v>2.5588000000000002</v>
      </c>
      <c r="N65" s="231">
        <v>2.5497999999999998</v>
      </c>
      <c r="O65" s="231">
        <v>1.8262</v>
      </c>
      <c r="P65" s="231">
        <v>0</v>
      </c>
    </row>
    <row r="66" spans="1:16" s="255" customFormat="1" ht="15">
      <c r="A66" s="247">
        <v>58</v>
      </c>
      <c r="B66" s="231">
        <v>0</v>
      </c>
      <c r="C66" s="231">
        <v>0</v>
      </c>
      <c r="D66" s="231">
        <v>5.9010999999999996</v>
      </c>
      <c r="E66" s="231">
        <v>1.6553</v>
      </c>
      <c r="F66" s="231">
        <v>4.3433000000000002</v>
      </c>
      <c r="G66" s="231">
        <v>1.6151</v>
      </c>
      <c r="H66" s="231">
        <v>4.226</v>
      </c>
      <c r="I66" s="231">
        <v>1.6526000000000001</v>
      </c>
      <c r="J66" s="231">
        <v>3.0036</v>
      </c>
      <c r="K66" s="231">
        <v>1.7077</v>
      </c>
      <c r="L66" s="231">
        <v>3.4988999999999999</v>
      </c>
      <c r="M66" s="231">
        <v>2.5407999999999999</v>
      </c>
      <c r="N66" s="231">
        <v>2.5051999999999999</v>
      </c>
      <c r="O66" s="231">
        <v>1.8261000000000001</v>
      </c>
      <c r="P66" s="231">
        <v>0</v>
      </c>
    </row>
    <row r="67" spans="1:16" s="255" customFormat="1" ht="15">
      <c r="A67" s="247">
        <v>59</v>
      </c>
      <c r="B67" s="231">
        <v>0</v>
      </c>
      <c r="C67" s="231">
        <v>0</v>
      </c>
      <c r="D67" s="231">
        <v>5.4012000000000002</v>
      </c>
      <c r="E67" s="231">
        <v>1.6552</v>
      </c>
      <c r="F67" s="231">
        <v>4.0462999999999996</v>
      </c>
      <c r="G67" s="231">
        <v>1.6083000000000001</v>
      </c>
      <c r="H67" s="231">
        <v>4.0483000000000002</v>
      </c>
      <c r="I67" s="231">
        <v>1.6526000000000001</v>
      </c>
      <c r="J67" s="231">
        <v>2.9462000000000002</v>
      </c>
      <c r="K67" s="231">
        <v>1.7021999999999999</v>
      </c>
      <c r="L67" s="231">
        <v>3.3956</v>
      </c>
      <c r="M67" s="231">
        <v>2.5226999999999999</v>
      </c>
      <c r="N67" s="231">
        <v>2.4607000000000001</v>
      </c>
      <c r="O67" s="231">
        <v>1.8261000000000001</v>
      </c>
      <c r="P67" s="231">
        <v>0</v>
      </c>
    </row>
    <row r="68" spans="1:16" s="255" customFormat="1" ht="15">
      <c r="A68" s="247">
        <v>60</v>
      </c>
      <c r="B68" s="231">
        <v>0</v>
      </c>
      <c r="C68" s="231">
        <v>0</v>
      </c>
      <c r="D68" s="231">
        <v>4.9013</v>
      </c>
      <c r="E68" s="231">
        <v>1.655</v>
      </c>
      <c r="F68" s="231">
        <v>3.7492999999999999</v>
      </c>
      <c r="G68" s="231">
        <v>1.6013999999999999</v>
      </c>
      <c r="H68" s="231">
        <v>3.8706999999999998</v>
      </c>
      <c r="I68" s="231">
        <v>1.6525000000000001</v>
      </c>
      <c r="J68" s="231">
        <v>2.8887999999999998</v>
      </c>
      <c r="K68" s="231">
        <v>1.6968000000000001</v>
      </c>
      <c r="L68" s="231">
        <v>3.2924000000000002</v>
      </c>
      <c r="M68" s="231">
        <v>2.5047000000000001</v>
      </c>
      <c r="N68" s="231">
        <v>2.4161000000000001</v>
      </c>
      <c r="O68" s="231">
        <v>1.8260000000000001</v>
      </c>
      <c r="P68" s="231">
        <v>0</v>
      </c>
    </row>
    <row r="69" spans="1:16" s="255" customFormat="1">
      <c r="A69" s="254"/>
      <c r="B69" s="75"/>
      <c r="C69" s="75"/>
      <c r="D69" s="75"/>
      <c r="E69" s="75"/>
      <c r="F69" s="75"/>
      <c r="G69" s="75"/>
      <c r="H69" s="75"/>
      <c r="I69" s="75"/>
      <c r="J69" s="75"/>
      <c r="K69" s="75"/>
      <c r="L69" s="75"/>
      <c r="M69" s="75"/>
      <c r="N69" s="75"/>
      <c r="O69" s="75"/>
      <c r="P69" s="75"/>
    </row>
    <row r="70" spans="1:16" s="255" customFormat="1">
      <c r="A70" s="73" t="e">
        <f>HLOOKUP('[3]NEER Claim Cost Calculator'!$I$22, B74:P135, MATCH('[3]NEER Claim Cost Calculator'!$K$22,A74:A135))</f>
        <v>#N/A</v>
      </c>
      <c r="B70" s="75"/>
      <c r="C70" s="75"/>
      <c r="D70" s="75"/>
      <c r="E70" s="75"/>
      <c r="F70" s="75"/>
      <c r="G70" s="75"/>
      <c r="H70" s="75"/>
      <c r="I70" s="75"/>
      <c r="J70" s="75"/>
      <c r="K70" s="75"/>
      <c r="L70" s="75"/>
      <c r="M70" s="75"/>
      <c r="N70" s="75"/>
      <c r="O70" s="75"/>
      <c r="P70" s="75"/>
    </row>
    <row r="71" spans="1:16" s="253" customFormat="1">
      <c r="A71" s="467" t="s">
        <v>11449</v>
      </c>
      <c r="B71" s="467"/>
      <c r="C71" s="467"/>
      <c r="D71" s="467"/>
      <c r="E71" s="467"/>
      <c r="F71" s="467"/>
      <c r="G71" s="467"/>
      <c r="H71" s="467"/>
      <c r="I71" s="467"/>
      <c r="J71" s="467"/>
      <c r="K71" s="467"/>
      <c r="L71" s="467"/>
      <c r="M71" s="467"/>
      <c r="N71" s="467"/>
      <c r="O71" s="467"/>
      <c r="P71" s="467"/>
    </row>
    <row r="72" spans="1:16" s="255" customFormat="1">
      <c r="A72" s="471" t="s">
        <v>6308</v>
      </c>
      <c r="B72" s="471"/>
      <c r="C72" s="471"/>
      <c r="D72" s="471"/>
      <c r="E72" s="471"/>
      <c r="F72" s="471"/>
      <c r="G72" s="471"/>
      <c r="H72" s="471"/>
      <c r="I72" s="471"/>
      <c r="J72" s="471"/>
      <c r="K72" s="471"/>
      <c r="L72" s="471"/>
      <c r="M72" s="471"/>
      <c r="N72" s="471"/>
      <c r="O72" s="471"/>
      <c r="P72" s="471"/>
    </row>
    <row r="73" spans="1:16" s="255" customFormat="1">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s="255" customFormat="1">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s="255" customFormat="1" ht="15">
      <c r="A75" s="247">
        <v>0</v>
      </c>
      <c r="B75" s="231">
        <v>0</v>
      </c>
      <c r="C75" s="231">
        <v>0</v>
      </c>
      <c r="D75" s="231">
        <v>32.369999999999997</v>
      </c>
      <c r="E75" s="231">
        <v>9.4162999999999997</v>
      </c>
      <c r="F75" s="231">
        <v>36.816000000000003</v>
      </c>
      <c r="G75" s="231">
        <v>7.9481000000000002</v>
      </c>
      <c r="H75" s="231">
        <v>30.8841</v>
      </c>
      <c r="I75" s="231">
        <v>8.7581000000000007</v>
      </c>
      <c r="J75" s="231">
        <v>22.011600000000001</v>
      </c>
      <c r="K75" s="231">
        <v>8.3834999999999997</v>
      </c>
      <c r="L75" s="231">
        <v>16.344899999999999</v>
      </c>
      <c r="M75" s="231">
        <v>15.035600000000001</v>
      </c>
      <c r="N75" s="231">
        <v>0</v>
      </c>
      <c r="O75" s="231">
        <v>0</v>
      </c>
      <c r="P75" s="231">
        <v>0</v>
      </c>
    </row>
    <row r="76" spans="1:16" s="255" customFormat="1" ht="15">
      <c r="A76" s="247">
        <v>1</v>
      </c>
      <c r="B76" s="231">
        <v>0</v>
      </c>
      <c r="C76" s="231">
        <v>0</v>
      </c>
      <c r="D76" s="231">
        <v>28.773299999999999</v>
      </c>
      <c r="E76" s="231">
        <v>8.3699999999999992</v>
      </c>
      <c r="F76" s="231">
        <v>32.725299999999997</v>
      </c>
      <c r="G76" s="231">
        <v>7.0650000000000004</v>
      </c>
      <c r="H76" s="231">
        <v>27.452500000000001</v>
      </c>
      <c r="I76" s="231">
        <v>7.7850000000000001</v>
      </c>
      <c r="J76" s="231">
        <v>19.565899999999999</v>
      </c>
      <c r="K76" s="231">
        <v>7.452</v>
      </c>
      <c r="L76" s="231">
        <v>14.5288</v>
      </c>
      <c r="M76" s="231">
        <v>13.365</v>
      </c>
      <c r="N76" s="231">
        <v>0</v>
      </c>
      <c r="O76" s="231">
        <v>0</v>
      </c>
      <c r="P76" s="231">
        <v>0</v>
      </c>
    </row>
    <row r="77" spans="1:16" s="255" customFormat="1" ht="15">
      <c r="A77" s="247">
        <v>2</v>
      </c>
      <c r="B77" s="231">
        <v>0</v>
      </c>
      <c r="C77" s="231">
        <v>0</v>
      </c>
      <c r="D77" s="231">
        <v>25.1767</v>
      </c>
      <c r="E77" s="231">
        <v>7.3238000000000003</v>
      </c>
      <c r="F77" s="231">
        <v>28.634699999999999</v>
      </c>
      <c r="G77" s="231">
        <v>6.1818999999999997</v>
      </c>
      <c r="H77" s="231">
        <v>24.021000000000001</v>
      </c>
      <c r="I77" s="231">
        <v>6.8118999999999996</v>
      </c>
      <c r="J77" s="231">
        <v>17.120100000000001</v>
      </c>
      <c r="K77" s="231">
        <v>6.5205000000000002</v>
      </c>
      <c r="L77" s="231">
        <v>12.7127</v>
      </c>
      <c r="M77" s="231">
        <v>11.6944</v>
      </c>
      <c r="N77" s="231">
        <v>0</v>
      </c>
      <c r="O77" s="231">
        <v>0</v>
      </c>
      <c r="P77" s="231">
        <v>0</v>
      </c>
    </row>
    <row r="78" spans="1:16" s="255" customFormat="1" ht="15">
      <c r="A78" s="247">
        <v>3</v>
      </c>
      <c r="B78" s="231">
        <v>0</v>
      </c>
      <c r="C78" s="231">
        <v>0</v>
      </c>
      <c r="D78" s="231">
        <v>21.58</v>
      </c>
      <c r="E78" s="231">
        <v>6.2774999999999999</v>
      </c>
      <c r="F78" s="231">
        <v>24.544</v>
      </c>
      <c r="G78" s="231">
        <v>5.2988</v>
      </c>
      <c r="H78" s="231">
        <v>20.589400000000001</v>
      </c>
      <c r="I78" s="231">
        <v>5.8388</v>
      </c>
      <c r="J78" s="231">
        <v>14.6744</v>
      </c>
      <c r="K78" s="231">
        <v>5.5890000000000004</v>
      </c>
      <c r="L78" s="231">
        <v>10.896599999999999</v>
      </c>
      <c r="M78" s="231">
        <v>10.0238</v>
      </c>
      <c r="N78" s="231">
        <v>0</v>
      </c>
      <c r="O78" s="231">
        <v>0</v>
      </c>
      <c r="P78" s="231">
        <v>0</v>
      </c>
    </row>
    <row r="79" spans="1:16" s="255" customFormat="1" ht="15">
      <c r="A79" s="247">
        <v>4</v>
      </c>
      <c r="B79" s="231">
        <v>0</v>
      </c>
      <c r="C79" s="231">
        <v>0</v>
      </c>
      <c r="D79" s="231">
        <v>17.9833</v>
      </c>
      <c r="E79" s="231">
        <v>5.2313000000000001</v>
      </c>
      <c r="F79" s="231">
        <v>20.453299999999999</v>
      </c>
      <c r="G79" s="231">
        <v>4.4156000000000004</v>
      </c>
      <c r="H79" s="231">
        <v>17.157800000000002</v>
      </c>
      <c r="I79" s="231">
        <v>4.8655999999999997</v>
      </c>
      <c r="J79" s="231">
        <v>12.2287</v>
      </c>
      <c r="K79" s="231">
        <v>4.6574999999999998</v>
      </c>
      <c r="L79" s="231">
        <v>9.0805000000000007</v>
      </c>
      <c r="M79" s="231">
        <v>8.3530999999999995</v>
      </c>
      <c r="N79" s="231">
        <v>0</v>
      </c>
      <c r="O79" s="231">
        <v>0</v>
      </c>
      <c r="P79" s="231">
        <v>0</v>
      </c>
    </row>
    <row r="80" spans="1:16" s="255" customFormat="1" ht="15">
      <c r="A80" s="247">
        <v>5</v>
      </c>
      <c r="B80" s="231">
        <v>0</v>
      </c>
      <c r="C80" s="231">
        <v>0</v>
      </c>
      <c r="D80" s="231">
        <v>14.386699999999999</v>
      </c>
      <c r="E80" s="231">
        <v>4.1849999999999996</v>
      </c>
      <c r="F80" s="231">
        <v>16.3627</v>
      </c>
      <c r="G80" s="231">
        <v>3.5325000000000002</v>
      </c>
      <c r="H80" s="231">
        <v>13.7263</v>
      </c>
      <c r="I80" s="231">
        <v>3.8925000000000001</v>
      </c>
      <c r="J80" s="231">
        <v>9.7828999999999997</v>
      </c>
      <c r="K80" s="231">
        <v>3.726</v>
      </c>
      <c r="L80" s="231">
        <v>7.2644000000000002</v>
      </c>
      <c r="M80" s="231">
        <v>6.6825000000000001</v>
      </c>
      <c r="N80" s="231">
        <v>0</v>
      </c>
      <c r="O80" s="231">
        <v>0</v>
      </c>
      <c r="P80" s="231">
        <v>0</v>
      </c>
    </row>
    <row r="81" spans="1:16" s="255" customFormat="1" ht="15">
      <c r="A81" s="247">
        <v>6</v>
      </c>
      <c r="B81" s="231">
        <v>0</v>
      </c>
      <c r="C81" s="231">
        <v>0</v>
      </c>
      <c r="D81" s="231">
        <v>10.79</v>
      </c>
      <c r="E81" s="231">
        <v>3.1387999999999998</v>
      </c>
      <c r="F81" s="231">
        <v>12.272</v>
      </c>
      <c r="G81" s="231">
        <v>2.6494</v>
      </c>
      <c r="H81" s="231">
        <v>10.294700000000001</v>
      </c>
      <c r="I81" s="231">
        <v>2.9194</v>
      </c>
      <c r="J81" s="231">
        <v>7.3372000000000002</v>
      </c>
      <c r="K81" s="231">
        <v>2.7945000000000002</v>
      </c>
      <c r="L81" s="231">
        <v>5.4482999999999997</v>
      </c>
      <c r="M81" s="231">
        <v>5.0118999999999998</v>
      </c>
      <c r="N81" s="231">
        <v>0</v>
      </c>
      <c r="O81" s="231">
        <v>0</v>
      </c>
      <c r="P81" s="231">
        <v>0</v>
      </c>
    </row>
    <row r="82" spans="1:16" s="255" customFormat="1" ht="15">
      <c r="A82" s="247">
        <v>7</v>
      </c>
      <c r="B82" s="231">
        <v>0</v>
      </c>
      <c r="C82" s="231">
        <v>0</v>
      </c>
      <c r="D82" s="231">
        <v>10.381500000000001</v>
      </c>
      <c r="E82" s="231">
        <v>3.0516000000000001</v>
      </c>
      <c r="F82" s="231">
        <v>11.629099999999999</v>
      </c>
      <c r="G82" s="231">
        <v>2.5758000000000001</v>
      </c>
      <c r="H82" s="231">
        <v>9.8940999999999999</v>
      </c>
      <c r="I82" s="231">
        <v>2.8382999999999998</v>
      </c>
      <c r="J82" s="231">
        <v>7.1963999999999997</v>
      </c>
      <c r="K82" s="231">
        <v>2.7168999999999999</v>
      </c>
      <c r="L82" s="231">
        <v>5.4405999999999999</v>
      </c>
      <c r="M82" s="231">
        <v>4.8727</v>
      </c>
      <c r="N82" s="231">
        <v>0</v>
      </c>
      <c r="O82" s="231">
        <v>0</v>
      </c>
      <c r="P82" s="231">
        <v>0</v>
      </c>
    </row>
    <row r="83" spans="1:16" s="255" customFormat="1" ht="15">
      <c r="A83" s="247">
        <v>8</v>
      </c>
      <c r="B83" s="231">
        <v>0</v>
      </c>
      <c r="C83" s="231">
        <v>0</v>
      </c>
      <c r="D83" s="231">
        <v>9.9730000000000008</v>
      </c>
      <c r="E83" s="231">
        <v>2.9643999999999999</v>
      </c>
      <c r="F83" s="231">
        <v>10.9863</v>
      </c>
      <c r="G83" s="231">
        <v>2.5022000000000002</v>
      </c>
      <c r="H83" s="231">
        <v>9.4934999999999992</v>
      </c>
      <c r="I83" s="231">
        <v>2.7572000000000001</v>
      </c>
      <c r="J83" s="231">
        <v>7.0556000000000001</v>
      </c>
      <c r="K83" s="231">
        <v>2.6393</v>
      </c>
      <c r="L83" s="231">
        <v>5.4329999999999998</v>
      </c>
      <c r="M83" s="231">
        <v>4.7333999999999996</v>
      </c>
      <c r="N83" s="231">
        <v>0</v>
      </c>
      <c r="O83" s="231">
        <v>0</v>
      </c>
      <c r="P83" s="231">
        <v>0</v>
      </c>
    </row>
    <row r="84" spans="1:16" s="255" customFormat="1" ht="15">
      <c r="A84" s="247">
        <v>9</v>
      </c>
      <c r="B84" s="231">
        <v>0</v>
      </c>
      <c r="C84" s="231">
        <v>0</v>
      </c>
      <c r="D84" s="231">
        <v>9.5645000000000007</v>
      </c>
      <c r="E84" s="231">
        <v>2.8772000000000002</v>
      </c>
      <c r="F84" s="231">
        <v>10.343400000000001</v>
      </c>
      <c r="G84" s="231">
        <v>2.4285999999999999</v>
      </c>
      <c r="H84" s="231">
        <v>9.0929000000000002</v>
      </c>
      <c r="I84" s="231">
        <v>2.6760999999999999</v>
      </c>
      <c r="J84" s="231">
        <v>6.9147999999999996</v>
      </c>
      <c r="K84" s="231">
        <v>2.5615999999999999</v>
      </c>
      <c r="L84" s="231">
        <v>5.4253</v>
      </c>
      <c r="M84" s="231">
        <v>4.5941999999999998</v>
      </c>
      <c r="N84" s="231">
        <v>0</v>
      </c>
      <c r="O84" s="231">
        <v>0</v>
      </c>
      <c r="P84" s="231">
        <v>0</v>
      </c>
    </row>
    <row r="85" spans="1:16" s="255" customFormat="1" ht="15">
      <c r="A85" s="247">
        <v>10</v>
      </c>
      <c r="B85" s="231">
        <v>0</v>
      </c>
      <c r="C85" s="231">
        <v>0</v>
      </c>
      <c r="D85" s="231">
        <v>9.1560000000000006</v>
      </c>
      <c r="E85" s="231">
        <v>2.79</v>
      </c>
      <c r="F85" s="231">
        <v>9.7004999999999999</v>
      </c>
      <c r="G85" s="231">
        <v>2.355</v>
      </c>
      <c r="H85" s="231">
        <v>8.6922999999999995</v>
      </c>
      <c r="I85" s="231">
        <v>2.5950000000000002</v>
      </c>
      <c r="J85" s="231">
        <v>6.774</v>
      </c>
      <c r="K85" s="231">
        <v>2.484</v>
      </c>
      <c r="L85" s="231">
        <v>5.4176000000000002</v>
      </c>
      <c r="M85" s="231">
        <v>4.4550000000000001</v>
      </c>
      <c r="N85" s="231">
        <v>0</v>
      </c>
      <c r="O85" s="231">
        <v>0</v>
      </c>
      <c r="P85" s="231">
        <v>0</v>
      </c>
    </row>
    <row r="86" spans="1:16" s="255" customFormat="1" ht="15">
      <c r="A86" s="247">
        <v>11</v>
      </c>
      <c r="B86" s="231">
        <v>0</v>
      </c>
      <c r="C86" s="231">
        <v>0</v>
      </c>
      <c r="D86" s="231">
        <v>8.7475000000000005</v>
      </c>
      <c r="E86" s="231">
        <v>2.7027999999999999</v>
      </c>
      <c r="F86" s="231">
        <v>9.0576000000000008</v>
      </c>
      <c r="G86" s="231">
        <v>2.2814000000000001</v>
      </c>
      <c r="H86" s="231">
        <v>8.2917000000000005</v>
      </c>
      <c r="I86" s="231">
        <v>2.5139</v>
      </c>
      <c r="J86" s="231">
        <v>6.6332000000000004</v>
      </c>
      <c r="K86" s="231">
        <v>2.4064000000000001</v>
      </c>
      <c r="L86" s="231">
        <v>5.4099000000000004</v>
      </c>
      <c r="M86" s="231">
        <v>4.3158000000000003</v>
      </c>
      <c r="N86" s="231">
        <v>0</v>
      </c>
      <c r="O86" s="231">
        <v>0</v>
      </c>
      <c r="P86" s="231">
        <v>0</v>
      </c>
    </row>
    <row r="87" spans="1:16" s="255" customFormat="1" ht="15">
      <c r="A87" s="247">
        <v>12</v>
      </c>
      <c r="B87" s="231">
        <v>0</v>
      </c>
      <c r="C87" s="231">
        <v>0</v>
      </c>
      <c r="D87" s="231">
        <v>8.3390000000000004</v>
      </c>
      <c r="E87" s="231">
        <v>2.6156000000000001</v>
      </c>
      <c r="F87" s="231">
        <v>8.4147999999999996</v>
      </c>
      <c r="G87" s="231">
        <v>2.2078000000000002</v>
      </c>
      <c r="H87" s="231">
        <v>7.8910999999999998</v>
      </c>
      <c r="I87" s="231">
        <v>2.4327999999999999</v>
      </c>
      <c r="J87" s="231">
        <v>6.4923999999999999</v>
      </c>
      <c r="K87" s="231">
        <v>2.3288000000000002</v>
      </c>
      <c r="L87" s="231">
        <v>5.4023000000000003</v>
      </c>
      <c r="M87" s="231">
        <v>4.1765999999999996</v>
      </c>
      <c r="N87" s="231">
        <v>0</v>
      </c>
      <c r="O87" s="231">
        <v>0</v>
      </c>
      <c r="P87" s="231">
        <v>0</v>
      </c>
    </row>
    <row r="88" spans="1:16" s="255" customFormat="1" ht="15">
      <c r="A88" s="247">
        <v>13</v>
      </c>
      <c r="B88" s="231">
        <v>0</v>
      </c>
      <c r="C88" s="231">
        <v>0</v>
      </c>
      <c r="D88" s="231">
        <v>7.9305000000000003</v>
      </c>
      <c r="E88" s="231">
        <v>2.5284</v>
      </c>
      <c r="F88" s="231">
        <v>7.7718999999999996</v>
      </c>
      <c r="G88" s="231">
        <v>2.1341999999999999</v>
      </c>
      <c r="H88" s="231">
        <v>7.4904999999999999</v>
      </c>
      <c r="I88" s="231">
        <v>2.3517000000000001</v>
      </c>
      <c r="J88" s="231">
        <v>6.3514999999999997</v>
      </c>
      <c r="K88" s="231">
        <v>2.2511000000000001</v>
      </c>
      <c r="L88" s="231">
        <v>5.3945999999999996</v>
      </c>
      <c r="M88" s="231">
        <v>4.0373000000000001</v>
      </c>
      <c r="N88" s="231">
        <v>0</v>
      </c>
      <c r="O88" s="231">
        <v>0</v>
      </c>
      <c r="P88" s="231">
        <v>0</v>
      </c>
    </row>
    <row r="89" spans="1:16" s="255" customFormat="1" ht="15">
      <c r="A89" s="247">
        <v>14</v>
      </c>
      <c r="B89" s="231">
        <v>0</v>
      </c>
      <c r="C89" s="231">
        <v>0</v>
      </c>
      <c r="D89" s="231">
        <v>7.5220000000000002</v>
      </c>
      <c r="E89" s="231">
        <v>2.4413</v>
      </c>
      <c r="F89" s="231">
        <v>7.1289999999999996</v>
      </c>
      <c r="G89" s="231">
        <v>2.0606</v>
      </c>
      <c r="H89" s="231">
        <v>7.0899000000000001</v>
      </c>
      <c r="I89" s="231">
        <v>2.2706</v>
      </c>
      <c r="J89" s="231">
        <v>6.2107000000000001</v>
      </c>
      <c r="K89" s="231">
        <v>2.1735000000000002</v>
      </c>
      <c r="L89" s="231">
        <v>5.3868999999999998</v>
      </c>
      <c r="M89" s="231">
        <v>3.8980999999999999</v>
      </c>
      <c r="N89" s="231">
        <v>0</v>
      </c>
      <c r="O89" s="231">
        <v>0</v>
      </c>
      <c r="P89" s="231">
        <v>0</v>
      </c>
    </row>
    <row r="90" spans="1:16" s="255" customFormat="1" ht="15">
      <c r="A90" s="247">
        <v>15</v>
      </c>
      <c r="B90" s="231">
        <v>0</v>
      </c>
      <c r="C90" s="231">
        <v>0</v>
      </c>
      <c r="D90" s="231">
        <v>7.1135000000000002</v>
      </c>
      <c r="E90" s="231">
        <v>2.3540999999999999</v>
      </c>
      <c r="F90" s="231">
        <v>6.4861000000000004</v>
      </c>
      <c r="G90" s="231">
        <v>1.9870000000000001</v>
      </c>
      <c r="H90" s="231">
        <v>6.6893000000000002</v>
      </c>
      <c r="I90" s="231">
        <v>2.1894999999999998</v>
      </c>
      <c r="J90" s="231">
        <v>6.0698999999999996</v>
      </c>
      <c r="K90" s="231">
        <v>2.0958999999999999</v>
      </c>
      <c r="L90" s="231">
        <v>5.3792999999999997</v>
      </c>
      <c r="M90" s="231">
        <v>3.7589000000000001</v>
      </c>
      <c r="N90" s="231">
        <v>0</v>
      </c>
      <c r="O90" s="231">
        <v>0</v>
      </c>
      <c r="P90" s="231">
        <v>0</v>
      </c>
    </row>
    <row r="91" spans="1:16" s="255" customFormat="1" ht="15">
      <c r="A91" s="247">
        <v>16</v>
      </c>
      <c r="B91" s="231">
        <v>0</v>
      </c>
      <c r="C91" s="231">
        <v>0</v>
      </c>
      <c r="D91" s="231">
        <v>6.7050000000000001</v>
      </c>
      <c r="E91" s="231">
        <v>2.2669000000000001</v>
      </c>
      <c r="F91" s="231">
        <v>5.8433000000000002</v>
      </c>
      <c r="G91" s="231">
        <v>1.9134</v>
      </c>
      <c r="H91" s="231">
        <v>6.2887000000000004</v>
      </c>
      <c r="I91" s="231">
        <v>2.1084000000000001</v>
      </c>
      <c r="J91" s="231">
        <v>5.9291</v>
      </c>
      <c r="K91" s="231">
        <v>2.0183</v>
      </c>
      <c r="L91" s="231">
        <v>5.3715999999999999</v>
      </c>
      <c r="M91" s="231">
        <v>3.6196999999999999</v>
      </c>
      <c r="N91" s="231">
        <v>0</v>
      </c>
      <c r="O91" s="231">
        <v>0</v>
      </c>
      <c r="P91" s="231">
        <v>0</v>
      </c>
    </row>
    <row r="92" spans="1:16" s="255" customFormat="1" ht="15">
      <c r="A92" s="247">
        <v>17</v>
      </c>
      <c r="B92" s="231">
        <v>0</v>
      </c>
      <c r="C92" s="231">
        <v>0</v>
      </c>
      <c r="D92" s="231">
        <v>6.2965</v>
      </c>
      <c r="E92" s="231">
        <v>2.1797</v>
      </c>
      <c r="F92" s="231">
        <v>5.2004000000000001</v>
      </c>
      <c r="G92" s="231">
        <v>1.8398000000000001</v>
      </c>
      <c r="H92" s="231">
        <v>5.8880999999999997</v>
      </c>
      <c r="I92" s="231">
        <v>2.0272999999999999</v>
      </c>
      <c r="J92" s="231">
        <v>5.7882999999999996</v>
      </c>
      <c r="K92" s="231">
        <v>1.9406000000000001</v>
      </c>
      <c r="L92" s="231">
        <v>5.3639000000000001</v>
      </c>
      <c r="M92" s="231">
        <v>3.4805000000000001</v>
      </c>
      <c r="N92" s="231">
        <v>0</v>
      </c>
      <c r="O92" s="231">
        <v>0</v>
      </c>
      <c r="P92" s="231">
        <v>0</v>
      </c>
    </row>
    <row r="93" spans="1:16" s="255" customFormat="1" ht="15">
      <c r="A93" s="247">
        <v>18</v>
      </c>
      <c r="B93" s="231">
        <v>0</v>
      </c>
      <c r="C93" s="231">
        <v>0</v>
      </c>
      <c r="D93" s="231">
        <v>5.8879999999999999</v>
      </c>
      <c r="E93" s="231">
        <v>2.0924999999999998</v>
      </c>
      <c r="F93" s="231">
        <v>4.5575000000000001</v>
      </c>
      <c r="G93" s="231">
        <v>1.7663</v>
      </c>
      <c r="H93" s="231">
        <v>5.4874999999999998</v>
      </c>
      <c r="I93" s="231">
        <v>1.9462999999999999</v>
      </c>
      <c r="J93" s="231">
        <v>5.6475</v>
      </c>
      <c r="K93" s="231">
        <v>1.863</v>
      </c>
      <c r="L93" s="231">
        <v>5.3563000000000001</v>
      </c>
      <c r="M93" s="231">
        <v>3.3412999999999999</v>
      </c>
      <c r="N93" s="231">
        <v>5.6738</v>
      </c>
      <c r="O93" s="231">
        <v>2.1074000000000002</v>
      </c>
      <c r="P93" s="231">
        <v>0</v>
      </c>
    </row>
    <row r="94" spans="1:16" s="255" customFormat="1" ht="15">
      <c r="A94" s="247">
        <v>19</v>
      </c>
      <c r="B94" s="231">
        <v>0</v>
      </c>
      <c r="C94" s="231">
        <v>0</v>
      </c>
      <c r="D94" s="231">
        <v>5.6970000000000001</v>
      </c>
      <c r="E94" s="231">
        <v>2.0326</v>
      </c>
      <c r="F94" s="231">
        <v>4.5819999999999999</v>
      </c>
      <c r="G94" s="231">
        <v>1.7774000000000001</v>
      </c>
      <c r="H94" s="231">
        <v>5.3825000000000003</v>
      </c>
      <c r="I94" s="231">
        <v>1.9133</v>
      </c>
      <c r="J94" s="231">
        <v>5.4653</v>
      </c>
      <c r="K94" s="231">
        <v>1.863</v>
      </c>
      <c r="L94" s="231">
        <v>5.1597</v>
      </c>
      <c r="M94" s="231">
        <v>3.2875999999999999</v>
      </c>
      <c r="N94" s="231">
        <v>5.5162000000000004</v>
      </c>
      <c r="O94" s="231">
        <v>2.0488</v>
      </c>
      <c r="P94" s="231">
        <v>0</v>
      </c>
    </row>
    <row r="95" spans="1:16" s="255" customFormat="1" ht="15">
      <c r="A95" s="247">
        <v>20</v>
      </c>
      <c r="B95" s="231">
        <v>0</v>
      </c>
      <c r="C95" s="231">
        <v>0</v>
      </c>
      <c r="D95" s="231">
        <v>5.5060000000000002</v>
      </c>
      <c r="E95" s="231">
        <v>1.9726999999999999</v>
      </c>
      <c r="F95" s="231">
        <v>4.6063999999999998</v>
      </c>
      <c r="G95" s="231">
        <v>1.7886</v>
      </c>
      <c r="H95" s="231">
        <v>5.2774999999999999</v>
      </c>
      <c r="I95" s="231">
        <v>1.8804000000000001</v>
      </c>
      <c r="J95" s="231">
        <v>5.2831000000000001</v>
      </c>
      <c r="K95" s="231">
        <v>1.863</v>
      </c>
      <c r="L95" s="231">
        <v>4.9630999999999998</v>
      </c>
      <c r="M95" s="231">
        <v>3.234</v>
      </c>
      <c r="N95" s="231">
        <v>5.3586</v>
      </c>
      <c r="O95" s="231">
        <v>1.9903</v>
      </c>
      <c r="P95" s="231">
        <v>0</v>
      </c>
    </row>
    <row r="96" spans="1:16" s="255" customFormat="1" ht="15">
      <c r="A96" s="247">
        <v>21</v>
      </c>
      <c r="B96" s="231">
        <v>0</v>
      </c>
      <c r="C96" s="231">
        <v>0</v>
      </c>
      <c r="D96" s="231">
        <v>7.4589999999999996</v>
      </c>
      <c r="E96" s="231">
        <v>2.6076999999999999</v>
      </c>
      <c r="F96" s="231">
        <v>6.3093000000000004</v>
      </c>
      <c r="G96" s="231">
        <v>2.452</v>
      </c>
      <c r="H96" s="231">
        <v>7.0503999999999998</v>
      </c>
      <c r="I96" s="231">
        <v>2.5181</v>
      </c>
      <c r="J96" s="231">
        <v>6.9547999999999996</v>
      </c>
      <c r="K96" s="231">
        <v>2.633</v>
      </c>
      <c r="L96" s="231">
        <v>6.4996</v>
      </c>
      <c r="M96" s="231">
        <v>4.3348000000000004</v>
      </c>
      <c r="N96" s="231">
        <v>7.0444000000000004</v>
      </c>
      <c r="O96" s="231">
        <v>2.6164000000000001</v>
      </c>
      <c r="P96" s="231">
        <v>0</v>
      </c>
    </row>
    <row r="97" spans="1:16" s="255" customFormat="1" ht="15">
      <c r="A97" s="247">
        <v>22</v>
      </c>
      <c r="B97" s="231">
        <v>0</v>
      </c>
      <c r="C97" s="231">
        <v>0</v>
      </c>
      <c r="D97" s="231">
        <v>7.1714000000000002</v>
      </c>
      <c r="E97" s="231">
        <v>2.5246</v>
      </c>
      <c r="F97" s="231">
        <v>6.3383000000000003</v>
      </c>
      <c r="G97" s="231">
        <v>2.4655</v>
      </c>
      <c r="H97" s="231">
        <v>6.9032</v>
      </c>
      <c r="I97" s="231">
        <v>2.4716999999999998</v>
      </c>
      <c r="J97" s="231">
        <v>6.7030000000000003</v>
      </c>
      <c r="K97" s="231">
        <v>2.633</v>
      </c>
      <c r="L97" s="231">
        <v>6.2285000000000004</v>
      </c>
      <c r="M97" s="231">
        <v>4.2591000000000001</v>
      </c>
      <c r="N97" s="231">
        <v>6.8310000000000004</v>
      </c>
      <c r="O97" s="231">
        <v>2.5371000000000001</v>
      </c>
      <c r="P97" s="231">
        <v>0</v>
      </c>
    </row>
    <row r="98" spans="1:16" s="255" customFormat="1" ht="15">
      <c r="A98" s="247">
        <v>23</v>
      </c>
      <c r="B98" s="231">
        <v>0</v>
      </c>
      <c r="C98" s="231">
        <v>0</v>
      </c>
      <c r="D98" s="231">
        <v>6.8837999999999999</v>
      </c>
      <c r="E98" s="231">
        <v>2.4416000000000002</v>
      </c>
      <c r="F98" s="231">
        <v>6.3673000000000002</v>
      </c>
      <c r="G98" s="231">
        <v>2.4790000000000001</v>
      </c>
      <c r="H98" s="231">
        <v>6.7560000000000002</v>
      </c>
      <c r="I98" s="231">
        <v>2.4253999999999998</v>
      </c>
      <c r="J98" s="231">
        <v>6.4511000000000003</v>
      </c>
      <c r="K98" s="231">
        <v>2.633</v>
      </c>
      <c r="L98" s="231">
        <v>5.9574999999999996</v>
      </c>
      <c r="M98" s="231">
        <v>4.1833999999999998</v>
      </c>
      <c r="N98" s="231">
        <v>6.6174999999999997</v>
      </c>
      <c r="O98" s="231">
        <v>2.4579</v>
      </c>
      <c r="P98" s="231">
        <v>0</v>
      </c>
    </row>
    <row r="99" spans="1:16" s="255" customFormat="1" ht="15">
      <c r="A99" s="247">
        <v>24</v>
      </c>
      <c r="B99" s="231">
        <v>0</v>
      </c>
      <c r="C99" s="231">
        <v>0</v>
      </c>
      <c r="D99" s="231">
        <v>6.5961999999999996</v>
      </c>
      <c r="E99" s="231">
        <v>2.3584999999999998</v>
      </c>
      <c r="F99" s="231">
        <v>6.3963000000000001</v>
      </c>
      <c r="G99" s="231">
        <v>2.4925000000000002</v>
      </c>
      <c r="H99" s="231">
        <v>6.6087999999999996</v>
      </c>
      <c r="I99" s="231">
        <v>2.379</v>
      </c>
      <c r="J99" s="231">
        <v>6.1992000000000003</v>
      </c>
      <c r="K99" s="231">
        <v>2.633</v>
      </c>
      <c r="L99" s="231">
        <v>5.6863999999999999</v>
      </c>
      <c r="M99" s="231">
        <v>4.1078000000000001</v>
      </c>
      <c r="N99" s="231">
        <v>6.4039999999999999</v>
      </c>
      <c r="O99" s="231">
        <v>2.3786</v>
      </c>
      <c r="P99" s="231">
        <v>0</v>
      </c>
    </row>
    <row r="100" spans="1:16" s="255" customFormat="1" ht="15">
      <c r="A100" s="247">
        <v>25</v>
      </c>
      <c r="B100" s="231">
        <v>0</v>
      </c>
      <c r="C100" s="231">
        <v>0</v>
      </c>
      <c r="D100" s="231">
        <v>6.3086000000000002</v>
      </c>
      <c r="E100" s="231">
        <v>2.2755000000000001</v>
      </c>
      <c r="F100" s="231">
        <v>6.4253</v>
      </c>
      <c r="G100" s="231">
        <v>2.5059999999999998</v>
      </c>
      <c r="H100" s="231">
        <v>6.4615999999999998</v>
      </c>
      <c r="I100" s="231">
        <v>2.3325999999999998</v>
      </c>
      <c r="J100" s="231">
        <v>5.9474</v>
      </c>
      <c r="K100" s="231">
        <v>2.633</v>
      </c>
      <c r="L100" s="231">
        <v>5.4153000000000002</v>
      </c>
      <c r="M100" s="231">
        <v>4.0320999999999998</v>
      </c>
      <c r="N100" s="231">
        <v>6.1905000000000001</v>
      </c>
      <c r="O100" s="231">
        <v>2.2993000000000001</v>
      </c>
      <c r="P100" s="231">
        <v>0</v>
      </c>
    </row>
    <row r="101" spans="1:16" s="255" customFormat="1" ht="15">
      <c r="A101" s="247">
        <v>26</v>
      </c>
      <c r="B101" s="231">
        <v>0</v>
      </c>
      <c r="C101" s="231">
        <v>0</v>
      </c>
      <c r="D101" s="231">
        <v>6.0209999999999999</v>
      </c>
      <c r="E101" s="231">
        <v>2.1924000000000001</v>
      </c>
      <c r="F101" s="231">
        <v>6.4543999999999997</v>
      </c>
      <c r="G101" s="231">
        <v>2.5194999999999999</v>
      </c>
      <c r="H101" s="231">
        <v>6.3144</v>
      </c>
      <c r="I101" s="231">
        <v>2.2863000000000002</v>
      </c>
      <c r="J101" s="231">
        <v>5.6955</v>
      </c>
      <c r="K101" s="231">
        <v>2.633</v>
      </c>
      <c r="L101" s="231">
        <v>5.1443000000000003</v>
      </c>
      <c r="M101" s="231">
        <v>3.9565000000000001</v>
      </c>
      <c r="N101" s="231">
        <v>5.9771000000000001</v>
      </c>
      <c r="O101" s="231">
        <v>2.2200000000000002</v>
      </c>
      <c r="P101" s="231">
        <v>0</v>
      </c>
    </row>
    <row r="102" spans="1:16" s="255" customFormat="1" ht="15">
      <c r="A102" s="247">
        <v>27</v>
      </c>
      <c r="B102" s="231">
        <v>0</v>
      </c>
      <c r="C102" s="231">
        <v>0</v>
      </c>
      <c r="D102" s="231">
        <v>5.7333999999999996</v>
      </c>
      <c r="E102" s="231">
        <v>2.1093999999999999</v>
      </c>
      <c r="F102" s="231">
        <v>6.4833999999999996</v>
      </c>
      <c r="G102" s="231">
        <v>2.5329999999999999</v>
      </c>
      <c r="H102" s="231">
        <v>6.1672000000000002</v>
      </c>
      <c r="I102" s="231">
        <v>2.2399</v>
      </c>
      <c r="J102" s="231">
        <v>5.4436</v>
      </c>
      <c r="K102" s="231">
        <v>2.633</v>
      </c>
      <c r="L102" s="231">
        <v>4.8731999999999998</v>
      </c>
      <c r="M102" s="231">
        <v>3.8807999999999998</v>
      </c>
      <c r="N102" s="231">
        <v>5.7636000000000003</v>
      </c>
      <c r="O102" s="231">
        <v>2.1406999999999998</v>
      </c>
      <c r="P102" s="231">
        <v>0</v>
      </c>
    </row>
    <row r="103" spans="1:16" s="255" customFormat="1" ht="15">
      <c r="A103" s="247">
        <v>28</v>
      </c>
      <c r="B103" s="231">
        <v>0</v>
      </c>
      <c r="C103" s="231">
        <v>0</v>
      </c>
      <c r="D103" s="231">
        <v>5.4458000000000002</v>
      </c>
      <c r="E103" s="231">
        <v>2.0263</v>
      </c>
      <c r="F103" s="231">
        <v>6.5124000000000004</v>
      </c>
      <c r="G103" s="231">
        <v>2.5465</v>
      </c>
      <c r="H103" s="231">
        <v>6.02</v>
      </c>
      <c r="I103" s="231">
        <v>2.1934999999999998</v>
      </c>
      <c r="J103" s="231">
        <v>5.1917999999999997</v>
      </c>
      <c r="K103" s="231">
        <v>2.633</v>
      </c>
      <c r="L103" s="231">
        <v>4.6021000000000001</v>
      </c>
      <c r="M103" s="231">
        <v>3.8050999999999999</v>
      </c>
      <c r="N103" s="231">
        <v>5.5500999999999996</v>
      </c>
      <c r="O103" s="231">
        <v>2.0613999999999999</v>
      </c>
      <c r="P103" s="231">
        <v>0</v>
      </c>
    </row>
    <row r="104" spans="1:16" s="255" customFormat="1" ht="15">
      <c r="A104" s="247">
        <v>29</v>
      </c>
      <c r="B104" s="231">
        <v>0</v>
      </c>
      <c r="C104" s="231">
        <v>0</v>
      </c>
      <c r="D104" s="231">
        <v>5.1581999999999999</v>
      </c>
      <c r="E104" s="231">
        <v>1.9432</v>
      </c>
      <c r="F104" s="231">
        <v>6.5414000000000003</v>
      </c>
      <c r="G104" s="231">
        <v>2.56</v>
      </c>
      <c r="H104" s="231">
        <v>5.8727999999999998</v>
      </c>
      <c r="I104" s="231">
        <v>2.1472000000000002</v>
      </c>
      <c r="J104" s="231">
        <v>4.9398999999999997</v>
      </c>
      <c r="K104" s="231">
        <v>2.633</v>
      </c>
      <c r="L104" s="231">
        <v>4.3311000000000002</v>
      </c>
      <c r="M104" s="231">
        <v>3.7294999999999998</v>
      </c>
      <c r="N104" s="231">
        <v>5.3367000000000004</v>
      </c>
      <c r="O104" s="231">
        <v>1.9821</v>
      </c>
      <c r="P104" s="231">
        <v>0</v>
      </c>
    </row>
    <row r="105" spans="1:16" s="255" customFormat="1" ht="15">
      <c r="A105" s="247">
        <v>30</v>
      </c>
      <c r="B105" s="231">
        <v>0</v>
      </c>
      <c r="C105" s="231">
        <v>0</v>
      </c>
      <c r="D105" s="231">
        <v>4.8705999999999996</v>
      </c>
      <c r="E105" s="231">
        <v>1.8602000000000001</v>
      </c>
      <c r="F105" s="231">
        <v>6.5704000000000002</v>
      </c>
      <c r="G105" s="231">
        <v>2.5735999999999999</v>
      </c>
      <c r="H105" s="231">
        <v>5.7256</v>
      </c>
      <c r="I105" s="231">
        <v>2.1008</v>
      </c>
      <c r="J105" s="231">
        <v>4.6879999999999997</v>
      </c>
      <c r="K105" s="231">
        <v>2.633</v>
      </c>
      <c r="L105" s="231">
        <v>4.0599999999999996</v>
      </c>
      <c r="M105" s="231">
        <v>3.6537999999999999</v>
      </c>
      <c r="N105" s="231">
        <v>5.1231999999999998</v>
      </c>
      <c r="O105" s="231">
        <v>1.9029</v>
      </c>
      <c r="P105" s="231">
        <v>0</v>
      </c>
    </row>
    <row r="106" spans="1:16" s="255" customFormat="1" ht="15">
      <c r="A106" s="247">
        <v>31</v>
      </c>
      <c r="B106" s="231">
        <v>0</v>
      </c>
      <c r="C106" s="231">
        <v>0</v>
      </c>
      <c r="D106" s="231">
        <v>5.0369000000000002</v>
      </c>
      <c r="E106" s="231">
        <v>1.8539000000000001</v>
      </c>
      <c r="F106" s="231">
        <v>6.4512999999999998</v>
      </c>
      <c r="G106" s="231">
        <v>2.5211000000000001</v>
      </c>
      <c r="H106" s="231">
        <v>5.5616000000000003</v>
      </c>
      <c r="I106" s="231">
        <v>2.0937000000000001</v>
      </c>
      <c r="J106" s="231">
        <v>4.6214000000000004</v>
      </c>
      <c r="K106" s="231">
        <v>2.6621999999999999</v>
      </c>
      <c r="L106" s="231">
        <v>4.0297999999999998</v>
      </c>
      <c r="M106" s="231">
        <v>3.5863</v>
      </c>
      <c r="N106" s="231">
        <v>4.9924999999999997</v>
      </c>
      <c r="O106" s="231">
        <v>2.0036</v>
      </c>
      <c r="P106" s="231">
        <v>0</v>
      </c>
    </row>
    <row r="107" spans="1:16" s="255" customFormat="1" ht="15">
      <c r="A107" s="247">
        <v>32</v>
      </c>
      <c r="B107" s="231">
        <v>0</v>
      </c>
      <c r="C107" s="231">
        <v>0</v>
      </c>
      <c r="D107" s="231">
        <v>5.2031000000000001</v>
      </c>
      <c r="E107" s="231">
        <v>1.8474999999999999</v>
      </c>
      <c r="F107" s="231">
        <v>6.3320999999999996</v>
      </c>
      <c r="G107" s="231">
        <v>2.4685999999999999</v>
      </c>
      <c r="H107" s="231">
        <v>5.3975999999999997</v>
      </c>
      <c r="I107" s="231">
        <v>2.0867</v>
      </c>
      <c r="J107" s="231">
        <v>4.5547000000000004</v>
      </c>
      <c r="K107" s="231">
        <v>2.6913</v>
      </c>
      <c r="L107" s="231">
        <v>3.9994999999999998</v>
      </c>
      <c r="M107" s="231">
        <v>3.5188000000000001</v>
      </c>
      <c r="N107" s="231">
        <v>4.8617999999999997</v>
      </c>
      <c r="O107" s="231">
        <v>2.1042999999999998</v>
      </c>
      <c r="P107" s="231">
        <v>0</v>
      </c>
    </row>
    <row r="108" spans="1:16" s="255" customFormat="1" ht="15">
      <c r="A108" s="247">
        <v>33</v>
      </c>
      <c r="B108" s="231">
        <v>0</v>
      </c>
      <c r="C108" s="231">
        <v>0</v>
      </c>
      <c r="D108" s="231">
        <v>5.9649000000000001</v>
      </c>
      <c r="E108" s="231">
        <v>2.5310999999999999</v>
      </c>
      <c r="F108" s="231">
        <v>7.0153999999999996</v>
      </c>
      <c r="G108" s="231">
        <v>2.8565</v>
      </c>
      <c r="H108" s="231">
        <v>6.1764000000000001</v>
      </c>
      <c r="I108" s="231">
        <v>2.4119000000000002</v>
      </c>
      <c r="J108" s="231">
        <v>4.7487000000000004</v>
      </c>
      <c r="K108" s="231">
        <v>2.6217999999999999</v>
      </c>
      <c r="L108" s="231">
        <v>4.7050999999999998</v>
      </c>
      <c r="M108" s="231">
        <v>4.0819999999999999</v>
      </c>
      <c r="N108" s="231">
        <v>5.5872000000000002</v>
      </c>
      <c r="O108" s="231">
        <v>2.6396999999999999</v>
      </c>
      <c r="P108" s="231">
        <v>0</v>
      </c>
    </row>
    <row r="109" spans="1:16" s="255" customFormat="1" ht="15">
      <c r="A109" s="247">
        <v>34</v>
      </c>
      <c r="B109" s="231">
        <v>0</v>
      </c>
      <c r="C109" s="231">
        <v>0</v>
      </c>
      <c r="D109" s="231">
        <v>6.0656999999999996</v>
      </c>
      <c r="E109" s="231">
        <v>2.4998</v>
      </c>
      <c r="F109" s="231">
        <v>6.8075999999999999</v>
      </c>
      <c r="G109" s="231">
        <v>2.8113999999999999</v>
      </c>
      <c r="H109" s="231">
        <v>6.0163000000000002</v>
      </c>
      <c r="I109" s="231">
        <v>2.4016999999999999</v>
      </c>
      <c r="J109" s="231">
        <v>4.6535000000000002</v>
      </c>
      <c r="K109" s="231">
        <v>2.6172</v>
      </c>
      <c r="L109" s="231">
        <v>4.7000999999999999</v>
      </c>
      <c r="M109" s="231">
        <v>4.0266999999999999</v>
      </c>
      <c r="N109" s="231">
        <v>5.4641999999999999</v>
      </c>
      <c r="O109" s="231">
        <v>2.7820999999999998</v>
      </c>
      <c r="P109" s="231">
        <v>0</v>
      </c>
    </row>
    <row r="110" spans="1:16" s="255" customFormat="1" ht="15">
      <c r="A110" s="247">
        <v>35</v>
      </c>
      <c r="B110" s="231">
        <v>0</v>
      </c>
      <c r="C110" s="231">
        <v>0</v>
      </c>
      <c r="D110" s="231">
        <v>6.1664000000000003</v>
      </c>
      <c r="E110" s="231">
        <v>2.4683999999999999</v>
      </c>
      <c r="F110" s="231">
        <v>6.5998999999999999</v>
      </c>
      <c r="G110" s="231">
        <v>2.7662</v>
      </c>
      <c r="H110" s="231">
        <v>5.8562000000000003</v>
      </c>
      <c r="I110" s="231">
        <v>2.3915000000000002</v>
      </c>
      <c r="J110" s="231">
        <v>4.5582000000000003</v>
      </c>
      <c r="K110" s="231">
        <v>2.6126</v>
      </c>
      <c r="L110" s="231">
        <v>4.6951000000000001</v>
      </c>
      <c r="M110" s="231">
        <v>3.9714</v>
      </c>
      <c r="N110" s="231">
        <v>5.3413000000000004</v>
      </c>
      <c r="O110" s="231">
        <v>2.9245999999999999</v>
      </c>
      <c r="P110" s="231">
        <v>0</v>
      </c>
    </row>
    <row r="111" spans="1:16" s="255" customFormat="1" ht="15">
      <c r="A111" s="247">
        <v>36</v>
      </c>
      <c r="B111" s="231">
        <v>0</v>
      </c>
      <c r="C111" s="231">
        <v>0</v>
      </c>
      <c r="D111" s="231">
        <v>6.2671999999999999</v>
      </c>
      <c r="E111" s="231">
        <v>2.4369999999999998</v>
      </c>
      <c r="F111" s="231">
        <v>6.3921000000000001</v>
      </c>
      <c r="G111" s="231">
        <v>2.7210999999999999</v>
      </c>
      <c r="H111" s="231">
        <v>5.6962000000000002</v>
      </c>
      <c r="I111" s="231">
        <v>2.3813</v>
      </c>
      <c r="J111" s="231">
        <v>4.4630000000000001</v>
      </c>
      <c r="K111" s="231">
        <v>2.6080000000000001</v>
      </c>
      <c r="L111" s="231">
        <v>4.6901000000000002</v>
      </c>
      <c r="M111" s="231">
        <v>3.9161000000000001</v>
      </c>
      <c r="N111" s="231">
        <v>5.2183000000000002</v>
      </c>
      <c r="O111" s="231">
        <v>3.0670999999999999</v>
      </c>
      <c r="P111" s="231">
        <v>0</v>
      </c>
    </row>
    <row r="112" spans="1:16" s="255" customFormat="1" ht="15">
      <c r="A112" s="247">
        <v>37</v>
      </c>
      <c r="B112" s="231">
        <v>0</v>
      </c>
      <c r="C112" s="231">
        <v>0</v>
      </c>
      <c r="D112" s="231">
        <v>6.3680000000000003</v>
      </c>
      <c r="E112" s="231">
        <v>2.4056999999999999</v>
      </c>
      <c r="F112" s="231">
        <v>6.1843000000000004</v>
      </c>
      <c r="G112" s="231">
        <v>2.6758999999999999</v>
      </c>
      <c r="H112" s="231">
        <v>5.5361000000000002</v>
      </c>
      <c r="I112" s="231">
        <v>2.3712</v>
      </c>
      <c r="J112" s="231">
        <v>4.3677999999999999</v>
      </c>
      <c r="K112" s="231">
        <v>2.6034000000000002</v>
      </c>
      <c r="L112" s="231">
        <v>4.6851000000000003</v>
      </c>
      <c r="M112" s="231">
        <v>3.8607999999999998</v>
      </c>
      <c r="N112" s="231">
        <v>5.0952999999999999</v>
      </c>
      <c r="O112" s="231">
        <v>3.2096</v>
      </c>
      <c r="P112" s="231">
        <v>0</v>
      </c>
    </row>
    <row r="113" spans="1:16" s="255" customFormat="1" ht="15">
      <c r="A113" s="247">
        <v>38</v>
      </c>
      <c r="B113" s="231">
        <v>0</v>
      </c>
      <c r="C113" s="231">
        <v>0</v>
      </c>
      <c r="D113" s="231">
        <v>6.4687999999999999</v>
      </c>
      <c r="E113" s="231">
        <v>2.3742999999999999</v>
      </c>
      <c r="F113" s="231">
        <v>5.9766000000000004</v>
      </c>
      <c r="G113" s="231">
        <v>2.6307999999999998</v>
      </c>
      <c r="H113" s="231">
        <v>5.3760000000000003</v>
      </c>
      <c r="I113" s="231">
        <v>2.3610000000000002</v>
      </c>
      <c r="J113" s="231">
        <v>4.2725999999999997</v>
      </c>
      <c r="K113" s="231">
        <v>2.5989</v>
      </c>
      <c r="L113" s="231">
        <v>4.6801000000000004</v>
      </c>
      <c r="M113" s="231">
        <v>3.8054999999999999</v>
      </c>
      <c r="N113" s="231">
        <v>4.9722999999999997</v>
      </c>
      <c r="O113" s="231">
        <v>3.3521000000000001</v>
      </c>
      <c r="P113" s="231">
        <v>0</v>
      </c>
    </row>
    <row r="114" spans="1:16" s="255" customFormat="1" ht="15">
      <c r="A114" s="247">
        <v>39</v>
      </c>
      <c r="B114" s="231">
        <v>0</v>
      </c>
      <c r="C114" s="231">
        <v>0</v>
      </c>
      <c r="D114" s="231">
        <v>6.5696000000000003</v>
      </c>
      <c r="E114" s="231">
        <v>2.343</v>
      </c>
      <c r="F114" s="231">
        <v>5.7687999999999997</v>
      </c>
      <c r="G114" s="231">
        <v>2.5855999999999999</v>
      </c>
      <c r="H114" s="231">
        <v>5.2160000000000002</v>
      </c>
      <c r="I114" s="231">
        <v>2.3508</v>
      </c>
      <c r="J114" s="231">
        <v>4.1772999999999998</v>
      </c>
      <c r="K114" s="231">
        <v>2.5943000000000001</v>
      </c>
      <c r="L114" s="231">
        <v>4.6750999999999996</v>
      </c>
      <c r="M114" s="231">
        <v>3.7502</v>
      </c>
      <c r="N114" s="231">
        <v>4.8493000000000004</v>
      </c>
      <c r="O114" s="231">
        <v>3.4944999999999999</v>
      </c>
      <c r="P114" s="231">
        <v>0</v>
      </c>
    </row>
    <row r="115" spans="1:16" s="255" customFormat="1" ht="15">
      <c r="A115" s="247">
        <v>40</v>
      </c>
      <c r="B115" s="231">
        <v>0</v>
      </c>
      <c r="C115" s="231">
        <v>0</v>
      </c>
      <c r="D115" s="231">
        <v>6.6703000000000001</v>
      </c>
      <c r="E115" s="231">
        <v>2.3115999999999999</v>
      </c>
      <c r="F115" s="231">
        <v>5.5610999999999997</v>
      </c>
      <c r="G115" s="231">
        <v>2.5405000000000002</v>
      </c>
      <c r="H115" s="231">
        <v>5.0559000000000003</v>
      </c>
      <c r="I115" s="231">
        <v>2.3405999999999998</v>
      </c>
      <c r="J115" s="231">
        <v>4.0820999999999996</v>
      </c>
      <c r="K115" s="231">
        <v>2.5897000000000001</v>
      </c>
      <c r="L115" s="231">
        <v>4.67</v>
      </c>
      <c r="M115" s="231">
        <v>3.6949000000000001</v>
      </c>
      <c r="N115" s="231">
        <v>4.7263999999999999</v>
      </c>
      <c r="O115" s="231">
        <v>3.637</v>
      </c>
      <c r="P115" s="231">
        <v>0</v>
      </c>
    </row>
    <row r="116" spans="1:16" s="255" customFormat="1" ht="15">
      <c r="A116" s="247">
        <v>41</v>
      </c>
      <c r="B116" s="231">
        <v>0</v>
      </c>
      <c r="C116" s="231">
        <v>0</v>
      </c>
      <c r="D116" s="231">
        <v>6.7710999999999997</v>
      </c>
      <c r="E116" s="231">
        <v>2.2801999999999998</v>
      </c>
      <c r="F116" s="231">
        <v>5.3532999999999999</v>
      </c>
      <c r="G116" s="231">
        <v>2.4952999999999999</v>
      </c>
      <c r="H116" s="231">
        <v>4.8959000000000001</v>
      </c>
      <c r="I116" s="231">
        <v>2.3304</v>
      </c>
      <c r="J116" s="231">
        <v>3.9868999999999999</v>
      </c>
      <c r="K116" s="231">
        <v>2.5851000000000002</v>
      </c>
      <c r="L116" s="231">
        <v>4.665</v>
      </c>
      <c r="M116" s="231">
        <v>3.6396000000000002</v>
      </c>
      <c r="N116" s="231">
        <v>4.6033999999999997</v>
      </c>
      <c r="O116" s="231">
        <v>3.7795000000000001</v>
      </c>
      <c r="P116" s="231">
        <v>0</v>
      </c>
    </row>
    <row r="117" spans="1:16" s="255" customFormat="1" ht="15">
      <c r="A117" s="247">
        <v>42</v>
      </c>
      <c r="B117" s="231">
        <v>0</v>
      </c>
      <c r="C117" s="231">
        <v>0</v>
      </c>
      <c r="D117" s="231">
        <v>6.8719000000000001</v>
      </c>
      <c r="E117" s="231">
        <v>2.2488999999999999</v>
      </c>
      <c r="F117" s="231">
        <v>5.1455000000000002</v>
      </c>
      <c r="G117" s="231">
        <v>2.4500999999999999</v>
      </c>
      <c r="H117" s="231">
        <v>4.7358000000000002</v>
      </c>
      <c r="I117" s="231">
        <v>2.3203</v>
      </c>
      <c r="J117" s="231">
        <v>3.8917000000000002</v>
      </c>
      <c r="K117" s="231">
        <v>2.5804999999999998</v>
      </c>
      <c r="L117" s="231">
        <v>4.66</v>
      </c>
      <c r="M117" s="231">
        <v>3.5842999999999998</v>
      </c>
      <c r="N117" s="231">
        <v>4.4804000000000004</v>
      </c>
      <c r="O117" s="231">
        <v>3.9220000000000002</v>
      </c>
      <c r="P117" s="231">
        <v>0</v>
      </c>
    </row>
    <row r="118" spans="1:16" s="255" customFormat="1" ht="15">
      <c r="A118" s="247">
        <v>43</v>
      </c>
      <c r="B118" s="231">
        <v>0</v>
      </c>
      <c r="C118" s="231">
        <v>0</v>
      </c>
      <c r="D118" s="231">
        <v>6.5865999999999998</v>
      </c>
      <c r="E118" s="231">
        <v>2.2395</v>
      </c>
      <c r="F118" s="231">
        <v>5.1130000000000004</v>
      </c>
      <c r="G118" s="231">
        <v>2.4418000000000002</v>
      </c>
      <c r="H118" s="231">
        <v>4.7557999999999998</v>
      </c>
      <c r="I118" s="231">
        <v>2.3174999999999999</v>
      </c>
      <c r="J118" s="231">
        <v>3.9525999999999999</v>
      </c>
      <c r="K118" s="231">
        <v>2.5758999999999999</v>
      </c>
      <c r="L118" s="231">
        <v>4.6867000000000001</v>
      </c>
      <c r="M118" s="231">
        <v>3.5741999999999998</v>
      </c>
      <c r="N118" s="231">
        <v>4.4047999999999998</v>
      </c>
      <c r="O118" s="231">
        <v>3.8085</v>
      </c>
      <c r="P118" s="231">
        <v>0</v>
      </c>
    </row>
    <row r="119" spans="1:16" s="255" customFormat="1" ht="15">
      <c r="A119" s="247">
        <v>44</v>
      </c>
      <c r="B119" s="231">
        <v>0</v>
      </c>
      <c r="C119" s="231">
        <v>0</v>
      </c>
      <c r="D119" s="231">
        <v>6.3014000000000001</v>
      </c>
      <c r="E119" s="231">
        <v>2.2301000000000002</v>
      </c>
      <c r="F119" s="231">
        <v>5.0804</v>
      </c>
      <c r="G119" s="231">
        <v>2.4333999999999998</v>
      </c>
      <c r="H119" s="231">
        <v>4.7756999999999996</v>
      </c>
      <c r="I119" s="231">
        <v>2.3148</v>
      </c>
      <c r="J119" s="231">
        <v>4.0134999999999996</v>
      </c>
      <c r="K119" s="231">
        <v>2.5714000000000001</v>
      </c>
      <c r="L119" s="231">
        <v>4.7134</v>
      </c>
      <c r="M119" s="231">
        <v>3.5640999999999998</v>
      </c>
      <c r="N119" s="231">
        <v>4.3291000000000004</v>
      </c>
      <c r="O119" s="231">
        <v>3.6949999999999998</v>
      </c>
      <c r="P119" s="231">
        <v>0</v>
      </c>
    </row>
    <row r="120" spans="1:16" s="255" customFormat="1" ht="15">
      <c r="A120" s="247">
        <v>45</v>
      </c>
      <c r="B120" s="231">
        <v>0</v>
      </c>
      <c r="C120" s="231">
        <v>0</v>
      </c>
      <c r="D120" s="231">
        <v>5.6710000000000003</v>
      </c>
      <c r="E120" s="231">
        <v>2.8492000000000002</v>
      </c>
      <c r="F120" s="231">
        <v>5.1025</v>
      </c>
      <c r="G120" s="231">
        <v>3.1263000000000001</v>
      </c>
      <c r="H120" s="231">
        <v>5.7808000000000002</v>
      </c>
      <c r="I120" s="231">
        <v>3.6528</v>
      </c>
      <c r="J120" s="231">
        <v>4.1355000000000004</v>
      </c>
      <c r="K120" s="231">
        <v>3.0451999999999999</v>
      </c>
      <c r="L120" s="231">
        <v>6.0039999999999996</v>
      </c>
      <c r="M120" s="231">
        <v>4.7344999999999997</v>
      </c>
      <c r="N120" s="231">
        <v>5.3433000000000002</v>
      </c>
      <c r="O120" s="231">
        <v>3.8433999999999999</v>
      </c>
      <c r="P120" s="231">
        <v>0</v>
      </c>
    </row>
    <row r="121" spans="1:16" s="255" customFormat="1" ht="15">
      <c r="A121" s="247">
        <v>46</v>
      </c>
      <c r="B121" s="231">
        <v>0</v>
      </c>
      <c r="C121" s="231">
        <v>0</v>
      </c>
      <c r="D121" s="231">
        <v>5.4024000000000001</v>
      </c>
      <c r="E121" s="231">
        <v>2.7866</v>
      </c>
      <c r="F121" s="231">
        <v>5.1867999999999999</v>
      </c>
      <c r="G121" s="231">
        <v>3.0331000000000001</v>
      </c>
      <c r="H121" s="231">
        <v>5.7683999999999997</v>
      </c>
      <c r="I121" s="231">
        <v>3.5474000000000001</v>
      </c>
      <c r="J121" s="231">
        <v>4.2912999999999997</v>
      </c>
      <c r="K121" s="231">
        <v>3.0169999999999999</v>
      </c>
      <c r="L121" s="231">
        <v>6.0183999999999997</v>
      </c>
      <c r="M121" s="231">
        <v>4.6318999999999999</v>
      </c>
      <c r="N121" s="231">
        <v>5.2535999999999996</v>
      </c>
      <c r="O121" s="231">
        <v>3.8086000000000002</v>
      </c>
      <c r="P121" s="231">
        <v>0</v>
      </c>
    </row>
    <row r="122" spans="1:16" s="255" customFormat="1" ht="15">
      <c r="A122" s="247">
        <v>47</v>
      </c>
      <c r="B122" s="231">
        <v>0</v>
      </c>
      <c r="C122" s="231">
        <v>0</v>
      </c>
      <c r="D122" s="231">
        <v>5.1337999999999999</v>
      </c>
      <c r="E122" s="231">
        <v>2.7241</v>
      </c>
      <c r="F122" s="231">
        <v>5.2709999999999999</v>
      </c>
      <c r="G122" s="231">
        <v>2.9399000000000002</v>
      </c>
      <c r="H122" s="231">
        <v>5.7558999999999996</v>
      </c>
      <c r="I122" s="231">
        <v>3.4420000000000002</v>
      </c>
      <c r="J122" s="231">
        <v>4.4470999999999998</v>
      </c>
      <c r="K122" s="231">
        <v>2.9887999999999999</v>
      </c>
      <c r="L122" s="231">
        <v>6.0327999999999999</v>
      </c>
      <c r="M122" s="231">
        <v>4.5293999999999999</v>
      </c>
      <c r="N122" s="231">
        <v>5.1638999999999999</v>
      </c>
      <c r="O122" s="231">
        <v>3.7738999999999998</v>
      </c>
      <c r="P122" s="231">
        <v>0</v>
      </c>
    </row>
    <row r="123" spans="1:16" s="255" customFormat="1" ht="15">
      <c r="A123" s="247">
        <v>48</v>
      </c>
      <c r="B123" s="231">
        <v>0</v>
      </c>
      <c r="C123" s="231">
        <v>0</v>
      </c>
      <c r="D123" s="231">
        <v>4.8651999999999997</v>
      </c>
      <c r="E123" s="231">
        <v>2.6616</v>
      </c>
      <c r="F123" s="231">
        <v>5.3552999999999997</v>
      </c>
      <c r="G123" s="231">
        <v>2.8466</v>
      </c>
      <c r="H123" s="231">
        <v>5.7434000000000003</v>
      </c>
      <c r="I123" s="231">
        <v>3.3365999999999998</v>
      </c>
      <c r="J123" s="231">
        <v>4.6029999999999998</v>
      </c>
      <c r="K123" s="231">
        <v>2.9605999999999999</v>
      </c>
      <c r="L123" s="231">
        <v>6.0472000000000001</v>
      </c>
      <c r="M123" s="231">
        <v>4.4268000000000001</v>
      </c>
      <c r="N123" s="231">
        <v>5.0742000000000003</v>
      </c>
      <c r="O123" s="231">
        <v>3.7391999999999999</v>
      </c>
      <c r="P123" s="231">
        <v>0</v>
      </c>
    </row>
    <row r="124" spans="1:16" s="255" customFormat="1" ht="15">
      <c r="A124" s="247">
        <v>49</v>
      </c>
      <c r="B124" s="231">
        <v>0</v>
      </c>
      <c r="C124" s="231">
        <v>0</v>
      </c>
      <c r="D124" s="231">
        <v>4.5965999999999996</v>
      </c>
      <c r="E124" s="231">
        <v>2.5991</v>
      </c>
      <c r="F124" s="231">
        <v>5.4396000000000004</v>
      </c>
      <c r="G124" s="231">
        <v>2.7534000000000001</v>
      </c>
      <c r="H124" s="231">
        <v>5.7309999999999999</v>
      </c>
      <c r="I124" s="231">
        <v>3.2311999999999999</v>
      </c>
      <c r="J124" s="231">
        <v>4.7587999999999999</v>
      </c>
      <c r="K124" s="231">
        <v>2.9323999999999999</v>
      </c>
      <c r="L124" s="231">
        <v>6.0616000000000003</v>
      </c>
      <c r="M124" s="231">
        <v>4.3243</v>
      </c>
      <c r="N124" s="231">
        <v>4.9844999999999997</v>
      </c>
      <c r="O124" s="231">
        <v>3.7044999999999999</v>
      </c>
      <c r="P124" s="231">
        <v>0</v>
      </c>
    </row>
    <row r="125" spans="1:16" s="255" customFormat="1" ht="15">
      <c r="A125" s="247">
        <v>50</v>
      </c>
      <c r="B125" s="231">
        <v>0</v>
      </c>
      <c r="C125" s="231">
        <v>0</v>
      </c>
      <c r="D125" s="231">
        <v>4.3278999999999996</v>
      </c>
      <c r="E125" s="231">
        <v>2.5366</v>
      </c>
      <c r="F125" s="231">
        <v>5.5237999999999996</v>
      </c>
      <c r="G125" s="231">
        <v>2.6602000000000001</v>
      </c>
      <c r="H125" s="231">
        <v>5.7184999999999997</v>
      </c>
      <c r="I125" s="231">
        <v>3.1257999999999999</v>
      </c>
      <c r="J125" s="231">
        <v>4.9146000000000001</v>
      </c>
      <c r="K125" s="231">
        <v>2.9041999999999999</v>
      </c>
      <c r="L125" s="231">
        <v>6.0759999999999996</v>
      </c>
      <c r="M125" s="231">
        <v>4.2217000000000002</v>
      </c>
      <c r="N125" s="231">
        <v>4.8948</v>
      </c>
      <c r="O125" s="231">
        <v>3.6698</v>
      </c>
      <c r="P125" s="231">
        <v>0</v>
      </c>
    </row>
    <row r="126" spans="1:16" s="255" customFormat="1" ht="15">
      <c r="A126" s="247">
        <v>51</v>
      </c>
      <c r="B126" s="231">
        <v>0</v>
      </c>
      <c r="C126" s="231">
        <v>0</v>
      </c>
      <c r="D126" s="231">
        <v>4.0593000000000004</v>
      </c>
      <c r="E126" s="231">
        <v>2.4741</v>
      </c>
      <c r="F126" s="231">
        <v>5.6081000000000003</v>
      </c>
      <c r="G126" s="231">
        <v>2.5670000000000002</v>
      </c>
      <c r="H126" s="231">
        <v>5.7060000000000004</v>
      </c>
      <c r="I126" s="231">
        <v>3.0204</v>
      </c>
      <c r="J126" s="231">
        <v>5.0705</v>
      </c>
      <c r="K126" s="231">
        <v>2.8759999999999999</v>
      </c>
      <c r="L126" s="231">
        <v>6.0903</v>
      </c>
      <c r="M126" s="231">
        <v>4.1192000000000002</v>
      </c>
      <c r="N126" s="231">
        <v>4.8051000000000004</v>
      </c>
      <c r="O126" s="231">
        <v>3.6351</v>
      </c>
      <c r="P126" s="231">
        <v>0</v>
      </c>
    </row>
    <row r="127" spans="1:16" s="255" customFormat="1" ht="15">
      <c r="A127" s="247">
        <v>52</v>
      </c>
      <c r="B127" s="231">
        <v>0</v>
      </c>
      <c r="C127" s="231">
        <v>0</v>
      </c>
      <c r="D127" s="231">
        <v>3.7907000000000002</v>
      </c>
      <c r="E127" s="231">
        <v>2.4115000000000002</v>
      </c>
      <c r="F127" s="231">
        <v>5.6924000000000001</v>
      </c>
      <c r="G127" s="231">
        <v>2.4737</v>
      </c>
      <c r="H127" s="231">
        <v>5.6936</v>
      </c>
      <c r="I127" s="231">
        <v>2.915</v>
      </c>
      <c r="J127" s="231">
        <v>5.2263000000000002</v>
      </c>
      <c r="K127" s="231">
        <v>2.8477999999999999</v>
      </c>
      <c r="L127" s="231">
        <v>6.1047000000000002</v>
      </c>
      <c r="M127" s="231">
        <v>4.0166000000000004</v>
      </c>
      <c r="N127" s="231">
        <v>4.7153999999999998</v>
      </c>
      <c r="O127" s="231">
        <v>3.6004</v>
      </c>
      <c r="P127" s="231">
        <v>0</v>
      </c>
    </row>
    <row r="128" spans="1:16" s="255" customFormat="1" ht="15">
      <c r="A128" s="247">
        <v>53</v>
      </c>
      <c r="B128" s="231">
        <v>0</v>
      </c>
      <c r="C128" s="231">
        <v>0</v>
      </c>
      <c r="D128" s="231">
        <v>3.5221</v>
      </c>
      <c r="E128" s="231">
        <v>2.3490000000000002</v>
      </c>
      <c r="F128" s="231">
        <v>5.7766000000000002</v>
      </c>
      <c r="G128" s="231">
        <v>2.3805000000000001</v>
      </c>
      <c r="H128" s="231">
        <v>5.6810999999999998</v>
      </c>
      <c r="I128" s="231">
        <v>2.8094999999999999</v>
      </c>
      <c r="J128" s="231">
        <v>5.3822000000000001</v>
      </c>
      <c r="K128" s="231">
        <v>2.8195999999999999</v>
      </c>
      <c r="L128" s="231">
        <v>6.1191000000000004</v>
      </c>
      <c r="M128" s="231">
        <v>3.9140999999999999</v>
      </c>
      <c r="N128" s="231">
        <v>4.6257000000000001</v>
      </c>
      <c r="O128" s="231">
        <v>3.5657000000000001</v>
      </c>
      <c r="P128" s="231">
        <v>0</v>
      </c>
    </row>
    <row r="129" spans="1:16" s="255" customFormat="1" ht="15">
      <c r="A129" s="247">
        <v>54</v>
      </c>
      <c r="B129" s="231">
        <v>0</v>
      </c>
      <c r="C129" s="231">
        <v>0</v>
      </c>
      <c r="D129" s="231">
        <v>3.2534999999999998</v>
      </c>
      <c r="E129" s="231">
        <v>2.2865000000000002</v>
      </c>
      <c r="F129" s="231">
        <v>5.8609</v>
      </c>
      <c r="G129" s="231">
        <v>2.2873000000000001</v>
      </c>
      <c r="H129" s="231">
        <v>5.6685999999999996</v>
      </c>
      <c r="I129" s="231">
        <v>2.7040999999999999</v>
      </c>
      <c r="J129" s="231">
        <v>5.5380000000000003</v>
      </c>
      <c r="K129" s="231">
        <v>2.7913999999999999</v>
      </c>
      <c r="L129" s="231">
        <v>6.1334999999999997</v>
      </c>
      <c r="M129" s="231">
        <v>3.8115000000000001</v>
      </c>
      <c r="N129" s="231">
        <v>4.5359999999999996</v>
      </c>
      <c r="O129" s="231">
        <v>3.5310000000000001</v>
      </c>
      <c r="P129" s="231">
        <v>0</v>
      </c>
    </row>
    <row r="130" spans="1:16" s="255" customFormat="1" ht="15">
      <c r="A130" s="247">
        <v>55</v>
      </c>
      <c r="B130" s="231">
        <v>0</v>
      </c>
      <c r="C130" s="231">
        <v>0</v>
      </c>
      <c r="D130" s="231">
        <v>3.2391999999999999</v>
      </c>
      <c r="E130" s="231">
        <v>2.2770000000000001</v>
      </c>
      <c r="F130" s="231">
        <v>5.6292999999999997</v>
      </c>
      <c r="G130" s="231">
        <v>2.2778</v>
      </c>
      <c r="H130" s="231">
        <v>5.5185000000000004</v>
      </c>
      <c r="I130" s="231">
        <v>2.6928999999999998</v>
      </c>
      <c r="J130" s="231">
        <v>5.4253</v>
      </c>
      <c r="K130" s="231">
        <v>2.7797999999999998</v>
      </c>
      <c r="L130" s="231">
        <v>6.0448000000000004</v>
      </c>
      <c r="M130" s="231">
        <v>3.7955999999999999</v>
      </c>
      <c r="N130" s="231">
        <v>4.4680999999999997</v>
      </c>
      <c r="O130" s="231">
        <v>3.5295999999999998</v>
      </c>
      <c r="P130" s="231">
        <v>0</v>
      </c>
    </row>
    <row r="131" spans="1:16" s="255" customFormat="1" ht="15">
      <c r="A131" s="247">
        <v>56</v>
      </c>
      <c r="B131" s="231">
        <v>0</v>
      </c>
      <c r="C131" s="231">
        <v>0</v>
      </c>
      <c r="D131" s="231">
        <v>3.2248999999999999</v>
      </c>
      <c r="E131" s="231">
        <v>2.2675000000000001</v>
      </c>
      <c r="F131" s="231">
        <v>5.3977000000000004</v>
      </c>
      <c r="G131" s="231">
        <v>2.2682000000000002</v>
      </c>
      <c r="H131" s="231">
        <v>5.3684000000000003</v>
      </c>
      <c r="I131" s="231">
        <v>2.6816</v>
      </c>
      <c r="J131" s="231">
        <v>5.3125999999999998</v>
      </c>
      <c r="K131" s="231">
        <v>2.7682000000000002</v>
      </c>
      <c r="L131" s="231">
        <v>5.9561999999999999</v>
      </c>
      <c r="M131" s="231">
        <v>3.7797000000000001</v>
      </c>
      <c r="N131" s="231">
        <v>4.4001000000000001</v>
      </c>
      <c r="O131" s="231">
        <v>3.5280999999999998</v>
      </c>
      <c r="P131" s="231">
        <v>0</v>
      </c>
    </row>
    <row r="132" spans="1:16" s="255" customFormat="1" ht="15">
      <c r="A132" s="247">
        <v>57</v>
      </c>
      <c r="B132" s="231">
        <v>0</v>
      </c>
      <c r="C132" s="231">
        <v>0</v>
      </c>
      <c r="D132" s="231">
        <v>3.2105999999999999</v>
      </c>
      <c r="E132" s="231">
        <v>2.2578999999999998</v>
      </c>
      <c r="F132" s="231">
        <v>5.1661999999999999</v>
      </c>
      <c r="G132" s="231">
        <v>2.2587000000000002</v>
      </c>
      <c r="H132" s="231">
        <v>5.2182000000000004</v>
      </c>
      <c r="I132" s="231">
        <v>2.6703000000000001</v>
      </c>
      <c r="J132" s="231">
        <v>5.1999000000000004</v>
      </c>
      <c r="K132" s="231">
        <v>2.7565</v>
      </c>
      <c r="L132" s="231">
        <v>5.8674999999999997</v>
      </c>
      <c r="M132" s="231">
        <v>3.7639</v>
      </c>
      <c r="N132" s="231">
        <v>4.3322000000000003</v>
      </c>
      <c r="O132" s="231">
        <v>3.5266999999999999</v>
      </c>
      <c r="P132" s="231">
        <v>0</v>
      </c>
    </row>
    <row r="133" spans="1:16" s="255" customFormat="1" ht="15">
      <c r="A133" s="247">
        <v>58</v>
      </c>
      <c r="B133" s="231">
        <v>0</v>
      </c>
      <c r="C133" s="231">
        <v>0</v>
      </c>
      <c r="D133" s="231">
        <v>3.1962999999999999</v>
      </c>
      <c r="E133" s="231">
        <v>2.2484000000000002</v>
      </c>
      <c r="F133" s="231">
        <v>4.9345999999999997</v>
      </c>
      <c r="G133" s="231">
        <v>2.2492000000000001</v>
      </c>
      <c r="H133" s="231">
        <v>5.0681000000000003</v>
      </c>
      <c r="I133" s="231">
        <v>2.6591</v>
      </c>
      <c r="J133" s="231">
        <v>5.0872000000000002</v>
      </c>
      <c r="K133" s="231">
        <v>2.7448999999999999</v>
      </c>
      <c r="L133" s="231">
        <v>5.7788000000000004</v>
      </c>
      <c r="M133" s="231">
        <v>3.7480000000000002</v>
      </c>
      <c r="N133" s="231">
        <v>4.2641999999999998</v>
      </c>
      <c r="O133" s="231">
        <v>3.5253000000000001</v>
      </c>
      <c r="P133" s="231">
        <v>0</v>
      </c>
    </row>
    <row r="134" spans="1:16" s="255" customFormat="1" ht="15">
      <c r="A134" s="247">
        <v>59</v>
      </c>
      <c r="B134" s="231">
        <v>0</v>
      </c>
      <c r="C134" s="231">
        <v>0</v>
      </c>
      <c r="D134" s="231">
        <v>3.1819999999999999</v>
      </c>
      <c r="E134" s="231">
        <v>2.2389000000000001</v>
      </c>
      <c r="F134" s="231">
        <v>4.7030000000000003</v>
      </c>
      <c r="G134" s="231">
        <v>2.2395999999999998</v>
      </c>
      <c r="H134" s="231">
        <v>4.9180000000000001</v>
      </c>
      <c r="I134" s="231">
        <v>2.6478000000000002</v>
      </c>
      <c r="J134" s="231">
        <v>4.9744999999999999</v>
      </c>
      <c r="K134" s="231">
        <v>2.7332999999999998</v>
      </c>
      <c r="L134" s="231">
        <v>5.6901999999999999</v>
      </c>
      <c r="M134" s="231">
        <v>3.7321</v>
      </c>
      <c r="N134" s="231">
        <v>4.1962999999999999</v>
      </c>
      <c r="O134" s="231">
        <v>3.5238</v>
      </c>
      <c r="P134" s="231">
        <v>0</v>
      </c>
    </row>
    <row r="135" spans="1:16" s="255" customFormat="1" ht="15">
      <c r="A135" s="247">
        <v>60</v>
      </c>
      <c r="B135" s="231">
        <v>0</v>
      </c>
      <c r="C135" s="231">
        <v>0</v>
      </c>
      <c r="D135" s="231">
        <v>3.1677</v>
      </c>
      <c r="E135" s="231">
        <v>2.2294</v>
      </c>
      <c r="F135" s="231">
        <v>4.4714</v>
      </c>
      <c r="G135" s="231">
        <v>2.2301000000000002</v>
      </c>
      <c r="H135" s="231">
        <v>4.7679</v>
      </c>
      <c r="I135" s="231">
        <v>2.6364999999999998</v>
      </c>
      <c r="J135" s="231">
        <v>4.8617999999999997</v>
      </c>
      <c r="K135" s="231">
        <v>2.7216</v>
      </c>
      <c r="L135" s="231">
        <v>5.6014999999999997</v>
      </c>
      <c r="M135" s="231">
        <v>3.7162000000000002</v>
      </c>
      <c r="N135" s="231">
        <v>4.1283000000000003</v>
      </c>
      <c r="O135" s="231">
        <v>3.5224000000000002</v>
      </c>
      <c r="P135" s="231">
        <v>0</v>
      </c>
    </row>
    <row r="136" spans="1:16" s="255" customFormat="1">
      <c r="A136" s="254"/>
      <c r="B136" s="75"/>
      <c r="C136" s="75"/>
      <c r="D136" s="75"/>
      <c r="E136" s="75"/>
      <c r="F136" s="75"/>
      <c r="G136" s="75"/>
      <c r="H136" s="75"/>
      <c r="I136" s="75"/>
      <c r="J136" s="75"/>
      <c r="K136" s="75"/>
      <c r="L136" s="75"/>
      <c r="M136" s="75"/>
      <c r="N136" s="75"/>
      <c r="O136" s="75"/>
      <c r="P136" s="75"/>
    </row>
    <row r="137" spans="1:16" s="255" customFormat="1">
      <c r="A137" s="73" t="e">
        <f>HLOOKUP('[3]NEER Claim Cost Calculator'!$I$22, B141:P202, MATCH('[3]NEER Claim Cost Calculator'!$K$22,A141:A202))</f>
        <v>#N/A</v>
      </c>
      <c r="B137" s="75"/>
      <c r="C137" s="75"/>
      <c r="D137" s="75"/>
      <c r="E137" s="75"/>
      <c r="F137" s="75"/>
      <c r="G137" s="75"/>
      <c r="H137" s="75"/>
      <c r="I137" s="75"/>
      <c r="J137" s="75"/>
      <c r="K137" s="75"/>
      <c r="L137" s="75"/>
      <c r="M137" s="75"/>
      <c r="N137" s="75"/>
      <c r="O137" s="75"/>
      <c r="P137" s="75"/>
    </row>
    <row r="138" spans="1:16" s="253" customFormat="1">
      <c r="A138" s="467" t="s">
        <v>11449</v>
      </c>
      <c r="B138" s="467"/>
      <c r="C138" s="467"/>
      <c r="D138" s="467"/>
      <c r="E138" s="467"/>
      <c r="F138" s="467"/>
      <c r="G138" s="467"/>
      <c r="H138" s="467"/>
      <c r="I138" s="467"/>
      <c r="J138" s="467"/>
      <c r="K138" s="467"/>
      <c r="L138" s="467"/>
      <c r="M138" s="467"/>
      <c r="N138" s="467"/>
      <c r="O138" s="467"/>
      <c r="P138" s="467"/>
    </row>
    <row r="139" spans="1:16" s="255" customFormat="1">
      <c r="A139" s="471" t="s">
        <v>7335</v>
      </c>
      <c r="B139" s="471"/>
      <c r="C139" s="471"/>
      <c r="D139" s="471"/>
      <c r="E139" s="471"/>
      <c r="F139" s="471"/>
      <c r="G139" s="471"/>
      <c r="H139" s="471"/>
      <c r="I139" s="471"/>
      <c r="J139" s="471"/>
      <c r="K139" s="471"/>
      <c r="L139" s="471"/>
      <c r="M139" s="471"/>
      <c r="N139" s="471"/>
      <c r="O139" s="471"/>
      <c r="P139" s="471"/>
    </row>
    <row r="140" spans="1:16" s="255" customFormat="1">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s="255" customFormat="1">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s="255" customFormat="1" ht="15">
      <c r="A142" s="247">
        <v>0</v>
      </c>
      <c r="B142" s="231">
        <v>0</v>
      </c>
      <c r="C142" s="231">
        <v>0</v>
      </c>
      <c r="D142" s="231">
        <v>10.565099999999999</v>
      </c>
      <c r="E142" s="231">
        <v>2.3456000000000001</v>
      </c>
      <c r="F142" s="231">
        <v>17.8386</v>
      </c>
      <c r="G142" s="231">
        <v>3.0263</v>
      </c>
      <c r="H142" s="231">
        <v>22.1325</v>
      </c>
      <c r="I142" s="231">
        <v>3.4988000000000001</v>
      </c>
      <c r="J142" s="231">
        <v>24.655799999999999</v>
      </c>
      <c r="K142" s="231">
        <v>1.9013</v>
      </c>
      <c r="L142" s="231">
        <v>3.8649</v>
      </c>
      <c r="M142" s="231">
        <v>3.5396999999999998</v>
      </c>
      <c r="N142" s="231">
        <v>0</v>
      </c>
      <c r="O142" s="231">
        <v>0</v>
      </c>
      <c r="P142" s="231">
        <v>0</v>
      </c>
    </row>
    <row r="143" spans="1:16" s="255" customFormat="1" ht="15">
      <c r="A143" s="247">
        <v>1</v>
      </c>
      <c r="B143" s="231">
        <v>0</v>
      </c>
      <c r="C143" s="231">
        <v>0</v>
      </c>
      <c r="D143" s="231">
        <v>9.3911999999999995</v>
      </c>
      <c r="E143" s="231">
        <v>2.085</v>
      </c>
      <c r="F143" s="231">
        <v>15.8565</v>
      </c>
      <c r="G143" s="231">
        <v>2.69</v>
      </c>
      <c r="H143" s="231">
        <v>19.673300000000001</v>
      </c>
      <c r="I143" s="231">
        <v>3.11</v>
      </c>
      <c r="J143" s="231">
        <v>21.9163</v>
      </c>
      <c r="K143" s="231">
        <v>1.69</v>
      </c>
      <c r="L143" s="231">
        <v>3.4355000000000002</v>
      </c>
      <c r="M143" s="231">
        <v>3.1463999999999999</v>
      </c>
      <c r="N143" s="231">
        <v>0</v>
      </c>
      <c r="O143" s="231">
        <v>0</v>
      </c>
      <c r="P143" s="231">
        <v>0</v>
      </c>
    </row>
    <row r="144" spans="1:16" s="255" customFormat="1" ht="15">
      <c r="A144" s="247">
        <v>2</v>
      </c>
      <c r="B144" s="231">
        <v>0</v>
      </c>
      <c r="C144" s="231">
        <v>0</v>
      </c>
      <c r="D144" s="231">
        <v>8.2172999999999998</v>
      </c>
      <c r="E144" s="231">
        <v>1.8244</v>
      </c>
      <c r="F144" s="231">
        <v>13.874499999999999</v>
      </c>
      <c r="G144" s="231">
        <v>2.3538000000000001</v>
      </c>
      <c r="H144" s="231">
        <v>17.214200000000002</v>
      </c>
      <c r="I144" s="231">
        <v>2.7212999999999998</v>
      </c>
      <c r="J144" s="231">
        <v>19.1767</v>
      </c>
      <c r="K144" s="231">
        <v>1.4787999999999999</v>
      </c>
      <c r="L144" s="231">
        <v>3.0059999999999998</v>
      </c>
      <c r="M144" s="231">
        <v>2.7530999999999999</v>
      </c>
      <c r="N144" s="231">
        <v>0</v>
      </c>
      <c r="O144" s="231">
        <v>0</v>
      </c>
      <c r="P144" s="231">
        <v>0</v>
      </c>
    </row>
    <row r="145" spans="1:16" s="255" customFormat="1" ht="15">
      <c r="A145" s="247">
        <v>3</v>
      </c>
      <c r="B145" s="231">
        <v>0</v>
      </c>
      <c r="C145" s="231">
        <v>0</v>
      </c>
      <c r="D145" s="231">
        <v>7.0434000000000001</v>
      </c>
      <c r="E145" s="231">
        <v>1.5638000000000001</v>
      </c>
      <c r="F145" s="231">
        <v>11.8924</v>
      </c>
      <c r="G145" s="231">
        <v>2.0175000000000001</v>
      </c>
      <c r="H145" s="231">
        <v>14.755000000000001</v>
      </c>
      <c r="I145" s="231">
        <v>2.3325</v>
      </c>
      <c r="J145" s="231">
        <v>16.437200000000001</v>
      </c>
      <c r="K145" s="231">
        <v>1.2675000000000001</v>
      </c>
      <c r="L145" s="231">
        <v>2.5766</v>
      </c>
      <c r="M145" s="231">
        <v>2.3597999999999999</v>
      </c>
      <c r="N145" s="231">
        <v>0</v>
      </c>
      <c r="O145" s="231">
        <v>0</v>
      </c>
      <c r="P145" s="231">
        <v>0</v>
      </c>
    </row>
    <row r="146" spans="1:16" s="255" customFormat="1" ht="15">
      <c r="A146" s="247">
        <v>4</v>
      </c>
      <c r="B146" s="231">
        <v>0</v>
      </c>
      <c r="C146" s="231">
        <v>0</v>
      </c>
      <c r="D146" s="231">
        <v>5.8695000000000004</v>
      </c>
      <c r="E146" s="231">
        <v>1.3030999999999999</v>
      </c>
      <c r="F146" s="231">
        <v>9.9102999999999994</v>
      </c>
      <c r="G146" s="231">
        <v>1.6813</v>
      </c>
      <c r="H146" s="231">
        <v>12.2958</v>
      </c>
      <c r="I146" s="231">
        <v>1.9438</v>
      </c>
      <c r="J146" s="231">
        <v>13.697699999999999</v>
      </c>
      <c r="K146" s="231">
        <v>1.0563</v>
      </c>
      <c r="L146" s="231">
        <v>2.1472000000000002</v>
      </c>
      <c r="M146" s="231">
        <v>1.9664999999999999</v>
      </c>
      <c r="N146" s="231">
        <v>0</v>
      </c>
      <c r="O146" s="231">
        <v>0</v>
      </c>
      <c r="P146" s="231">
        <v>0</v>
      </c>
    </row>
    <row r="147" spans="1:16" s="255" customFormat="1" ht="15">
      <c r="A147" s="247">
        <v>5</v>
      </c>
      <c r="B147" s="231">
        <v>0</v>
      </c>
      <c r="C147" s="231">
        <v>0</v>
      </c>
      <c r="D147" s="231">
        <v>4.6955999999999998</v>
      </c>
      <c r="E147" s="231">
        <v>1.0425</v>
      </c>
      <c r="F147" s="231">
        <v>7.9283000000000001</v>
      </c>
      <c r="G147" s="231">
        <v>1.345</v>
      </c>
      <c r="H147" s="231">
        <v>9.8367000000000004</v>
      </c>
      <c r="I147" s="231">
        <v>1.5549999999999999</v>
      </c>
      <c r="J147" s="231">
        <v>10.9581</v>
      </c>
      <c r="K147" s="231">
        <v>0.84499999999999997</v>
      </c>
      <c r="L147" s="231">
        <v>1.7177</v>
      </c>
      <c r="M147" s="231">
        <v>1.5731999999999999</v>
      </c>
      <c r="N147" s="231">
        <v>0</v>
      </c>
      <c r="O147" s="231">
        <v>0</v>
      </c>
      <c r="P147" s="231">
        <v>0</v>
      </c>
    </row>
    <row r="148" spans="1:16" s="255" customFormat="1" ht="15">
      <c r="A148" s="247">
        <v>6</v>
      </c>
      <c r="B148" s="231">
        <v>0</v>
      </c>
      <c r="C148" s="231">
        <v>0</v>
      </c>
      <c r="D148" s="231">
        <v>3.5217000000000001</v>
      </c>
      <c r="E148" s="231">
        <v>0.78190000000000004</v>
      </c>
      <c r="F148" s="231">
        <v>5.9462000000000002</v>
      </c>
      <c r="G148" s="231">
        <v>1.0087999999999999</v>
      </c>
      <c r="H148" s="231">
        <v>7.3775000000000004</v>
      </c>
      <c r="I148" s="231">
        <v>1.1662999999999999</v>
      </c>
      <c r="J148" s="231">
        <v>8.2186000000000003</v>
      </c>
      <c r="K148" s="231">
        <v>0.63380000000000003</v>
      </c>
      <c r="L148" s="231">
        <v>1.2883</v>
      </c>
      <c r="M148" s="231">
        <v>1.1798999999999999</v>
      </c>
      <c r="N148" s="231">
        <v>0</v>
      </c>
      <c r="O148" s="231">
        <v>0</v>
      </c>
      <c r="P148" s="231">
        <v>0</v>
      </c>
    </row>
    <row r="149" spans="1:16" s="255" customFormat="1" ht="15">
      <c r="A149" s="247">
        <v>7</v>
      </c>
      <c r="B149" s="231">
        <v>0</v>
      </c>
      <c r="C149" s="231">
        <v>0</v>
      </c>
      <c r="D149" s="231">
        <v>3.5632000000000001</v>
      </c>
      <c r="E149" s="231">
        <v>0.76019999999999999</v>
      </c>
      <c r="F149" s="231">
        <v>5.6351000000000004</v>
      </c>
      <c r="G149" s="231">
        <v>0.98070000000000002</v>
      </c>
      <c r="H149" s="231">
        <v>7.0251000000000001</v>
      </c>
      <c r="I149" s="231">
        <v>1.1338999999999999</v>
      </c>
      <c r="J149" s="231">
        <v>7.8368000000000002</v>
      </c>
      <c r="K149" s="231">
        <v>0.61609999999999998</v>
      </c>
      <c r="L149" s="231">
        <v>1.4119999999999999</v>
      </c>
      <c r="M149" s="231">
        <v>1.1477999999999999</v>
      </c>
      <c r="N149" s="231">
        <v>0</v>
      </c>
      <c r="O149" s="231">
        <v>0</v>
      </c>
      <c r="P149" s="231">
        <v>0</v>
      </c>
    </row>
    <row r="150" spans="1:16" s="255" customFormat="1" ht="15">
      <c r="A150" s="247">
        <v>8</v>
      </c>
      <c r="B150" s="231">
        <v>0</v>
      </c>
      <c r="C150" s="231">
        <v>0</v>
      </c>
      <c r="D150" s="231">
        <v>3.6046</v>
      </c>
      <c r="E150" s="231">
        <v>0.73839999999999995</v>
      </c>
      <c r="F150" s="231">
        <v>5.3239000000000001</v>
      </c>
      <c r="G150" s="231">
        <v>0.95269999999999999</v>
      </c>
      <c r="H150" s="231">
        <v>6.6726999999999999</v>
      </c>
      <c r="I150" s="231">
        <v>1.1014999999999999</v>
      </c>
      <c r="J150" s="231">
        <v>7.4550999999999998</v>
      </c>
      <c r="K150" s="231">
        <v>0.59850000000000003</v>
      </c>
      <c r="L150" s="231">
        <v>1.5357000000000001</v>
      </c>
      <c r="M150" s="231">
        <v>1.1157999999999999</v>
      </c>
      <c r="N150" s="231">
        <v>0</v>
      </c>
      <c r="O150" s="231">
        <v>0</v>
      </c>
      <c r="P150" s="231">
        <v>0</v>
      </c>
    </row>
    <row r="151" spans="1:16" s="255" customFormat="1" ht="15">
      <c r="A151" s="247">
        <v>9</v>
      </c>
      <c r="B151" s="231">
        <v>0</v>
      </c>
      <c r="C151" s="231">
        <v>0</v>
      </c>
      <c r="D151" s="231">
        <v>3.6461000000000001</v>
      </c>
      <c r="E151" s="231">
        <v>0.7167</v>
      </c>
      <c r="F151" s="231">
        <v>5.0128000000000004</v>
      </c>
      <c r="G151" s="231">
        <v>0.92469999999999997</v>
      </c>
      <c r="H151" s="231">
        <v>6.3202999999999996</v>
      </c>
      <c r="I151" s="231">
        <v>1.0690999999999999</v>
      </c>
      <c r="J151" s="231">
        <v>7.0732999999999997</v>
      </c>
      <c r="K151" s="231">
        <v>0.58089999999999997</v>
      </c>
      <c r="L151" s="231">
        <v>1.6594</v>
      </c>
      <c r="M151" s="231">
        <v>1.0837000000000001</v>
      </c>
      <c r="N151" s="231">
        <v>0</v>
      </c>
      <c r="O151" s="231">
        <v>0</v>
      </c>
      <c r="P151" s="231">
        <v>0</v>
      </c>
    </row>
    <row r="152" spans="1:16" s="255" customFormat="1" ht="15">
      <c r="A152" s="247">
        <v>10</v>
      </c>
      <c r="B152" s="231">
        <v>0</v>
      </c>
      <c r="C152" s="231">
        <v>0</v>
      </c>
      <c r="D152" s="231">
        <v>3.6876000000000002</v>
      </c>
      <c r="E152" s="231">
        <v>0.69499999999999995</v>
      </c>
      <c r="F152" s="231">
        <v>4.7016</v>
      </c>
      <c r="G152" s="231">
        <v>0.89670000000000005</v>
      </c>
      <c r="H152" s="231">
        <v>5.9679000000000002</v>
      </c>
      <c r="I152" s="231">
        <v>1.0367</v>
      </c>
      <c r="J152" s="231">
        <v>6.6916000000000002</v>
      </c>
      <c r="K152" s="231">
        <v>0.56330000000000002</v>
      </c>
      <c r="L152" s="231">
        <v>1.7829999999999999</v>
      </c>
      <c r="M152" s="231">
        <v>1.0516000000000001</v>
      </c>
      <c r="N152" s="231">
        <v>0</v>
      </c>
      <c r="O152" s="231">
        <v>0</v>
      </c>
      <c r="P152" s="231">
        <v>0</v>
      </c>
    </row>
    <row r="153" spans="1:16" s="255" customFormat="1" ht="15">
      <c r="A153" s="247">
        <v>11</v>
      </c>
      <c r="B153" s="231">
        <v>0</v>
      </c>
      <c r="C153" s="231">
        <v>0</v>
      </c>
      <c r="D153" s="231">
        <v>3.7290000000000001</v>
      </c>
      <c r="E153" s="231">
        <v>0.67330000000000001</v>
      </c>
      <c r="F153" s="231">
        <v>4.3905000000000003</v>
      </c>
      <c r="G153" s="231">
        <v>0.86860000000000004</v>
      </c>
      <c r="H153" s="231">
        <v>5.6154999999999999</v>
      </c>
      <c r="I153" s="231">
        <v>1.0043</v>
      </c>
      <c r="J153" s="231">
        <v>6.3098000000000001</v>
      </c>
      <c r="K153" s="231">
        <v>0.54569999999999996</v>
      </c>
      <c r="L153" s="231">
        <v>1.9067000000000001</v>
      </c>
      <c r="M153" s="231">
        <v>1.0195000000000001</v>
      </c>
      <c r="N153" s="231">
        <v>0</v>
      </c>
      <c r="O153" s="231">
        <v>0</v>
      </c>
      <c r="P153" s="231">
        <v>0</v>
      </c>
    </row>
    <row r="154" spans="1:16" s="255" customFormat="1" ht="15">
      <c r="A154" s="247">
        <v>12</v>
      </c>
      <c r="B154" s="231">
        <v>0</v>
      </c>
      <c r="C154" s="231">
        <v>0</v>
      </c>
      <c r="D154" s="231">
        <v>3.7705000000000002</v>
      </c>
      <c r="E154" s="231">
        <v>0.65159999999999996</v>
      </c>
      <c r="F154" s="231">
        <v>4.0793999999999997</v>
      </c>
      <c r="G154" s="231">
        <v>0.84060000000000001</v>
      </c>
      <c r="H154" s="231">
        <v>5.2630999999999997</v>
      </c>
      <c r="I154" s="231">
        <v>0.97189999999999999</v>
      </c>
      <c r="J154" s="231">
        <v>5.9280999999999997</v>
      </c>
      <c r="K154" s="231">
        <v>0.52810000000000001</v>
      </c>
      <c r="L154" s="231">
        <v>2.0304000000000002</v>
      </c>
      <c r="M154" s="231">
        <v>0.98750000000000004</v>
      </c>
      <c r="N154" s="231">
        <v>0</v>
      </c>
      <c r="O154" s="231">
        <v>0</v>
      </c>
      <c r="P154" s="231">
        <v>0</v>
      </c>
    </row>
    <row r="155" spans="1:16" s="255" customFormat="1" ht="15">
      <c r="A155" s="247">
        <v>13</v>
      </c>
      <c r="B155" s="231">
        <v>0</v>
      </c>
      <c r="C155" s="231">
        <v>0</v>
      </c>
      <c r="D155" s="231">
        <v>3.8119000000000001</v>
      </c>
      <c r="E155" s="231">
        <v>0.62980000000000003</v>
      </c>
      <c r="F155" s="231">
        <v>3.7682000000000002</v>
      </c>
      <c r="G155" s="231">
        <v>0.81259999999999999</v>
      </c>
      <c r="H155" s="231">
        <v>4.9107000000000003</v>
      </c>
      <c r="I155" s="231">
        <v>0.9395</v>
      </c>
      <c r="J155" s="231">
        <v>5.5462999999999996</v>
      </c>
      <c r="K155" s="231">
        <v>0.51049999999999995</v>
      </c>
      <c r="L155" s="231">
        <v>2.1541000000000001</v>
      </c>
      <c r="M155" s="231">
        <v>0.95540000000000003</v>
      </c>
      <c r="N155" s="231">
        <v>0</v>
      </c>
      <c r="O155" s="231">
        <v>0</v>
      </c>
      <c r="P155" s="231">
        <v>0</v>
      </c>
    </row>
    <row r="156" spans="1:16" s="255" customFormat="1" ht="15">
      <c r="A156" s="247">
        <v>14</v>
      </c>
      <c r="B156" s="231">
        <v>0</v>
      </c>
      <c r="C156" s="231">
        <v>0</v>
      </c>
      <c r="D156" s="231">
        <v>3.8534000000000002</v>
      </c>
      <c r="E156" s="231">
        <v>0.60809999999999997</v>
      </c>
      <c r="F156" s="231">
        <v>3.4571000000000001</v>
      </c>
      <c r="G156" s="231">
        <v>0.78459999999999996</v>
      </c>
      <c r="H156" s="231">
        <v>4.5583</v>
      </c>
      <c r="I156" s="231">
        <v>0.90710000000000002</v>
      </c>
      <c r="J156" s="231">
        <v>5.1645000000000003</v>
      </c>
      <c r="K156" s="231">
        <v>0.4929</v>
      </c>
      <c r="L156" s="231">
        <v>2.2778</v>
      </c>
      <c r="M156" s="231">
        <v>0.92330000000000001</v>
      </c>
      <c r="N156" s="231">
        <v>0</v>
      </c>
      <c r="O156" s="231">
        <v>0</v>
      </c>
      <c r="P156" s="231">
        <v>0</v>
      </c>
    </row>
    <row r="157" spans="1:16" s="255" customFormat="1" ht="15">
      <c r="A157" s="247">
        <v>15</v>
      </c>
      <c r="B157" s="231">
        <v>0</v>
      </c>
      <c r="C157" s="231">
        <v>0</v>
      </c>
      <c r="D157" s="231">
        <v>3.8948999999999998</v>
      </c>
      <c r="E157" s="231">
        <v>0.58640000000000003</v>
      </c>
      <c r="F157" s="231">
        <v>3.1459000000000001</v>
      </c>
      <c r="G157" s="231">
        <v>0.75660000000000005</v>
      </c>
      <c r="H157" s="231">
        <v>4.2058999999999997</v>
      </c>
      <c r="I157" s="231">
        <v>0.87470000000000003</v>
      </c>
      <c r="J157" s="231">
        <v>4.7827999999999999</v>
      </c>
      <c r="K157" s="231">
        <v>0.4753</v>
      </c>
      <c r="L157" s="231">
        <v>2.4015</v>
      </c>
      <c r="M157" s="231">
        <v>0.89119999999999999</v>
      </c>
      <c r="N157" s="231">
        <v>0</v>
      </c>
      <c r="O157" s="231">
        <v>0</v>
      </c>
      <c r="P157" s="231">
        <v>0</v>
      </c>
    </row>
    <row r="158" spans="1:16" s="255" customFormat="1" ht="15">
      <c r="A158" s="247">
        <v>16</v>
      </c>
      <c r="B158" s="231">
        <v>0</v>
      </c>
      <c r="C158" s="231">
        <v>0</v>
      </c>
      <c r="D158" s="231">
        <v>3.9363000000000001</v>
      </c>
      <c r="E158" s="231">
        <v>0.56469999999999998</v>
      </c>
      <c r="F158" s="231">
        <v>2.8348</v>
      </c>
      <c r="G158" s="231">
        <v>0.72850000000000004</v>
      </c>
      <c r="H158" s="231">
        <v>3.8534999999999999</v>
      </c>
      <c r="I158" s="231">
        <v>0.84230000000000005</v>
      </c>
      <c r="J158" s="231">
        <v>4.4009999999999998</v>
      </c>
      <c r="K158" s="231">
        <v>0.4577</v>
      </c>
      <c r="L158" s="231">
        <v>2.5251000000000001</v>
      </c>
      <c r="M158" s="231">
        <v>0.85919999999999996</v>
      </c>
      <c r="N158" s="231">
        <v>0</v>
      </c>
      <c r="O158" s="231">
        <v>0</v>
      </c>
      <c r="P158" s="231">
        <v>0</v>
      </c>
    </row>
    <row r="159" spans="1:16" s="255" customFormat="1" ht="15">
      <c r="A159" s="247">
        <v>17</v>
      </c>
      <c r="B159" s="231">
        <v>0</v>
      </c>
      <c r="C159" s="231">
        <v>0</v>
      </c>
      <c r="D159" s="231">
        <v>3.9777999999999998</v>
      </c>
      <c r="E159" s="231">
        <v>0.54300000000000004</v>
      </c>
      <c r="F159" s="231">
        <v>2.5236000000000001</v>
      </c>
      <c r="G159" s="231">
        <v>0.70050000000000001</v>
      </c>
      <c r="H159" s="231">
        <v>3.5011000000000001</v>
      </c>
      <c r="I159" s="231">
        <v>0.80989999999999995</v>
      </c>
      <c r="J159" s="231">
        <v>4.0193000000000003</v>
      </c>
      <c r="K159" s="231">
        <v>0.44009999999999999</v>
      </c>
      <c r="L159" s="231">
        <v>2.6488</v>
      </c>
      <c r="M159" s="231">
        <v>0.82709999999999995</v>
      </c>
      <c r="N159" s="231">
        <v>0</v>
      </c>
      <c r="O159" s="231">
        <v>0</v>
      </c>
      <c r="P159" s="231">
        <v>0</v>
      </c>
    </row>
    <row r="160" spans="1:16" s="255" customFormat="1" ht="15">
      <c r="A160" s="247">
        <v>18</v>
      </c>
      <c r="B160" s="231">
        <v>0</v>
      </c>
      <c r="C160" s="231">
        <v>0</v>
      </c>
      <c r="D160" s="231">
        <v>4.0193000000000003</v>
      </c>
      <c r="E160" s="231">
        <v>0.52129999999999999</v>
      </c>
      <c r="F160" s="231">
        <v>2.2124999999999999</v>
      </c>
      <c r="G160" s="231">
        <v>0.67249999999999999</v>
      </c>
      <c r="H160" s="231">
        <v>3.1488</v>
      </c>
      <c r="I160" s="231">
        <v>0.77749999999999997</v>
      </c>
      <c r="J160" s="231">
        <v>3.6375000000000002</v>
      </c>
      <c r="K160" s="231">
        <v>0.42249999999999999</v>
      </c>
      <c r="L160" s="231">
        <v>2.7725</v>
      </c>
      <c r="M160" s="231">
        <v>0.79500000000000004</v>
      </c>
      <c r="N160" s="231">
        <v>3.0693999999999999</v>
      </c>
      <c r="O160" s="231">
        <v>0.22869999999999999</v>
      </c>
      <c r="P160" s="231">
        <v>0</v>
      </c>
    </row>
    <row r="161" spans="1:16" s="255" customFormat="1" ht="15">
      <c r="A161" s="247">
        <v>19</v>
      </c>
      <c r="B161" s="231">
        <v>0</v>
      </c>
      <c r="C161" s="231">
        <v>0</v>
      </c>
      <c r="D161" s="231">
        <v>3.8140000000000001</v>
      </c>
      <c r="E161" s="231">
        <v>0.52880000000000005</v>
      </c>
      <c r="F161" s="231">
        <v>2.1625999999999999</v>
      </c>
      <c r="G161" s="231">
        <v>0.66220000000000001</v>
      </c>
      <c r="H161" s="231">
        <v>3.1092</v>
      </c>
      <c r="I161" s="231">
        <v>0.76580000000000004</v>
      </c>
      <c r="J161" s="231">
        <v>3.5055000000000001</v>
      </c>
      <c r="K161" s="231">
        <v>0.5222</v>
      </c>
      <c r="L161" s="231">
        <v>2.6665000000000001</v>
      </c>
      <c r="M161" s="231">
        <v>0.8256</v>
      </c>
      <c r="N161" s="231">
        <v>2.9841000000000002</v>
      </c>
      <c r="O161" s="231">
        <v>0.2223</v>
      </c>
      <c r="P161" s="231">
        <v>0</v>
      </c>
    </row>
    <row r="162" spans="1:16" s="255" customFormat="1" ht="15">
      <c r="A162" s="247">
        <v>20</v>
      </c>
      <c r="B162" s="231">
        <v>0</v>
      </c>
      <c r="C162" s="231">
        <v>0</v>
      </c>
      <c r="D162" s="231">
        <v>3.6086999999999998</v>
      </c>
      <c r="E162" s="231">
        <v>0.53639999999999999</v>
      </c>
      <c r="F162" s="231">
        <v>2.1128</v>
      </c>
      <c r="G162" s="231">
        <v>0.65200000000000002</v>
      </c>
      <c r="H162" s="231">
        <v>3.0695999999999999</v>
      </c>
      <c r="I162" s="231">
        <v>0.75419999999999998</v>
      </c>
      <c r="J162" s="231">
        <v>3.3736000000000002</v>
      </c>
      <c r="K162" s="231">
        <v>0.62190000000000001</v>
      </c>
      <c r="L162" s="231">
        <v>2.5605000000000002</v>
      </c>
      <c r="M162" s="231">
        <v>0.85609999999999997</v>
      </c>
      <c r="N162" s="231">
        <v>2.8988</v>
      </c>
      <c r="O162" s="231">
        <v>0.216</v>
      </c>
      <c r="P162" s="231">
        <v>0</v>
      </c>
    </row>
    <row r="163" spans="1:16" s="255" customFormat="1" ht="15">
      <c r="A163" s="247">
        <v>21</v>
      </c>
      <c r="B163" s="231">
        <v>0</v>
      </c>
      <c r="C163" s="231">
        <v>0</v>
      </c>
      <c r="D163" s="231">
        <v>4.8617999999999997</v>
      </c>
      <c r="E163" s="231">
        <v>0.74109999999999998</v>
      </c>
      <c r="F163" s="231">
        <v>2.8993000000000002</v>
      </c>
      <c r="G163" s="231">
        <v>0.87460000000000004</v>
      </c>
      <c r="H163" s="231">
        <v>4.1295000000000002</v>
      </c>
      <c r="I163" s="231">
        <v>1.012</v>
      </c>
      <c r="J163" s="231">
        <v>4.4200999999999997</v>
      </c>
      <c r="K163" s="231">
        <v>0.98089999999999999</v>
      </c>
      <c r="L163" s="231">
        <v>3.3471000000000002</v>
      </c>
      <c r="M163" s="231">
        <v>1.2074</v>
      </c>
      <c r="N163" s="231">
        <v>3.8108</v>
      </c>
      <c r="O163" s="231">
        <v>0.34560000000000002</v>
      </c>
      <c r="P163" s="231">
        <v>0</v>
      </c>
    </row>
    <row r="164" spans="1:16" s="255" customFormat="1" ht="15">
      <c r="A164" s="247">
        <v>22</v>
      </c>
      <c r="B164" s="231">
        <v>0</v>
      </c>
      <c r="C164" s="231">
        <v>0</v>
      </c>
      <c r="D164" s="231">
        <v>4.6147999999999998</v>
      </c>
      <c r="E164" s="231">
        <v>0.75090000000000001</v>
      </c>
      <c r="F164" s="231">
        <v>2.8589000000000002</v>
      </c>
      <c r="G164" s="231">
        <v>0.86009999999999998</v>
      </c>
      <c r="H164" s="231">
        <v>4.0731000000000002</v>
      </c>
      <c r="I164" s="231">
        <v>0.99550000000000005</v>
      </c>
      <c r="J164" s="231">
        <v>4.2381000000000002</v>
      </c>
      <c r="K164" s="231">
        <v>1.1154999999999999</v>
      </c>
      <c r="L164" s="231">
        <v>3.2010000000000001</v>
      </c>
      <c r="M164" s="231">
        <v>1.2481</v>
      </c>
      <c r="N164" s="231">
        <v>3.6953999999999998</v>
      </c>
      <c r="O164" s="231">
        <v>0.33510000000000001</v>
      </c>
      <c r="P164" s="231">
        <v>0</v>
      </c>
    </row>
    <row r="165" spans="1:16" s="255" customFormat="1" ht="15">
      <c r="A165" s="247">
        <v>23</v>
      </c>
      <c r="B165" s="231">
        <v>0</v>
      </c>
      <c r="C165" s="231">
        <v>0</v>
      </c>
      <c r="D165" s="231">
        <v>4.3677999999999999</v>
      </c>
      <c r="E165" s="231">
        <v>0.76070000000000004</v>
      </c>
      <c r="F165" s="231">
        <v>2.8184999999999998</v>
      </c>
      <c r="G165" s="231">
        <v>0.84560000000000002</v>
      </c>
      <c r="H165" s="231">
        <v>4.0166000000000004</v>
      </c>
      <c r="I165" s="231">
        <v>0.97899999999999998</v>
      </c>
      <c r="J165" s="231">
        <v>4.056</v>
      </c>
      <c r="K165" s="231">
        <v>1.2502</v>
      </c>
      <c r="L165" s="231">
        <v>3.0550000000000002</v>
      </c>
      <c r="M165" s="231">
        <v>1.2887999999999999</v>
      </c>
      <c r="N165" s="231">
        <v>3.5798999999999999</v>
      </c>
      <c r="O165" s="231">
        <v>0.3246</v>
      </c>
      <c r="P165" s="231">
        <v>0</v>
      </c>
    </row>
    <row r="166" spans="1:16" s="255" customFormat="1" ht="15">
      <c r="A166" s="247">
        <v>24</v>
      </c>
      <c r="B166" s="231">
        <v>0</v>
      </c>
      <c r="C166" s="231">
        <v>0</v>
      </c>
      <c r="D166" s="231">
        <v>4.1208</v>
      </c>
      <c r="E166" s="231">
        <v>0.77049999999999996</v>
      </c>
      <c r="F166" s="231">
        <v>2.778</v>
      </c>
      <c r="G166" s="231">
        <v>0.83109999999999995</v>
      </c>
      <c r="H166" s="231">
        <v>3.9601999999999999</v>
      </c>
      <c r="I166" s="231">
        <v>0.96250000000000002</v>
      </c>
      <c r="J166" s="231">
        <v>3.8740000000000001</v>
      </c>
      <c r="K166" s="231">
        <v>1.3849</v>
      </c>
      <c r="L166" s="231">
        <v>2.9089</v>
      </c>
      <c r="M166" s="231">
        <v>1.3293999999999999</v>
      </c>
      <c r="N166" s="231">
        <v>3.4643999999999999</v>
      </c>
      <c r="O166" s="231">
        <v>0.31419999999999998</v>
      </c>
      <c r="P166" s="231">
        <v>0</v>
      </c>
    </row>
    <row r="167" spans="1:16" s="255" customFormat="1" ht="15">
      <c r="A167" s="247">
        <v>25</v>
      </c>
      <c r="B167" s="231">
        <v>0</v>
      </c>
      <c r="C167" s="231">
        <v>0</v>
      </c>
      <c r="D167" s="231">
        <v>3.8738000000000001</v>
      </c>
      <c r="E167" s="231">
        <v>0.78029999999999999</v>
      </c>
      <c r="F167" s="231">
        <v>2.7376</v>
      </c>
      <c r="G167" s="231">
        <v>0.81659999999999999</v>
      </c>
      <c r="H167" s="231">
        <v>3.9037000000000002</v>
      </c>
      <c r="I167" s="231">
        <v>0.94599999999999995</v>
      </c>
      <c r="J167" s="231">
        <v>3.6919</v>
      </c>
      <c r="K167" s="231">
        <v>1.5196000000000001</v>
      </c>
      <c r="L167" s="231">
        <v>2.7627999999999999</v>
      </c>
      <c r="M167" s="231">
        <v>1.3701000000000001</v>
      </c>
      <c r="N167" s="231">
        <v>3.3489</v>
      </c>
      <c r="O167" s="231">
        <v>0.30370000000000003</v>
      </c>
      <c r="P167" s="231">
        <v>0</v>
      </c>
    </row>
    <row r="168" spans="1:16" s="255" customFormat="1" ht="15">
      <c r="A168" s="247">
        <v>26</v>
      </c>
      <c r="B168" s="231">
        <v>0</v>
      </c>
      <c r="C168" s="231">
        <v>0</v>
      </c>
      <c r="D168" s="231">
        <v>3.6269</v>
      </c>
      <c r="E168" s="231">
        <v>0.79020000000000001</v>
      </c>
      <c r="F168" s="231">
        <v>2.6970999999999998</v>
      </c>
      <c r="G168" s="231">
        <v>0.80210000000000004</v>
      </c>
      <c r="H168" s="231">
        <v>3.8472</v>
      </c>
      <c r="I168" s="231">
        <v>0.92949999999999999</v>
      </c>
      <c r="J168" s="231">
        <v>3.5099</v>
      </c>
      <c r="K168" s="231">
        <v>1.6543000000000001</v>
      </c>
      <c r="L168" s="231">
        <v>2.6168</v>
      </c>
      <c r="M168" s="231">
        <v>1.4108000000000001</v>
      </c>
      <c r="N168" s="231">
        <v>3.2334000000000001</v>
      </c>
      <c r="O168" s="231">
        <v>0.29320000000000002</v>
      </c>
      <c r="P168" s="231">
        <v>0</v>
      </c>
    </row>
    <row r="169" spans="1:16" s="255" customFormat="1" ht="15">
      <c r="A169" s="247">
        <v>27</v>
      </c>
      <c r="B169" s="231">
        <v>0</v>
      </c>
      <c r="C169" s="231">
        <v>0</v>
      </c>
      <c r="D169" s="231">
        <v>3.3799000000000001</v>
      </c>
      <c r="E169" s="231">
        <v>0.8</v>
      </c>
      <c r="F169" s="231">
        <v>2.6566999999999998</v>
      </c>
      <c r="G169" s="231">
        <v>0.78759999999999997</v>
      </c>
      <c r="H169" s="231">
        <v>3.7907999999999999</v>
      </c>
      <c r="I169" s="231">
        <v>0.91300000000000003</v>
      </c>
      <c r="J169" s="231">
        <v>3.3279000000000001</v>
      </c>
      <c r="K169" s="231">
        <v>1.7888999999999999</v>
      </c>
      <c r="L169" s="231">
        <v>2.4706999999999999</v>
      </c>
      <c r="M169" s="231">
        <v>1.4515</v>
      </c>
      <c r="N169" s="231">
        <v>3.1179999999999999</v>
      </c>
      <c r="O169" s="231">
        <v>0.28270000000000001</v>
      </c>
      <c r="P169" s="231">
        <v>0</v>
      </c>
    </row>
    <row r="170" spans="1:16" s="255" customFormat="1" ht="15">
      <c r="A170" s="247">
        <v>28</v>
      </c>
      <c r="B170" s="231">
        <v>0</v>
      </c>
      <c r="C170" s="231">
        <v>0</v>
      </c>
      <c r="D170" s="231">
        <v>3.1328999999999998</v>
      </c>
      <c r="E170" s="231">
        <v>0.80979999999999996</v>
      </c>
      <c r="F170" s="231">
        <v>2.6162000000000001</v>
      </c>
      <c r="G170" s="231">
        <v>0.77310000000000001</v>
      </c>
      <c r="H170" s="231">
        <v>3.7343000000000002</v>
      </c>
      <c r="I170" s="231">
        <v>0.89649999999999996</v>
      </c>
      <c r="J170" s="231">
        <v>3.1457999999999999</v>
      </c>
      <c r="K170" s="231">
        <v>1.9236</v>
      </c>
      <c r="L170" s="231">
        <v>2.3247</v>
      </c>
      <c r="M170" s="231">
        <v>1.4921</v>
      </c>
      <c r="N170" s="231">
        <v>3.0024999999999999</v>
      </c>
      <c r="O170" s="231">
        <v>0.27229999999999999</v>
      </c>
      <c r="P170" s="231">
        <v>0</v>
      </c>
    </row>
    <row r="171" spans="1:16" s="255" customFormat="1" ht="15">
      <c r="A171" s="247">
        <v>29</v>
      </c>
      <c r="B171" s="231">
        <v>0</v>
      </c>
      <c r="C171" s="231">
        <v>0</v>
      </c>
      <c r="D171" s="231">
        <v>2.8858999999999999</v>
      </c>
      <c r="E171" s="231">
        <v>0.8196</v>
      </c>
      <c r="F171" s="231">
        <v>2.5758000000000001</v>
      </c>
      <c r="G171" s="231">
        <v>0.75860000000000005</v>
      </c>
      <c r="H171" s="231">
        <v>3.6779000000000002</v>
      </c>
      <c r="I171" s="231">
        <v>0.88</v>
      </c>
      <c r="J171" s="231">
        <v>2.9638</v>
      </c>
      <c r="K171" s="231">
        <v>2.0583</v>
      </c>
      <c r="L171" s="231">
        <v>2.1785999999999999</v>
      </c>
      <c r="M171" s="231">
        <v>1.5327999999999999</v>
      </c>
      <c r="N171" s="231">
        <v>2.887</v>
      </c>
      <c r="O171" s="231">
        <v>0.26179999999999998</v>
      </c>
      <c r="P171" s="231">
        <v>0</v>
      </c>
    </row>
    <row r="172" spans="1:16" s="255" customFormat="1" ht="15">
      <c r="A172" s="247">
        <v>30</v>
      </c>
      <c r="B172" s="231">
        <v>0</v>
      </c>
      <c r="C172" s="231">
        <v>0</v>
      </c>
      <c r="D172" s="231">
        <v>2.6389</v>
      </c>
      <c r="E172" s="231">
        <v>0.82940000000000003</v>
      </c>
      <c r="F172" s="231">
        <v>2.5354000000000001</v>
      </c>
      <c r="G172" s="231">
        <v>0.74409999999999998</v>
      </c>
      <c r="H172" s="231">
        <v>3.6214</v>
      </c>
      <c r="I172" s="231">
        <v>0.86350000000000005</v>
      </c>
      <c r="J172" s="231">
        <v>2.7818000000000001</v>
      </c>
      <c r="K172" s="231">
        <v>2.1930000000000001</v>
      </c>
      <c r="L172" s="231">
        <v>2.0326</v>
      </c>
      <c r="M172" s="231">
        <v>1.5734999999999999</v>
      </c>
      <c r="N172" s="231">
        <v>2.7715000000000001</v>
      </c>
      <c r="O172" s="231">
        <v>0.25130000000000002</v>
      </c>
      <c r="P172" s="231">
        <v>0</v>
      </c>
    </row>
    <row r="173" spans="1:16" s="255" customFormat="1" ht="15">
      <c r="A173" s="247">
        <v>31</v>
      </c>
      <c r="B173" s="231">
        <v>0</v>
      </c>
      <c r="C173" s="231">
        <v>0</v>
      </c>
      <c r="D173" s="231">
        <v>2.8108</v>
      </c>
      <c r="E173" s="231">
        <v>0.80879999999999996</v>
      </c>
      <c r="F173" s="231">
        <v>2.4312999999999998</v>
      </c>
      <c r="G173" s="231">
        <v>0.73299999999999998</v>
      </c>
      <c r="H173" s="231">
        <v>3.6787000000000001</v>
      </c>
      <c r="I173" s="231">
        <v>0.8548</v>
      </c>
      <c r="J173" s="231">
        <v>2.7349000000000001</v>
      </c>
      <c r="K173" s="231">
        <v>2.0958999999999999</v>
      </c>
      <c r="L173" s="231">
        <v>2.0548000000000002</v>
      </c>
      <c r="M173" s="231">
        <v>1.5278</v>
      </c>
      <c r="N173" s="231">
        <v>2.6964999999999999</v>
      </c>
      <c r="O173" s="231">
        <v>0.28549999999999998</v>
      </c>
      <c r="P173" s="231">
        <v>0</v>
      </c>
    </row>
    <row r="174" spans="1:16" s="255" customFormat="1" ht="15">
      <c r="A174" s="247">
        <v>32</v>
      </c>
      <c r="B174" s="231">
        <v>0</v>
      </c>
      <c r="C174" s="231">
        <v>0</v>
      </c>
      <c r="D174" s="231">
        <v>2.9826000000000001</v>
      </c>
      <c r="E174" s="231">
        <v>0.78820000000000001</v>
      </c>
      <c r="F174" s="231">
        <v>2.3273000000000001</v>
      </c>
      <c r="G174" s="231">
        <v>0.72199999999999998</v>
      </c>
      <c r="H174" s="231">
        <v>3.7359</v>
      </c>
      <c r="I174" s="231">
        <v>0.84609999999999996</v>
      </c>
      <c r="J174" s="231">
        <v>2.6879</v>
      </c>
      <c r="K174" s="231">
        <v>1.9986999999999999</v>
      </c>
      <c r="L174" s="231">
        <v>2.077</v>
      </c>
      <c r="M174" s="231">
        <v>1.4821</v>
      </c>
      <c r="N174" s="231">
        <v>2.6215999999999999</v>
      </c>
      <c r="O174" s="231">
        <v>0.3196</v>
      </c>
      <c r="P174" s="231">
        <v>0</v>
      </c>
    </row>
    <row r="175" spans="1:16" s="255" customFormat="1" ht="15">
      <c r="A175" s="247">
        <v>33</v>
      </c>
      <c r="B175" s="231">
        <v>0</v>
      </c>
      <c r="C175" s="231">
        <v>0</v>
      </c>
      <c r="D175" s="231">
        <v>3.1575000000000002</v>
      </c>
      <c r="E175" s="231">
        <v>0.93969999999999998</v>
      </c>
      <c r="F175" s="231">
        <v>2.2282000000000002</v>
      </c>
      <c r="G175" s="231">
        <v>0.85370000000000001</v>
      </c>
      <c r="H175" s="231">
        <v>4.4843000000000002</v>
      </c>
      <c r="I175" s="231">
        <v>0.99209999999999998</v>
      </c>
      <c r="J175" s="231">
        <v>2.9807999999999999</v>
      </c>
      <c r="K175" s="231">
        <v>2.1707999999999998</v>
      </c>
      <c r="L175" s="231">
        <v>2.4967999999999999</v>
      </c>
      <c r="M175" s="231">
        <v>1.6950000000000001</v>
      </c>
      <c r="N175" s="231">
        <v>3.0064000000000002</v>
      </c>
      <c r="O175" s="231">
        <v>0.40839999999999999</v>
      </c>
      <c r="P175" s="231">
        <v>0</v>
      </c>
    </row>
    <row r="176" spans="1:16" s="255" customFormat="1" ht="15">
      <c r="A176" s="247">
        <v>34</v>
      </c>
      <c r="B176" s="231">
        <v>0</v>
      </c>
      <c r="C176" s="231">
        <v>0</v>
      </c>
      <c r="D176" s="231">
        <v>3.3294999999999999</v>
      </c>
      <c r="E176" s="231">
        <v>0.93149999999999999</v>
      </c>
      <c r="F176" s="231">
        <v>2.1238000000000001</v>
      </c>
      <c r="G176" s="231">
        <v>0.85</v>
      </c>
      <c r="H176" s="231">
        <v>4.5757000000000003</v>
      </c>
      <c r="I176" s="231">
        <v>0.98819999999999997</v>
      </c>
      <c r="J176" s="231">
        <v>2.8963000000000001</v>
      </c>
      <c r="K176" s="231">
        <v>2.0446</v>
      </c>
      <c r="L176" s="231">
        <v>2.5413999999999999</v>
      </c>
      <c r="M176" s="231">
        <v>1.6503000000000001</v>
      </c>
      <c r="N176" s="231">
        <v>2.9344999999999999</v>
      </c>
      <c r="O176" s="231">
        <v>0.45829999999999999</v>
      </c>
      <c r="P176" s="231">
        <v>0</v>
      </c>
    </row>
    <row r="177" spans="1:16" s="255" customFormat="1" ht="15">
      <c r="A177" s="247">
        <v>35</v>
      </c>
      <c r="B177" s="231">
        <v>0</v>
      </c>
      <c r="C177" s="231">
        <v>0</v>
      </c>
      <c r="D177" s="231">
        <v>3.5015000000000001</v>
      </c>
      <c r="E177" s="231">
        <v>0.92330000000000001</v>
      </c>
      <c r="F177" s="231">
        <v>2.0192999999999999</v>
      </c>
      <c r="G177" s="231">
        <v>0.84619999999999995</v>
      </c>
      <c r="H177" s="231">
        <v>4.6669999999999998</v>
      </c>
      <c r="I177" s="231">
        <v>0.98419999999999996</v>
      </c>
      <c r="J177" s="231">
        <v>2.8119000000000001</v>
      </c>
      <c r="K177" s="231">
        <v>1.9182999999999999</v>
      </c>
      <c r="L177" s="231">
        <v>2.5859999999999999</v>
      </c>
      <c r="M177" s="231">
        <v>1.6054999999999999</v>
      </c>
      <c r="N177" s="231">
        <v>2.8626</v>
      </c>
      <c r="O177" s="231">
        <v>0.5081</v>
      </c>
      <c r="P177" s="231">
        <v>0</v>
      </c>
    </row>
    <row r="178" spans="1:16" s="255" customFormat="1" ht="15">
      <c r="A178" s="247">
        <v>36</v>
      </c>
      <c r="B178" s="231">
        <v>0</v>
      </c>
      <c r="C178" s="231">
        <v>0</v>
      </c>
      <c r="D178" s="231">
        <v>3.6736</v>
      </c>
      <c r="E178" s="231">
        <v>0.91510000000000002</v>
      </c>
      <c r="F178" s="231">
        <v>1.9149</v>
      </c>
      <c r="G178" s="231">
        <v>0.84240000000000004</v>
      </c>
      <c r="H178" s="231">
        <v>4.7584</v>
      </c>
      <c r="I178" s="231">
        <v>0.98029999999999995</v>
      </c>
      <c r="J178" s="231">
        <v>2.7275</v>
      </c>
      <c r="K178" s="231">
        <v>1.7921</v>
      </c>
      <c r="L178" s="231">
        <v>2.6305999999999998</v>
      </c>
      <c r="M178" s="231">
        <v>1.5607</v>
      </c>
      <c r="N178" s="231">
        <v>2.7907000000000002</v>
      </c>
      <c r="O178" s="231">
        <v>0.55800000000000005</v>
      </c>
      <c r="P178" s="231">
        <v>0</v>
      </c>
    </row>
    <row r="179" spans="1:16" s="255" customFormat="1" ht="15">
      <c r="A179" s="247">
        <v>37</v>
      </c>
      <c r="B179" s="231">
        <v>0</v>
      </c>
      <c r="C179" s="231">
        <v>0</v>
      </c>
      <c r="D179" s="231">
        <v>3.8456000000000001</v>
      </c>
      <c r="E179" s="231">
        <v>0.90690000000000004</v>
      </c>
      <c r="F179" s="231">
        <v>1.8104</v>
      </c>
      <c r="G179" s="231">
        <v>0.8387</v>
      </c>
      <c r="H179" s="231">
        <v>4.8497000000000003</v>
      </c>
      <c r="I179" s="231">
        <v>0.97640000000000005</v>
      </c>
      <c r="J179" s="231">
        <v>2.6431</v>
      </c>
      <c r="K179" s="231">
        <v>1.6657999999999999</v>
      </c>
      <c r="L179" s="231">
        <v>2.6751999999999998</v>
      </c>
      <c r="M179" s="231">
        <v>1.516</v>
      </c>
      <c r="N179" s="231">
        <v>2.7187999999999999</v>
      </c>
      <c r="O179" s="231">
        <v>0.60780000000000001</v>
      </c>
      <c r="P179" s="231">
        <v>0</v>
      </c>
    </row>
    <row r="180" spans="1:16" s="255" customFormat="1" ht="15">
      <c r="A180" s="247">
        <v>38</v>
      </c>
      <c r="B180" s="231">
        <v>0</v>
      </c>
      <c r="C180" s="231">
        <v>0</v>
      </c>
      <c r="D180" s="231">
        <v>4.0175999999999998</v>
      </c>
      <c r="E180" s="231">
        <v>0.89880000000000004</v>
      </c>
      <c r="F180" s="231">
        <v>1.706</v>
      </c>
      <c r="G180" s="231">
        <v>0.83489999999999998</v>
      </c>
      <c r="H180" s="231">
        <v>4.9410999999999996</v>
      </c>
      <c r="I180" s="231">
        <v>0.97240000000000004</v>
      </c>
      <c r="J180" s="231">
        <v>2.5587</v>
      </c>
      <c r="K180" s="231">
        <v>1.5396000000000001</v>
      </c>
      <c r="L180" s="231">
        <v>2.7198000000000002</v>
      </c>
      <c r="M180" s="231">
        <v>1.4712000000000001</v>
      </c>
      <c r="N180" s="231">
        <v>2.6469</v>
      </c>
      <c r="O180" s="231">
        <v>0.65769999999999995</v>
      </c>
      <c r="P180" s="231">
        <v>0</v>
      </c>
    </row>
    <row r="181" spans="1:16" s="255" customFormat="1" ht="15">
      <c r="A181" s="247">
        <v>39</v>
      </c>
      <c r="B181" s="231">
        <v>0</v>
      </c>
      <c r="C181" s="231">
        <v>0</v>
      </c>
      <c r="D181" s="231">
        <v>4.1897000000000002</v>
      </c>
      <c r="E181" s="231">
        <v>0.89059999999999995</v>
      </c>
      <c r="F181" s="231">
        <v>1.6014999999999999</v>
      </c>
      <c r="G181" s="231">
        <v>0.83109999999999995</v>
      </c>
      <c r="H181" s="231">
        <v>5.0324999999999998</v>
      </c>
      <c r="I181" s="231">
        <v>0.96850000000000003</v>
      </c>
      <c r="J181" s="231">
        <v>2.4742000000000002</v>
      </c>
      <c r="K181" s="231">
        <v>1.4133</v>
      </c>
      <c r="L181" s="231">
        <v>2.7644000000000002</v>
      </c>
      <c r="M181" s="231">
        <v>1.4265000000000001</v>
      </c>
      <c r="N181" s="231">
        <v>2.5750000000000002</v>
      </c>
      <c r="O181" s="231">
        <v>0.70750000000000002</v>
      </c>
      <c r="P181" s="231">
        <v>0</v>
      </c>
    </row>
    <row r="182" spans="1:16" s="255" customFormat="1" ht="15">
      <c r="A182" s="247">
        <v>40</v>
      </c>
      <c r="B182" s="231">
        <v>0</v>
      </c>
      <c r="C182" s="231">
        <v>0</v>
      </c>
      <c r="D182" s="231">
        <v>4.3616999999999999</v>
      </c>
      <c r="E182" s="231">
        <v>0.88239999999999996</v>
      </c>
      <c r="F182" s="231">
        <v>1.4971000000000001</v>
      </c>
      <c r="G182" s="231">
        <v>0.82740000000000002</v>
      </c>
      <c r="H182" s="231">
        <v>5.1238000000000001</v>
      </c>
      <c r="I182" s="231">
        <v>0.96460000000000001</v>
      </c>
      <c r="J182" s="231">
        <v>2.3898000000000001</v>
      </c>
      <c r="K182" s="231">
        <v>1.2870999999999999</v>
      </c>
      <c r="L182" s="231">
        <v>2.8090000000000002</v>
      </c>
      <c r="M182" s="231">
        <v>1.3816999999999999</v>
      </c>
      <c r="N182" s="231">
        <v>2.5030999999999999</v>
      </c>
      <c r="O182" s="231">
        <v>0.75739999999999996</v>
      </c>
      <c r="P182" s="231">
        <v>0</v>
      </c>
    </row>
    <row r="183" spans="1:16" s="255" customFormat="1" ht="15">
      <c r="A183" s="247">
        <v>41</v>
      </c>
      <c r="B183" s="231">
        <v>0</v>
      </c>
      <c r="C183" s="231">
        <v>0</v>
      </c>
      <c r="D183" s="231">
        <v>4.5336999999999996</v>
      </c>
      <c r="E183" s="231">
        <v>0.87419999999999998</v>
      </c>
      <c r="F183" s="231">
        <v>1.3926000000000001</v>
      </c>
      <c r="G183" s="231">
        <v>0.8236</v>
      </c>
      <c r="H183" s="231">
        <v>5.2152000000000003</v>
      </c>
      <c r="I183" s="231">
        <v>0.96060000000000001</v>
      </c>
      <c r="J183" s="231">
        <v>2.3054000000000001</v>
      </c>
      <c r="K183" s="231">
        <v>1.1608000000000001</v>
      </c>
      <c r="L183" s="231">
        <v>2.8536000000000001</v>
      </c>
      <c r="M183" s="231">
        <v>1.3369</v>
      </c>
      <c r="N183" s="231">
        <v>2.4310999999999998</v>
      </c>
      <c r="O183" s="231">
        <v>0.80730000000000002</v>
      </c>
      <c r="P183" s="231">
        <v>0</v>
      </c>
    </row>
    <row r="184" spans="1:16" s="255" customFormat="1" ht="15">
      <c r="A184" s="247">
        <v>42</v>
      </c>
      <c r="B184" s="231">
        <v>0</v>
      </c>
      <c r="C184" s="231">
        <v>0</v>
      </c>
      <c r="D184" s="231">
        <v>4.7058</v>
      </c>
      <c r="E184" s="231">
        <v>0.86599999999999999</v>
      </c>
      <c r="F184" s="231">
        <v>1.2881</v>
      </c>
      <c r="G184" s="231">
        <v>0.81979999999999997</v>
      </c>
      <c r="H184" s="231">
        <v>5.3066000000000004</v>
      </c>
      <c r="I184" s="231">
        <v>0.95669999999999999</v>
      </c>
      <c r="J184" s="231">
        <v>2.2210000000000001</v>
      </c>
      <c r="K184" s="231">
        <v>1.0346</v>
      </c>
      <c r="L184" s="231">
        <v>2.8982000000000001</v>
      </c>
      <c r="M184" s="231">
        <v>1.2922</v>
      </c>
      <c r="N184" s="231">
        <v>2.3592</v>
      </c>
      <c r="O184" s="231">
        <v>0.85709999999999997</v>
      </c>
      <c r="P184" s="231">
        <v>0</v>
      </c>
    </row>
    <row r="185" spans="1:16" s="255" customFormat="1" ht="15">
      <c r="A185" s="247">
        <v>43</v>
      </c>
      <c r="B185" s="231">
        <v>0</v>
      </c>
      <c r="C185" s="231">
        <v>0</v>
      </c>
      <c r="D185" s="231">
        <v>4.5632999999999999</v>
      </c>
      <c r="E185" s="231">
        <v>0.85780000000000001</v>
      </c>
      <c r="F185" s="231">
        <v>1.6569</v>
      </c>
      <c r="G185" s="231">
        <v>0.81610000000000005</v>
      </c>
      <c r="H185" s="231">
        <v>4.9553000000000003</v>
      </c>
      <c r="I185" s="231">
        <v>0.94969999999999999</v>
      </c>
      <c r="J185" s="231">
        <v>2.6440000000000001</v>
      </c>
      <c r="K185" s="231">
        <v>1.0245</v>
      </c>
      <c r="L185" s="231">
        <v>2.9055</v>
      </c>
      <c r="M185" s="231">
        <v>1.284</v>
      </c>
      <c r="N185" s="231">
        <v>2.3050999999999999</v>
      </c>
      <c r="O185" s="231">
        <v>0.87029999999999996</v>
      </c>
      <c r="P185" s="231">
        <v>0</v>
      </c>
    </row>
    <row r="186" spans="1:16" s="255" customFormat="1" ht="15">
      <c r="A186" s="247">
        <v>44</v>
      </c>
      <c r="B186" s="231">
        <v>0</v>
      </c>
      <c r="C186" s="231">
        <v>0</v>
      </c>
      <c r="D186" s="231">
        <v>4.4207000000000001</v>
      </c>
      <c r="E186" s="231">
        <v>0.84960000000000002</v>
      </c>
      <c r="F186" s="231">
        <v>2.0255999999999998</v>
      </c>
      <c r="G186" s="231">
        <v>0.81230000000000002</v>
      </c>
      <c r="H186" s="231">
        <v>4.6040999999999999</v>
      </c>
      <c r="I186" s="231">
        <v>0.94269999999999998</v>
      </c>
      <c r="J186" s="231">
        <v>3.0670000000000002</v>
      </c>
      <c r="K186" s="231">
        <v>1.0143</v>
      </c>
      <c r="L186" s="231">
        <v>2.9127000000000001</v>
      </c>
      <c r="M186" s="231">
        <v>1.2758</v>
      </c>
      <c r="N186" s="231">
        <v>2.2509999999999999</v>
      </c>
      <c r="O186" s="231">
        <v>0.88349999999999995</v>
      </c>
      <c r="P186" s="231">
        <v>0</v>
      </c>
    </row>
    <row r="187" spans="1:16" s="255" customFormat="1" ht="15">
      <c r="A187" s="247">
        <v>45</v>
      </c>
      <c r="B187" s="231">
        <v>0</v>
      </c>
      <c r="C187" s="231">
        <v>0</v>
      </c>
      <c r="D187" s="231">
        <v>3.9207000000000001</v>
      </c>
      <c r="E187" s="231">
        <v>1.1373</v>
      </c>
      <c r="F187" s="231">
        <v>2.2833000000000001</v>
      </c>
      <c r="G187" s="231">
        <v>1.1453</v>
      </c>
      <c r="H187" s="231">
        <v>4.7138999999999998</v>
      </c>
      <c r="I187" s="231">
        <v>1.27</v>
      </c>
      <c r="J187" s="231">
        <v>3.3860999999999999</v>
      </c>
      <c r="K187" s="231">
        <v>1.3584000000000001</v>
      </c>
      <c r="L187" s="231">
        <v>3.2570999999999999</v>
      </c>
      <c r="M187" s="231">
        <v>1.7432000000000001</v>
      </c>
      <c r="N187" s="231">
        <v>2.4579</v>
      </c>
      <c r="O187" s="231">
        <v>1.2774000000000001</v>
      </c>
      <c r="P187" s="231">
        <v>0</v>
      </c>
    </row>
    <row r="188" spans="1:16" s="255" customFormat="1" ht="15">
      <c r="A188" s="247">
        <v>46</v>
      </c>
      <c r="B188" s="231">
        <v>0</v>
      </c>
      <c r="C188" s="231">
        <v>0</v>
      </c>
      <c r="D188" s="231">
        <v>3.7492999999999999</v>
      </c>
      <c r="E188" s="231">
        <v>1.1366000000000001</v>
      </c>
      <c r="F188" s="231">
        <v>2.6396999999999999</v>
      </c>
      <c r="G188" s="231">
        <v>1.1444000000000001</v>
      </c>
      <c r="H188" s="231">
        <v>4.6180000000000003</v>
      </c>
      <c r="I188" s="231">
        <v>1.2638</v>
      </c>
      <c r="J188" s="231">
        <v>3.8170000000000002</v>
      </c>
      <c r="K188" s="231">
        <v>1.3481000000000001</v>
      </c>
      <c r="L188" s="231">
        <v>3.2898999999999998</v>
      </c>
      <c r="M188" s="231">
        <v>1.7334000000000001</v>
      </c>
      <c r="N188" s="231">
        <v>2.4058999999999999</v>
      </c>
      <c r="O188" s="231">
        <v>1.272</v>
      </c>
      <c r="P188" s="231">
        <v>0</v>
      </c>
    </row>
    <row r="189" spans="1:16" s="255" customFormat="1" ht="15">
      <c r="A189" s="247">
        <v>47</v>
      </c>
      <c r="B189" s="231">
        <v>0</v>
      </c>
      <c r="C189" s="231">
        <v>0</v>
      </c>
      <c r="D189" s="231">
        <v>3.5777999999999999</v>
      </c>
      <c r="E189" s="231">
        <v>1.1358999999999999</v>
      </c>
      <c r="F189" s="231">
        <v>2.9961000000000002</v>
      </c>
      <c r="G189" s="231">
        <v>1.1435</v>
      </c>
      <c r="H189" s="231">
        <v>4.5221</v>
      </c>
      <c r="I189" s="231">
        <v>1.2576000000000001</v>
      </c>
      <c r="J189" s="231">
        <v>4.2478999999999996</v>
      </c>
      <c r="K189" s="231">
        <v>1.3379000000000001</v>
      </c>
      <c r="L189" s="231">
        <v>3.3226</v>
      </c>
      <c r="M189" s="231">
        <v>1.7235</v>
      </c>
      <c r="N189" s="231">
        <v>2.3540000000000001</v>
      </c>
      <c r="O189" s="231">
        <v>1.2666999999999999</v>
      </c>
      <c r="P189" s="231">
        <v>0</v>
      </c>
    </row>
    <row r="190" spans="1:16" s="255" customFormat="1" ht="15">
      <c r="A190" s="247">
        <v>48</v>
      </c>
      <c r="B190" s="231">
        <v>0</v>
      </c>
      <c r="C190" s="231">
        <v>0</v>
      </c>
      <c r="D190" s="231">
        <v>3.4062999999999999</v>
      </c>
      <c r="E190" s="231">
        <v>1.1352</v>
      </c>
      <c r="F190" s="231">
        <v>3.3525</v>
      </c>
      <c r="G190" s="231">
        <v>1.1425000000000001</v>
      </c>
      <c r="H190" s="231">
        <v>4.4263000000000003</v>
      </c>
      <c r="I190" s="231">
        <v>1.2514000000000001</v>
      </c>
      <c r="J190" s="231">
        <v>4.6788999999999996</v>
      </c>
      <c r="K190" s="231">
        <v>1.3275999999999999</v>
      </c>
      <c r="L190" s="231">
        <v>3.3553000000000002</v>
      </c>
      <c r="M190" s="231">
        <v>1.7137</v>
      </c>
      <c r="N190" s="231">
        <v>2.3020999999999998</v>
      </c>
      <c r="O190" s="231">
        <v>1.2613000000000001</v>
      </c>
      <c r="P190" s="231">
        <v>0</v>
      </c>
    </row>
    <row r="191" spans="1:16" s="255" customFormat="1" ht="15">
      <c r="A191" s="247">
        <v>49</v>
      </c>
      <c r="B191" s="231">
        <v>0</v>
      </c>
      <c r="C191" s="231">
        <v>0</v>
      </c>
      <c r="D191" s="231">
        <v>3.2347999999999999</v>
      </c>
      <c r="E191" s="231">
        <v>1.1345000000000001</v>
      </c>
      <c r="F191" s="231">
        <v>3.7088999999999999</v>
      </c>
      <c r="G191" s="231">
        <v>1.1415999999999999</v>
      </c>
      <c r="H191" s="231">
        <v>4.3304</v>
      </c>
      <c r="I191" s="231">
        <v>1.2452000000000001</v>
      </c>
      <c r="J191" s="231">
        <v>5.1097999999999999</v>
      </c>
      <c r="K191" s="231">
        <v>1.3173999999999999</v>
      </c>
      <c r="L191" s="231">
        <v>3.3879999999999999</v>
      </c>
      <c r="M191" s="231">
        <v>1.7038</v>
      </c>
      <c r="N191" s="231">
        <v>2.2502</v>
      </c>
      <c r="O191" s="231">
        <v>1.2559</v>
      </c>
      <c r="P191" s="231">
        <v>0</v>
      </c>
    </row>
    <row r="192" spans="1:16" s="255" customFormat="1" ht="15">
      <c r="A192" s="247">
        <v>50</v>
      </c>
      <c r="B192" s="231">
        <v>0</v>
      </c>
      <c r="C192" s="231">
        <v>0</v>
      </c>
      <c r="D192" s="231">
        <v>3.0632999999999999</v>
      </c>
      <c r="E192" s="231">
        <v>1.1337999999999999</v>
      </c>
      <c r="F192" s="231">
        <v>4.0652999999999997</v>
      </c>
      <c r="G192" s="231">
        <v>1.1407</v>
      </c>
      <c r="H192" s="231">
        <v>4.2344999999999997</v>
      </c>
      <c r="I192" s="231">
        <v>1.2391000000000001</v>
      </c>
      <c r="J192" s="231">
        <v>5.5407999999999999</v>
      </c>
      <c r="K192" s="231">
        <v>1.3070999999999999</v>
      </c>
      <c r="L192" s="231">
        <v>3.4207000000000001</v>
      </c>
      <c r="M192" s="231">
        <v>1.6939</v>
      </c>
      <c r="N192" s="231">
        <v>2.1981999999999999</v>
      </c>
      <c r="O192" s="231">
        <v>1.2504999999999999</v>
      </c>
      <c r="P192" s="231">
        <v>0</v>
      </c>
    </row>
    <row r="193" spans="1:16" s="255" customFormat="1" ht="15">
      <c r="A193" s="247">
        <v>51</v>
      </c>
      <c r="B193" s="231">
        <v>0</v>
      </c>
      <c r="C193" s="231">
        <v>0</v>
      </c>
      <c r="D193" s="231">
        <v>2.8917999999999999</v>
      </c>
      <c r="E193" s="231">
        <v>1.1331</v>
      </c>
      <c r="F193" s="231">
        <v>4.4217000000000004</v>
      </c>
      <c r="G193" s="231">
        <v>1.1397999999999999</v>
      </c>
      <c r="H193" s="231">
        <v>4.1387</v>
      </c>
      <c r="I193" s="231">
        <v>1.2329000000000001</v>
      </c>
      <c r="J193" s="231">
        <v>5.9717000000000002</v>
      </c>
      <c r="K193" s="231">
        <v>1.2968999999999999</v>
      </c>
      <c r="L193" s="231">
        <v>3.4533999999999998</v>
      </c>
      <c r="M193" s="231">
        <v>1.6840999999999999</v>
      </c>
      <c r="N193" s="231">
        <v>2.1463000000000001</v>
      </c>
      <c r="O193" s="231">
        <v>1.2451000000000001</v>
      </c>
      <c r="P193" s="231">
        <v>0</v>
      </c>
    </row>
    <row r="194" spans="1:16" s="255" customFormat="1" ht="15">
      <c r="A194" s="247">
        <v>52</v>
      </c>
      <c r="B194" s="231">
        <v>0</v>
      </c>
      <c r="C194" s="231">
        <v>0</v>
      </c>
      <c r="D194" s="231">
        <v>2.7202999999999999</v>
      </c>
      <c r="E194" s="231">
        <v>1.1324000000000001</v>
      </c>
      <c r="F194" s="231">
        <v>4.7781000000000002</v>
      </c>
      <c r="G194" s="231">
        <v>1.1388</v>
      </c>
      <c r="H194" s="231">
        <v>4.0427999999999997</v>
      </c>
      <c r="I194" s="231">
        <v>1.2266999999999999</v>
      </c>
      <c r="J194" s="231">
        <v>6.4025999999999996</v>
      </c>
      <c r="K194" s="231">
        <v>1.2866</v>
      </c>
      <c r="L194" s="231">
        <v>3.4861</v>
      </c>
      <c r="M194" s="231">
        <v>1.6741999999999999</v>
      </c>
      <c r="N194" s="231">
        <v>2.0943999999999998</v>
      </c>
      <c r="O194" s="231">
        <v>1.2397</v>
      </c>
      <c r="P194" s="231">
        <v>0</v>
      </c>
    </row>
    <row r="195" spans="1:16" s="255" customFormat="1" ht="15">
      <c r="A195" s="247">
        <v>53</v>
      </c>
      <c r="B195" s="231">
        <v>0</v>
      </c>
      <c r="C195" s="231">
        <v>0</v>
      </c>
      <c r="D195" s="231">
        <v>2.5488</v>
      </c>
      <c r="E195" s="231">
        <v>1.1316999999999999</v>
      </c>
      <c r="F195" s="231">
        <v>5.1345000000000001</v>
      </c>
      <c r="G195" s="231">
        <v>1.1378999999999999</v>
      </c>
      <c r="H195" s="231">
        <v>3.9468999999999999</v>
      </c>
      <c r="I195" s="231">
        <v>1.2204999999999999</v>
      </c>
      <c r="J195" s="231">
        <v>6.8335999999999997</v>
      </c>
      <c r="K195" s="231">
        <v>1.2764</v>
      </c>
      <c r="L195" s="231">
        <v>3.5188000000000001</v>
      </c>
      <c r="M195" s="231">
        <v>1.6644000000000001</v>
      </c>
      <c r="N195" s="231">
        <v>2.0424000000000002</v>
      </c>
      <c r="O195" s="231">
        <v>1.2343</v>
      </c>
      <c r="P195" s="231">
        <v>0</v>
      </c>
    </row>
    <row r="196" spans="1:16" s="255" customFormat="1" ht="15">
      <c r="A196" s="247">
        <v>54</v>
      </c>
      <c r="B196" s="231">
        <v>0</v>
      </c>
      <c r="C196" s="231">
        <v>0</v>
      </c>
      <c r="D196" s="231">
        <v>2.3773</v>
      </c>
      <c r="E196" s="231">
        <v>1.131</v>
      </c>
      <c r="F196" s="231">
        <v>5.4908999999999999</v>
      </c>
      <c r="G196" s="231">
        <v>1.137</v>
      </c>
      <c r="H196" s="231">
        <v>3.8511000000000002</v>
      </c>
      <c r="I196" s="231">
        <v>1.2142999999999999</v>
      </c>
      <c r="J196" s="231">
        <v>7.2645</v>
      </c>
      <c r="K196" s="231">
        <v>1.2661</v>
      </c>
      <c r="L196" s="231">
        <v>3.5514999999999999</v>
      </c>
      <c r="M196" s="231">
        <v>1.6545000000000001</v>
      </c>
      <c r="N196" s="231">
        <v>1.9904999999999999</v>
      </c>
      <c r="O196" s="231">
        <v>1.2289000000000001</v>
      </c>
      <c r="P196" s="231">
        <v>0</v>
      </c>
    </row>
    <row r="197" spans="1:16" s="255" customFormat="1" ht="15">
      <c r="A197" s="247">
        <v>55</v>
      </c>
      <c r="B197" s="231">
        <v>0</v>
      </c>
      <c r="C197" s="231">
        <v>0</v>
      </c>
      <c r="D197" s="231">
        <v>2.3029000000000002</v>
      </c>
      <c r="E197" s="231">
        <v>1.1263000000000001</v>
      </c>
      <c r="F197" s="231">
        <v>5.4623999999999997</v>
      </c>
      <c r="G197" s="231">
        <v>1.1323000000000001</v>
      </c>
      <c r="H197" s="231">
        <v>3.7734000000000001</v>
      </c>
      <c r="I197" s="231">
        <v>1.2081</v>
      </c>
      <c r="J197" s="231">
        <v>6.9471999999999996</v>
      </c>
      <c r="K197" s="231">
        <v>1.2559</v>
      </c>
      <c r="L197" s="231">
        <v>3.4594</v>
      </c>
      <c r="M197" s="231">
        <v>1.6491</v>
      </c>
      <c r="N197" s="231">
        <v>1.9551000000000001</v>
      </c>
      <c r="O197" s="231">
        <v>1.2238</v>
      </c>
      <c r="P197" s="231">
        <v>0</v>
      </c>
    </row>
    <row r="198" spans="1:16" s="255" customFormat="1" ht="15">
      <c r="A198" s="247">
        <v>56</v>
      </c>
      <c r="B198" s="231">
        <v>0</v>
      </c>
      <c r="C198" s="231">
        <v>0</v>
      </c>
      <c r="D198" s="231">
        <v>2.2286000000000001</v>
      </c>
      <c r="E198" s="231">
        <v>1.1215999999999999</v>
      </c>
      <c r="F198" s="231">
        <v>5.4337999999999997</v>
      </c>
      <c r="G198" s="231">
        <v>1.1274999999999999</v>
      </c>
      <c r="H198" s="231">
        <v>3.6957</v>
      </c>
      <c r="I198" s="231">
        <v>1.2019</v>
      </c>
      <c r="J198" s="231">
        <v>6.63</v>
      </c>
      <c r="K198" s="231">
        <v>1.2456</v>
      </c>
      <c r="L198" s="231">
        <v>3.3673000000000002</v>
      </c>
      <c r="M198" s="231">
        <v>1.6437999999999999</v>
      </c>
      <c r="N198" s="231">
        <v>1.9197</v>
      </c>
      <c r="O198" s="231">
        <v>1.2186999999999999</v>
      </c>
      <c r="P198" s="231">
        <v>0</v>
      </c>
    </row>
    <row r="199" spans="1:16" s="255" customFormat="1" ht="15">
      <c r="A199" s="247">
        <v>57</v>
      </c>
      <c r="B199" s="231">
        <v>0</v>
      </c>
      <c r="C199" s="231">
        <v>0</v>
      </c>
      <c r="D199" s="231">
        <v>2.1541999999999999</v>
      </c>
      <c r="E199" s="231">
        <v>1.1169</v>
      </c>
      <c r="F199" s="231">
        <v>5.4051999999999998</v>
      </c>
      <c r="G199" s="231">
        <v>1.1228</v>
      </c>
      <c r="H199" s="231">
        <v>3.6181000000000001</v>
      </c>
      <c r="I199" s="231">
        <v>1.1957</v>
      </c>
      <c r="J199" s="231">
        <v>6.3127000000000004</v>
      </c>
      <c r="K199" s="231">
        <v>1.2354000000000001</v>
      </c>
      <c r="L199" s="231">
        <v>3.2751999999999999</v>
      </c>
      <c r="M199" s="231">
        <v>1.6384000000000001</v>
      </c>
      <c r="N199" s="231">
        <v>1.8843000000000001</v>
      </c>
      <c r="O199" s="231">
        <v>1.2136</v>
      </c>
      <c r="P199" s="231">
        <v>0</v>
      </c>
    </row>
    <row r="200" spans="1:16" s="255" customFormat="1" ht="15">
      <c r="A200" s="247">
        <v>58</v>
      </c>
      <c r="B200" s="231">
        <v>0</v>
      </c>
      <c r="C200" s="231">
        <v>0</v>
      </c>
      <c r="D200" s="231">
        <v>2.0798999999999999</v>
      </c>
      <c r="E200" s="231">
        <v>1.1122000000000001</v>
      </c>
      <c r="F200" s="231">
        <v>5.3766999999999996</v>
      </c>
      <c r="G200" s="231">
        <v>1.1181000000000001</v>
      </c>
      <c r="H200" s="231">
        <v>3.5404</v>
      </c>
      <c r="I200" s="231">
        <v>1.1896</v>
      </c>
      <c r="J200" s="231">
        <v>5.9954000000000001</v>
      </c>
      <c r="K200" s="231">
        <v>1.2251000000000001</v>
      </c>
      <c r="L200" s="231">
        <v>3.1831</v>
      </c>
      <c r="M200" s="231">
        <v>1.633</v>
      </c>
      <c r="N200" s="231">
        <v>1.849</v>
      </c>
      <c r="O200" s="231">
        <v>1.2083999999999999</v>
      </c>
      <c r="P200" s="231">
        <v>0</v>
      </c>
    </row>
    <row r="201" spans="1:16" s="255" customFormat="1" ht="15">
      <c r="A201" s="247">
        <v>59</v>
      </c>
      <c r="B201" s="231">
        <v>0</v>
      </c>
      <c r="C201" s="231">
        <v>0</v>
      </c>
      <c r="D201" s="231">
        <v>2.0055000000000001</v>
      </c>
      <c r="E201" s="231">
        <v>1.1073999999999999</v>
      </c>
      <c r="F201" s="231">
        <v>5.3480999999999996</v>
      </c>
      <c r="G201" s="231">
        <v>1.1133</v>
      </c>
      <c r="H201" s="231">
        <v>3.4628000000000001</v>
      </c>
      <c r="I201" s="231">
        <v>1.1834</v>
      </c>
      <c r="J201" s="231">
        <v>5.6780999999999997</v>
      </c>
      <c r="K201" s="231">
        <v>1.2148000000000001</v>
      </c>
      <c r="L201" s="231">
        <v>3.0910000000000002</v>
      </c>
      <c r="M201" s="231">
        <v>1.6275999999999999</v>
      </c>
      <c r="N201" s="231">
        <v>1.8136000000000001</v>
      </c>
      <c r="O201" s="231">
        <v>1.2033</v>
      </c>
      <c r="P201" s="231">
        <v>0</v>
      </c>
    </row>
    <row r="202" spans="1:16" s="255" customFormat="1" ht="15">
      <c r="A202" s="247">
        <v>60</v>
      </c>
      <c r="B202" s="231">
        <v>0</v>
      </c>
      <c r="C202" s="231">
        <v>0</v>
      </c>
      <c r="D202" s="231">
        <v>1.9312</v>
      </c>
      <c r="E202" s="231">
        <v>1.1027</v>
      </c>
      <c r="F202" s="231">
        <v>5.3194999999999997</v>
      </c>
      <c r="G202" s="231">
        <v>1.1086</v>
      </c>
      <c r="H202" s="231">
        <v>3.3851</v>
      </c>
      <c r="I202" s="231">
        <v>1.1772</v>
      </c>
      <c r="J202" s="231">
        <v>5.3609</v>
      </c>
      <c r="K202" s="231">
        <v>1.2045999999999999</v>
      </c>
      <c r="L202" s="231">
        <v>2.9988000000000001</v>
      </c>
      <c r="M202" s="231">
        <v>1.6223000000000001</v>
      </c>
      <c r="N202" s="231">
        <v>1.7782</v>
      </c>
      <c r="O202" s="231">
        <v>1.1981999999999999</v>
      </c>
      <c r="P202" s="231">
        <v>0</v>
      </c>
    </row>
    <row r="203" spans="1:16" s="255" customFormat="1">
      <c r="A203" s="254"/>
      <c r="B203" s="75"/>
      <c r="C203" s="75"/>
      <c r="D203" s="75"/>
      <c r="E203" s="75"/>
      <c r="F203" s="75"/>
      <c r="G203" s="75"/>
      <c r="H203" s="75"/>
      <c r="I203" s="75"/>
      <c r="J203" s="75"/>
      <c r="K203" s="75"/>
      <c r="L203" s="75"/>
      <c r="M203" s="75"/>
      <c r="N203" s="75"/>
      <c r="O203" s="75"/>
      <c r="P203" s="75"/>
    </row>
    <row r="204" spans="1:16" s="255" customFormat="1">
      <c r="A204" s="73" t="e">
        <f>HLOOKUP('[3]NEER Claim Cost Calculator'!$I$22, B208:P269, MATCH('[3]NEER Claim Cost Calculator'!$K$22,A208:A269))</f>
        <v>#N/A</v>
      </c>
      <c r="B204" s="75"/>
      <c r="C204" s="75"/>
      <c r="D204" s="75"/>
      <c r="E204" s="75"/>
      <c r="F204" s="75"/>
      <c r="G204" s="75"/>
      <c r="H204" s="75"/>
      <c r="I204" s="75"/>
      <c r="J204" s="75"/>
      <c r="K204" s="75"/>
      <c r="L204" s="75"/>
      <c r="M204" s="75"/>
      <c r="N204" s="75"/>
      <c r="O204" s="75"/>
      <c r="P204" s="75"/>
    </row>
    <row r="205" spans="1:16" s="253" customFormat="1">
      <c r="A205" s="467" t="s">
        <v>11449</v>
      </c>
      <c r="B205" s="467"/>
      <c r="C205" s="467"/>
      <c r="D205" s="467"/>
      <c r="E205" s="467"/>
      <c r="F205" s="467"/>
      <c r="G205" s="467"/>
      <c r="H205" s="467"/>
      <c r="I205" s="467"/>
      <c r="J205" s="467"/>
      <c r="K205" s="467"/>
      <c r="L205" s="467"/>
      <c r="M205" s="467"/>
      <c r="N205" s="467"/>
      <c r="O205" s="467"/>
      <c r="P205" s="467"/>
    </row>
    <row r="206" spans="1:16" s="255" customFormat="1">
      <c r="A206" s="471" t="s">
        <v>2097</v>
      </c>
      <c r="B206" s="471"/>
      <c r="C206" s="471"/>
      <c r="D206" s="471"/>
      <c r="E206" s="471"/>
      <c r="F206" s="471"/>
      <c r="G206" s="471"/>
      <c r="H206" s="471"/>
      <c r="I206" s="471"/>
      <c r="J206" s="471"/>
      <c r="K206" s="471"/>
      <c r="L206" s="471"/>
      <c r="M206" s="471"/>
      <c r="N206" s="471"/>
      <c r="O206" s="471"/>
      <c r="P206" s="471"/>
    </row>
    <row r="207" spans="1:16" s="255" customFormat="1">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s="255" customFormat="1">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s="255" customFormat="1" ht="15">
      <c r="A209" s="247">
        <v>0</v>
      </c>
      <c r="B209" s="231">
        <v>0</v>
      </c>
      <c r="C209" s="231">
        <v>0</v>
      </c>
      <c r="D209" s="231">
        <v>19.948499999999999</v>
      </c>
      <c r="E209" s="231">
        <v>6.1763000000000003</v>
      </c>
      <c r="F209" s="231">
        <v>23.2791</v>
      </c>
      <c r="G209" s="231">
        <v>5.4394</v>
      </c>
      <c r="H209" s="231">
        <v>23.107500000000002</v>
      </c>
      <c r="I209" s="231">
        <v>5.9455999999999998</v>
      </c>
      <c r="J209" s="231">
        <v>20.611499999999999</v>
      </c>
      <c r="K209" s="231">
        <v>2.9363000000000001</v>
      </c>
      <c r="L209" s="231">
        <v>17.245799999999999</v>
      </c>
      <c r="M209" s="231">
        <v>7.7568999999999999</v>
      </c>
      <c r="N209" s="231">
        <v>0</v>
      </c>
      <c r="O209" s="231">
        <v>0</v>
      </c>
      <c r="P209" s="231">
        <v>0</v>
      </c>
    </row>
    <row r="210" spans="1:16" s="255" customFormat="1" ht="15">
      <c r="A210" s="247">
        <v>1</v>
      </c>
      <c r="B210" s="231">
        <v>0</v>
      </c>
      <c r="C210" s="231">
        <v>0</v>
      </c>
      <c r="D210" s="231">
        <v>17.731999999999999</v>
      </c>
      <c r="E210" s="231">
        <v>5.49</v>
      </c>
      <c r="F210" s="231">
        <v>20.692499999999999</v>
      </c>
      <c r="G210" s="231">
        <v>4.835</v>
      </c>
      <c r="H210" s="231">
        <v>20.54</v>
      </c>
      <c r="I210" s="231">
        <v>5.2850000000000001</v>
      </c>
      <c r="J210" s="231">
        <v>18.321300000000001</v>
      </c>
      <c r="K210" s="231">
        <v>2.61</v>
      </c>
      <c r="L210" s="231">
        <v>15.329599999999999</v>
      </c>
      <c r="M210" s="231">
        <v>6.8949999999999996</v>
      </c>
      <c r="N210" s="231">
        <v>0</v>
      </c>
      <c r="O210" s="231">
        <v>0</v>
      </c>
      <c r="P210" s="231">
        <v>0</v>
      </c>
    </row>
    <row r="211" spans="1:16" s="255" customFormat="1" ht="15">
      <c r="A211" s="247">
        <v>2</v>
      </c>
      <c r="B211" s="231">
        <v>0</v>
      </c>
      <c r="C211" s="231">
        <v>0</v>
      </c>
      <c r="D211" s="231">
        <v>15.515499999999999</v>
      </c>
      <c r="E211" s="231">
        <v>4.8037999999999998</v>
      </c>
      <c r="F211" s="231">
        <v>18.106000000000002</v>
      </c>
      <c r="G211" s="231">
        <v>4.2305999999999999</v>
      </c>
      <c r="H211" s="231">
        <v>17.9725</v>
      </c>
      <c r="I211" s="231">
        <v>4.6243999999999996</v>
      </c>
      <c r="J211" s="231">
        <v>16.031199999999998</v>
      </c>
      <c r="K211" s="231">
        <v>2.2837999999999998</v>
      </c>
      <c r="L211" s="231">
        <v>13.413399999999999</v>
      </c>
      <c r="M211" s="231">
        <v>6.0331000000000001</v>
      </c>
      <c r="N211" s="231">
        <v>0</v>
      </c>
      <c r="O211" s="231">
        <v>0</v>
      </c>
      <c r="P211" s="231">
        <v>0</v>
      </c>
    </row>
    <row r="212" spans="1:16" s="255" customFormat="1" ht="15">
      <c r="A212" s="247">
        <v>3</v>
      </c>
      <c r="B212" s="231">
        <v>0</v>
      </c>
      <c r="C212" s="231">
        <v>0</v>
      </c>
      <c r="D212" s="231">
        <v>13.298999999999999</v>
      </c>
      <c r="E212" s="231">
        <v>4.1174999999999997</v>
      </c>
      <c r="F212" s="231">
        <v>15.519399999999999</v>
      </c>
      <c r="G212" s="231">
        <v>3.6263000000000001</v>
      </c>
      <c r="H212" s="231">
        <v>15.404999999999999</v>
      </c>
      <c r="I212" s="231">
        <v>3.9638</v>
      </c>
      <c r="J212" s="231">
        <v>13.741</v>
      </c>
      <c r="K212" s="231">
        <v>1.9575</v>
      </c>
      <c r="L212" s="231">
        <v>11.497199999999999</v>
      </c>
      <c r="M212" s="231">
        <v>5.1712999999999996</v>
      </c>
      <c r="N212" s="231">
        <v>0</v>
      </c>
      <c r="O212" s="231">
        <v>0</v>
      </c>
      <c r="P212" s="231">
        <v>0</v>
      </c>
    </row>
    <row r="213" spans="1:16" s="255" customFormat="1" ht="15">
      <c r="A213" s="247">
        <v>4</v>
      </c>
      <c r="B213" s="231">
        <v>0</v>
      </c>
      <c r="C213" s="231">
        <v>0</v>
      </c>
      <c r="D213" s="231">
        <v>11.0825</v>
      </c>
      <c r="E213" s="231">
        <v>3.4312999999999998</v>
      </c>
      <c r="F213" s="231">
        <v>12.9328</v>
      </c>
      <c r="G213" s="231">
        <v>3.0219</v>
      </c>
      <c r="H213" s="231">
        <v>12.8375</v>
      </c>
      <c r="I213" s="231">
        <v>3.3031000000000001</v>
      </c>
      <c r="J213" s="231">
        <v>11.450799999999999</v>
      </c>
      <c r="K213" s="231">
        <v>1.6313</v>
      </c>
      <c r="L213" s="231">
        <v>9.5809999999999995</v>
      </c>
      <c r="M213" s="231">
        <v>4.3094000000000001</v>
      </c>
      <c r="N213" s="231">
        <v>0</v>
      </c>
      <c r="O213" s="231">
        <v>0</v>
      </c>
      <c r="P213" s="231">
        <v>0</v>
      </c>
    </row>
    <row r="214" spans="1:16" s="255" customFormat="1" ht="15">
      <c r="A214" s="247">
        <v>5</v>
      </c>
      <c r="B214" s="231">
        <v>0</v>
      </c>
      <c r="C214" s="231">
        <v>0</v>
      </c>
      <c r="D214" s="231">
        <v>8.8659999999999997</v>
      </c>
      <c r="E214" s="231">
        <v>2.7450000000000001</v>
      </c>
      <c r="F214" s="231">
        <v>10.346299999999999</v>
      </c>
      <c r="G214" s="231">
        <v>2.4175</v>
      </c>
      <c r="H214" s="231">
        <v>10.27</v>
      </c>
      <c r="I214" s="231">
        <v>2.6425000000000001</v>
      </c>
      <c r="J214" s="231">
        <v>9.1607000000000003</v>
      </c>
      <c r="K214" s="231">
        <v>1.3049999999999999</v>
      </c>
      <c r="L214" s="231">
        <v>7.6647999999999996</v>
      </c>
      <c r="M214" s="231">
        <v>3.4474999999999998</v>
      </c>
      <c r="N214" s="231">
        <v>0</v>
      </c>
      <c r="O214" s="231">
        <v>0</v>
      </c>
      <c r="P214" s="231">
        <v>0</v>
      </c>
    </row>
    <row r="215" spans="1:16" s="255" customFormat="1" ht="15">
      <c r="A215" s="247">
        <v>6</v>
      </c>
      <c r="B215" s="231">
        <v>0</v>
      </c>
      <c r="C215" s="231">
        <v>0</v>
      </c>
      <c r="D215" s="231">
        <v>6.6494999999999997</v>
      </c>
      <c r="E215" s="231">
        <v>2.0588000000000002</v>
      </c>
      <c r="F215" s="231">
        <v>7.7596999999999996</v>
      </c>
      <c r="G215" s="231">
        <v>1.8130999999999999</v>
      </c>
      <c r="H215" s="231">
        <v>7.7024999999999997</v>
      </c>
      <c r="I215" s="231">
        <v>1.9819</v>
      </c>
      <c r="J215" s="231">
        <v>6.8704999999999998</v>
      </c>
      <c r="K215" s="231">
        <v>0.9788</v>
      </c>
      <c r="L215" s="231">
        <v>5.7485999999999997</v>
      </c>
      <c r="M215" s="231">
        <v>2.5855999999999999</v>
      </c>
      <c r="N215" s="231">
        <v>0</v>
      </c>
      <c r="O215" s="231">
        <v>0</v>
      </c>
      <c r="P215" s="231">
        <v>0</v>
      </c>
    </row>
    <row r="216" spans="1:16" s="255" customFormat="1" ht="15">
      <c r="A216" s="247">
        <v>7</v>
      </c>
      <c r="B216" s="231">
        <v>0</v>
      </c>
      <c r="C216" s="231">
        <v>0</v>
      </c>
      <c r="D216" s="231">
        <v>6.6204000000000001</v>
      </c>
      <c r="E216" s="231">
        <v>2.0015999999999998</v>
      </c>
      <c r="F216" s="231">
        <v>7.4747000000000003</v>
      </c>
      <c r="G216" s="231">
        <v>1.7627999999999999</v>
      </c>
      <c r="H216" s="231">
        <v>7.4302000000000001</v>
      </c>
      <c r="I216" s="231">
        <v>1.9268000000000001</v>
      </c>
      <c r="J216" s="231">
        <v>6.6288</v>
      </c>
      <c r="K216" s="231">
        <v>0.9516</v>
      </c>
      <c r="L216" s="231">
        <v>5.5679999999999996</v>
      </c>
      <c r="M216" s="231">
        <v>2.5137999999999998</v>
      </c>
      <c r="N216" s="231">
        <v>0</v>
      </c>
      <c r="O216" s="231">
        <v>0</v>
      </c>
      <c r="P216" s="231">
        <v>0</v>
      </c>
    </row>
    <row r="217" spans="1:16" s="255" customFormat="1" ht="15">
      <c r="A217" s="247">
        <v>8</v>
      </c>
      <c r="B217" s="231">
        <v>0</v>
      </c>
      <c r="C217" s="231">
        <v>0</v>
      </c>
      <c r="D217" s="231">
        <v>6.5913000000000004</v>
      </c>
      <c r="E217" s="231">
        <v>1.9443999999999999</v>
      </c>
      <c r="F217" s="231">
        <v>7.1898</v>
      </c>
      <c r="G217" s="231">
        <v>1.7123999999999999</v>
      </c>
      <c r="H217" s="231">
        <v>7.1578999999999997</v>
      </c>
      <c r="I217" s="231">
        <v>1.8717999999999999</v>
      </c>
      <c r="J217" s="231">
        <v>6.3871000000000002</v>
      </c>
      <c r="K217" s="231">
        <v>0.9244</v>
      </c>
      <c r="L217" s="231">
        <v>5.3874000000000004</v>
      </c>
      <c r="M217" s="231">
        <v>2.4420000000000002</v>
      </c>
      <c r="N217" s="231">
        <v>0</v>
      </c>
      <c r="O217" s="231">
        <v>0</v>
      </c>
      <c r="P217" s="231">
        <v>0</v>
      </c>
    </row>
    <row r="218" spans="1:16" s="255" customFormat="1" ht="15">
      <c r="A218" s="247">
        <v>9</v>
      </c>
      <c r="B218" s="231">
        <v>0</v>
      </c>
      <c r="C218" s="231">
        <v>0</v>
      </c>
      <c r="D218" s="231">
        <v>6.5621</v>
      </c>
      <c r="E218" s="231">
        <v>1.8872</v>
      </c>
      <c r="F218" s="231">
        <v>6.9047999999999998</v>
      </c>
      <c r="G218" s="231">
        <v>1.6619999999999999</v>
      </c>
      <c r="H218" s="231">
        <v>6.8856000000000002</v>
      </c>
      <c r="I218" s="231">
        <v>1.8167</v>
      </c>
      <c r="J218" s="231">
        <v>6.1454000000000004</v>
      </c>
      <c r="K218" s="231">
        <v>0.8972</v>
      </c>
      <c r="L218" s="231">
        <v>5.2068000000000003</v>
      </c>
      <c r="M218" s="231">
        <v>2.3702000000000001</v>
      </c>
      <c r="N218" s="231">
        <v>0</v>
      </c>
      <c r="O218" s="231">
        <v>0</v>
      </c>
      <c r="P218" s="231">
        <v>0</v>
      </c>
    </row>
    <row r="219" spans="1:16" s="255" customFormat="1" ht="15">
      <c r="A219" s="247">
        <v>10</v>
      </c>
      <c r="B219" s="231">
        <v>0</v>
      </c>
      <c r="C219" s="231">
        <v>0</v>
      </c>
      <c r="D219" s="231">
        <v>6.5330000000000004</v>
      </c>
      <c r="E219" s="231">
        <v>1.83</v>
      </c>
      <c r="F219" s="231">
        <v>6.6197999999999997</v>
      </c>
      <c r="G219" s="231">
        <v>1.6116999999999999</v>
      </c>
      <c r="H219" s="231">
        <v>6.6132999999999997</v>
      </c>
      <c r="I219" s="231">
        <v>1.7617</v>
      </c>
      <c r="J219" s="231">
        <v>5.9036999999999997</v>
      </c>
      <c r="K219" s="231">
        <v>0.87</v>
      </c>
      <c r="L219" s="231">
        <v>5.0262000000000002</v>
      </c>
      <c r="M219" s="231">
        <v>2.2982999999999998</v>
      </c>
      <c r="N219" s="231">
        <v>0</v>
      </c>
      <c r="O219" s="231">
        <v>0</v>
      </c>
      <c r="P219" s="231">
        <v>0</v>
      </c>
    </row>
    <row r="220" spans="1:16" s="255" customFormat="1" ht="15">
      <c r="A220" s="247">
        <v>11</v>
      </c>
      <c r="B220" s="231">
        <v>0</v>
      </c>
      <c r="C220" s="231">
        <v>0</v>
      </c>
      <c r="D220" s="231">
        <v>6.5038999999999998</v>
      </c>
      <c r="E220" s="231">
        <v>1.7727999999999999</v>
      </c>
      <c r="F220" s="231">
        <v>6.3348000000000004</v>
      </c>
      <c r="G220" s="231">
        <v>1.5612999999999999</v>
      </c>
      <c r="H220" s="231">
        <v>6.3410000000000002</v>
      </c>
      <c r="I220" s="231">
        <v>1.7065999999999999</v>
      </c>
      <c r="J220" s="231">
        <v>5.6619999999999999</v>
      </c>
      <c r="K220" s="231">
        <v>0.84279999999999999</v>
      </c>
      <c r="L220" s="231">
        <v>4.8455000000000004</v>
      </c>
      <c r="M220" s="231">
        <v>2.2265000000000001</v>
      </c>
      <c r="N220" s="231">
        <v>0</v>
      </c>
      <c r="O220" s="231">
        <v>0</v>
      </c>
      <c r="P220" s="231">
        <v>0</v>
      </c>
    </row>
    <row r="221" spans="1:16" s="255" customFormat="1" ht="15">
      <c r="A221" s="247">
        <v>12</v>
      </c>
      <c r="B221" s="231">
        <v>0</v>
      </c>
      <c r="C221" s="231">
        <v>0</v>
      </c>
      <c r="D221" s="231">
        <v>6.4748000000000001</v>
      </c>
      <c r="E221" s="231">
        <v>1.7156</v>
      </c>
      <c r="F221" s="231">
        <v>6.0499000000000001</v>
      </c>
      <c r="G221" s="231">
        <v>1.5108999999999999</v>
      </c>
      <c r="H221" s="231">
        <v>6.0688000000000004</v>
      </c>
      <c r="I221" s="231">
        <v>1.6516</v>
      </c>
      <c r="J221" s="231">
        <v>5.4203000000000001</v>
      </c>
      <c r="K221" s="231">
        <v>0.81559999999999999</v>
      </c>
      <c r="L221" s="231">
        <v>4.6649000000000003</v>
      </c>
      <c r="M221" s="231">
        <v>2.1547000000000001</v>
      </c>
      <c r="N221" s="231">
        <v>0</v>
      </c>
      <c r="O221" s="231">
        <v>0</v>
      </c>
      <c r="P221" s="231">
        <v>0</v>
      </c>
    </row>
    <row r="222" spans="1:16" s="255" customFormat="1" ht="15">
      <c r="A222" s="247">
        <v>13</v>
      </c>
      <c r="B222" s="231">
        <v>0</v>
      </c>
      <c r="C222" s="231">
        <v>0</v>
      </c>
      <c r="D222" s="231">
        <v>6.4455999999999998</v>
      </c>
      <c r="E222" s="231">
        <v>1.6584000000000001</v>
      </c>
      <c r="F222" s="231">
        <v>5.7648999999999999</v>
      </c>
      <c r="G222" s="231">
        <v>1.4605999999999999</v>
      </c>
      <c r="H222" s="231">
        <v>5.7965</v>
      </c>
      <c r="I222" s="231">
        <v>1.5965</v>
      </c>
      <c r="J222" s="231">
        <v>5.1784999999999997</v>
      </c>
      <c r="K222" s="231">
        <v>0.78839999999999999</v>
      </c>
      <c r="L222" s="231">
        <v>4.4843000000000002</v>
      </c>
      <c r="M222" s="231">
        <v>2.0829</v>
      </c>
      <c r="N222" s="231">
        <v>0</v>
      </c>
      <c r="O222" s="231">
        <v>0</v>
      </c>
      <c r="P222" s="231">
        <v>0</v>
      </c>
    </row>
    <row r="223" spans="1:16" s="255" customFormat="1" ht="15">
      <c r="A223" s="247">
        <v>14</v>
      </c>
      <c r="B223" s="231">
        <v>0</v>
      </c>
      <c r="C223" s="231">
        <v>0</v>
      </c>
      <c r="D223" s="231">
        <v>6.4165000000000001</v>
      </c>
      <c r="E223" s="231">
        <v>1.6012999999999999</v>
      </c>
      <c r="F223" s="231">
        <v>5.4798999999999998</v>
      </c>
      <c r="G223" s="231">
        <v>1.4101999999999999</v>
      </c>
      <c r="H223" s="231">
        <v>5.5242000000000004</v>
      </c>
      <c r="I223" s="231">
        <v>1.5415000000000001</v>
      </c>
      <c r="J223" s="231">
        <v>4.9367999999999999</v>
      </c>
      <c r="K223" s="231">
        <v>0.76129999999999998</v>
      </c>
      <c r="L223" s="231">
        <v>4.3037000000000001</v>
      </c>
      <c r="M223" s="231">
        <v>2.0110000000000001</v>
      </c>
      <c r="N223" s="231">
        <v>0</v>
      </c>
      <c r="O223" s="231">
        <v>0</v>
      </c>
      <c r="P223" s="231">
        <v>0</v>
      </c>
    </row>
    <row r="224" spans="1:16" s="255" customFormat="1" ht="15">
      <c r="A224" s="247">
        <v>15</v>
      </c>
      <c r="B224" s="231">
        <v>0</v>
      </c>
      <c r="C224" s="231">
        <v>0</v>
      </c>
      <c r="D224" s="231">
        <v>6.3874000000000004</v>
      </c>
      <c r="E224" s="231">
        <v>1.5441</v>
      </c>
      <c r="F224" s="231">
        <v>5.1948999999999996</v>
      </c>
      <c r="G224" s="231">
        <v>1.3597999999999999</v>
      </c>
      <c r="H224" s="231">
        <v>5.2519</v>
      </c>
      <c r="I224" s="231">
        <v>1.4863999999999999</v>
      </c>
      <c r="J224" s="231">
        <v>4.6951000000000001</v>
      </c>
      <c r="K224" s="231">
        <v>0.73409999999999997</v>
      </c>
      <c r="L224" s="231">
        <v>4.1231</v>
      </c>
      <c r="M224" s="231">
        <v>1.9392</v>
      </c>
      <c r="N224" s="231">
        <v>0</v>
      </c>
      <c r="O224" s="231">
        <v>0</v>
      </c>
      <c r="P224" s="231">
        <v>0</v>
      </c>
    </row>
    <row r="225" spans="1:16" s="255" customFormat="1" ht="15">
      <c r="A225" s="247">
        <v>16</v>
      </c>
      <c r="B225" s="231">
        <v>0</v>
      </c>
      <c r="C225" s="231">
        <v>0</v>
      </c>
      <c r="D225" s="231">
        <v>6.3582999999999998</v>
      </c>
      <c r="E225" s="231">
        <v>1.4869000000000001</v>
      </c>
      <c r="F225" s="231">
        <v>4.91</v>
      </c>
      <c r="G225" s="231">
        <v>1.3095000000000001</v>
      </c>
      <c r="H225" s="231">
        <v>4.9795999999999996</v>
      </c>
      <c r="I225" s="231">
        <v>1.4314</v>
      </c>
      <c r="J225" s="231">
        <v>4.4534000000000002</v>
      </c>
      <c r="K225" s="231">
        <v>0.70689999999999997</v>
      </c>
      <c r="L225" s="231">
        <v>3.9424999999999999</v>
      </c>
      <c r="M225" s="231">
        <v>1.8673999999999999</v>
      </c>
      <c r="N225" s="231">
        <v>0</v>
      </c>
      <c r="O225" s="231">
        <v>0</v>
      </c>
      <c r="P225" s="231">
        <v>0</v>
      </c>
    </row>
    <row r="226" spans="1:16" s="255" customFormat="1" ht="15">
      <c r="A226" s="247">
        <v>17</v>
      </c>
      <c r="B226" s="231">
        <v>0</v>
      </c>
      <c r="C226" s="231">
        <v>0</v>
      </c>
      <c r="D226" s="231">
        <v>6.3291000000000004</v>
      </c>
      <c r="E226" s="231">
        <v>1.4297</v>
      </c>
      <c r="F226" s="231">
        <v>4.625</v>
      </c>
      <c r="G226" s="231">
        <v>1.2591000000000001</v>
      </c>
      <c r="H226" s="231">
        <v>4.7073</v>
      </c>
      <c r="I226" s="231">
        <v>1.3763000000000001</v>
      </c>
      <c r="J226" s="231">
        <v>4.2117000000000004</v>
      </c>
      <c r="K226" s="231">
        <v>0.67969999999999997</v>
      </c>
      <c r="L226" s="231">
        <v>3.7618999999999998</v>
      </c>
      <c r="M226" s="231">
        <v>1.7956000000000001</v>
      </c>
      <c r="N226" s="231">
        <v>0</v>
      </c>
      <c r="O226" s="231">
        <v>0</v>
      </c>
      <c r="P226" s="231">
        <v>0</v>
      </c>
    </row>
    <row r="227" spans="1:16" s="255" customFormat="1" ht="15">
      <c r="A227" s="247">
        <v>18</v>
      </c>
      <c r="B227" s="231">
        <v>0</v>
      </c>
      <c r="C227" s="231">
        <v>0</v>
      </c>
      <c r="D227" s="231">
        <v>6.3</v>
      </c>
      <c r="E227" s="231">
        <v>1.3725000000000001</v>
      </c>
      <c r="F227" s="231">
        <v>4.34</v>
      </c>
      <c r="G227" s="231">
        <v>1.2088000000000001</v>
      </c>
      <c r="H227" s="231">
        <v>4.4349999999999996</v>
      </c>
      <c r="I227" s="231">
        <v>1.3212999999999999</v>
      </c>
      <c r="J227" s="231">
        <v>3.97</v>
      </c>
      <c r="K227" s="231">
        <v>0.65249999999999997</v>
      </c>
      <c r="L227" s="231">
        <v>3.5813000000000001</v>
      </c>
      <c r="M227" s="231">
        <v>1.7238</v>
      </c>
      <c r="N227" s="231">
        <v>3.4359999999999999</v>
      </c>
      <c r="O227" s="231">
        <v>2.2812000000000001</v>
      </c>
      <c r="P227" s="231">
        <v>0</v>
      </c>
    </row>
    <row r="228" spans="1:16" s="255" customFormat="1" ht="15">
      <c r="A228" s="247">
        <v>19</v>
      </c>
      <c r="B228" s="231">
        <v>0</v>
      </c>
      <c r="C228" s="231">
        <v>0</v>
      </c>
      <c r="D228" s="231">
        <v>6.2786999999999997</v>
      </c>
      <c r="E228" s="231">
        <v>1.3381000000000001</v>
      </c>
      <c r="F228" s="231">
        <v>4.3977000000000004</v>
      </c>
      <c r="G228" s="231">
        <v>1.1812</v>
      </c>
      <c r="H228" s="231">
        <v>4.4276</v>
      </c>
      <c r="I228" s="231">
        <v>1.2988</v>
      </c>
      <c r="J228" s="231">
        <v>3.8593999999999999</v>
      </c>
      <c r="K228" s="231">
        <v>0.65680000000000005</v>
      </c>
      <c r="L228" s="231">
        <v>3.5308000000000002</v>
      </c>
      <c r="M228" s="231">
        <v>1.7355</v>
      </c>
      <c r="N228" s="231">
        <v>3.3405999999999998</v>
      </c>
      <c r="O228" s="231">
        <v>2.2179000000000002</v>
      </c>
      <c r="P228" s="231">
        <v>0</v>
      </c>
    </row>
    <row r="229" spans="1:16" s="255" customFormat="1" ht="15">
      <c r="A229" s="247">
        <v>20</v>
      </c>
      <c r="B229" s="231">
        <v>0</v>
      </c>
      <c r="C229" s="231">
        <v>0</v>
      </c>
      <c r="D229" s="231">
        <v>6.2573999999999996</v>
      </c>
      <c r="E229" s="231">
        <v>1.3038000000000001</v>
      </c>
      <c r="F229" s="231">
        <v>4.4554</v>
      </c>
      <c r="G229" s="231">
        <v>1.1536999999999999</v>
      </c>
      <c r="H229" s="231">
        <v>4.4200999999999997</v>
      </c>
      <c r="I229" s="231">
        <v>1.2764</v>
      </c>
      <c r="J229" s="231">
        <v>3.7486999999999999</v>
      </c>
      <c r="K229" s="231">
        <v>0.66110000000000002</v>
      </c>
      <c r="L229" s="231">
        <v>3.4803999999999999</v>
      </c>
      <c r="M229" s="231">
        <v>1.7473000000000001</v>
      </c>
      <c r="N229" s="231">
        <v>3.2450999999999999</v>
      </c>
      <c r="O229" s="231">
        <v>2.1545000000000001</v>
      </c>
      <c r="P229" s="231">
        <v>0</v>
      </c>
    </row>
    <row r="230" spans="1:16" s="255" customFormat="1" ht="15">
      <c r="A230" s="247">
        <v>21</v>
      </c>
      <c r="B230" s="231">
        <v>0</v>
      </c>
      <c r="C230" s="231">
        <v>0</v>
      </c>
      <c r="D230" s="231">
        <v>8.4976000000000003</v>
      </c>
      <c r="E230" s="231">
        <v>1.7304999999999999</v>
      </c>
      <c r="F230" s="231">
        <v>6.1479999999999997</v>
      </c>
      <c r="G230" s="231">
        <v>1.5350999999999999</v>
      </c>
      <c r="H230" s="231">
        <v>6.0128000000000004</v>
      </c>
      <c r="I230" s="231">
        <v>1.7092000000000001</v>
      </c>
      <c r="J230" s="231">
        <v>4.9598000000000004</v>
      </c>
      <c r="K230" s="231">
        <v>0.90659999999999996</v>
      </c>
      <c r="L230" s="231">
        <v>4.6748000000000003</v>
      </c>
      <c r="M230" s="231">
        <v>2.3965000000000001</v>
      </c>
      <c r="N230" s="231">
        <v>4.2660999999999998</v>
      </c>
      <c r="O230" s="231">
        <v>2.8323</v>
      </c>
      <c r="P230" s="231">
        <v>0</v>
      </c>
    </row>
    <row r="231" spans="1:16" s="255" customFormat="1" ht="15">
      <c r="A231" s="247">
        <v>22</v>
      </c>
      <c r="B231" s="231">
        <v>0</v>
      </c>
      <c r="C231" s="231">
        <v>0</v>
      </c>
      <c r="D231" s="231">
        <v>8.4629999999999992</v>
      </c>
      <c r="E231" s="231">
        <v>1.6827000000000001</v>
      </c>
      <c r="F231" s="231">
        <v>6.2222999999999997</v>
      </c>
      <c r="G231" s="231">
        <v>1.4966999999999999</v>
      </c>
      <c r="H231" s="231">
        <v>5.9987000000000004</v>
      </c>
      <c r="I231" s="231">
        <v>1.6776</v>
      </c>
      <c r="J231" s="231">
        <v>4.8064</v>
      </c>
      <c r="K231" s="231">
        <v>0.91190000000000004</v>
      </c>
      <c r="L231" s="231">
        <v>4.6032999999999999</v>
      </c>
      <c r="M231" s="231">
        <v>2.4108999999999998</v>
      </c>
      <c r="N231" s="231">
        <v>4.1368</v>
      </c>
      <c r="O231" s="231">
        <v>2.7465000000000002</v>
      </c>
      <c r="P231" s="231">
        <v>0</v>
      </c>
    </row>
    <row r="232" spans="1:16" s="255" customFormat="1" ht="15">
      <c r="A232" s="247">
        <v>23</v>
      </c>
      <c r="B232" s="231">
        <v>0</v>
      </c>
      <c r="C232" s="231">
        <v>0</v>
      </c>
      <c r="D232" s="231">
        <v>8.4284999999999997</v>
      </c>
      <c r="E232" s="231">
        <v>1.6349</v>
      </c>
      <c r="F232" s="231">
        <v>6.2965</v>
      </c>
      <c r="G232" s="231">
        <v>1.4582999999999999</v>
      </c>
      <c r="H232" s="231">
        <v>5.9846000000000004</v>
      </c>
      <c r="I232" s="231">
        <v>1.6459999999999999</v>
      </c>
      <c r="J232" s="231">
        <v>4.6528999999999998</v>
      </c>
      <c r="K232" s="231">
        <v>0.91720000000000002</v>
      </c>
      <c r="L232" s="231">
        <v>4.5316999999999998</v>
      </c>
      <c r="M232" s="231">
        <v>2.4251999999999998</v>
      </c>
      <c r="N232" s="231">
        <v>4.0075000000000003</v>
      </c>
      <c r="O232" s="231">
        <v>2.6606999999999998</v>
      </c>
      <c r="P232" s="231">
        <v>0</v>
      </c>
    </row>
    <row r="233" spans="1:16" s="255" customFormat="1" ht="15">
      <c r="A233" s="247">
        <v>24</v>
      </c>
      <c r="B233" s="231">
        <v>0</v>
      </c>
      <c r="C233" s="231">
        <v>0</v>
      </c>
      <c r="D233" s="231">
        <v>8.3939000000000004</v>
      </c>
      <c r="E233" s="231">
        <v>1.5871</v>
      </c>
      <c r="F233" s="231">
        <v>6.3707000000000003</v>
      </c>
      <c r="G233" s="231">
        <v>1.4198999999999999</v>
      </c>
      <c r="H233" s="231">
        <v>5.9705000000000004</v>
      </c>
      <c r="I233" s="231">
        <v>1.6144000000000001</v>
      </c>
      <c r="J233" s="231">
        <v>4.4995000000000003</v>
      </c>
      <c r="K233" s="231">
        <v>0.9224</v>
      </c>
      <c r="L233" s="231">
        <v>4.4602000000000004</v>
      </c>
      <c r="M233" s="231">
        <v>2.4396</v>
      </c>
      <c r="N233" s="231">
        <v>3.8782000000000001</v>
      </c>
      <c r="O233" s="231">
        <v>2.5748000000000002</v>
      </c>
      <c r="P233" s="231">
        <v>0</v>
      </c>
    </row>
    <row r="234" spans="1:16" s="255" customFormat="1" ht="15">
      <c r="A234" s="247">
        <v>25</v>
      </c>
      <c r="B234" s="231">
        <v>0</v>
      </c>
      <c r="C234" s="231">
        <v>0</v>
      </c>
      <c r="D234" s="231">
        <v>8.3594000000000008</v>
      </c>
      <c r="E234" s="231">
        <v>1.5394000000000001</v>
      </c>
      <c r="F234" s="231">
        <v>6.4450000000000003</v>
      </c>
      <c r="G234" s="231">
        <v>1.3815</v>
      </c>
      <c r="H234" s="231">
        <v>5.9565000000000001</v>
      </c>
      <c r="I234" s="231">
        <v>1.5829</v>
      </c>
      <c r="J234" s="231">
        <v>4.3460000000000001</v>
      </c>
      <c r="K234" s="231">
        <v>0.92769999999999997</v>
      </c>
      <c r="L234" s="231">
        <v>4.3887</v>
      </c>
      <c r="M234" s="231">
        <v>2.4539</v>
      </c>
      <c r="N234" s="231">
        <v>3.7490000000000001</v>
      </c>
      <c r="O234" s="231">
        <v>2.4889999999999999</v>
      </c>
      <c r="P234" s="231">
        <v>0</v>
      </c>
    </row>
    <row r="235" spans="1:16" s="255" customFormat="1" ht="15">
      <c r="A235" s="247">
        <v>26</v>
      </c>
      <c r="B235" s="231">
        <v>0</v>
      </c>
      <c r="C235" s="231">
        <v>0</v>
      </c>
      <c r="D235" s="231">
        <v>8.3247999999999998</v>
      </c>
      <c r="E235" s="231">
        <v>1.4916</v>
      </c>
      <c r="F235" s="231">
        <v>6.5191999999999997</v>
      </c>
      <c r="G235" s="231">
        <v>1.3431</v>
      </c>
      <c r="H235" s="231">
        <v>5.9424000000000001</v>
      </c>
      <c r="I235" s="231">
        <v>1.5512999999999999</v>
      </c>
      <c r="J235" s="231">
        <v>4.1924999999999999</v>
      </c>
      <c r="K235" s="231">
        <v>0.93289999999999995</v>
      </c>
      <c r="L235" s="231">
        <v>4.3170999999999999</v>
      </c>
      <c r="M235" s="231">
        <v>2.4683000000000002</v>
      </c>
      <c r="N235" s="231">
        <v>3.6196999999999999</v>
      </c>
      <c r="O235" s="231">
        <v>2.4032</v>
      </c>
      <c r="P235" s="231">
        <v>0</v>
      </c>
    </row>
    <row r="236" spans="1:16" s="255" customFormat="1" ht="15">
      <c r="A236" s="247">
        <v>27</v>
      </c>
      <c r="B236" s="231">
        <v>0</v>
      </c>
      <c r="C236" s="231">
        <v>0</v>
      </c>
      <c r="D236" s="231">
        <v>8.2902000000000005</v>
      </c>
      <c r="E236" s="231">
        <v>1.4438</v>
      </c>
      <c r="F236" s="231">
        <v>6.5933999999999999</v>
      </c>
      <c r="G236" s="231">
        <v>1.3047</v>
      </c>
      <c r="H236" s="231">
        <v>5.9283000000000001</v>
      </c>
      <c r="I236" s="231">
        <v>1.5197000000000001</v>
      </c>
      <c r="J236" s="231">
        <v>4.0391000000000004</v>
      </c>
      <c r="K236" s="231">
        <v>0.93820000000000003</v>
      </c>
      <c r="L236" s="231">
        <v>4.2455999999999996</v>
      </c>
      <c r="M236" s="231">
        <v>2.4826999999999999</v>
      </c>
      <c r="N236" s="231">
        <v>3.4904000000000002</v>
      </c>
      <c r="O236" s="231">
        <v>2.3172999999999999</v>
      </c>
      <c r="P236" s="231">
        <v>0</v>
      </c>
    </row>
    <row r="237" spans="1:16" s="255" customFormat="1" ht="15">
      <c r="A237" s="247">
        <v>28</v>
      </c>
      <c r="B237" s="231">
        <v>0</v>
      </c>
      <c r="C237" s="231">
        <v>0</v>
      </c>
      <c r="D237" s="231">
        <v>8.2556999999999992</v>
      </c>
      <c r="E237" s="231">
        <v>1.3959999999999999</v>
      </c>
      <c r="F237" s="231">
        <v>6.6677</v>
      </c>
      <c r="G237" s="231">
        <v>1.2663</v>
      </c>
      <c r="H237" s="231">
        <v>5.9142000000000001</v>
      </c>
      <c r="I237" s="231">
        <v>1.4882</v>
      </c>
      <c r="J237" s="231">
        <v>3.8856000000000002</v>
      </c>
      <c r="K237" s="231">
        <v>0.94350000000000001</v>
      </c>
      <c r="L237" s="231">
        <v>4.1741000000000001</v>
      </c>
      <c r="M237" s="231">
        <v>2.4969999999999999</v>
      </c>
      <c r="N237" s="231">
        <v>3.3611</v>
      </c>
      <c r="O237" s="231">
        <v>2.2315</v>
      </c>
      <c r="P237" s="231">
        <v>0</v>
      </c>
    </row>
    <row r="238" spans="1:16" s="255" customFormat="1" ht="15">
      <c r="A238" s="247">
        <v>29</v>
      </c>
      <c r="B238" s="231">
        <v>0</v>
      </c>
      <c r="C238" s="231">
        <v>0</v>
      </c>
      <c r="D238" s="231">
        <v>8.2210999999999999</v>
      </c>
      <c r="E238" s="231">
        <v>1.3482000000000001</v>
      </c>
      <c r="F238" s="231">
        <v>6.7419000000000002</v>
      </c>
      <c r="G238" s="231">
        <v>1.2279</v>
      </c>
      <c r="H238" s="231">
        <v>5.9001000000000001</v>
      </c>
      <c r="I238" s="231">
        <v>1.4565999999999999</v>
      </c>
      <c r="J238" s="231">
        <v>3.7322000000000002</v>
      </c>
      <c r="K238" s="231">
        <v>0.94869999999999999</v>
      </c>
      <c r="L238" s="231">
        <v>4.1025</v>
      </c>
      <c r="M238" s="231">
        <v>2.5114000000000001</v>
      </c>
      <c r="N238" s="231">
        <v>3.2319</v>
      </c>
      <c r="O238" s="231">
        <v>2.1457000000000002</v>
      </c>
      <c r="P238" s="231">
        <v>0</v>
      </c>
    </row>
    <row r="239" spans="1:16" s="255" customFormat="1" ht="15">
      <c r="A239" s="247">
        <v>30</v>
      </c>
      <c r="B239" s="231">
        <v>0</v>
      </c>
      <c r="C239" s="231">
        <v>0</v>
      </c>
      <c r="D239" s="231">
        <v>8.1866000000000003</v>
      </c>
      <c r="E239" s="231">
        <v>1.3004</v>
      </c>
      <c r="F239" s="231">
        <v>6.8162000000000003</v>
      </c>
      <c r="G239" s="231">
        <v>1.1895</v>
      </c>
      <c r="H239" s="231">
        <v>5.8860999999999999</v>
      </c>
      <c r="I239" s="231">
        <v>1.425</v>
      </c>
      <c r="J239" s="231">
        <v>3.5787</v>
      </c>
      <c r="K239" s="231">
        <v>0.95399999999999996</v>
      </c>
      <c r="L239" s="231">
        <v>4.0309999999999997</v>
      </c>
      <c r="M239" s="231">
        <v>2.5257999999999998</v>
      </c>
      <c r="N239" s="231">
        <v>3.1025999999999998</v>
      </c>
      <c r="O239" s="231">
        <v>2.0598999999999998</v>
      </c>
      <c r="P239" s="231">
        <v>0</v>
      </c>
    </row>
    <row r="240" spans="1:16" s="255" customFormat="1" ht="15">
      <c r="A240" s="247">
        <v>31</v>
      </c>
      <c r="B240" s="231">
        <v>0</v>
      </c>
      <c r="C240" s="231">
        <v>0</v>
      </c>
      <c r="D240" s="231">
        <v>8.7078000000000007</v>
      </c>
      <c r="E240" s="231">
        <v>1.2689999999999999</v>
      </c>
      <c r="F240" s="231">
        <v>6.8173000000000004</v>
      </c>
      <c r="G240" s="231">
        <v>1.1655</v>
      </c>
      <c r="H240" s="231">
        <v>5.9313000000000002</v>
      </c>
      <c r="I240" s="231">
        <v>1.3863000000000001</v>
      </c>
      <c r="J240" s="231">
        <v>3.6381000000000001</v>
      </c>
      <c r="K240" s="231">
        <v>0.9637</v>
      </c>
      <c r="L240" s="231">
        <v>4.0193000000000003</v>
      </c>
      <c r="M240" s="231">
        <v>2.4701</v>
      </c>
      <c r="N240" s="231">
        <v>3.0122</v>
      </c>
      <c r="O240" s="231">
        <v>1.9692000000000001</v>
      </c>
      <c r="P240" s="231">
        <v>0</v>
      </c>
    </row>
    <row r="241" spans="1:16" s="255" customFormat="1" ht="15">
      <c r="A241" s="247">
        <v>32</v>
      </c>
      <c r="B241" s="231">
        <v>0</v>
      </c>
      <c r="C241" s="231">
        <v>0</v>
      </c>
      <c r="D241" s="231">
        <v>9.2291000000000007</v>
      </c>
      <c r="E241" s="231">
        <v>1.2377</v>
      </c>
      <c r="F241" s="231">
        <v>6.8183999999999996</v>
      </c>
      <c r="G241" s="231">
        <v>1.1415</v>
      </c>
      <c r="H241" s="231">
        <v>5.9766000000000004</v>
      </c>
      <c r="I241" s="231">
        <v>1.3474999999999999</v>
      </c>
      <c r="J241" s="231">
        <v>3.6974999999999998</v>
      </c>
      <c r="K241" s="231">
        <v>0.97330000000000005</v>
      </c>
      <c r="L241" s="231">
        <v>4.0076999999999998</v>
      </c>
      <c r="M241" s="231">
        <v>2.4144999999999999</v>
      </c>
      <c r="N241" s="231">
        <v>2.9218000000000002</v>
      </c>
      <c r="O241" s="231">
        <v>1.8785000000000001</v>
      </c>
      <c r="P241" s="231">
        <v>0</v>
      </c>
    </row>
    <row r="242" spans="1:16" s="255" customFormat="1" ht="15">
      <c r="A242" s="247">
        <v>33</v>
      </c>
      <c r="B242" s="231">
        <v>0</v>
      </c>
      <c r="C242" s="231">
        <v>0</v>
      </c>
      <c r="D242" s="231">
        <v>11.6889</v>
      </c>
      <c r="E242" s="231">
        <v>1.425</v>
      </c>
      <c r="F242" s="231">
        <v>8.0702999999999996</v>
      </c>
      <c r="G242" s="231">
        <v>1.3212999999999999</v>
      </c>
      <c r="H242" s="231">
        <v>7.1581999999999999</v>
      </c>
      <c r="I242" s="231">
        <v>1.5449999999999999</v>
      </c>
      <c r="J242" s="231">
        <v>4.4726999999999997</v>
      </c>
      <c r="K242" s="231">
        <v>1.2968</v>
      </c>
      <c r="L242" s="231">
        <v>4.7408999999999999</v>
      </c>
      <c r="M242" s="231">
        <v>2.7877999999999998</v>
      </c>
      <c r="N242" s="231">
        <v>3.3411</v>
      </c>
      <c r="O242" s="231">
        <v>2.1023000000000001</v>
      </c>
      <c r="P242" s="231">
        <v>0</v>
      </c>
    </row>
    <row r="243" spans="1:16" s="255" customFormat="1" ht="15">
      <c r="A243" s="247">
        <v>34</v>
      </c>
      <c r="B243" s="231">
        <v>0</v>
      </c>
      <c r="C243" s="231">
        <v>0</v>
      </c>
      <c r="D243" s="231">
        <v>12.412699999999999</v>
      </c>
      <c r="E243" s="231">
        <v>1.3960999999999999</v>
      </c>
      <c r="F243" s="231">
        <v>8.1189</v>
      </c>
      <c r="G243" s="231">
        <v>1.3007</v>
      </c>
      <c r="H243" s="231">
        <v>7.2633000000000001</v>
      </c>
      <c r="I243" s="231">
        <v>1.5078</v>
      </c>
      <c r="J243" s="231">
        <v>4.5766999999999998</v>
      </c>
      <c r="K243" s="231">
        <v>1.278</v>
      </c>
      <c r="L243" s="231">
        <v>4.7591000000000001</v>
      </c>
      <c r="M243" s="231">
        <v>2.7383000000000002</v>
      </c>
      <c r="N243" s="231">
        <v>3.2524000000000002</v>
      </c>
      <c r="O243" s="231">
        <v>2.0049000000000001</v>
      </c>
      <c r="P243" s="231">
        <v>0</v>
      </c>
    </row>
    <row r="244" spans="1:16" s="255" customFormat="1" ht="15">
      <c r="A244" s="247">
        <v>35</v>
      </c>
      <c r="B244" s="231">
        <v>0</v>
      </c>
      <c r="C244" s="231">
        <v>0</v>
      </c>
      <c r="D244" s="231">
        <v>13.1365</v>
      </c>
      <c r="E244" s="231">
        <v>1.3671</v>
      </c>
      <c r="F244" s="231">
        <v>8.1676000000000002</v>
      </c>
      <c r="G244" s="231">
        <v>1.2802</v>
      </c>
      <c r="H244" s="231">
        <v>7.3682999999999996</v>
      </c>
      <c r="I244" s="231">
        <v>1.4704999999999999</v>
      </c>
      <c r="J244" s="231">
        <v>4.6806999999999999</v>
      </c>
      <c r="K244" s="231">
        <v>1.2592000000000001</v>
      </c>
      <c r="L244" s="231">
        <v>4.7773000000000003</v>
      </c>
      <c r="M244" s="231">
        <v>2.6886999999999999</v>
      </c>
      <c r="N244" s="231">
        <v>3.1638000000000002</v>
      </c>
      <c r="O244" s="231">
        <v>1.9074</v>
      </c>
      <c r="P244" s="231">
        <v>0</v>
      </c>
    </row>
    <row r="245" spans="1:16" s="255" customFormat="1" ht="15">
      <c r="A245" s="247">
        <v>36</v>
      </c>
      <c r="B245" s="231">
        <v>0</v>
      </c>
      <c r="C245" s="231">
        <v>0</v>
      </c>
      <c r="D245" s="231">
        <v>13.860300000000001</v>
      </c>
      <c r="E245" s="231">
        <v>1.3382000000000001</v>
      </c>
      <c r="F245" s="231">
        <v>8.2162000000000006</v>
      </c>
      <c r="G245" s="231">
        <v>1.2596000000000001</v>
      </c>
      <c r="H245" s="231">
        <v>7.4733999999999998</v>
      </c>
      <c r="I245" s="231">
        <v>1.4333</v>
      </c>
      <c r="J245" s="231">
        <v>4.7847999999999997</v>
      </c>
      <c r="K245" s="231">
        <v>1.2403999999999999</v>
      </c>
      <c r="L245" s="231">
        <v>4.7954999999999997</v>
      </c>
      <c r="M245" s="231">
        <v>2.6392000000000002</v>
      </c>
      <c r="N245" s="231">
        <v>3.0750999999999999</v>
      </c>
      <c r="O245" s="231">
        <v>1.8099000000000001</v>
      </c>
      <c r="P245" s="231">
        <v>0</v>
      </c>
    </row>
    <row r="246" spans="1:16" s="255" customFormat="1" ht="15">
      <c r="A246" s="247">
        <v>37</v>
      </c>
      <c r="B246" s="231">
        <v>0</v>
      </c>
      <c r="C246" s="231">
        <v>0</v>
      </c>
      <c r="D246" s="231">
        <v>14.584</v>
      </c>
      <c r="E246" s="231">
        <v>1.3091999999999999</v>
      </c>
      <c r="F246" s="231">
        <v>8.2649000000000008</v>
      </c>
      <c r="G246" s="231">
        <v>1.2391000000000001</v>
      </c>
      <c r="H246" s="231">
        <v>7.5784000000000002</v>
      </c>
      <c r="I246" s="231">
        <v>1.3960999999999999</v>
      </c>
      <c r="J246" s="231">
        <v>4.8887999999999998</v>
      </c>
      <c r="K246" s="231">
        <v>1.2216</v>
      </c>
      <c r="L246" s="231">
        <v>4.8136999999999999</v>
      </c>
      <c r="M246" s="231">
        <v>2.5895999999999999</v>
      </c>
      <c r="N246" s="231">
        <v>2.9864999999999999</v>
      </c>
      <c r="O246" s="231">
        <v>1.7123999999999999</v>
      </c>
      <c r="P246" s="231">
        <v>0</v>
      </c>
    </row>
    <row r="247" spans="1:16" s="255" customFormat="1" ht="15">
      <c r="A247" s="247">
        <v>38</v>
      </c>
      <c r="B247" s="231">
        <v>0</v>
      </c>
      <c r="C247" s="231">
        <v>0</v>
      </c>
      <c r="D247" s="231">
        <v>15.3078</v>
      </c>
      <c r="E247" s="231">
        <v>1.2803</v>
      </c>
      <c r="F247" s="231">
        <v>8.3134999999999994</v>
      </c>
      <c r="G247" s="231">
        <v>1.2184999999999999</v>
      </c>
      <c r="H247" s="231">
        <v>7.6835000000000004</v>
      </c>
      <c r="I247" s="231">
        <v>1.3588</v>
      </c>
      <c r="J247" s="231">
        <v>4.9927999999999999</v>
      </c>
      <c r="K247" s="231">
        <v>1.2029000000000001</v>
      </c>
      <c r="L247" s="231">
        <v>4.8319000000000001</v>
      </c>
      <c r="M247" s="231">
        <v>2.5400999999999998</v>
      </c>
      <c r="N247" s="231">
        <v>2.8978000000000002</v>
      </c>
      <c r="O247" s="231">
        <v>1.615</v>
      </c>
      <c r="P247" s="231">
        <v>0</v>
      </c>
    </row>
    <row r="248" spans="1:16" s="255" customFormat="1" ht="15">
      <c r="A248" s="247">
        <v>39</v>
      </c>
      <c r="B248" s="231">
        <v>0</v>
      </c>
      <c r="C248" s="231">
        <v>0</v>
      </c>
      <c r="D248" s="231">
        <v>16.031600000000001</v>
      </c>
      <c r="E248" s="231">
        <v>1.2513000000000001</v>
      </c>
      <c r="F248" s="231">
        <v>8.3621999999999996</v>
      </c>
      <c r="G248" s="231">
        <v>1.198</v>
      </c>
      <c r="H248" s="231">
        <v>7.7885</v>
      </c>
      <c r="I248" s="231">
        <v>1.3216000000000001</v>
      </c>
      <c r="J248" s="231">
        <v>5.0968999999999998</v>
      </c>
      <c r="K248" s="231">
        <v>1.1840999999999999</v>
      </c>
      <c r="L248" s="231">
        <v>4.8501000000000003</v>
      </c>
      <c r="M248" s="231">
        <v>2.4904999999999999</v>
      </c>
      <c r="N248" s="231">
        <v>2.8092000000000001</v>
      </c>
      <c r="O248" s="231">
        <v>1.5175000000000001</v>
      </c>
      <c r="P248" s="231">
        <v>0</v>
      </c>
    </row>
    <row r="249" spans="1:16" s="255" customFormat="1" ht="15">
      <c r="A249" s="247">
        <v>40</v>
      </c>
      <c r="B249" s="231">
        <v>0</v>
      </c>
      <c r="C249" s="231">
        <v>0</v>
      </c>
      <c r="D249" s="231">
        <v>16.755400000000002</v>
      </c>
      <c r="E249" s="231">
        <v>1.2223999999999999</v>
      </c>
      <c r="F249" s="231">
        <v>8.4108000000000001</v>
      </c>
      <c r="G249" s="231">
        <v>1.1774</v>
      </c>
      <c r="H249" s="231">
        <v>7.8936000000000002</v>
      </c>
      <c r="I249" s="231">
        <v>1.2844</v>
      </c>
      <c r="J249" s="231">
        <v>5.2008999999999999</v>
      </c>
      <c r="K249" s="231">
        <v>1.1653</v>
      </c>
      <c r="L249" s="231">
        <v>4.8681999999999999</v>
      </c>
      <c r="M249" s="231">
        <v>2.4409999999999998</v>
      </c>
      <c r="N249" s="231">
        <v>2.7204999999999999</v>
      </c>
      <c r="O249" s="231">
        <v>1.42</v>
      </c>
      <c r="P249" s="231">
        <v>0</v>
      </c>
    </row>
    <row r="250" spans="1:16" s="255" customFormat="1" ht="15">
      <c r="A250" s="247">
        <v>41</v>
      </c>
      <c r="B250" s="231">
        <v>0</v>
      </c>
      <c r="C250" s="231">
        <v>0</v>
      </c>
      <c r="D250" s="231">
        <v>17.479199999999999</v>
      </c>
      <c r="E250" s="231">
        <v>1.1934</v>
      </c>
      <c r="F250" s="231">
        <v>8.4595000000000002</v>
      </c>
      <c r="G250" s="231">
        <v>1.1569</v>
      </c>
      <c r="H250" s="231">
        <v>7.9985999999999997</v>
      </c>
      <c r="I250" s="231">
        <v>1.2472000000000001</v>
      </c>
      <c r="J250" s="231">
        <v>5.3048999999999999</v>
      </c>
      <c r="K250" s="231">
        <v>1.1465000000000001</v>
      </c>
      <c r="L250" s="231">
        <v>4.8864000000000001</v>
      </c>
      <c r="M250" s="231">
        <v>2.3915000000000002</v>
      </c>
      <c r="N250" s="231">
        <v>2.6318999999999999</v>
      </c>
      <c r="O250" s="231">
        <v>1.3225</v>
      </c>
      <c r="P250" s="231">
        <v>0</v>
      </c>
    </row>
    <row r="251" spans="1:16" s="255" customFormat="1" ht="15">
      <c r="A251" s="247">
        <v>42</v>
      </c>
      <c r="B251" s="231">
        <v>0</v>
      </c>
      <c r="C251" s="231">
        <v>0</v>
      </c>
      <c r="D251" s="231">
        <v>18.2029</v>
      </c>
      <c r="E251" s="231">
        <v>1.1645000000000001</v>
      </c>
      <c r="F251" s="231">
        <v>8.5081000000000007</v>
      </c>
      <c r="G251" s="231">
        <v>1.1363000000000001</v>
      </c>
      <c r="H251" s="231">
        <v>8.1036999999999999</v>
      </c>
      <c r="I251" s="231">
        <v>1.2099</v>
      </c>
      <c r="J251" s="231">
        <v>5.4089</v>
      </c>
      <c r="K251" s="231">
        <v>1.1276999999999999</v>
      </c>
      <c r="L251" s="231">
        <v>4.9046000000000003</v>
      </c>
      <c r="M251" s="231">
        <v>2.3418999999999999</v>
      </c>
      <c r="N251" s="231">
        <v>2.5432000000000001</v>
      </c>
      <c r="O251" s="231">
        <v>1.2251000000000001</v>
      </c>
      <c r="P251" s="231">
        <v>0</v>
      </c>
    </row>
    <row r="252" spans="1:16" s="255" customFormat="1" ht="15">
      <c r="A252" s="247">
        <v>43</v>
      </c>
      <c r="B252" s="231">
        <v>0</v>
      </c>
      <c r="C252" s="231">
        <v>0</v>
      </c>
      <c r="D252" s="231">
        <v>17.521899999999999</v>
      </c>
      <c r="E252" s="231">
        <v>1.1496</v>
      </c>
      <c r="F252" s="231">
        <v>8.2643000000000004</v>
      </c>
      <c r="G252" s="231">
        <v>1.1180000000000001</v>
      </c>
      <c r="H252" s="231">
        <v>7.8876999999999997</v>
      </c>
      <c r="I252" s="231">
        <v>1.196</v>
      </c>
      <c r="J252" s="231">
        <v>5.3666999999999998</v>
      </c>
      <c r="K252" s="231">
        <v>1.1052999999999999</v>
      </c>
      <c r="L252" s="231">
        <v>4.8756000000000004</v>
      </c>
      <c r="M252" s="231">
        <v>2.2759</v>
      </c>
      <c r="N252" s="231">
        <v>2.4853999999999998</v>
      </c>
      <c r="O252" s="231">
        <v>1.2063999999999999</v>
      </c>
      <c r="P252" s="231">
        <v>0</v>
      </c>
    </row>
    <row r="253" spans="1:16" s="255" customFormat="1" ht="15">
      <c r="A253" s="247">
        <v>44</v>
      </c>
      <c r="B253" s="231">
        <v>0</v>
      </c>
      <c r="C253" s="231">
        <v>0</v>
      </c>
      <c r="D253" s="231">
        <v>16.841000000000001</v>
      </c>
      <c r="E253" s="231">
        <v>1.1346000000000001</v>
      </c>
      <c r="F253" s="231">
        <v>8.0205000000000002</v>
      </c>
      <c r="G253" s="231">
        <v>1.0996999999999999</v>
      </c>
      <c r="H253" s="231">
        <v>7.6717000000000004</v>
      </c>
      <c r="I253" s="231">
        <v>1.1820999999999999</v>
      </c>
      <c r="J253" s="231">
        <v>5.3244999999999996</v>
      </c>
      <c r="K253" s="231">
        <v>1.083</v>
      </c>
      <c r="L253" s="231">
        <v>4.8464999999999998</v>
      </c>
      <c r="M253" s="231">
        <v>2.2098</v>
      </c>
      <c r="N253" s="231">
        <v>2.4276</v>
      </c>
      <c r="O253" s="231">
        <v>1.1878</v>
      </c>
      <c r="P253" s="231">
        <v>0</v>
      </c>
    </row>
    <row r="254" spans="1:16" s="255" customFormat="1" ht="15">
      <c r="A254" s="247">
        <v>45</v>
      </c>
      <c r="B254" s="231">
        <v>0</v>
      </c>
      <c r="C254" s="231">
        <v>0</v>
      </c>
      <c r="D254" s="231">
        <v>15.224600000000001</v>
      </c>
      <c r="E254" s="231">
        <v>1.5306</v>
      </c>
      <c r="F254" s="231">
        <v>7.3757999999999999</v>
      </c>
      <c r="G254" s="231">
        <v>1.4972000000000001</v>
      </c>
      <c r="H254" s="231">
        <v>7.2938999999999998</v>
      </c>
      <c r="I254" s="231">
        <v>1.5752999999999999</v>
      </c>
      <c r="J254" s="231">
        <v>5.3085000000000004</v>
      </c>
      <c r="K254" s="231">
        <v>1.4807999999999999</v>
      </c>
      <c r="L254" s="231">
        <v>5.0391000000000004</v>
      </c>
      <c r="M254" s="231">
        <v>2.6659999999999999</v>
      </c>
      <c r="N254" s="231">
        <v>2.7118000000000002</v>
      </c>
      <c r="O254" s="231">
        <v>1.6297999999999999</v>
      </c>
      <c r="P254" s="231">
        <v>0</v>
      </c>
    </row>
    <row r="255" spans="1:16" s="255" customFormat="1" ht="15">
      <c r="A255" s="247">
        <v>46</v>
      </c>
      <c r="B255" s="231">
        <v>0</v>
      </c>
      <c r="C255" s="231">
        <v>0</v>
      </c>
      <c r="D255" s="231">
        <v>14.574299999999999</v>
      </c>
      <c r="E255" s="231">
        <v>1.5149999999999999</v>
      </c>
      <c r="F255" s="231">
        <v>7.1615000000000002</v>
      </c>
      <c r="G255" s="231">
        <v>1.4789000000000001</v>
      </c>
      <c r="H255" s="231">
        <v>7.0815999999999999</v>
      </c>
      <c r="I255" s="231">
        <v>1.5605</v>
      </c>
      <c r="J255" s="231">
        <v>5.2572000000000001</v>
      </c>
      <c r="K255" s="231">
        <v>1.4590000000000001</v>
      </c>
      <c r="L255" s="231">
        <v>5.0004</v>
      </c>
      <c r="M255" s="231">
        <v>2.6015999999999999</v>
      </c>
      <c r="N255" s="231">
        <v>2.6547999999999998</v>
      </c>
      <c r="O255" s="231">
        <v>1.6111</v>
      </c>
      <c r="P255" s="231">
        <v>0</v>
      </c>
    </row>
    <row r="256" spans="1:16" s="255" customFormat="1" ht="15">
      <c r="A256" s="247">
        <v>47</v>
      </c>
      <c r="B256" s="231">
        <v>0</v>
      </c>
      <c r="C256" s="231">
        <v>0</v>
      </c>
      <c r="D256" s="231">
        <v>13.923999999999999</v>
      </c>
      <c r="E256" s="231">
        <v>1.4995000000000001</v>
      </c>
      <c r="F256" s="231">
        <v>6.9470999999999998</v>
      </c>
      <c r="G256" s="231">
        <v>1.4604999999999999</v>
      </c>
      <c r="H256" s="231">
        <v>6.8693</v>
      </c>
      <c r="I256" s="231">
        <v>1.5456000000000001</v>
      </c>
      <c r="J256" s="231">
        <v>5.2058</v>
      </c>
      <c r="K256" s="231">
        <v>1.4371</v>
      </c>
      <c r="L256" s="231">
        <v>4.9615999999999998</v>
      </c>
      <c r="M256" s="231">
        <v>2.5371999999999999</v>
      </c>
      <c r="N256" s="231">
        <v>2.5977999999999999</v>
      </c>
      <c r="O256" s="231">
        <v>1.5923</v>
      </c>
      <c r="P256" s="231">
        <v>0</v>
      </c>
    </row>
    <row r="257" spans="1:16" s="255" customFormat="1" ht="15">
      <c r="A257" s="247">
        <v>48</v>
      </c>
      <c r="B257" s="231">
        <v>0</v>
      </c>
      <c r="C257" s="231">
        <v>0</v>
      </c>
      <c r="D257" s="231">
        <v>13.2737</v>
      </c>
      <c r="E257" s="231">
        <v>1.4839</v>
      </c>
      <c r="F257" s="231">
        <v>6.7327000000000004</v>
      </c>
      <c r="G257" s="231">
        <v>1.4421999999999999</v>
      </c>
      <c r="H257" s="231">
        <v>6.6570999999999998</v>
      </c>
      <c r="I257" s="231">
        <v>1.5306999999999999</v>
      </c>
      <c r="J257" s="231">
        <v>5.1544999999999996</v>
      </c>
      <c r="K257" s="231">
        <v>1.4152</v>
      </c>
      <c r="L257" s="231">
        <v>4.9229000000000003</v>
      </c>
      <c r="M257" s="231">
        <v>2.4727999999999999</v>
      </c>
      <c r="N257" s="231">
        <v>2.5407999999999999</v>
      </c>
      <c r="O257" s="231">
        <v>1.5734999999999999</v>
      </c>
      <c r="P257" s="231">
        <v>0</v>
      </c>
    </row>
    <row r="258" spans="1:16" s="255" customFormat="1" ht="15">
      <c r="A258" s="247">
        <v>49</v>
      </c>
      <c r="B258" s="231">
        <v>0</v>
      </c>
      <c r="C258" s="231">
        <v>0</v>
      </c>
      <c r="D258" s="231">
        <v>12.6235</v>
      </c>
      <c r="E258" s="231">
        <v>1.4682999999999999</v>
      </c>
      <c r="F258" s="231">
        <v>6.5183999999999997</v>
      </c>
      <c r="G258" s="231">
        <v>1.4238</v>
      </c>
      <c r="H258" s="231">
        <v>6.4447999999999999</v>
      </c>
      <c r="I258" s="231">
        <v>1.5159</v>
      </c>
      <c r="J258" s="231">
        <v>5.1032000000000002</v>
      </c>
      <c r="K258" s="231">
        <v>1.3934</v>
      </c>
      <c r="L258" s="231">
        <v>4.8841999999999999</v>
      </c>
      <c r="M258" s="231">
        <v>2.4083999999999999</v>
      </c>
      <c r="N258" s="231">
        <v>2.4839000000000002</v>
      </c>
      <c r="O258" s="231">
        <v>1.5548</v>
      </c>
      <c r="P258" s="231">
        <v>0</v>
      </c>
    </row>
    <row r="259" spans="1:16" s="255" customFormat="1" ht="15">
      <c r="A259" s="247">
        <v>50</v>
      </c>
      <c r="B259" s="231">
        <v>0</v>
      </c>
      <c r="C259" s="231">
        <v>0</v>
      </c>
      <c r="D259" s="231">
        <v>11.9732</v>
      </c>
      <c r="E259" s="231">
        <v>1.4528000000000001</v>
      </c>
      <c r="F259" s="231">
        <v>6.3040000000000003</v>
      </c>
      <c r="G259" s="231">
        <v>1.4054</v>
      </c>
      <c r="H259" s="231">
        <v>6.2325999999999997</v>
      </c>
      <c r="I259" s="231">
        <v>1.5009999999999999</v>
      </c>
      <c r="J259" s="231">
        <v>5.0518000000000001</v>
      </c>
      <c r="K259" s="231">
        <v>1.3714999999999999</v>
      </c>
      <c r="L259" s="231">
        <v>4.8453999999999997</v>
      </c>
      <c r="M259" s="231">
        <v>2.3441000000000001</v>
      </c>
      <c r="N259" s="231">
        <v>2.4268999999999998</v>
      </c>
      <c r="O259" s="231">
        <v>1.536</v>
      </c>
      <c r="P259" s="231">
        <v>0</v>
      </c>
    </row>
    <row r="260" spans="1:16" s="255" customFormat="1" ht="15">
      <c r="A260" s="247">
        <v>51</v>
      </c>
      <c r="B260" s="231">
        <v>0</v>
      </c>
      <c r="C260" s="231">
        <v>0</v>
      </c>
      <c r="D260" s="231">
        <v>11.322900000000001</v>
      </c>
      <c r="E260" s="231">
        <v>1.4372</v>
      </c>
      <c r="F260" s="231">
        <v>6.0895999999999999</v>
      </c>
      <c r="G260" s="231">
        <v>1.3871</v>
      </c>
      <c r="H260" s="231">
        <v>6.0202999999999998</v>
      </c>
      <c r="I260" s="231">
        <v>1.4861</v>
      </c>
      <c r="J260" s="231">
        <v>5.0004999999999997</v>
      </c>
      <c r="K260" s="231">
        <v>1.3495999999999999</v>
      </c>
      <c r="L260" s="231">
        <v>4.8067000000000002</v>
      </c>
      <c r="M260" s="231">
        <v>2.2797000000000001</v>
      </c>
      <c r="N260" s="231">
        <v>2.3698999999999999</v>
      </c>
      <c r="O260" s="231">
        <v>1.5173000000000001</v>
      </c>
      <c r="P260" s="231">
        <v>0</v>
      </c>
    </row>
    <row r="261" spans="1:16" s="255" customFormat="1" ht="15">
      <c r="A261" s="247">
        <v>52</v>
      </c>
      <c r="B261" s="231">
        <v>0</v>
      </c>
      <c r="C261" s="231">
        <v>0</v>
      </c>
      <c r="D261" s="231">
        <v>10.672599999999999</v>
      </c>
      <c r="E261" s="231">
        <v>1.4216</v>
      </c>
      <c r="F261" s="231">
        <v>5.8752000000000004</v>
      </c>
      <c r="G261" s="231">
        <v>1.3687</v>
      </c>
      <c r="H261" s="231">
        <v>5.8079999999999998</v>
      </c>
      <c r="I261" s="231">
        <v>1.4712000000000001</v>
      </c>
      <c r="J261" s="231">
        <v>4.9492000000000003</v>
      </c>
      <c r="K261" s="231">
        <v>1.3277000000000001</v>
      </c>
      <c r="L261" s="231">
        <v>4.7679999999999998</v>
      </c>
      <c r="M261" s="231">
        <v>2.2153</v>
      </c>
      <c r="N261" s="231">
        <v>2.3129</v>
      </c>
      <c r="O261" s="231">
        <v>1.4984999999999999</v>
      </c>
      <c r="P261" s="231">
        <v>0</v>
      </c>
    </row>
    <row r="262" spans="1:16" s="255" customFormat="1" ht="15">
      <c r="A262" s="247">
        <v>53</v>
      </c>
      <c r="B262" s="231">
        <v>0</v>
      </c>
      <c r="C262" s="231">
        <v>0</v>
      </c>
      <c r="D262" s="231">
        <v>10.0223</v>
      </c>
      <c r="E262" s="231">
        <v>1.4060999999999999</v>
      </c>
      <c r="F262" s="231">
        <v>5.6608999999999998</v>
      </c>
      <c r="G262" s="231">
        <v>1.3504</v>
      </c>
      <c r="H262" s="231">
        <v>5.5957999999999997</v>
      </c>
      <c r="I262" s="231">
        <v>1.4563999999999999</v>
      </c>
      <c r="J262" s="231">
        <v>4.8978000000000002</v>
      </c>
      <c r="K262" s="231">
        <v>1.3059000000000001</v>
      </c>
      <c r="L262" s="231">
        <v>4.7291999999999996</v>
      </c>
      <c r="M262" s="231">
        <v>2.1509</v>
      </c>
      <c r="N262" s="231">
        <v>2.2559999999999998</v>
      </c>
      <c r="O262" s="231">
        <v>1.4798</v>
      </c>
      <c r="P262" s="231">
        <v>0</v>
      </c>
    </row>
    <row r="263" spans="1:16" s="255" customFormat="1" ht="15">
      <c r="A263" s="247">
        <v>54</v>
      </c>
      <c r="B263" s="231">
        <v>0</v>
      </c>
      <c r="C263" s="231">
        <v>0</v>
      </c>
      <c r="D263" s="231">
        <v>9.3719999999999999</v>
      </c>
      <c r="E263" s="231">
        <v>1.3905000000000001</v>
      </c>
      <c r="F263" s="231">
        <v>5.4465000000000003</v>
      </c>
      <c r="G263" s="231">
        <v>1.3320000000000001</v>
      </c>
      <c r="H263" s="231">
        <v>5.3834999999999997</v>
      </c>
      <c r="I263" s="231">
        <v>1.4415</v>
      </c>
      <c r="J263" s="231">
        <v>4.8464999999999998</v>
      </c>
      <c r="K263" s="231">
        <v>1.284</v>
      </c>
      <c r="L263" s="231">
        <v>4.6905000000000001</v>
      </c>
      <c r="M263" s="231">
        <v>2.0865</v>
      </c>
      <c r="N263" s="231">
        <v>2.1989999999999998</v>
      </c>
      <c r="O263" s="231">
        <v>1.4610000000000001</v>
      </c>
      <c r="P263" s="231">
        <v>0</v>
      </c>
    </row>
    <row r="264" spans="1:16" s="255" customFormat="1" ht="15">
      <c r="A264" s="247">
        <v>55</v>
      </c>
      <c r="B264" s="231">
        <v>0</v>
      </c>
      <c r="C264" s="231">
        <v>0</v>
      </c>
      <c r="D264" s="231">
        <v>8.8551000000000002</v>
      </c>
      <c r="E264" s="231">
        <v>1.3811</v>
      </c>
      <c r="F264" s="231">
        <v>5.4486999999999997</v>
      </c>
      <c r="G264" s="231">
        <v>1.3282</v>
      </c>
      <c r="H264" s="231">
        <v>5.1976000000000004</v>
      </c>
      <c r="I264" s="231">
        <v>1.4319</v>
      </c>
      <c r="J264" s="231">
        <v>4.6707999999999998</v>
      </c>
      <c r="K264" s="231">
        <v>1.2818000000000001</v>
      </c>
      <c r="L264" s="231">
        <v>4.5407000000000002</v>
      </c>
      <c r="M264" s="231">
        <v>2.0676999999999999</v>
      </c>
      <c r="N264" s="231">
        <v>2.1558000000000002</v>
      </c>
      <c r="O264" s="231">
        <v>1.4562999999999999</v>
      </c>
      <c r="P264" s="231">
        <v>0</v>
      </c>
    </row>
    <row r="265" spans="1:16" s="255" customFormat="1" ht="15">
      <c r="A265" s="247">
        <v>56</v>
      </c>
      <c r="B265" s="231">
        <v>0</v>
      </c>
      <c r="C265" s="231">
        <v>0</v>
      </c>
      <c r="D265" s="231">
        <v>8.3382000000000005</v>
      </c>
      <c r="E265" s="231">
        <v>1.3716999999999999</v>
      </c>
      <c r="F265" s="231">
        <v>5.4508000000000001</v>
      </c>
      <c r="G265" s="231">
        <v>1.3244</v>
      </c>
      <c r="H265" s="231">
        <v>5.0118</v>
      </c>
      <c r="I265" s="231">
        <v>1.4221999999999999</v>
      </c>
      <c r="J265" s="231">
        <v>4.4950000000000001</v>
      </c>
      <c r="K265" s="231">
        <v>1.2796000000000001</v>
      </c>
      <c r="L265" s="231">
        <v>4.3909000000000002</v>
      </c>
      <c r="M265" s="231">
        <v>2.0488</v>
      </c>
      <c r="N265" s="231">
        <v>2.1126</v>
      </c>
      <c r="O265" s="231">
        <v>1.4516</v>
      </c>
      <c r="P265" s="231">
        <v>0</v>
      </c>
    </row>
    <row r="266" spans="1:16" s="255" customFormat="1" ht="15">
      <c r="A266" s="247">
        <v>57</v>
      </c>
      <c r="B266" s="231">
        <v>0</v>
      </c>
      <c r="C266" s="231">
        <v>0</v>
      </c>
      <c r="D266" s="231">
        <v>7.8213999999999997</v>
      </c>
      <c r="E266" s="231">
        <v>1.3622000000000001</v>
      </c>
      <c r="F266" s="231">
        <v>5.4530000000000003</v>
      </c>
      <c r="G266" s="231">
        <v>1.3206</v>
      </c>
      <c r="H266" s="231">
        <v>4.8258999999999999</v>
      </c>
      <c r="I266" s="231">
        <v>1.4126000000000001</v>
      </c>
      <c r="J266" s="231">
        <v>4.3193000000000001</v>
      </c>
      <c r="K266" s="231">
        <v>1.2775000000000001</v>
      </c>
      <c r="L266" s="231">
        <v>4.2412000000000001</v>
      </c>
      <c r="M266" s="231">
        <v>2.0299999999999998</v>
      </c>
      <c r="N266" s="231">
        <v>2.0693999999999999</v>
      </c>
      <c r="O266" s="231">
        <v>1.4468000000000001</v>
      </c>
      <c r="P266" s="231">
        <v>0</v>
      </c>
    </row>
    <row r="267" spans="1:16" s="255" customFormat="1" ht="15">
      <c r="A267" s="247">
        <v>58</v>
      </c>
      <c r="B267" s="231">
        <v>0</v>
      </c>
      <c r="C267" s="231">
        <v>0</v>
      </c>
      <c r="D267" s="231">
        <v>7.3045</v>
      </c>
      <c r="E267" s="231">
        <v>1.3528</v>
      </c>
      <c r="F267" s="231">
        <v>5.4550999999999998</v>
      </c>
      <c r="G267" s="231">
        <v>1.3168</v>
      </c>
      <c r="H267" s="231">
        <v>4.6399999999999997</v>
      </c>
      <c r="I267" s="231">
        <v>1.4029</v>
      </c>
      <c r="J267" s="231">
        <v>4.1435000000000004</v>
      </c>
      <c r="K267" s="231">
        <v>1.2753000000000001</v>
      </c>
      <c r="L267" s="231">
        <v>4.0914000000000001</v>
      </c>
      <c r="M267" s="231">
        <v>2.0110999999999999</v>
      </c>
      <c r="N267" s="231">
        <v>2.0261999999999998</v>
      </c>
      <c r="O267" s="231">
        <v>1.4420999999999999</v>
      </c>
      <c r="P267" s="231">
        <v>0</v>
      </c>
    </row>
    <row r="268" spans="1:16" s="255" customFormat="1" ht="15">
      <c r="A268" s="247">
        <v>59</v>
      </c>
      <c r="B268" s="231">
        <v>0</v>
      </c>
      <c r="C268" s="231">
        <v>0</v>
      </c>
      <c r="D268" s="231">
        <v>6.7876000000000003</v>
      </c>
      <c r="E268" s="231">
        <v>1.3433999999999999</v>
      </c>
      <c r="F268" s="231">
        <v>5.4573</v>
      </c>
      <c r="G268" s="231">
        <v>1.3130999999999999</v>
      </c>
      <c r="H268" s="231">
        <v>4.4542000000000002</v>
      </c>
      <c r="I268" s="231">
        <v>1.3933</v>
      </c>
      <c r="J268" s="231">
        <v>3.9678</v>
      </c>
      <c r="K268" s="231">
        <v>1.2730999999999999</v>
      </c>
      <c r="L268" s="231">
        <v>3.9416000000000002</v>
      </c>
      <c r="M268" s="231">
        <v>1.9923</v>
      </c>
      <c r="N268" s="231">
        <v>1.9830000000000001</v>
      </c>
      <c r="O268" s="231">
        <v>1.4374</v>
      </c>
      <c r="P268" s="231">
        <v>0</v>
      </c>
    </row>
    <row r="269" spans="1:16" s="255" customFormat="1" ht="15">
      <c r="A269" s="247">
        <v>60</v>
      </c>
      <c r="B269" s="231">
        <v>0</v>
      </c>
      <c r="C269" s="231">
        <v>0</v>
      </c>
      <c r="D269" s="231">
        <v>6.2706999999999997</v>
      </c>
      <c r="E269" s="231">
        <v>1.3340000000000001</v>
      </c>
      <c r="F269" s="231">
        <v>5.4595000000000002</v>
      </c>
      <c r="G269" s="231">
        <v>1.3092999999999999</v>
      </c>
      <c r="H269" s="231">
        <v>4.2683</v>
      </c>
      <c r="I269" s="231">
        <v>1.3835999999999999</v>
      </c>
      <c r="J269" s="231">
        <v>3.7921</v>
      </c>
      <c r="K269" s="231">
        <v>1.2708999999999999</v>
      </c>
      <c r="L269" s="231">
        <v>3.7917999999999998</v>
      </c>
      <c r="M269" s="231">
        <v>1.9734</v>
      </c>
      <c r="N269" s="231">
        <v>1.9398</v>
      </c>
      <c r="O269" s="231">
        <v>1.4327000000000001</v>
      </c>
      <c r="P269" s="231">
        <v>0</v>
      </c>
    </row>
    <row r="270" spans="1:16" s="255" customFormat="1">
      <c r="A270" s="254"/>
      <c r="B270" s="75"/>
      <c r="C270" s="75"/>
      <c r="D270" s="75"/>
      <c r="E270" s="75"/>
      <c r="F270" s="75"/>
      <c r="G270" s="75"/>
      <c r="H270" s="75"/>
      <c r="I270" s="75"/>
      <c r="J270" s="75"/>
      <c r="K270" s="75"/>
      <c r="L270" s="75"/>
      <c r="M270" s="75"/>
      <c r="N270" s="75"/>
      <c r="O270" s="75"/>
      <c r="P270" s="75"/>
    </row>
    <row r="271" spans="1:16" s="255" customFormat="1">
      <c r="A271" s="73" t="e">
        <f>HLOOKUP('[3]NEER Claim Cost Calculator'!$I$22, B275:P336, MATCH('[3]NEER Claim Cost Calculator'!$K$22,A275:A336))</f>
        <v>#N/A</v>
      </c>
      <c r="B271" s="75"/>
      <c r="C271" s="75"/>
      <c r="D271" s="75"/>
      <c r="E271" s="75"/>
      <c r="F271" s="75"/>
      <c r="G271" s="75"/>
      <c r="H271" s="75"/>
      <c r="I271" s="75"/>
      <c r="J271" s="75"/>
      <c r="K271" s="75"/>
      <c r="L271" s="75"/>
      <c r="M271" s="75"/>
      <c r="N271" s="75"/>
      <c r="O271" s="75"/>
      <c r="P271" s="75"/>
    </row>
    <row r="272" spans="1:16" s="253" customFormat="1">
      <c r="A272" s="467" t="s">
        <v>11449</v>
      </c>
      <c r="B272" s="467"/>
      <c r="C272" s="467"/>
      <c r="D272" s="467"/>
      <c r="E272" s="467"/>
      <c r="F272" s="467"/>
      <c r="G272" s="467"/>
      <c r="H272" s="467"/>
      <c r="I272" s="467"/>
      <c r="J272" s="467"/>
      <c r="K272" s="467"/>
      <c r="L272" s="467"/>
      <c r="M272" s="467"/>
      <c r="N272" s="467"/>
      <c r="O272" s="467"/>
      <c r="P272" s="467"/>
    </row>
    <row r="273" spans="1:16" s="255" customFormat="1">
      <c r="A273" s="471" t="s">
        <v>8269</v>
      </c>
      <c r="B273" s="471"/>
      <c r="C273" s="471"/>
      <c r="D273" s="471"/>
      <c r="E273" s="471"/>
      <c r="F273" s="471"/>
      <c r="G273" s="471"/>
      <c r="H273" s="471"/>
      <c r="I273" s="471"/>
      <c r="J273" s="471"/>
      <c r="K273" s="471"/>
      <c r="L273" s="471"/>
      <c r="M273" s="471"/>
      <c r="N273" s="471"/>
      <c r="O273" s="471"/>
      <c r="P273" s="471"/>
    </row>
    <row r="274" spans="1:16" s="255" customFormat="1">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s="255" customFormat="1">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s="255" customFormat="1" ht="15">
      <c r="A276" s="247">
        <v>0</v>
      </c>
      <c r="B276" s="231">
        <v>0</v>
      </c>
      <c r="C276" s="231">
        <v>0</v>
      </c>
      <c r="D276" s="231">
        <v>14.2194</v>
      </c>
      <c r="E276" s="231">
        <v>3.5213000000000001</v>
      </c>
      <c r="F276" s="231">
        <v>17.783999999999999</v>
      </c>
      <c r="G276" s="231">
        <v>3.1781000000000001</v>
      </c>
      <c r="H276" s="231">
        <v>20.178599999999999</v>
      </c>
      <c r="I276" s="231">
        <v>3.0880999999999998</v>
      </c>
      <c r="J276" s="231">
        <v>22.304099999999998</v>
      </c>
      <c r="K276" s="231">
        <v>4.0156999999999998</v>
      </c>
      <c r="L276" s="231">
        <v>16.430700000000002</v>
      </c>
      <c r="M276" s="231">
        <v>2.6718999999999999</v>
      </c>
      <c r="N276" s="231">
        <v>0</v>
      </c>
      <c r="O276" s="231">
        <v>0</v>
      </c>
      <c r="P276" s="231">
        <v>0</v>
      </c>
    </row>
    <row r="277" spans="1:16" s="255" customFormat="1" ht="15">
      <c r="A277" s="247">
        <v>1</v>
      </c>
      <c r="B277" s="231">
        <v>0</v>
      </c>
      <c r="C277" s="231">
        <v>0</v>
      </c>
      <c r="D277" s="231">
        <v>12.6395</v>
      </c>
      <c r="E277" s="231">
        <v>3.13</v>
      </c>
      <c r="F277" s="231">
        <v>15.808</v>
      </c>
      <c r="G277" s="231">
        <v>2.8250000000000002</v>
      </c>
      <c r="H277" s="231">
        <v>17.936499999999999</v>
      </c>
      <c r="I277" s="231">
        <v>2.7450000000000001</v>
      </c>
      <c r="J277" s="231">
        <v>19.825900000000001</v>
      </c>
      <c r="K277" s="231">
        <v>3.5695000000000001</v>
      </c>
      <c r="L277" s="231">
        <v>14.6051</v>
      </c>
      <c r="M277" s="231">
        <v>2.375</v>
      </c>
      <c r="N277" s="231">
        <v>0</v>
      </c>
      <c r="O277" s="231">
        <v>0</v>
      </c>
      <c r="P277" s="231">
        <v>0</v>
      </c>
    </row>
    <row r="278" spans="1:16" s="255" customFormat="1" ht="15">
      <c r="A278" s="247">
        <v>2</v>
      </c>
      <c r="B278" s="231">
        <v>0</v>
      </c>
      <c r="C278" s="231">
        <v>0</v>
      </c>
      <c r="D278" s="231">
        <v>11.0595</v>
      </c>
      <c r="E278" s="231">
        <v>2.7387999999999999</v>
      </c>
      <c r="F278" s="231">
        <v>13.832000000000001</v>
      </c>
      <c r="G278" s="231">
        <v>2.4719000000000002</v>
      </c>
      <c r="H278" s="231">
        <v>15.6945</v>
      </c>
      <c r="I278" s="231">
        <v>2.4018999999999999</v>
      </c>
      <c r="J278" s="231">
        <v>17.3476</v>
      </c>
      <c r="K278" s="231">
        <v>3.1233</v>
      </c>
      <c r="L278" s="231">
        <v>12.779400000000001</v>
      </c>
      <c r="M278" s="231">
        <v>2.0781000000000001</v>
      </c>
      <c r="N278" s="231">
        <v>0</v>
      </c>
      <c r="O278" s="231">
        <v>0</v>
      </c>
      <c r="P278" s="231">
        <v>0</v>
      </c>
    </row>
    <row r="279" spans="1:16" s="255" customFormat="1" ht="15">
      <c r="A279" s="247">
        <v>3</v>
      </c>
      <c r="B279" s="231">
        <v>0</v>
      </c>
      <c r="C279" s="231">
        <v>0</v>
      </c>
      <c r="D279" s="231">
        <v>9.4795999999999996</v>
      </c>
      <c r="E279" s="231">
        <v>2.3475000000000001</v>
      </c>
      <c r="F279" s="231">
        <v>11.856</v>
      </c>
      <c r="G279" s="231">
        <v>2.1187999999999998</v>
      </c>
      <c r="H279" s="231">
        <v>13.452400000000001</v>
      </c>
      <c r="I279" s="231">
        <v>2.0588000000000002</v>
      </c>
      <c r="J279" s="231">
        <v>14.869400000000001</v>
      </c>
      <c r="K279" s="231">
        <v>2.6770999999999998</v>
      </c>
      <c r="L279" s="231">
        <v>10.953799999999999</v>
      </c>
      <c r="M279" s="231">
        <v>1.7813000000000001</v>
      </c>
      <c r="N279" s="231">
        <v>0</v>
      </c>
      <c r="O279" s="231">
        <v>0</v>
      </c>
      <c r="P279" s="231">
        <v>0</v>
      </c>
    </row>
    <row r="280" spans="1:16" s="255" customFormat="1" ht="15">
      <c r="A280" s="247">
        <v>4</v>
      </c>
      <c r="B280" s="231">
        <v>0</v>
      </c>
      <c r="C280" s="231">
        <v>0</v>
      </c>
      <c r="D280" s="231">
        <v>7.8997000000000002</v>
      </c>
      <c r="E280" s="231">
        <v>1.9562999999999999</v>
      </c>
      <c r="F280" s="231">
        <v>9.8800000000000008</v>
      </c>
      <c r="G280" s="231">
        <v>1.7656000000000001</v>
      </c>
      <c r="H280" s="231">
        <v>11.2103</v>
      </c>
      <c r="I280" s="231">
        <v>1.7156</v>
      </c>
      <c r="J280" s="231">
        <v>12.3912</v>
      </c>
      <c r="K280" s="231">
        <v>2.2309000000000001</v>
      </c>
      <c r="L280" s="231">
        <v>9.1281999999999996</v>
      </c>
      <c r="M280" s="231">
        <v>1.4843999999999999</v>
      </c>
      <c r="N280" s="231">
        <v>0</v>
      </c>
      <c r="O280" s="231">
        <v>0</v>
      </c>
      <c r="P280" s="231">
        <v>0</v>
      </c>
    </row>
    <row r="281" spans="1:16" s="255" customFormat="1" ht="15">
      <c r="A281" s="247">
        <v>5</v>
      </c>
      <c r="B281" s="231">
        <v>0</v>
      </c>
      <c r="C281" s="231">
        <v>0</v>
      </c>
      <c r="D281" s="231">
        <v>6.3197000000000001</v>
      </c>
      <c r="E281" s="231">
        <v>1.5649999999999999</v>
      </c>
      <c r="F281" s="231">
        <v>7.9039999999999999</v>
      </c>
      <c r="G281" s="231">
        <v>1.4125000000000001</v>
      </c>
      <c r="H281" s="231">
        <v>8.9682999999999993</v>
      </c>
      <c r="I281" s="231">
        <v>1.3725000000000001</v>
      </c>
      <c r="J281" s="231">
        <v>9.9129000000000005</v>
      </c>
      <c r="K281" s="231">
        <v>1.7847999999999999</v>
      </c>
      <c r="L281" s="231">
        <v>7.3025000000000002</v>
      </c>
      <c r="M281" s="231">
        <v>1.1875</v>
      </c>
      <c r="N281" s="231">
        <v>0</v>
      </c>
      <c r="O281" s="231">
        <v>0</v>
      </c>
      <c r="P281" s="231">
        <v>0</v>
      </c>
    </row>
    <row r="282" spans="1:16" s="255" customFormat="1" ht="15">
      <c r="A282" s="247">
        <v>6</v>
      </c>
      <c r="B282" s="231">
        <v>0</v>
      </c>
      <c r="C282" s="231">
        <v>0</v>
      </c>
      <c r="D282" s="231">
        <v>4.7397999999999998</v>
      </c>
      <c r="E282" s="231">
        <v>1.1738</v>
      </c>
      <c r="F282" s="231">
        <v>5.9279999999999999</v>
      </c>
      <c r="G282" s="231">
        <v>1.0593999999999999</v>
      </c>
      <c r="H282" s="231">
        <v>6.7262000000000004</v>
      </c>
      <c r="I282" s="231">
        <v>1.0294000000000001</v>
      </c>
      <c r="J282" s="231">
        <v>7.4347000000000003</v>
      </c>
      <c r="K282" s="231">
        <v>1.3386</v>
      </c>
      <c r="L282" s="231">
        <v>5.4768999999999997</v>
      </c>
      <c r="M282" s="231">
        <v>0.89059999999999995</v>
      </c>
      <c r="N282" s="231">
        <v>0</v>
      </c>
      <c r="O282" s="231">
        <v>0</v>
      </c>
      <c r="P282" s="231">
        <v>0</v>
      </c>
    </row>
    <row r="283" spans="1:16" s="255" customFormat="1" ht="15">
      <c r="A283" s="247">
        <v>7</v>
      </c>
      <c r="B283" s="231">
        <v>0</v>
      </c>
      <c r="C283" s="231">
        <v>0</v>
      </c>
      <c r="D283" s="231">
        <v>4.5785999999999998</v>
      </c>
      <c r="E283" s="231">
        <v>1.1411</v>
      </c>
      <c r="F283" s="231">
        <v>5.6275000000000004</v>
      </c>
      <c r="G283" s="231">
        <v>1.0299</v>
      </c>
      <c r="H283" s="231">
        <v>6.4244000000000003</v>
      </c>
      <c r="I283" s="231">
        <v>1.0007999999999999</v>
      </c>
      <c r="J283" s="231">
        <v>7.1036999999999999</v>
      </c>
      <c r="K283" s="231">
        <v>1.3013999999999999</v>
      </c>
      <c r="L283" s="231">
        <v>5.2611999999999997</v>
      </c>
      <c r="M283" s="231">
        <v>0.8659</v>
      </c>
      <c r="N283" s="231">
        <v>0</v>
      </c>
      <c r="O283" s="231">
        <v>0</v>
      </c>
      <c r="P283" s="231">
        <v>0</v>
      </c>
    </row>
    <row r="284" spans="1:16" s="255" customFormat="1" ht="15">
      <c r="A284" s="247">
        <v>8</v>
      </c>
      <c r="B284" s="231">
        <v>0</v>
      </c>
      <c r="C284" s="231">
        <v>0</v>
      </c>
      <c r="D284" s="231">
        <v>4.4173</v>
      </c>
      <c r="E284" s="231">
        <v>1.1085</v>
      </c>
      <c r="F284" s="231">
        <v>5.3270999999999997</v>
      </c>
      <c r="G284" s="231">
        <v>1.0004999999999999</v>
      </c>
      <c r="H284" s="231">
        <v>6.1227</v>
      </c>
      <c r="I284" s="231">
        <v>0.97219999999999995</v>
      </c>
      <c r="J284" s="231">
        <v>6.7727000000000004</v>
      </c>
      <c r="K284" s="231">
        <v>1.2642</v>
      </c>
      <c r="L284" s="231">
        <v>5.0454999999999997</v>
      </c>
      <c r="M284" s="231">
        <v>0.84109999999999996</v>
      </c>
      <c r="N284" s="231">
        <v>0</v>
      </c>
      <c r="O284" s="231">
        <v>0</v>
      </c>
      <c r="P284" s="231">
        <v>0</v>
      </c>
    </row>
    <row r="285" spans="1:16" s="255" customFormat="1" ht="15">
      <c r="A285" s="247">
        <v>9</v>
      </c>
      <c r="B285" s="231">
        <v>0</v>
      </c>
      <c r="C285" s="231">
        <v>0</v>
      </c>
      <c r="D285" s="231">
        <v>4.2561</v>
      </c>
      <c r="E285" s="231">
        <v>1.0759000000000001</v>
      </c>
      <c r="F285" s="231">
        <v>5.0266000000000002</v>
      </c>
      <c r="G285" s="231">
        <v>0.97109999999999996</v>
      </c>
      <c r="H285" s="231">
        <v>5.8209</v>
      </c>
      <c r="I285" s="231">
        <v>0.94359999999999999</v>
      </c>
      <c r="J285" s="231">
        <v>6.4417</v>
      </c>
      <c r="K285" s="231">
        <v>1.2270000000000001</v>
      </c>
      <c r="L285" s="231">
        <v>4.8299000000000003</v>
      </c>
      <c r="M285" s="231">
        <v>0.81640000000000001</v>
      </c>
      <c r="N285" s="231">
        <v>0</v>
      </c>
      <c r="O285" s="231">
        <v>0</v>
      </c>
      <c r="P285" s="231">
        <v>0</v>
      </c>
    </row>
    <row r="286" spans="1:16" s="255" customFormat="1" ht="15">
      <c r="A286" s="247">
        <v>10</v>
      </c>
      <c r="B286" s="231">
        <v>0</v>
      </c>
      <c r="C286" s="231">
        <v>0</v>
      </c>
      <c r="D286" s="231">
        <v>4.0948000000000002</v>
      </c>
      <c r="E286" s="231">
        <v>1.0432999999999999</v>
      </c>
      <c r="F286" s="231">
        <v>4.7262000000000004</v>
      </c>
      <c r="G286" s="231">
        <v>0.94169999999999998</v>
      </c>
      <c r="H286" s="231">
        <v>5.5190999999999999</v>
      </c>
      <c r="I286" s="231">
        <v>0.91500000000000004</v>
      </c>
      <c r="J286" s="231">
        <v>6.1105999999999998</v>
      </c>
      <c r="K286" s="231">
        <v>1.1898</v>
      </c>
      <c r="L286" s="231">
        <v>4.6142000000000003</v>
      </c>
      <c r="M286" s="231">
        <v>0.79169999999999996</v>
      </c>
      <c r="N286" s="231">
        <v>0</v>
      </c>
      <c r="O286" s="231">
        <v>0</v>
      </c>
      <c r="P286" s="231">
        <v>0</v>
      </c>
    </row>
    <row r="287" spans="1:16" s="255" customFormat="1" ht="15">
      <c r="A287" s="247">
        <v>11</v>
      </c>
      <c r="B287" s="231">
        <v>0</v>
      </c>
      <c r="C287" s="231">
        <v>0</v>
      </c>
      <c r="D287" s="231">
        <v>3.9336000000000002</v>
      </c>
      <c r="E287" s="231">
        <v>1.0106999999999999</v>
      </c>
      <c r="F287" s="231">
        <v>4.4257</v>
      </c>
      <c r="G287" s="231">
        <v>0.91220000000000001</v>
      </c>
      <c r="H287" s="231">
        <v>5.2173999999999996</v>
      </c>
      <c r="I287" s="231">
        <v>0.88639999999999997</v>
      </c>
      <c r="J287" s="231">
        <v>5.7796000000000003</v>
      </c>
      <c r="K287" s="231">
        <v>1.1527000000000001</v>
      </c>
      <c r="L287" s="231">
        <v>4.3985000000000003</v>
      </c>
      <c r="M287" s="231">
        <v>0.76690000000000003</v>
      </c>
      <c r="N287" s="231">
        <v>0</v>
      </c>
      <c r="O287" s="231">
        <v>0</v>
      </c>
      <c r="P287" s="231">
        <v>0</v>
      </c>
    </row>
    <row r="288" spans="1:16" s="255" customFormat="1" ht="15">
      <c r="A288" s="247">
        <v>12</v>
      </c>
      <c r="B288" s="231">
        <v>0</v>
      </c>
      <c r="C288" s="231">
        <v>0</v>
      </c>
      <c r="D288" s="231">
        <v>3.7723</v>
      </c>
      <c r="E288" s="231">
        <v>0.97809999999999997</v>
      </c>
      <c r="F288" s="231">
        <v>4.1253000000000002</v>
      </c>
      <c r="G288" s="231">
        <v>0.88280000000000003</v>
      </c>
      <c r="H288" s="231">
        <v>4.9156000000000004</v>
      </c>
      <c r="I288" s="231">
        <v>0.85780000000000001</v>
      </c>
      <c r="J288" s="231">
        <v>5.4485999999999999</v>
      </c>
      <c r="K288" s="231">
        <v>1.1154999999999999</v>
      </c>
      <c r="L288" s="231">
        <v>4.1828000000000003</v>
      </c>
      <c r="M288" s="231">
        <v>0.74219999999999997</v>
      </c>
      <c r="N288" s="231">
        <v>0</v>
      </c>
      <c r="O288" s="231">
        <v>0</v>
      </c>
      <c r="P288" s="231">
        <v>0</v>
      </c>
    </row>
    <row r="289" spans="1:16" s="255" customFormat="1" ht="15">
      <c r="A289" s="247">
        <v>13</v>
      </c>
      <c r="B289" s="231">
        <v>0</v>
      </c>
      <c r="C289" s="231">
        <v>0</v>
      </c>
      <c r="D289" s="231">
        <v>3.6111</v>
      </c>
      <c r="E289" s="231">
        <v>0.94550000000000001</v>
      </c>
      <c r="F289" s="231">
        <v>3.8248000000000002</v>
      </c>
      <c r="G289" s="231">
        <v>0.85340000000000005</v>
      </c>
      <c r="H289" s="231">
        <v>4.6138000000000003</v>
      </c>
      <c r="I289" s="231">
        <v>0.82920000000000005</v>
      </c>
      <c r="J289" s="231">
        <v>5.1176000000000004</v>
      </c>
      <c r="K289" s="231">
        <v>1.0783</v>
      </c>
      <c r="L289" s="231">
        <v>3.9670999999999998</v>
      </c>
      <c r="M289" s="231">
        <v>0.71740000000000004</v>
      </c>
      <c r="N289" s="231">
        <v>0</v>
      </c>
      <c r="O289" s="231">
        <v>0</v>
      </c>
      <c r="P289" s="231">
        <v>0</v>
      </c>
    </row>
    <row r="290" spans="1:16" s="255" customFormat="1" ht="15">
      <c r="A290" s="247">
        <v>14</v>
      </c>
      <c r="B290" s="231">
        <v>0</v>
      </c>
      <c r="C290" s="231">
        <v>0</v>
      </c>
      <c r="D290" s="231">
        <v>3.4498000000000002</v>
      </c>
      <c r="E290" s="231">
        <v>0.91290000000000004</v>
      </c>
      <c r="F290" s="231">
        <v>3.5243000000000002</v>
      </c>
      <c r="G290" s="231">
        <v>0.82399999999999995</v>
      </c>
      <c r="H290" s="231">
        <v>4.3121</v>
      </c>
      <c r="I290" s="231">
        <v>0.80059999999999998</v>
      </c>
      <c r="J290" s="231">
        <v>4.7866</v>
      </c>
      <c r="K290" s="231">
        <v>1.0410999999999999</v>
      </c>
      <c r="L290" s="231">
        <v>3.7515000000000001</v>
      </c>
      <c r="M290" s="231">
        <v>0.69269999999999998</v>
      </c>
      <c r="N290" s="231">
        <v>0</v>
      </c>
      <c r="O290" s="231">
        <v>0</v>
      </c>
      <c r="P290" s="231">
        <v>0</v>
      </c>
    </row>
    <row r="291" spans="1:16" s="255" customFormat="1" ht="15">
      <c r="A291" s="247">
        <v>15</v>
      </c>
      <c r="B291" s="231">
        <v>0</v>
      </c>
      <c r="C291" s="231">
        <v>0</v>
      </c>
      <c r="D291" s="231">
        <v>3.2886000000000002</v>
      </c>
      <c r="E291" s="231">
        <v>0.88029999999999997</v>
      </c>
      <c r="F291" s="231">
        <v>3.2239</v>
      </c>
      <c r="G291" s="231">
        <v>0.79449999999999998</v>
      </c>
      <c r="H291" s="231">
        <v>4.0103</v>
      </c>
      <c r="I291" s="231">
        <v>0.77200000000000002</v>
      </c>
      <c r="J291" s="231">
        <v>4.4555999999999996</v>
      </c>
      <c r="K291" s="231">
        <v>1.0039</v>
      </c>
      <c r="L291" s="231">
        <v>3.5358000000000001</v>
      </c>
      <c r="M291" s="231">
        <v>0.66800000000000004</v>
      </c>
      <c r="N291" s="231">
        <v>0</v>
      </c>
      <c r="O291" s="231">
        <v>0</v>
      </c>
      <c r="P291" s="231">
        <v>0</v>
      </c>
    </row>
    <row r="292" spans="1:16" s="255" customFormat="1" ht="15">
      <c r="A292" s="247">
        <v>16</v>
      </c>
      <c r="B292" s="231">
        <v>0</v>
      </c>
      <c r="C292" s="231">
        <v>0</v>
      </c>
      <c r="D292" s="231">
        <v>3.1273</v>
      </c>
      <c r="E292" s="231">
        <v>0.84770000000000001</v>
      </c>
      <c r="F292" s="231">
        <v>2.9234</v>
      </c>
      <c r="G292" s="231">
        <v>0.7651</v>
      </c>
      <c r="H292" s="231">
        <v>3.7084999999999999</v>
      </c>
      <c r="I292" s="231">
        <v>0.74339999999999995</v>
      </c>
      <c r="J292" s="231">
        <v>4.1245000000000003</v>
      </c>
      <c r="K292" s="231">
        <v>0.9667</v>
      </c>
      <c r="L292" s="231">
        <v>3.3201000000000001</v>
      </c>
      <c r="M292" s="231">
        <v>0.64319999999999999</v>
      </c>
      <c r="N292" s="231">
        <v>0</v>
      </c>
      <c r="O292" s="231">
        <v>0</v>
      </c>
      <c r="P292" s="231">
        <v>0</v>
      </c>
    </row>
    <row r="293" spans="1:16" s="255" customFormat="1" ht="15">
      <c r="A293" s="247">
        <v>17</v>
      </c>
      <c r="B293" s="231">
        <v>0</v>
      </c>
      <c r="C293" s="231">
        <v>0</v>
      </c>
      <c r="D293" s="231">
        <v>2.9661</v>
      </c>
      <c r="E293" s="231">
        <v>0.81510000000000005</v>
      </c>
      <c r="F293" s="231">
        <v>2.6230000000000002</v>
      </c>
      <c r="G293" s="231">
        <v>0.73570000000000002</v>
      </c>
      <c r="H293" s="231">
        <v>3.4068000000000001</v>
      </c>
      <c r="I293" s="231">
        <v>0.71479999999999999</v>
      </c>
      <c r="J293" s="231">
        <v>3.7934999999999999</v>
      </c>
      <c r="K293" s="231">
        <v>0.92959999999999998</v>
      </c>
      <c r="L293" s="231">
        <v>3.1044</v>
      </c>
      <c r="M293" s="231">
        <v>0.61850000000000005</v>
      </c>
      <c r="N293" s="231">
        <v>0</v>
      </c>
      <c r="O293" s="231">
        <v>0</v>
      </c>
      <c r="P293" s="231">
        <v>0</v>
      </c>
    </row>
    <row r="294" spans="1:16" s="255" customFormat="1" ht="15">
      <c r="A294" s="247">
        <v>18</v>
      </c>
      <c r="B294" s="231">
        <v>0</v>
      </c>
      <c r="C294" s="231">
        <v>0</v>
      </c>
      <c r="D294" s="231">
        <v>2.8048999999999999</v>
      </c>
      <c r="E294" s="231">
        <v>0.78249999999999997</v>
      </c>
      <c r="F294" s="231">
        <v>2.3224999999999998</v>
      </c>
      <c r="G294" s="231">
        <v>0.70630000000000004</v>
      </c>
      <c r="H294" s="231">
        <v>3.105</v>
      </c>
      <c r="I294" s="231">
        <v>0.68630000000000002</v>
      </c>
      <c r="J294" s="231">
        <v>3.4624999999999999</v>
      </c>
      <c r="K294" s="231">
        <v>0.89239999999999997</v>
      </c>
      <c r="L294" s="231">
        <v>2.8887999999999998</v>
      </c>
      <c r="M294" s="231">
        <v>0.59379999999999999</v>
      </c>
      <c r="N294" s="231">
        <v>2.9994000000000001</v>
      </c>
      <c r="O294" s="231">
        <v>0.92420000000000002</v>
      </c>
      <c r="P294" s="231">
        <v>0</v>
      </c>
    </row>
    <row r="295" spans="1:16" s="255" customFormat="1" ht="15">
      <c r="A295" s="247">
        <v>19</v>
      </c>
      <c r="B295" s="231">
        <v>0</v>
      </c>
      <c r="C295" s="231">
        <v>0</v>
      </c>
      <c r="D295" s="231">
        <v>2.7738999999999998</v>
      </c>
      <c r="E295" s="231">
        <v>0.7702</v>
      </c>
      <c r="F295" s="231">
        <v>2.4230999999999998</v>
      </c>
      <c r="G295" s="231">
        <v>0.69520000000000004</v>
      </c>
      <c r="H295" s="231">
        <v>3.0545</v>
      </c>
      <c r="I295" s="231">
        <v>0.67979999999999996</v>
      </c>
      <c r="J295" s="231">
        <v>3.3407</v>
      </c>
      <c r="K295" s="231">
        <v>0.86009999999999998</v>
      </c>
      <c r="L295" s="231">
        <v>2.7747999999999999</v>
      </c>
      <c r="M295" s="231">
        <v>0.62509999999999999</v>
      </c>
      <c r="N295" s="231">
        <v>2.9161000000000001</v>
      </c>
      <c r="O295" s="231">
        <v>0.89849999999999997</v>
      </c>
      <c r="P295" s="231">
        <v>0</v>
      </c>
    </row>
    <row r="296" spans="1:16" s="255" customFormat="1" ht="15">
      <c r="A296" s="247">
        <v>20</v>
      </c>
      <c r="B296" s="231">
        <v>0</v>
      </c>
      <c r="C296" s="231">
        <v>0</v>
      </c>
      <c r="D296" s="231">
        <v>2.7429999999999999</v>
      </c>
      <c r="E296" s="231">
        <v>0.75790000000000002</v>
      </c>
      <c r="F296" s="231">
        <v>2.5236000000000001</v>
      </c>
      <c r="G296" s="231">
        <v>0.68410000000000004</v>
      </c>
      <c r="H296" s="231">
        <v>3.0038999999999998</v>
      </c>
      <c r="I296" s="231">
        <v>0.67330000000000001</v>
      </c>
      <c r="J296" s="231">
        <v>3.2189000000000001</v>
      </c>
      <c r="K296" s="231">
        <v>0.82789999999999997</v>
      </c>
      <c r="L296" s="231">
        <v>2.6608000000000001</v>
      </c>
      <c r="M296" s="231">
        <v>0.65649999999999997</v>
      </c>
      <c r="N296" s="231">
        <v>2.8328000000000002</v>
      </c>
      <c r="O296" s="231">
        <v>0.87290000000000001</v>
      </c>
      <c r="P296" s="231">
        <v>0</v>
      </c>
    </row>
    <row r="297" spans="1:16" s="255" customFormat="1" ht="15">
      <c r="A297" s="247">
        <v>21</v>
      </c>
      <c r="B297" s="231">
        <v>0</v>
      </c>
      <c r="C297" s="231">
        <v>0</v>
      </c>
      <c r="D297" s="231">
        <v>3.8330000000000002</v>
      </c>
      <c r="E297" s="231">
        <v>1.0163</v>
      </c>
      <c r="F297" s="231">
        <v>3.6252</v>
      </c>
      <c r="G297" s="231">
        <v>0.9173</v>
      </c>
      <c r="H297" s="231">
        <v>4.0254000000000003</v>
      </c>
      <c r="I297" s="231">
        <v>0.90880000000000005</v>
      </c>
      <c r="J297" s="231">
        <v>4.2229999999999999</v>
      </c>
      <c r="K297" s="231">
        <v>1.3062</v>
      </c>
      <c r="L297" s="231">
        <v>3.4729000000000001</v>
      </c>
      <c r="M297" s="231">
        <v>0.9365</v>
      </c>
      <c r="N297" s="231">
        <v>3.7240000000000002</v>
      </c>
      <c r="O297" s="231">
        <v>1.1475</v>
      </c>
      <c r="P297" s="231">
        <v>0</v>
      </c>
    </row>
    <row r="298" spans="1:16" s="255" customFormat="1" ht="15">
      <c r="A298" s="247">
        <v>22</v>
      </c>
      <c r="B298" s="231">
        <v>0</v>
      </c>
      <c r="C298" s="231">
        <v>0</v>
      </c>
      <c r="D298" s="231">
        <v>3.7892000000000001</v>
      </c>
      <c r="E298" s="231">
        <v>0.99890000000000001</v>
      </c>
      <c r="F298" s="231">
        <v>3.7766000000000002</v>
      </c>
      <c r="G298" s="231">
        <v>0.90169999999999995</v>
      </c>
      <c r="H298" s="231">
        <v>3.9542000000000002</v>
      </c>
      <c r="I298" s="231">
        <v>0.89939999999999998</v>
      </c>
      <c r="J298" s="231">
        <v>4.0548999999999999</v>
      </c>
      <c r="K298" s="231">
        <v>1.2371000000000001</v>
      </c>
      <c r="L298" s="231">
        <v>3.3159000000000001</v>
      </c>
      <c r="M298" s="231">
        <v>0.97850000000000004</v>
      </c>
      <c r="N298" s="231">
        <v>3.6112000000000002</v>
      </c>
      <c r="O298" s="231">
        <v>1.1127</v>
      </c>
      <c r="P298" s="231">
        <v>0</v>
      </c>
    </row>
    <row r="299" spans="1:16" s="255" customFormat="1" ht="15">
      <c r="A299" s="247">
        <v>23</v>
      </c>
      <c r="B299" s="231">
        <v>0</v>
      </c>
      <c r="C299" s="231">
        <v>0</v>
      </c>
      <c r="D299" s="231">
        <v>3.7454999999999998</v>
      </c>
      <c r="E299" s="231">
        <v>0.98160000000000003</v>
      </c>
      <c r="F299" s="231">
        <v>3.9281000000000001</v>
      </c>
      <c r="G299" s="231">
        <v>0.88600000000000001</v>
      </c>
      <c r="H299" s="231">
        <v>3.8828999999999998</v>
      </c>
      <c r="I299" s="231">
        <v>0.89</v>
      </c>
      <c r="J299" s="231">
        <v>3.8868</v>
      </c>
      <c r="K299" s="231">
        <v>1.1679999999999999</v>
      </c>
      <c r="L299" s="231">
        <v>3.1589</v>
      </c>
      <c r="M299" s="231">
        <v>1.0204</v>
      </c>
      <c r="N299" s="231">
        <v>3.4983</v>
      </c>
      <c r="O299" s="231">
        <v>1.0779000000000001</v>
      </c>
      <c r="P299" s="231">
        <v>0</v>
      </c>
    </row>
    <row r="300" spans="1:16" s="255" customFormat="1" ht="15">
      <c r="A300" s="247">
        <v>24</v>
      </c>
      <c r="B300" s="231">
        <v>0</v>
      </c>
      <c r="C300" s="231">
        <v>0</v>
      </c>
      <c r="D300" s="231">
        <v>3.7017000000000002</v>
      </c>
      <c r="E300" s="231">
        <v>0.96419999999999995</v>
      </c>
      <c r="F300" s="231">
        <v>4.0795000000000003</v>
      </c>
      <c r="G300" s="231">
        <v>0.87039999999999995</v>
      </c>
      <c r="H300" s="231">
        <v>3.8117000000000001</v>
      </c>
      <c r="I300" s="231">
        <v>0.88060000000000005</v>
      </c>
      <c r="J300" s="231">
        <v>3.7187000000000001</v>
      </c>
      <c r="K300" s="231">
        <v>1.0989</v>
      </c>
      <c r="L300" s="231">
        <v>3.0019</v>
      </c>
      <c r="M300" s="231">
        <v>1.0624</v>
      </c>
      <c r="N300" s="231">
        <v>3.3855</v>
      </c>
      <c r="O300" s="231">
        <v>1.0431999999999999</v>
      </c>
      <c r="P300" s="231">
        <v>0</v>
      </c>
    </row>
    <row r="301" spans="1:16" s="255" customFormat="1" ht="15">
      <c r="A301" s="247">
        <v>25</v>
      </c>
      <c r="B301" s="231">
        <v>0</v>
      </c>
      <c r="C301" s="231">
        <v>0</v>
      </c>
      <c r="D301" s="231">
        <v>3.6579999999999999</v>
      </c>
      <c r="E301" s="231">
        <v>0.94689999999999996</v>
      </c>
      <c r="F301" s="231">
        <v>4.2309000000000001</v>
      </c>
      <c r="G301" s="231">
        <v>0.85470000000000002</v>
      </c>
      <c r="H301" s="231">
        <v>3.7404000000000002</v>
      </c>
      <c r="I301" s="231">
        <v>0.87119999999999997</v>
      </c>
      <c r="J301" s="231">
        <v>3.5506000000000002</v>
      </c>
      <c r="K301" s="231">
        <v>1.0298</v>
      </c>
      <c r="L301" s="231">
        <v>2.8449</v>
      </c>
      <c r="M301" s="231">
        <v>1.1043000000000001</v>
      </c>
      <c r="N301" s="231">
        <v>3.2726000000000002</v>
      </c>
      <c r="O301" s="231">
        <v>1.0084</v>
      </c>
      <c r="P301" s="231">
        <v>0</v>
      </c>
    </row>
    <row r="302" spans="1:16" s="255" customFormat="1" ht="15">
      <c r="A302" s="247">
        <v>26</v>
      </c>
      <c r="B302" s="231">
        <v>0</v>
      </c>
      <c r="C302" s="231">
        <v>0</v>
      </c>
      <c r="D302" s="231">
        <v>3.6143000000000001</v>
      </c>
      <c r="E302" s="231">
        <v>0.92949999999999999</v>
      </c>
      <c r="F302" s="231">
        <v>4.3823999999999996</v>
      </c>
      <c r="G302" s="231">
        <v>0.83909999999999996</v>
      </c>
      <c r="H302" s="231">
        <v>3.6692</v>
      </c>
      <c r="I302" s="231">
        <v>0.86180000000000001</v>
      </c>
      <c r="J302" s="231">
        <v>3.3824999999999998</v>
      </c>
      <c r="K302" s="231">
        <v>0.9607</v>
      </c>
      <c r="L302" s="231">
        <v>2.6879</v>
      </c>
      <c r="M302" s="231">
        <v>1.1463000000000001</v>
      </c>
      <c r="N302" s="231">
        <v>3.1598000000000002</v>
      </c>
      <c r="O302" s="231">
        <v>0.97360000000000002</v>
      </c>
      <c r="P302" s="231">
        <v>0</v>
      </c>
    </row>
    <row r="303" spans="1:16" s="255" customFormat="1" ht="15">
      <c r="A303" s="247">
        <v>27</v>
      </c>
      <c r="B303" s="231">
        <v>0</v>
      </c>
      <c r="C303" s="231">
        <v>0</v>
      </c>
      <c r="D303" s="231">
        <v>3.5705</v>
      </c>
      <c r="E303" s="231">
        <v>0.91220000000000001</v>
      </c>
      <c r="F303" s="231">
        <v>4.5338000000000003</v>
      </c>
      <c r="G303" s="231">
        <v>0.82340000000000002</v>
      </c>
      <c r="H303" s="231">
        <v>3.5979000000000001</v>
      </c>
      <c r="I303" s="231">
        <v>0.85240000000000005</v>
      </c>
      <c r="J303" s="231">
        <v>3.2143999999999999</v>
      </c>
      <c r="K303" s="231">
        <v>0.89159999999999995</v>
      </c>
      <c r="L303" s="231">
        <v>2.5308999999999999</v>
      </c>
      <c r="M303" s="231">
        <v>1.1881999999999999</v>
      </c>
      <c r="N303" s="231">
        <v>3.0468999999999999</v>
      </c>
      <c r="O303" s="231">
        <v>0.93879999999999997</v>
      </c>
      <c r="P303" s="231">
        <v>0</v>
      </c>
    </row>
    <row r="304" spans="1:16" s="255" customFormat="1" ht="15">
      <c r="A304" s="247">
        <v>28</v>
      </c>
      <c r="B304" s="231">
        <v>0</v>
      </c>
      <c r="C304" s="231">
        <v>0</v>
      </c>
      <c r="D304" s="231">
        <v>3.5268000000000002</v>
      </c>
      <c r="E304" s="231">
        <v>0.89480000000000004</v>
      </c>
      <c r="F304" s="231">
        <v>4.6852999999999998</v>
      </c>
      <c r="G304" s="231">
        <v>0.80779999999999996</v>
      </c>
      <c r="H304" s="231">
        <v>3.5266999999999999</v>
      </c>
      <c r="I304" s="231">
        <v>0.84309999999999996</v>
      </c>
      <c r="J304" s="231">
        <v>3.0463</v>
      </c>
      <c r="K304" s="231">
        <v>0.82250000000000001</v>
      </c>
      <c r="L304" s="231">
        <v>2.3738999999999999</v>
      </c>
      <c r="M304" s="231">
        <v>1.2302</v>
      </c>
      <c r="N304" s="231">
        <v>2.9340999999999999</v>
      </c>
      <c r="O304" s="231">
        <v>0.90410000000000001</v>
      </c>
      <c r="P304" s="231">
        <v>0</v>
      </c>
    </row>
    <row r="305" spans="1:16" s="255" customFormat="1" ht="15">
      <c r="A305" s="247">
        <v>29</v>
      </c>
      <c r="B305" s="231">
        <v>0</v>
      </c>
      <c r="C305" s="231">
        <v>0</v>
      </c>
      <c r="D305" s="231">
        <v>3.4830000000000001</v>
      </c>
      <c r="E305" s="231">
        <v>0.87749999999999995</v>
      </c>
      <c r="F305" s="231">
        <v>4.8367000000000004</v>
      </c>
      <c r="G305" s="231">
        <v>0.79210000000000003</v>
      </c>
      <c r="H305" s="231">
        <v>3.4554</v>
      </c>
      <c r="I305" s="231">
        <v>0.8337</v>
      </c>
      <c r="J305" s="231">
        <v>2.8782000000000001</v>
      </c>
      <c r="K305" s="231">
        <v>0.75339999999999996</v>
      </c>
      <c r="L305" s="231">
        <v>2.2168999999999999</v>
      </c>
      <c r="M305" s="231">
        <v>1.2721</v>
      </c>
      <c r="N305" s="231">
        <v>2.8212000000000002</v>
      </c>
      <c r="O305" s="231">
        <v>0.86929999999999996</v>
      </c>
      <c r="P305" s="231">
        <v>0</v>
      </c>
    </row>
    <row r="306" spans="1:16" s="255" customFormat="1" ht="15">
      <c r="A306" s="247">
        <v>30</v>
      </c>
      <c r="B306" s="231">
        <v>0</v>
      </c>
      <c r="C306" s="231">
        <v>0</v>
      </c>
      <c r="D306" s="231">
        <v>3.4392999999999998</v>
      </c>
      <c r="E306" s="231">
        <v>0.86009999999999998</v>
      </c>
      <c r="F306" s="231">
        <v>4.9881000000000002</v>
      </c>
      <c r="G306" s="231">
        <v>0.77649999999999997</v>
      </c>
      <c r="H306" s="231">
        <v>3.3841999999999999</v>
      </c>
      <c r="I306" s="231">
        <v>0.82430000000000003</v>
      </c>
      <c r="J306" s="231">
        <v>2.7101000000000002</v>
      </c>
      <c r="K306" s="231">
        <v>0.68430000000000002</v>
      </c>
      <c r="L306" s="231">
        <v>2.0598999999999998</v>
      </c>
      <c r="M306" s="231">
        <v>1.3141</v>
      </c>
      <c r="N306" s="231">
        <v>2.7084000000000001</v>
      </c>
      <c r="O306" s="231">
        <v>0.83450000000000002</v>
      </c>
      <c r="P306" s="231">
        <v>0</v>
      </c>
    </row>
    <row r="307" spans="1:16" s="255" customFormat="1" ht="15">
      <c r="A307" s="247">
        <v>31</v>
      </c>
      <c r="B307" s="231">
        <v>0</v>
      </c>
      <c r="C307" s="231">
        <v>0</v>
      </c>
      <c r="D307" s="231">
        <v>3.5609999999999999</v>
      </c>
      <c r="E307" s="231">
        <v>0.85009999999999997</v>
      </c>
      <c r="F307" s="231">
        <v>4.9188000000000001</v>
      </c>
      <c r="G307" s="231">
        <v>0.76490000000000002</v>
      </c>
      <c r="H307" s="231">
        <v>3.4093</v>
      </c>
      <c r="I307" s="231">
        <v>0.8085</v>
      </c>
      <c r="J307" s="231">
        <v>2.7401</v>
      </c>
      <c r="K307" s="231">
        <v>0.67579999999999996</v>
      </c>
      <c r="L307" s="231">
        <v>2.0785</v>
      </c>
      <c r="M307" s="231">
        <v>1.2749999999999999</v>
      </c>
      <c r="N307" s="231">
        <v>2.6202999999999999</v>
      </c>
      <c r="O307" s="231">
        <v>0.83599999999999997</v>
      </c>
      <c r="P307" s="231">
        <v>0</v>
      </c>
    </row>
    <row r="308" spans="1:16" s="255" customFormat="1" ht="15">
      <c r="A308" s="247">
        <v>32</v>
      </c>
      <c r="B308" s="231">
        <v>0</v>
      </c>
      <c r="C308" s="231">
        <v>0</v>
      </c>
      <c r="D308" s="231">
        <v>3.6825999999999999</v>
      </c>
      <c r="E308" s="231">
        <v>0.84009999999999996</v>
      </c>
      <c r="F308" s="231">
        <v>4.8494000000000002</v>
      </c>
      <c r="G308" s="231">
        <v>0.75329999999999997</v>
      </c>
      <c r="H308" s="231">
        <v>3.4342999999999999</v>
      </c>
      <c r="I308" s="231">
        <v>0.79279999999999995</v>
      </c>
      <c r="J308" s="231">
        <v>2.7700999999999998</v>
      </c>
      <c r="K308" s="231">
        <v>0.6673</v>
      </c>
      <c r="L308" s="231">
        <v>2.0972</v>
      </c>
      <c r="M308" s="231">
        <v>1.2359</v>
      </c>
      <c r="N308" s="231">
        <v>2.5323000000000002</v>
      </c>
      <c r="O308" s="231">
        <v>0.83740000000000003</v>
      </c>
      <c r="P308" s="231">
        <v>0</v>
      </c>
    </row>
    <row r="309" spans="1:16" s="255" customFormat="1" ht="15">
      <c r="A309" s="247">
        <v>33</v>
      </c>
      <c r="B309" s="231">
        <v>0</v>
      </c>
      <c r="C309" s="231">
        <v>0</v>
      </c>
      <c r="D309" s="231">
        <v>4.1257000000000001</v>
      </c>
      <c r="E309" s="231">
        <v>0.94520000000000004</v>
      </c>
      <c r="F309" s="231">
        <v>4.8520000000000003</v>
      </c>
      <c r="G309" s="231">
        <v>0.87780000000000002</v>
      </c>
      <c r="H309" s="231">
        <v>3.9432999999999998</v>
      </c>
      <c r="I309" s="231">
        <v>0.91890000000000005</v>
      </c>
      <c r="J309" s="231">
        <v>3.3304999999999998</v>
      </c>
      <c r="K309" s="231">
        <v>0.9496</v>
      </c>
      <c r="L309" s="231">
        <v>2.5158</v>
      </c>
      <c r="M309" s="231">
        <v>1.4119999999999999</v>
      </c>
      <c r="N309" s="231">
        <v>2.8820999999999999</v>
      </c>
      <c r="O309" s="231">
        <v>0.996</v>
      </c>
      <c r="P309" s="231">
        <v>0</v>
      </c>
    </row>
    <row r="310" spans="1:16" s="255" customFormat="1" ht="15">
      <c r="A310" s="247">
        <v>34</v>
      </c>
      <c r="B310" s="231">
        <v>0</v>
      </c>
      <c r="C310" s="231">
        <v>0</v>
      </c>
      <c r="D310" s="231">
        <v>4.3533999999999997</v>
      </c>
      <c r="E310" s="231">
        <v>0.94379999999999997</v>
      </c>
      <c r="F310" s="231">
        <v>4.8049999999999997</v>
      </c>
      <c r="G310" s="231">
        <v>0.86950000000000005</v>
      </c>
      <c r="H310" s="231">
        <v>3.9462000000000002</v>
      </c>
      <c r="I310" s="231">
        <v>0.90580000000000005</v>
      </c>
      <c r="J310" s="231">
        <v>3.3904999999999998</v>
      </c>
      <c r="K310" s="231">
        <v>0.91190000000000004</v>
      </c>
      <c r="L310" s="231">
        <v>2.5560999999999998</v>
      </c>
      <c r="M310" s="231">
        <v>1.3734999999999999</v>
      </c>
      <c r="N310" s="231">
        <v>2.7932000000000001</v>
      </c>
      <c r="O310" s="231">
        <v>1.0046999999999999</v>
      </c>
      <c r="P310" s="231">
        <v>0</v>
      </c>
    </row>
    <row r="311" spans="1:16" s="255" customFormat="1" ht="15">
      <c r="A311" s="247">
        <v>35</v>
      </c>
      <c r="B311" s="231">
        <v>0</v>
      </c>
      <c r="C311" s="231">
        <v>0</v>
      </c>
      <c r="D311" s="231">
        <v>4.5811000000000002</v>
      </c>
      <c r="E311" s="231">
        <v>0.94240000000000002</v>
      </c>
      <c r="F311" s="231">
        <v>4.7580999999999998</v>
      </c>
      <c r="G311" s="231">
        <v>0.86119999999999997</v>
      </c>
      <c r="H311" s="231">
        <v>3.9491999999999998</v>
      </c>
      <c r="I311" s="231">
        <v>0.89270000000000005</v>
      </c>
      <c r="J311" s="231">
        <v>3.4504000000000001</v>
      </c>
      <c r="K311" s="231">
        <v>0.87419999999999998</v>
      </c>
      <c r="L311" s="231">
        <v>2.5964</v>
      </c>
      <c r="M311" s="231">
        <v>1.3349</v>
      </c>
      <c r="N311" s="231">
        <v>2.7042999999999999</v>
      </c>
      <c r="O311" s="231">
        <v>1.0133000000000001</v>
      </c>
      <c r="P311" s="231">
        <v>0</v>
      </c>
    </row>
    <row r="312" spans="1:16" s="255" customFormat="1" ht="15">
      <c r="A312" s="247">
        <v>36</v>
      </c>
      <c r="B312" s="231">
        <v>0</v>
      </c>
      <c r="C312" s="231">
        <v>0</v>
      </c>
      <c r="D312" s="231">
        <v>4.8087999999999997</v>
      </c>
      <c r="E312" s="231">
        <v>0.94110000000000005</v>
      </c>
      <c r="F312" s="231">
        <v>4.7111000000000001</v>
      </c>
      <c r="G312" s="231">
        <v>0.85289999999999999</v>
      </c>
      <c r="H312" s="231">
        <v>3.9521000000000002</v>
      </c>
      <c r="I312" s="231">
        <v>0.87960000000000005</v>
      </c>
      <c r="J312" s="231">
        <v>3.5104000000000002</v>
      </c>
      <c r="K312" s="231">
        <v>0.83650000000000002</v>
      </c>
      <c r="L312" s="231">
        <v>2.6366999999999998</v>
      </c>
      <c r="M312" s="231">
        <v>1.2963</v>
      </c>
      <c r="N312" s="231">
        <v>2.6154999999999999</v>
      </c>
      <c r="O312" s="231">
        <v>1.0219</v>
      </c>
      <c r="P312" s="231">
        <v>0</v>
      </c>
    </row>
    <row r="313" spans="1:16" s="255" customFormat="1" ht="15">
      <c r="A313" s="247">
        <v>37</v>
      </c>
      <c r="B313" s="231">
        <v>0</v>
      </c>
      <c r="C313" s="231">
        <v>0</v>
      </c>
      <c r="D313" s="231">
        <v>5.0366</v>
      </c>
      <c r="E313" s="231">
        <v>0.93969999999999998</v>
      </c>
      <c r="F313" s="231">
        <v>4.6641000000000004</v>
      </c>
      <c r="G313" s="231">
        <v>0.84460000000000002</v>
      </c>
      <c r="H313" s="231">
        <v>3.9550999999999998</v>
      </c>
      <c r="I313" s="231">
        <v>0.86650000000000005</v>
      </c>
      <c r="J313" s="231">
        <v>3.5703</v>
      </c>
      <c r="K313" s="231">
        <v>0.79879999999999995</v>
      </c>
      <c r="L313" s="231">
        <v>2.6770999999999998</v>
      </c>
      <c r="M313" s="231">
        <v>1.2578</v>
      </c>
      <c r="N313" s="231">
        <v>2.5266000000000002</v>
      </c>
      <c r="O313" s="231">
        <v>1.0305</v>
      </c>
      <c r="P313" s="231">
        <v>0</v>
      </c>
    </row>
    <row r="314" spans="1:16" s="255" customFormat="1" ht="15">
      <c r="A314" s="247">
        <v>38</v>
      </c>
      <c r="B314" s="231">
        <v>0</v>
      </c>
      <c r="C314" s="231">
        <v>0</v>
      </c>
      <c r="D314" s="231">
        <v>5.2643000000000004</v>
      </c>
      <c r="E314" s="231">
        <v>0.93830000000000002</v>
      </c>
      <c r="F314" s="231">
        <v>4.6172000000000004</v>
      </c>
      <c r="G314" s="231">
        <v>0.83630000000000004</v>
      </c>
      <c r="H314" s="231">
        <v>3.9580000000000002</v>
      </c>
      <c r="I314" s="231">
        <v>0.85329999999999995</v>
      </c>
      <c r="J314" s="231">
        <v>3.6301999999999999</v>
      </c>
      <c r="K314" s="231">
        <v>0.7611</v>
      </c>
      <c r="L314" s="231">
        <v>2.7174</v>
      </c>
      <c r="M314" s="231">
        <v>1.2192000000000001</v>
      </c>
      <c r="N314" s="231">
        <v>2.4377</v>
      </c>
      <c r="O314" s="231">
        <v>1.0390999999999999</v>
      </c>
      <c r="P314" s="231">
        <v>0</v>
      </c>
    </row>
    <row r="315" spans="1:16" s="255" customFormat="1" ht="15">
      <c r="A315" s="247">
        <v>39</v>
      </c>
      <c r="B315" s="231">
        <v>0</v>
      </c>
      <c r="C315" s="231">
        <v>0</v>
      </c>
      <c r="D315" s="231">
        <v>5.492</v>
      </c>
      <c r="E315" s="231">
        <v>0.93700000000000006</v>
      </c>
      <c r="F315" s="231">
        <v>4.5701999999999998</v>
      </c>
      <c r="G315" s="231">
        <v>0.82789999999999997</v>
      </c>
      <c r="H315" s="231">
        <v>3.9609999999999999</v>
      </c>
      <c r="I315" s="231">
        <v>0.84019999999999995</v>
      </c>
      <c r="J315" s="231">
        <v>3.6901999999999999</v>
      </c>
      <c r="K315" s="231">
        <v>0.72340000000000004</v>
      </c>
      <c r="L315" s="231">
        <v>2.7576999999999998</v>
      </c>
      <c r="M315" s="231">
        <v>1.1806000000000001</v>
      </c>
      <c r="N315" s="231">
        <v>2.3488000000000002</v>
      </c>
      <c r="O315" s="231">
        <v>1.0477000000000001</v>
      </c>
      <c r="P315" s="231">
        <v>0</v>
      </c>
    </row>
    <row r="316" spans="1:16" s="255" customFormat="1" ht="15">
      <c r="A316" s="247">
        <v>40</v>
      </c>
      <c r="B316" s="231">
        <v>0</v>
      </c>
      <c r="C316" s="231">
        <v>0</v>
      </c>
      <c r="D316" s="231">
        <v>5.7196999999999996</v>
      </c>
      <c r="E316" s="231">
        <v>0.93559999999999999</v>
      </c>
      <c r="F316" s="231">
        <v>4.5232999999999999</v>
      </c>
      <c r="G316" s="231">
        <v>0.8196</v>
      </c>
      <c r="H316" s="231">
        <v>3.9639000000000002</v>
      </c>
      <c r="I316" s="231">
        <v>0.82709999999999995</v>
      </c>
      <c r="J316" s="231">
        <v>3.7501000000000002</v>
      </c>
      <c r="K316" s="231">
        <v>0.68569999999999998</v>
      </c>
      <c r="L316" s="231">
        <v>2.798</v>
      </c>
      <c r="M316" s="231">
        <v>1.1419999999999999</v>
      </c>
      <c r="N316" s="231">
        <v>2.2599</v>
      </c>
      <c r="O316" s="231">
        <v>1.0563</v>
      </c>
      <c r="P316" s="231">
        <v>0</v>
      </c>
    </row>
    <row r="317" spans="1:16" s="255" customFormat="1" ht="15">
      <c r="A317" s="247">
        <v>41</v>
      </c>
      <c r="B317" s="231">
        <v>0</v>
      </c>
      <c r="C317" s="231">
        <v>0</v>
      </c>
      <c r="D317" s="231">
        <v>5.9474</v>
      </c>
      <c r="E317" s="231">
        <v>0.93420000000000003</v>
      </c>
      <c r="F317" s="231">
        <v>4.4763000000000002</v>
      </c>
      <c r="G317" s="231">
        <v>0.81130000000000002</v>
      </c>
      <c r="H317" s="231">
        <v>3.9668999999999999</v>
      </c>
      <c r="I317" s="231">
        <v>0.81399999999999995</v>
      </c>
      <c r="J317" s="231">
        <v>3.8100999999999998</v>
      </c>
      <c r="K317" s="231">
        <v>0.64810000000000001</v>
      </c>
      <c r="L317" s="231">
        <v>2.8384</v>
      </c>
      <c r="M317" s="231">
        <v>1.1034999999999999</v>
      </c>
      <c r="N317" s="231">
        <v>2.1711</v>
      </c>
      <c r="O317" s="231">
        <v>1.0649</v>
      </c>
      <c r="P317" s="231">
        <v>0</v>
      </c>
    </row>
    <row r="318" spans="1:16" s="255" customFormat="1" ht="15">
      <c r="A318" s="247">
        <v>42</v>
      </c>
      <c r="B318" s="231">
        <v>0</v>
      </c>
      <c r="C318" s="231">
        <v>0</v>
      </c>
      <c r="D318" s="231">
        <v>6.1750999999999996</v>
      </c>
      <c r="E318" s="231">
        <v>0.93289999999999995</v>
      </c>
      <c r="F318" s="231">
        <v>4.4294000000000002</v>
      </c>
      <c r="G318" s="231">
        <v>0.80300000000000005</v>
      </c>
      <c r="H318" s="231">
        <v>3.9698000000000002</v>
      </c>
      <c r="I318" s="231">
        <v>0.80079999999999996</v>
      </c>
      <c r="J318" s="231">
        <v>3.87</v>
      </c>
      <c r="K318" s="231">
        <v>0.61040000000000005</v>
      </c>
      <c r="L318" s="231">
        <v>2.8786999999999998</v>
      </c>
      <c r="M318" s="231">
        <v>1.0649</v>
      </c>
      <c r="N318" s="231">
        <v>2.0821999999999998</v>
      </c>
      <c r="O318" s="231">
        <v>1.0736000000000001</v>
      </c>
      <c r="P318" s="231">
        <v>0</v>
      </c>
    </row>
    <row r="319" spans="1:16" s="255" customFormat="1" ht="15">
      <c r="A319" s="247">
        <v>43</v>
      </c>
      <c r="B319" s="231">
        <v>0</v>
      </c>
      <c r="C319" s="231">
        <v>0</v>
      </c>
      <c r="D319" s="231">
        <v>5.9767999999999999</v>
      </c>
      <c r="E319" s="231">
        <v>0.91849999999999998</v>
      </c>
      <c r="F319" s="231">
        <v>4.6580000000000004</v>
      </c>
      <c r="G319" s="231">
        <v>0.79720000000000002</v>
      </c>
      <c r="H319" s="231">
        <v>4.0522</v>
      </c>
      <c r="I319" s="231">
        <v>0.79159999999999997</v>
      </c>
      <c r="J319" s="231">
        <v>3.7233000000000001</v>
      </c>
      <c r="K319" s="231">
        <v>0.60780000000000001</v>
      </c>
      <c r="L319" s="231">
        <v>2.8174000000000001</v>
      </c>
      <c r="M319" s="231">
        <v>1.0562</v>
      </c>
      <c r="N319" s="231">
        <v>2.0324</v>
      </c>
      <c r="O319" s="231">
        <v>1.0479000000000001</v>
      </c>
      <c r="P319" s="231">
        <v>0</v>
      </c>
    </row>
    <row r="320" spans="1:16" s="255" customFormat="1" ht="15">
      <c r="A320" s="247">
        <v>44</v>
      </c>
      <c r="B320" s="231">
        <v>0</v>
      </c>
      <c r="C320" s="231">
        <v>0</v>
      </c>
      <c r="D320" s="231">
        <v>5.7785000000000002</v>
      </c>
      <c r="E320" s="231">
        <v>0.9042</v>
      </c>
      <c r="F320" s="231">
        <v>4.8867000000000003</v>
      </c>
      <c r="G320" s="231">
        <v>0.79139999999999999</v>
      </c>
      <c r="H320" s="231">
        <v>4.1345999999999998</v>
      </c>
      <c r="I320" s="231">
        <v>0.7823</v>
      </c>
      <c r="J320" s="231">
        <v>3.5766</v>
      </c>
      <c r="K320" s="231">
        <v>0.60529999999999995</v>
      </c>
      <c r="L320" s="231">
        <v>2.7561</v>
      </c>
      <c r="M320" s="231">
        <v>1.0475000000000001</v>
      </c>
      <c r="N320" s="231">
        <v>1.9826999999999999</v>
      </c>
      <c r="O320" s="231">
        <v>1.0222</v>
      </c>
      <c r="P320" s="231">
        <v>0</v>
      </c>
    </row>
    <row r="321" spans="1:16" s="255" customFormat="1" ht="15">
      <c r="A321" s="247">
        <v>45</v>
      </c>
      <c r="B321" s="231">
        <v>0</v>
      </c>
      <c r="C321" s="231">
        <v>0</v>
      </c>
      <c r="D321" s="231">
        <v>5.1383999999999999</v>
      </c>
      <c r="E321" s="231">
        <v>0.97919999999999996</v>
      </c>
      <c r="F321" s="231">
        <v>4.7102000000000004</v>
      </c>
      <c r="G321" s="231">
        <v>0.97160000000000002</v>
      </c>
      <c r="H321" s="231">
        <v>4.0216000000000003</v>
      </c>
      <c r="I321" s="231">
        <v>1.0429999999999999</v>
      </c>
      <c r="J321" s="231">
        <v>3.2736000000000001</v>
      </c>
      <c r="K321" s="231">
        <v>0.89859999999999995</v>
      </c>
      <c r="L321" s="231">
        <v>2.7523</v>
      </c>
      <c r="M321" s="231">
        <v>1.3662000000000001</v>
      </c>
      <c r="N321" s="231">
        <v>2.0632999999999999</v>
      </c>
      <c r="O321" s="231">
        <v>1.2364999999999999</v>
      </c>
      <c r="P321" s="231">
        <v>0</v>
      </c>
    </row>
    <row r="322" spans="1:16" s="255" customFormat="1" ht="15">
      <c r="A322" s="247">
        <v>46</v>
      </c>
      <c r="B322" s="231">
        <v>0</v>
      </c>
      <c r="C322" s="231">
        <v>0</v>
      </c>
      <c r="D322" s="231">
        <v>4.9592999999999998</v>
      </c>
      <c r="E322" s="231">
        <v>0.97850000000000004</v>
      </c>
      <c r="F322" s="231">
        <v>4.8886000000000003</v>
      </c>
      <c r="G322" s="231">
        <v>0.97030000000000005</v>
      </c>
      <c r="H322" s="231">
        <v>4.1148999999999996</v>
      </c>
      <c r="I322" s="231">
        <v>1.0339</v>
      </c>
      <c r="J322" s="231">
        <v>3.1309999999999998</v>
      </c>
      <c r="K322" s="231">
        <v>0.89480000000000004</v>
      </c>
      <c r="L322" s="231">
        <v>2.6941999999999999</v>
      </c>
      <c r="M322" s="231">
        <v>1.357</v>
      </c>
      <c r="N322" s="231">
        <v>2.0175999999999998</v>
      </c>
      <c r="O322" s="231">
        <v>1.2173</v>
      </c>
      <c r="P322" s="231">
        <v>0</v>
      </c>
    </row>
    <row r="323" spans="1:16" s="255" customFormat="1" ht="15">
      <c r="A323" s="247">
        <v>47</v>
      </c>
      <c r="B323" s="231">
        <v>0</v>
      </c>
      <c r="C323" s="231">
        <v>0</v>
      </c>
      <c r="D323" s="231">
        <v>4.7801999999999998</v>
      </c>
      <c r="E323" s="231">
        <v>0.9778</v>
      </c>
      <c r="F323" s="231">
        <v>5.0670999999999999</v>
      </c>
      <c r="G323" s="231">
        <v>0.96899999999999997</v>
      </c>
      <c r="H323" s="231">
        <v>4.2081999999999997</v>
      </c>
      <c r="I323" s="231">
        <v>1.0248999999999999</v>
      </c>
      <c r="J323" s="231">
        <v>2.9883999999999999</v>
      </c>
      <c r="K323" s="231">
        <v>0.89100000000000001</v>
      </c>
      <c r="L323" s="231">
        <v>2.6360000000000001</v>
      </c>
      <c r="M323" s="231">
        <v>1.3479000000000001</v>
      </c>
      <c r="N323" s="231">
        <v>1.9718</v>
      </c>
      <c r="O323" s="231">
        <v>1.1980999999999999</v>
      </c>
      <c r="P323" s="231">
        <v>0</v>
      </c>
    </row>
    <row r="324" spans="1:16" s="255" customFormat="1" ht="15">
      <c r="A324" s="247">
        <v>48</v>
      </c>
      <c r="B324" s="231">
        <v>0</v>
      </c>
      <c r="C324" s="231">
        <v>0</v>
      </c>
      <c r="D324" s="231">
        <v>4.6010999999999997</v>
      </c>
      <c r="E324" s="231">
        <v>0.97709999999999997</v>
      </c>
      <c r="F324" s="231">
        <v>5.2455999999999996</v>
      </c>
      <c r="G324" s="231">
        <v>0.96760000000000002</v>
      </c>
      <c r="H324" s="231">
        <v>4.3015999999999996</v>
      </c>
      <c r="I324" s="231">
        <v>1.0158</v>
      </c>
      <c r="J324" s="231">
        <v>2.8458000000000001</v>
      </c>
      <c r="K324" s="231">
        <v>0.88719999999999999</v>
      </c>
      <c r="L324" s="231">
        <v>2.5779000000000001</v>
      </c>
      <c r="M324" s="231">
        <v>1.3388</v>
      </c>
      <c r="N324" s="231">
        <v>1.9259999999999999</v>
      </c>
      <c r="O324" s="231">
        <v>1.1788000000000001</v>
      </c>
      <c r="P324" s="231">
        <v>0</v>
      </c>
    </row>
    <row r="325" spans="1:16" s="255" customFormat="1" ht="15">
      <c r="A325" s="247">
        <v>49</v>
      </c>
      <c r="B325" s="231">
        <v>0</v>
      </c>
      <c r="C325" s="231">
        <v>0</v>
      </c>
      <c r="D325" s="231">
        <v>4.4219999999999997</v>
      </c>
      <c r="E325" s="231">
        <v>0.97650000000000003</v>
      </c>
      <c r="F325" s="231">
        <v>5.4241000000000001</v>
      </c>
      <c r="G325" s="231">
        <v>0.96630000000000005</v>
      </c>
      <c r="H325" s="231">
        <v>4.3948999999999998</v>
      </c>
      <c r="I325" s="231">
        <v>1.0067999999999999</v>
      </c>
      <c r="J325" s="231">
        <v>2.7031999999999998</v>
      </c>
      <c r="K325" s="231">
        <v>0.88339999999999996</v>
      </c>
      <c r="L325" s="231">
        <v>2.5196999999999998</v>
      </c>
      <c r="M325" s="231">
        <v>1.3297000000000001</v>
      </c>
      <c r="N325" s="231">
        <v>1.8803000000000001</v>
      </c>
      <c r="O325" s="231">
        <v>1.1596</v>
      </c>
      <c r="P325" s="231">
        <v>0</v>
      </c>
    </row>
    <row r="326" spans="1:16" s="255" customFormat="1" ht="15">
      <c r="A326" s="247">
        <v>50</v>
      </c>
      <c r="B326" s="231">
        <v>0</v>
      </c>
      <c r="C326" s="231">
        <v>0</v>
      </c>
      <c r="D326" s="231">
        <v>4.2428999999999997</v>
      </c>
      <c r="E326" s="231">
        <v>0.9758</v>
      </c>
      <c r="F326" s="231">
        <v>5.6025999999999998</v>
      </c>
      <c r="G326" s="231">
        <v>0.96499999999999997</v>
      </c>
      <c r="H326" s="231">
        <v>4.4882</v>
      </c>
      <c r="I326" s="231">
        <v>0.99770000000000003</v>
      </c>
      <c r="J326" s="231">
        <v>2.5606</v>
      </c>
      <c r="K326" s="231">
        <v>0.87960000000000005</v>
      </c>
      <c r="L326" s="231">
        <v>2.4615999999999998</v>
      </c>
      <c r="M326" s="231">
        <v>1.3205</v>
      </c>
      <c r="N326" s="231">
        <v>1.8345</v>
      </c>
      <c r="O326" s="231">
        <v>1.1404000000000001</v>
      </c>
      <c r="P326" s="231">
        <v>0</v>
      </c>
    </row>
    <row r="327" spans="1:16" s="255" customFormat="1" ht="15">
      <c r="A327" s="247">
        <v>51</v>
      </c>
      <c r="B327" s="231">
        <v>0</v>
      </c>
      <c r="C327" s="231">
        <v>0</v>
      </c>
      <c r="D327" s="231">
        <v>4.0637999999999996</v>
      </c>
      <c r="E327" s="231">
        <v>0.97509999999999997</v>
      </c>
      <c r="F327" s="231">
        <v>5.7811000000000003</v>
      </c>
      <c r="G327" s="231">
        <v>0.96360000000000001</v>
      </c>
      <c r="H327" s="231">
        <v>4.5815000000000001</v>
      </c>
      <c r="I327" s="231">
        <v>0.98870000000000002</v>
      </c>
      <c r="J327" s="231">
        <v>2.4180000000000001</v>
      </c>
      <c r="K327" s="231">
        <v>0.87580000000000002</v>
      </c>
      <c r="L327" s="231">
        <v>2.4034</v>
      </c>
      <c r="M327" s="231">
        <v>1.3113999999999999</v>
      </c>
      <c r="N327" s="231">
        <v>1.7887999999999999</v>
      </c>
      <c r="O327" s="231">
        <v>1.1212</v>
      </c>
      <c r="P327" s="231">
        <v>0</v>
      </c>
    </row>
    <row r="328" spans="1:16" s="255" customFormat="1" ht="15">
      <c r="A328" s="247">
        <v>52</v>
      </c>
      <c r="B328" s="231">
        <v>0</v>
      </c>
      <c r="C328" s="231">
        <v>0</v>
      </c>
      <c r="D328" s="231">
        <v>3.8847</v>
      </c>
      <c r="E328" s="231">
        <v>0.97440000000000004</v>
      </c>
      <c r="F328" s="231">
        <v>5.9595000000000002</v>
      </c>
      <c r="G328" s="231">
        <v>0.96230000000000004</v>
      </c>
      <c r="H328" s="231">
        <v>4.6749000000000001</v>
      </c>
      <c r="I328" s="231">
        <v>0.97960000000000003</v>
      </c>
      <c r="J328" s="231">
        <v>2.2753999999999999</v>
      </c>
      <c r="K328" s="231">
        <v>0.872</v>
      </c>
      <c r="L328" s="231">
        <v>2.3452999999999999</v>
      </c>
      <c r="M328" s="231">
        <v>1.3023</v>
      </c>
      <c r="N328" s="231">
        <v>1.7430000000000001</v>
      </c>
      <c r="O328" s="231">
        <v>1.1019000000000001</v>
      </c>
      <c r="P328" s="231">
        <v>0</v>
      </c>
    </row>
    <row r="329" spans="1:16" s="255" customFormat="1" ht="15">
      <c r="A329" s="247">
        <v>53</v>
      </c>
      <c r="B329" s="231">
        <v>0</v>
      </c>
      <c r="C329" s="231">
        <v>0</v>
      </c>
      <c r="D329" s="231">
        <v>3.7056</v>
      </c>
      <c r="E329" s="231">
        <v>0.97370000000000001</v>
      </c>
      <c r="F329" s="231">
        <v>6.1379999999999999</v>
      </c>
      <c r="G329" s="231">
        <v>0.96099999999999997</v>
      </c>
      <c r="H329" s="231">
        <v>4.7682000000000002</v>
      </c>
      <c r="I329" s="231">
        <v>0.97060000000000002</v>
      </c>
      <c r="J329" s="231">
        <v>2.1328</v>
      </c>
      <c r="K329" s="231">
        <v>0.86819999999999997</v>
      </c>
      <c r="L329" s="231">
        <v>2.2871000000000001</v>
      </c>
      <c r="M329" s="231">
        <v>1.2930999999999999</v>
      </c>
      <c r="N329" s="231">
        <v>1.6973</v>
      </c>
      <c r="O329" s="231">
        <v>1.0827</v>
      </c>
      <c r="P329" s="231">
        <v>0</v>
      </c>
    </row>
    <row r="330" spans="1:16" s="255" customFormat="1" ht="15">
      <c r="A330" s="247">
        <v>54</v>
      </c>
      <c r="B330" s="231">
        <v>0</v>
      </c>
      <c r="C330" s="231">
        <v>0</v>
      </c>
      <c r="D330" s="231">
        <v>3.5265</v>
      </c>
      <c r="E330" s="231">
        <v>0.97309999999999997</v>
      </c>
      <c r="F330" s="231">
        <v>6.3164999999999996</v>
      </c>
      <c r="G330" s="231">
        <v>0.9597</v>
      </c>
      <c r="H330" s="231">
        <v>4.8615000000000004</v>
      </c>
      <c r="I330" s="231">
        <v>0.96150000000000002</v>
      </c>
      <c r="J330" s="231">
        <v>1.9902</v>
      </c>
      <c r="K330" s="231">
        <v>0.86439999999999995</v>
      </c>
      <c r="L330" s="231">
        <v>2.2290000000000001</v>
      </c>
      <c r="M330" s="231">
        <v>1.284</v>
      </c>
      <c r="N330" s="231">
        <v>1.6515</v>
      </c>
      <c r="O330" s="231">
        <v>1.0634999999999999</v>
      </c>
      <c r="P330" s="231">
        <v>0</v>
      </c>
    </row>
    <row r="331" spans="1:16" s="255" customFormat="1" ht="15">
      <c r="A331" s="247">
        <v>55</v>
      </c>
      <c r="B331" s="231">
        <v>0</v>
      </c>
      <c r="C331" s="231">
        <v>0</v>
      </c>
      <c r="D331" s="231">
        <v>3.3721000000000001</v>
      </c>
      <c r="E331" s="231">
        <v>0.97240000000000004</v>
      </c>
      <c r="F331" s="231">
        <v>6.4481999999999999</v>
      </c>
      <c r="G331" s="231">
        <v>0.95830000000000004</v>
      </c>
      <c r="H331" s="231">
        <v>4.5968</v>
      </c>
      <c r="I331" s="231">
        <v>0.96030000000000004</v>
      </c>
      <c r="J331" s="231">
        <v>1.9666999999999999</v>
      </c>
      <c r="K331" s="231">
        <v>0.86080000000000001</v>
      </c>
      <c r="L331" s="231">
        <v>2.1734</v>
      </c>
      <c r="M331" s="231">
        <v>1.2757000000000001</v>
      </c>
      <c r="N331" s="231">
        <v>1.6175999999999999</v>
      </c>
      <c r="O331" s="231">
        <v>1.0604</v>
      </c>
      <c r="P331" s="231">
        <v>0</v>
      </c>
    </row>
    <row r="332" spans="1:16" s="255" customFormat="1" ht="15">
      <c r="A332" s="247">
        <v>56</v>
      </c>
      <c r="B332" s="231">
        <v>0</v>
      </c>
      <c r="C332" s="231">
        <v>0</v>
      </c>
      <c r="D332" s="231">
        <v>3.2176</v>
      </c>
      <c r="E332" s="231">
        <v>0.97170000000000001</v>
      </c>
      <c r="F332" s="231">
        <v>6.5799000000000003</v>
      </c>
      <c r="G332" s="231">
        <v>0.95699999999999996</v>
      </c>
      <c r="H332" s="231">
        <v>4.3320999999999996</v>
      </c>
      <c r="I332" s="231">
        <v>0.95899999999999996</v>
      </c>
      <c r="J332" s="231">
        <v>1.9433</v>
      </c>
      <c r="K332" s="231">
        <v>0.85719999999999996</v>
      </c>
      <c r="L332" s="231">
        <v>2.1177000000000001</v>
      </c>
      <c r="M332" s="231">
        <v>1.2673000000000001</v>
      </c>
      <c r="N332" s="231">
        <v>1.5835999999999999</v>
      </c>
      <c r="O332" s="231">
        <v>1.0573999999999999</v>
      </c>
      <c r="P332" s="231">
        <v>0</v>
      </c>
    </row>
    <row r="333" spans="1:16" s="255" customFormat="1" ht="15">
      <c r="A333" s="247">
        <v>57</v>
      </c>
      <c r="B333" s="231">
        <v>0</v>
      </c>
      <c r="C333" s="231">
        <v>0</v>
      </c>
      <c r="D333" s="231">
        <v>3.0632000000000001</v>
      </c>
      <c r="E333" s="231">
        <v>0.97099999999999997</v>
      </c>
      <c r="F333" s="231">
        <v>6.7115999999999998</v>
      </c>
      <c r="G333" s="231">
        <v>0.95569999999999999</v>
      </c>
      <c r="H333" s="231">
        <v>4.0674000000000001</v>
      </c>
      <c r="I333" s="231">
        <v>0.95779999999999998</v>
      </c>
      <c r="J333" s="231">
        <v>1.9198</v>
      </c>
      <c r="K333" s="231">
        <v>0.85360000000000003</v>
      </c>
      <c r="L333" s="231">
        <v>2.0621</v>
      </c>
      <c r="M333" s="231">
        <v>1.2589999999999999</v>
      </c>
      <c r="N333" s="231">
        <v>1.5497000000000001</v>
      </c>
      <c r="O333" s="231">
        <v>1.0543</v>
      </c>
      <c r="P333" s="231">
        <v>0</v>
      </c>
    </row>
    <row r="334" spans="1:16" s="255" customFormat="1" ht="15">
      <c r="A334" s="247">
        <v>58</v>
      </c>
      <c r="B334" s="231">
        <v>0</v>
      </c>
      <c r="C334" s="231">
        <v>0</v>
      </c>
      <c r="D334" s="231">
        <v>2.9087000000000001</v>
      </c>
      <c r="E334" s="231">
        <v>0.97030000000000005</v>
      </c>
      <c r="F334" s="231">
        <v>6.8433000000000002</v>
      </c>
      <c r="G334" s="231">
        <v>0.95440000000000003</v>
      </c>
      <c r="H334" s="231">
        <v>3.8027000000000002</v>
      </c>
      <c r="I334" s="231">
        <v>0.95660000000000001</v>
      </c>
      <c r="J334" s="231">
        <v>1.8963000000000001</v>
      </c>
      <c r="K334" s="231">
        <v>0.85</v>
      </c>
      <c r="L334" s="231">
        <v>2.0065</v>
      </c>
      <c r="M334" s="231">
        <v>1.2505999999999999</v>
      </c>
      <c r="N334" s="231">
        <v>1.5157</v>
      </c>
      <c r="O334" s="231">
        <v>1.0512999999999999</v>
      </c>
      <c r="P334" s="231">
        <v>0</v>
      </c>
    </row>
    <row r="335" spans="1:16" s="255" customFormat="1" ht="15">
      <c r="A335" s="247">
        <v>59</v>
      </c>
      <c r="B335" s="231">
        <v>0</v>
      </c>
      <c r="C335" s="231">
        <v>0</v>
      </c>
      <c r="D335" s="231">
        <v>2.7543000000000002</v>
      </c>
      <c r="E335" s="231">
        <v>0.96970000000000001</v>
      </c>
      <c r="F335" s="231">
        <v>6.9749999999999996</v>
      </c>
      <c r="G335" s="231">
        <v>0.95299999999999996</v>
      </c>
      <c r="H335" s="231">
        <v>3.5379999999999998</v>
      </c>
      <c r="I335" s="231">
        <v>0.95540000000000003</v>
      </c>
      <c r="J335" s="231">
        <v>1.8729</v>
      </c>
      <c r="K335" s="231">
        <v>0.84640000000000004</v>
      </c>
      <c r="L335" s="231">
        <v>1.9508000000000001</v>
      </c>
      <c r="M335" s="231">
        <v>1.2423</v>
      </c>
      <c r="N335" s="231">
        <v>1.4818</v>
      </c>
      <c r="O335" s="231">
        <v>1.0482</v>
      </c>
      <c r="P335" s="231">
        <v>0</v>
      </c>
    </row>
    <row r="336" spans="1:16" s="255" customFormat="1" ht="15">
      <c r="A336" s="247">
        <v>60</v>
      </c>
      <c r="B336" s="231">
        <v>0</v>
      </c>
      <c r="C336" s="231">
        <v>0</v>
      </c>
      <c r="D336" s="231">
        <v>2.5998000000000001</v>
      </c>
      <c r="E336" s="231">
        <v>0.96899999999999997</v>
      </c>
      <c r="F336" s="231">
        <v>7.1067</v>
      </c>
      <c r="G336" s="231">
        <v>0.95169999999999999</v>
      </c>
      <c r="H336" s="231">
        <v>3.2732999999999999</v>
      </c>
      <c r="I336" s="231">
        <v>0.95409999999999995</v>
      </c>
      <c r="J336" s="231">
        <v>1.8493999999999999</v>
      </c>
      <c r="K336" s="231">
        <v>0.84279999999999999</v>
      </c>
      <c r="L336" s="231">
        <v>1.8952</v>
      </c>
      <c r="M336" s="231">
        <v>1.2339</v>
      </c>
      <c r="N336" s="231">
        <v>1.4479</v>
      </c>
      <c r="O336" s="231">
        <v>1.0451999999999999</v>
      </c>
      <c r="P336" s="231">
        <v>0</v>
      </c>
    </row>
    <row r="337" spans="1:16" s="255" customFormat="1">
      <c r="A337" s="254"/>
      <c r="B337" s="75"/>
      <c r="C337" s="75"/>
      <c r="D337" s="75"/>
      <c r="E337" s="75"/>
      <c r="F337" s="75"/>
      <c r="G337" s="75"/>
      <c r="H337" s="75"/>
      <c r="I337" s="75"/>
      <c r="J337" s="75"/>
      <c r="K337" s="75"/>
      <c r="L337" s="75"/>
      <c r="M337" s="75"/>
      <c r="N337" s="75"/>
      <c r="O337" s="75"/>
      <c r="P337" s="75"/>
    </row>
    <row r="338" spans="1:16" s="255" customFormat="1">
      <c r="A338" s="73" t="e">
        <f>HLOOKUP('[3]NEER Claim Cost Calculator'!$I$22, B342:P403, MATCH('[3]NEER Claim Cost Calculator'!$K$22,A342:A403))</f>
        <v>#N/A</v>
      </c>
      <c r="B338" s="75"/>
      <c r="C338" s="75"/>
      <c r="D338" s="75"/>
      <c r="E338" s="75"/>
      <c r="F338" s="75"/>
      <c r="G338" s="75"/>
      <c r="H338" s="75"/>
      <c r="I338" s="75"/>
      <c r="J338" s="75"/>
      <c r="K338" s="75"/>
      <c r="L338" s="75"/>
      <c r="M338" s="75"/>
      <c r="N338" s="75"/>
      <c r="O338" s="75"/>
      <c r="P338" s="75"/>
    </row>
    <row r="339" spans="1:16" s="253" customFormat="1">
      <c r="A339" s="467" t="s">
        <v>11449</v>
      </c>
      <c r="B339" s="467"/>
      <c r="C339" s="467"/>
      <c r="D339" s="467"/>
      <c r="E339" s="467"/>
      <c r="F339" s="467"/>
      <c r="G339" s="467"/>
      <c r="H339" s="467"/>
      <c r="I339" s="467"/>
      <c r="J339" s="467"/>
      <c r="K339" s="467"/>
      <c r="L339" s="467"/>
      <c r="M339" s="467"/>
      <c r="N339" s="467"/>
      <c r="O339" s="467"/>
      <c r="P339" s="467"/>
    </row>
    <row r="340" spans="1:16" s="255" customFormat="1">
      <c r="A340" s="471" t="s">
        <v>9997</v>
      </c>
      <c r="B340" s="471"/>
      <c r="C340" s="471"/>
      <c r="D340" s="471"/>
      <c r="E340" s="471"/>
      <c r="F340" s="471"/>
      <c r="G340" s="471"/>
      <c r="H340" s="471"/>
      <c r="I340" s="471"/>
      <c r="J340" s="471"/>
      <c r="K340" s="471"/>
      <c r="L340" s="471"/>
      <c r="M340" s="471"/>
      <c r="N340" s="471"/>
      <c r="O340" s="471"/>
      <c r="P340" s="471"/>
    </row>
    <row r="341" spans="1:16" s="255" customFormat="1">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s="255" customFormat="1">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s="255" customFormat="1" ht="15">
      <c r="A343" s="247">
        <v>0</v>
      </c>
      <c r="B343" s="231">
        <v>0</v>
      </c>
      <c r="C343" s="231">
        <v>0</v>
      </c>
      <c r="D343" s="231">
        <v>10.0191</v>
      </c>
      <c r="E343" s="231">
        <v>2.9194</v>
      </c>
      <c r="F343" s="231">
        <v>16.360499999999998</v>
      </c>
      <c r="G343" s="231">
        <v>3.4763000000000002</v>
      </c>
      <c r="H343" s="231">
        <v>19.293299999999999</v>
      </c>
      <c r="I343" s="231">
        <v>2.9363000000000001</v>
      </c>
      <c r="J343" s="231">
        <v>21.4617</v>
      </c>
      <c r="K343" s="231">
        <v>2.1938</v>
      </c>
      <c r="L343" s="231">
        <v>14.1492</v>
      </c>
      <c r="M343" s="231">
        <v>7.1437999999999997</v>
      </c>
      <c r="N343" s="231">
        <v>0</v>
      </c>
      <c r="O343" s="231">
        <v>0</v>
      </c>
      <c r="P343" s="231">
        <v>0</v>
      </c>
    </row>
    <row r="344" spans="1:16" s="255" customFormat="1" ht="15">
      <c r="A344" s="247">
        <v>1</v>
      </c>
      <c r="B344" s="231">
        <v>0</v>
      </c>
      <c r="C344" s="231">
        <v>0</v>
      </c>
      <c r="D344" s="231">
        <v>8.9059000000000008</v>
      </c>
      <c r="E344" s="231">
        <v>2.5950000000000002</v>
      </c>
      <c r="F344" s="231">
        <v>14.5427</v>
      </c>
      <c r="G344" s="231">
        <v>3.09</v>
      </c>
      <c r="H344" s="231">
        <v>17.1496</v>
      </c>
      <c r="I344" s="231">
        <v>2.61</v>
      </c>
      <c r="J344" s="231">
        <v>19.077100000000002</v>
      </c>
      <c r="K344" s="231">
        <v>1.95</v>
      </c>
      <c r="L344" s="231">
        <v>12.5771</v>
      </c>
      <c r="M344" s="231">
        <v>6.35</v>
      </c>
      <c r="N344" s="231">
        <v>0</v>
      </c>
      <c r="O344" s="231">
        <v>0</v>
      </c>
      <c r="P344" s="231">
        <v>0</v>
      </c>
    </row>
    <row r="345" spans="1:16" s="255" customFormat="1" ht="15">
      <c r="A345" s="247">
        <v>2</v>
      </c>
      <c r="B345" s="231">
        <v>0</v>
      </c>
      <c r="C345" s="231">
        <v>0</v>
      </c>
      <c r="D345" s="231">
        <v>7.7926000000000002</v>
      </c>
      <c r="E345" s="231">
        <v>2.2706</v>
      </c>
      <c r="F345" s="231">
        <v>12.7248</v>
      </c>
      <c r="G345" s="231">
        <v>2.7038000000000002</v>
      </c>
      <c r="H345" s="231">
        <v>15.0059</v>
      </c>
      <c r="I345" s="231">
        <v>2.2837999999999998</v>
      </c>
      <c r="J345" s="231">
        <v>16.692399999999999</v>
      </c>
      <c r="K345" s="231">
        <v>1.7062999999999999</v>
      </c>
      <c r="L345" s="231">
        <v>11.004899999999999</v>
      </c>
      <c r="M345" s="231">
        <v>5.5563000000000002</v>
      </c>
      <c r="N345" s="231">
        <v>0</v>
      </c>
      <c r="O345" s="231">
        <v>0</v>
      </c>
      <c r="P345" s="231">
        <v>0</v>
      </c>
    </row>
    <row r="346" spans="1:16" s="255" customFormat="1" ht="15">
      <c r="A346" s="247">
        <v>3</v>
      </c>
      <c r="B346" s="231">
        <v>0</v>
      </c>
      <c r="C346" s="231">
        <v>0</v>
      </c>
      <c r="D346" s="231">
        <v>6.6794000000000002</v>
      </c>
      <c r="E346" s="231">
        <v>1.9462999999999999</v>
      </c>
      <c r="F346" s="231">
        <v>10.907</v>
      </c>
      <c r="G346" s="231">
        <v>2.3174999999999999</v>
      </c>
      <c r="H346" s="231">
        <v>12.8622</v>
      </c>
      <c r="I346" s="231">
        <v>1.9575</v>
      </c>
      <c r="J346" s="231">
        <v>14.3078</v>
      </c>
      <c r="K346" s="231">
        <v>1.4624999999999999</v>
      </c>
      <c r="L346" s="231">
        <v>9.4328000000000003</v>
      </c>
      <c r="M346" s="231">
        <v>4.7625000000000002</v>
      </c>
      <c r="N346" s="231">
        <v>0</v>
      </c>
      <c r="O346" s="231">
        <v>0</v>
      </c>
      <c r="P346" s="231">
        <v>0</v>
      </c>
    </row>
    <row r="347" spans="1:16" s="255" customFormat="1" ht="15">
      <c r="A347" s="247">
        <v>4</v>
      </c>
      <c r="B347" s="231">
        <v>0</v>
      </c>
      <c r="C347" s="231">
        <v>0</v>
      </c>
      <c r="D347" s="231">
        <v>5.5662000000000003</v>
      </c>
      <c r="E347" s="231">
        <v>1.6218999999999999</v>
      </c>
      <c r="F347" s="231">
        <v>9.0891999999999999</v>
      </c>
      <c r="G347" s="231">
        <v>1.9313</v>
      </c>
      <c r="H347" s="231">
        <v>10.718500000000001</v>
      </c>
      <c r="I347" s="231">
        <v>1.6313</v>
      </c>
      <c r="J347" s="231">
        <v>11.9232</v>
      </c>
      <c r="K347" s="231">
        <v>1.2188000000000001</v>
      </c>
      <c r="L347" s="231">
        <v>7.8606999999999996</v>
      </c>
      <c r="M347" s="231">
        <v>3.9687999999999999</v>
      </c>
      <c r="N347" s="231">
        <v>0</v>
      </c>
      <c r="O347" s="231">
        <v>0</v>
      </c>
      <c r="P347" s="231">
        <v>0</v>
      </c>
    </row>
    <row r="348" spans="1:16" s="255" customFormat="1" ht="15">
      <c r="A348" s="247">
        <v>5</v>
      </c>
      <c r="B348" s="231">
        <v>0</v>
      </c>
      <c r="C348" s="231">
        <v>0</v>
      </c>
      <c r="D348" s="231">
        <v>4.4528999999999996</v>
      </c>
      <c r="E348" s="231">
        <v>1.2975000000000001</v>
      </c>
      <c r="F348" s="231">
        <v>7.2713000000000001</v>
      </c>
      <c r="G348" s="231">
        <v>1.5449999999999999</v>
      </c>
      <c r="H348" s="231">
        <v>8.5747999999999998</v>
      </c>
      <c r="I348" s="231">
        <v>1.3049999999999999</v>
      </c>
      <c r="J348" s="231">
        <v>9.5385000000000009</v>
      </c>
      <c r="K348" s="231">
        <v>0.97499999999999998</v>
      </c>
      <c r="L348" s="231">
        <v>6.2885</v>
      </c>
      <c r="M348" s="231">
        <v>3.1749999999999998</v>
      </c>
      <c r="N348" s="231">
        <v>0</v>
      </c>
      <c r="O348" s="231">
        <v>0</v>
      </c>
      <c r="P348" s="231">
        <v>0</v>
      </c>
    </row>
    <row r="349" spans="1:16" s="255" customFormat="1" ht="15">
      <c r="A349" s="247">
        <v>6</v>
      </c>
      <c r="B349" s="231">
        <v>0</v>
      </c>
      <c r="C349" s="231">
        <v>0</v>
      </c>
      <c r="D349" s="231">
        <v>3.3397000000000001</v>
      </c>
      <c r="E349" s="231">
        <v>0.97309999999999997</v>
      </c>
      <c r="F349" s="231">
        <v>5.4535</v>
      </c>
      <c r="G349" s="231">
        <v>1.1588000000000001</v>
      </c>
      <c r="H349" s="231">
        <v>6.4310999999999998</v>
      </c>
      <c r="I349" s="231">
        <v>0.9788</v>
      </c>
      <c r="J349" s="231">
        <v>7.1539000000000001</v>
      </c>
      <c r="K349" s="231">
        <v>0.73129999999999995</v>
      </c>
      <c r="L349" s="231">
        <v>4.7164000000000001</v>
      </c>
      <c r="M349" s="231">
        <v>2.3813</v>
      </c>
      <c r="N349" s="231">
        <v>0</v>
      </c>
      <c r="O349" s="231">
        <v>0</v>
      </c>
      <c r="P349" s="231">
        <v>0</v>
      </c>
    </row>
    <row r="350" spans="1:16" s="255" customFormat="1" ht="15">
      <c r="A350" s="247">
        <v>7</v>
      </c>
      <c r="B350" s="231">
        <v>0</v>
      </c>
      <c r="C350" s="231">
        <v>0</v>
      </c>
      <c r="D350" s="231">
        <v>3.2671999999999999</v>
      </c>
      <c r="E350" s="231">
        <v>0.94610000000000005</v>
      </c>
      <c r="F350" s="231">
        <v>5.1737000000000002</v>
      </c>
      <c r="G350" s="231">
        <v>1.1266</v>
      </c>
      <c r="H350" s="231">
        <v>6.1460999999999997</v>
      </c>
      <c r="I350" s="231">
        <v>0.9516</v>
      </c>
      <c r="J350" s="231">
        <v>6.8422000000000001</v>
      </c>
      <c r="K350" s="231">
        <v>0.71089999999999998</v>
      </c>
      <c r="L350" s="231">
        <v>4.5538999999999996</v>
      </c>
      <c r="M350" s="231">
        <v>2.3151000000000002</v>
      </c>
      <c r="N350" s="231">
        <v>0</v>
      </c>
      <c r="O350" s="231">
        <v>0</v>
      </c>
      <c r="P350" s="231">
        <v>0</v>
      </c>
    </row>
    <row r="351" spans="1:16" s="255" customFormat="1" ht="15">
      <c r="A351" s="247">
        <v>8</v>
      </c>
      <c r="B351" s="231">
        <v>0</v>
      </c>
      <c r="C351" s="231">
        <v>0</v>
      </c>
      <c r="D351" s="231">
        <v>3.1947999999999999</v>
      </c>
      <c r="E351" s="231">
        <v>0.91910000000000003</v>
      </c>
      <c r="F351" s="231">
        <v>4.8940000000000001</v>
      </c>
      <c r="G351" s="231">
        <v>1.0944</v>
      </c>
      <c r="H351" s="231">
        <v>5.8611000000000004</v>
      </c>
      <c r="I351" s="231">
        <v>0.9244</v>
      </c>
      <c r="J351" s="231">
        <v>6.5305</v>
      </c>
      <c r="K351" s="231">
        <v>0.69059999999999999</v>
      </c>
      <c r="L351" s="231">
        <v>4.3914</v>
      </c>
      <c r="M351" s="231">
        <v>2.2490000000000001</v>
      </c>
      <c r="N351" s="231">
        <v>0</v>
      </c>
      <c r="O351" s="231">
        <v>0</v>
      </c>
      <c r="P351" s="231">
        <v>0</v>
      </c>
    </row>
    <row r="352" spans="1:16" s="255" customFormat="1" ht="15">
      <c r="A352" s="247">
        <v>9</v>
      </c>
      <c r="B352" s="231">
        <v>0</v>
      </c>
      <c r="C352" s="231">
        <v>0</v>
      </c>
      <c r="D352" s="231">
        <v>3.1223000000000001</v>
      </c>
      <c r="E352" s="231">
        <v>0.89200000000000002</v>
      </c>
      <c r="F352" s="231">
        <v>4.6142000000000003</v>
      </c>
      <c r="G352" s="231">
        <v>1.0622</v>
      </c>
      <c r="H352" s="231">
        <v>5.5761000000000003</v>
      </c>
      <c r="I352" s="231">
        <v>0.8972</v>
      </c>
      <c r="J352" s="231">
        <v>6.2188999999999997</v>
      </c>
      <c r="K352" s="231">
        <v>0.67030000000000001</v>
      </c>
      <c r="L352" s="231">
        <v>4.2289000000000003</v>
      </c>
      <c r="M352" s="231">
        <v>2.1827999999999999</v>
      </c>
      <c r="N352" s="231">
        <v>0</v>
      </c>
      <c r="O352" s="231">
        <v>0</v>
      </c>
      <c r="P352" s="231">
        <v>0</v>
      </c>
    </row>
    <row r="353" spans="1:16" s="255" customFormat="1" ht="15">
      <c r="A353" s="247">
        <v>10</v>
      </c>
      <c r="B353" s="231">
        <v>0</v>
      </c>
      <c r="C353" s="231">
        <v>0</v>
      </c>
      <c r="D353" s="231">
        <v>3.0497999999999998</v>
      </c>
      <c r="E353" s="231">
        <v>0.86499999999999999</v>
      </c>
      <c r="F353" s="231">
        <v>4.3343999999999996</v>
      </c>
      <c r="G353" s="231">
        <v>1.03</v>
      </c>
      <c r="H353" s="231">
        <v>5.2911999999999999</v>
      </c>
      <c r="I353" s="231">
        <v>0.87</v>
      </c>
      <c r="J353" s="231">
        <v>5.9071999999999996</v>
      </c>
      <c r="K353" s="231">
        <v>0.65</v>
      </c>
      <c r="L353" s="231">
        <v>4.0663999999999998</v>
      </c>
      <c r="M353" s="231">
        <v>2.1166999999999998</v>
      </c>
      <c r="N353" s="231">
        <v>0</v>
      </c>
      <c r="O353" s="231">
        <v>0</v>
      </c>
      <c r="P353" s="231">
        <v>0</v>
      </c>
    </row>
    <row r="354" spans="1:16" s="255" customFormat="1" ht="15">
      <c r="A354" s="247">
        <v>11</v>
      </c>
      <c r="B354" s="231">
        <v>0</v>
      </c>
      <c r="C354" s="231">
        <v>0</v>
      </c>
      <c r="D354" s="231">
        <v>2.9773000000000001</v>
      </c>
      <c r="E354" s="231">
        <v>0.83799999999999997</v>
      </c>
      <c r="F354" s="231">
        <v>4.0545999999999998</v>
      </c>
      <c r="G354" s="231">
        <v>0.99780000000000002</v>
      </c>
      <c r="H354" s="231">
        <v>5.0061999999999998</v>
      </c>
      <c r="I354" s="231">
        <v>0.84279999999999999</v>
      </c>
      <c r="J354" s="231">
        <v>5.5955000000000004</v>
      </c>
      <c r="K354" s="231">
        <v>0.62970000000000004</v>
      </c>
      <c r="L354" s="231">
        <v>3.9037999999999999</v>
      </c>
      <c r="M354" s="231">
        <v>2.0505</v>
      </c>
      <c r="N354" s="231">
        <v>0</v>
      </c>
      <c r="O354" s="231">
        <v>0</v>
      </c>
      <c r="P354" s="231">
        <v>0</v>
      </c>
    </row>
    <row r="355" spans="1:16" s="255" customFormat="1" ht="15">
      <c r="A355" s="247">
        <v>12</v>
      </c>
      <c r="B355" s="231">
        <v>0</v>
      </c>
      <c r="C355" s="231">
        <v>0</v>
      </c>
      <c r="D355" s="231">
        <v>2.9049</v>
      </c>
      <c r="E355" s="231">
        <v>0.81089999999999995</v>
      </c>
      <c r="F355" s="231">
        <v>3.7749000000000001</v>
      </c>
      <c r="G355" s="231">
        <v>0.96560000000000001</v>
      </c>
      <c r="H355" s="231">
        <v>4.7211999999999996</v>
      </c>
      <c r="I355" s="231">
        <v>0.81559999999999999</v>
      </c>
      <c r="J355" s="231">
        <v>5.2838000000000003</v>
      </c>
      <c r="K355" s="231">
        <v>0.60940000000000005</v>
      </c>
      <c r="L355" s="231">
        <v>3.7412999999999998</v>
      </c>
      <c r="M355" s="231">
        <v>1.9843999999999999</v>
      </c>
      <c r="N355" s="231">
        <v>0</v>
      </c>
      <c r="O355" s="231">
        <v>0</v>
      </c>
      <c r="P355" s="231">
        <v>0</v>
      </c>
    </row>
    <row r="356" spans="1:16" s="255" customFormat="1" ht="15">
      <c r="A356" s="247">
        <v>13</v>
      </c>
      <c r="B356" s="231">
        <v>0</v>
      </c>
      <c r="C356" s="231">
        <v>0</v>
      </c>
      <c r="D356" s="231">
        <v>2.8323999999999998</v>
      </c>
      <c r="E356" s="231">
        <v>0.78390000000000004</v>
      </c>
      <c r="F356" s="231">
        <v>3.4950999999999999</v>
      </c>
      <c r="G356" s="231">
        <v>0.93340000000000001</v>
      </c>
      <c r="H356" s="231">
        <v>4.4362000000000004</v>
      </c>
      <c r="I356" s="231">
        <v>0.78839999999999999</v>
      </c>
      <c r="J356" s="231">
        <v>4.9721000000000002</v>
      </c>
      <c r="K356" s="231">
        <v>0.58909999999999996</v>
      </c>
      <c r="L356" s="231">
        <v>3.5788000000000002</v>
      </c>
      <c r="M356" s="231">
        <v>1.9181999999999999</v>
      </c>
      <c r="N356" s="231">
        <v>0</v>
      </c>
      <c r="O356" s="231">
        <v>0</v>
      </c>
      <c r="P356" s="231">
        <v>0</v>
      </c>
    </row>
    <row r="357" spans="1:16" s="255" customFormat="1" ht="15">
      <c r="A357" s="247">
        <v>14</v>
      </c>
      <c r="B357" s="231">
        <v>0</v>
      </c>
      <c r="C357" s="231">
        <v>0</v>
      </c>
      <c r="D357" s="231">
        <v>2.7599</v>
      </c>
      <c r="E357" s="231">
        <v>0.75690000000000002</v>
      </c>
      <c r="F357" s="231">
        <v>3.2153</v>
      </c>
      <c r="G357" s="231">
        <v>0.90129999999999999</v>
      </c>
      <c r="H357" s="231">
        <v>4.1512000000000002</v>
      </c>
      <c r="I357" s="231">
        <v>0.76129999999999998</v>
      </c>
      <c r="J357" s="231">
        <v>4.6604999999999999</v>
      </c>
      <c r="K357" s="231">
        <v>0.56879999999999997</v>
      </c>
      <c r="L357" s="231">
        <v>3.4163000000000001</v>
      </c>
      <c r="M357" s="231">
        <v>1.8521000000000001</v>
      </c>
      <c r="N357" s="231">
        <v>0</v>
      </c>
      <c r="O357" s="231">
        <v>0</v>
      </c>
      <c r="P357" s="231">
        <v>0</v>
      </c>
    </row>
    <row r="358" spans="1:16" s="255" customFormat="1" ht="15">
      <c r="A358" s="247">
        <v>15</v>
      </c>
      <c r="B358" s="231">
        <v>0</v>
      </c>
      <c r="C358" s="231">
        <v>0</v>
      </c>
      <c r="D358" s="231">
        <v>2.6873999999999998</v>
      </c>
      <c r="E358" s="231">
        <v>0.7298</v>
      </c>
      <c r="F358" s="231">
        <v>2.9356</v>
      </c>
      <c r="G358" s="231">
        <v>0.86909999999999998</v>
      </c>
      <c r="H358" s="231">
        <v>3.8662000000000001</v>
      </c>
      <c r="I358" s="231">
        <v>0.73409999999999997</v>
      </c>
      <c r="J358" s="231">
        <v>4.3487999999999998</v>
      </c>
      <c r="K358" s="231">
        <v>0.5484</v>
      </c>
      <c r="L358" s="231">
        <v>3.2538</v>
      </c>
      <c r="M358" s="231">
        <v>1.7859</v>
      </c>
      <c r="N358" s="231">
        <v>0</v>
      </c>
      <c r="O358" s="231">
        <v>0</v>
      </c>
      <c r="P358" s="231">
        <v>0</v>
      </c>
    </row>
    <row r="359" spans="1:16" s="255" customFormat="1" ht="15">
      <c r="A359" s="247">
        <v>16</v>
      </c>
      <c r="B359" s="231">
        <v>0</v>
      </c>
      <c r="C359" s="231">
        <v>0</v>
      </c>
      <c r="D359" s="231">
        <v>2.6150000000000002</v>
      </c>
      <c r="E359" s="231">
        <v>0.70279999999999998</v>
      </c>
      <c r="F359" s="231">
        <v>2.6558000000000002</v>
      </c>
      <c r="G359" s="231">
        <v>0.83689999999999998</v>
      </c>
      <c r="H359" s="231">
        <v>3.5811999999999999</v>
      </c>
      <c r="I359" s="231">
        <v>0.70689999999999997</v>
      </c>
      <c r="J359" s="231">
        <v>4.0370999999999997</v>
      </c>
      <c r="K359" s="231">
        <v>0.52810000000000001</v>
      </c>
      <c r="L359" s="231">
        <v>3.0912999999999999</v>
      </c>
      <c r="M359" s="231">
        <v>1.7198</v>
      </c>
      <c r="N359" s="231">
        <v>0</v>
      </c>
      <c r="O359" s="231">
        <v>0</v>
      </c>
      <c r="P359" s="231">
        <v>0</v>
      </c>
    </row>
    <row r="360" spans="1:16" s="255" customFormat="1" ht="15">
      <c r="A360" s="247">
        <v>17</v>
      </c>
      <c r="B360" s="231">
        <v>0</v>
      </c>
      <c r="C360" s="231">
        <v>0</v>
      </c>
      <c r="D360" s="231">
        <v>2.5425</v>
      </c>
      <c r="E360" s="231">
        <v>0.67579999999999996</v>
      </c>
      <c r="F360" s="231">
        <v>2.3759999999999999</v>
      </c>
      <c r="G360" s="231">
        <v>0.80469999999999997</v>
      </c>
      <c r="H360" s="231">
        <v>3.2961999999999998</v>
      </c>
      <c r="I360" s="231">
        <v>0.67969999999999997</v>
      </c>
      <c r="J360" s="231">
        <v>3.7254</v>
      </c>
      <c r="K360" s="231">
        <v>0.50780000000000003</v>
      </c>
      <c r="L360" s="231">
        <v>2.9287999999999998</v>
      </c>
      <c r="M360" s="231">
        <v>1.6536</v>
      </c>
      <c r="N360" s="231">
        <v>0</v>
      </c>
      <c r="O360" s="231">
        <v>0</v>
      </c>
      <c r="P360" s="231">
        <v>0</v>
      </c>
    </row>
    <row r="361" spans="1:16" s="255" customFormat="1" ht="15">
      <c r="A361" s="247">
        <v>18</v>
      </c>
      <c r="B361" s="231">
        <v>0</v>
      </c>
      <c r="C361" s="231">
        <v>0</v>
      </c>
      <c r="D361" s="231">
        <v>2.4700000000000002</v>
      </c>
      <c r="E361" s="231">
        <v>0.64880000000000004</v>
      </c>
      <c r="F361" s="231">
        <v>2.0962999999999998</v>
      </c>
      <c r="G361" s="231">
        <v>0.77249999999999996</v>
      </c>
      <c r="H361" s="231">
        <v>3.0112999999999999</v>
      </c>
      <c r="I361" s="231">
        <v>0.65249999999999997</v>
      </c>
      <c r="J361" s="231">
        <v>3.4138000000000002</v>
      </c>
      <c r="K361" s="231">
        <v>0.48749999999999999</v>
      </c>
      <c r="L361" s="231">
        <v>2.7663000000000002</v>
      </c>
      <c r="M361" s="231">
        <v>1.5874999999999999</v>
      </c>
      <c r="N361" s="231">
        <v>2.8085</v>
      </c>
      <c r="O361" s="231">
        <v>1.1333</v>
      </c>
      <c r="P361" s="231">
        <v>0</v>
      </c>
    </row>
    <row r="362" spans="1:16" s="255" customFormat="1" ht="15">
      <c r="A362" s="247">
        <v>19</v>
      </c>
      <c r="B362" s="231">
        <v>0</v>
      </c>
      <c r="C362" s="231">
        <v>0</v>
      </c>
      <c r="D362" s="231">
        <v>2.7058</v>
      </c>
      <c r="E362" s="231">
        <v>0.63929999999999998</v>
      </c>
      <c r="F362" s="231">
        <v>2.2216999999999998</v>
      </c>
      <c r="G362" s="231">
        <v>0.75839999999999996</v>
      </c>
      <c r="H362" s="231">
        <v>2.9868000000000001</v>
      </c>
      <c r="I362" s="231">
        <v>0.65410000000000001</v>
      </c>
      <c r="J362" s="231">
        <v>3.2959999999999998</v>
      </c>
      <c r="K362" s="231">
        <v>0.49280000000000002</v>
      </c>
      <c r="L362" s="231">
        <v>2.673</v>
      </c>
      <c r="M362" s="231">
        <v>1.5584</v>
      </c>
      <c r="N362" s="231">
        <v>2.7305000000000001</v>
      </c>
      <c r="O362" s="231">
        <v>1.1017999999999999</v>
      </c>
      <c r="P362" s="231">
        <v>0</v>
      </c>
    </row>
    <row r="363" spans="1:16" s="255" customFormat="1" ht="15">
      <c r="A363" s="247">
        <v>20</v>
      </c>
      <c r="B363" s="231">
        <v>0</v>
      </c>
      <c r="C363" s="231">
        <v>0</v>
      </c>
      <c r="D363" s="231">
        <v>2.9416000000000002</v>
      </c>
      <c r="E363" s="231">
        <v>0.62990000000000002</v>
      </c>
      <c r="F363" s="231">
        <v>2.3471000000000002</v>
      </c>
      <c r="G363" s="231">
        <v>0.74429999999999996</v>
      </c>
      <c r="H363" s="231">
        <v>2.9622999999999999</v>
      </c>
      <c r="I363" s="231">
        <v>0.65569999999999995</v>
      </c>
      <c r="J363" s="231">
        <v>3.1783000000000001</v>
      </c>
      <c r="K363" s="231">
        <v>0.498</v>
      </c>
      <c r="L363" s="231">
        <v>2.5796999999999999</v>
      </c>
      <c r="M363" s="231">
        <v>1.5293000000000001</v>
      </c>
      <c r="N363" s="231">
        <v>2.6524999999999999</v>
      </c>
      <c r="O363" s="231">
        <v>1.0704</v>
      </c>
      <c r="P363" s="231">
        <v>0</v>
      </c>
    </row>
    <row r="364" spans="1:16" s="255" customFormat="1" ht="15">
      <c r="A364" s="247">
        <v>21</v>
      </c>
      <c r="B364" s="231">
        <v>0</v>
      </c>
      <c r="C364" s="231">
        <v>0</v>
      </c>
      <c r="D364" s="231">
        <v>4.3236999999999997</v>
      </c>
      <c r="E364" s="231">
        <v>0.84560000000000002</v>
      </c>
      <c r="F364" s="231">
        <v>3.3658000000000001</v>
      </c>
      <c r="G364" s="231">
        <v>0.99539999999999995</v>
      </c>
      <c r="H364" s="231">
        <v>4.0037000000000003</v>
      </c>
      <c r="I364" s="231">
        <v>0.89549999999999996</v>
      </c>
      <c r="J364" s="231">
        <v>4.1730999999999998</v>
      </c>
      <c r="K364" s="231">
        <v>0.68559999999999999</v>
      </c>
      <c r="L364" s="231">
        <v>3.3902000000000001</v>
      </c>
      <c r="M364" s="231">
        <v>2.0449000000000002</v>
      </c>
      <c r="N364" s="231">
        <v>3.4870000000000001</v>
      </c>
      <c r="O364" s="231">
        <v>1.4682999999999999</v>
      </c>
      <c r="P364" s="231">
        <v>0</v>
      </c>
    </row>
    <row r="365" spans="1:16" s="255" customFormat="1" ht="15">
      <c r="A365" s="247">
        <v>22</v>
      </c>
      <c r="B365" s="231">
        <v>0</v>
      </c>
      <c r="C365" s="231">
        <v>0</v>
      </c>
      <c r="D365" s="231">
        <v>4.6407999999999996</v>
      </c>
      <c r="E365" s="231">
        <v>0.83230000000000004</v>
      </c>
      <c r="F365" s="231">
        <v>3.5337999999999998</v>
      </c>
      <c r="G365" s="231">
        <v>0.97560000000000002</v>
      </c>
      <c r="H365" s="231">
        <v>3.9678</v>
      </c>
      <c r="I365" s="231">
        <v>0.89710000000000001</v>
      </c>
      <c r="J365" s="231">
        <v>4.0105000000000004</v>
      </c>
      <c r="K365" s="231">
        <v>0.69230000000000003</v>
      </c>
      <c r="L365" s="231">
        <v>3.2612999999999999</v>
      </c>
      <c r="M365" s="231">
        <v>2.0041000000000002</v>
      </c>
      <c r="N365" s="231">
        <v>3.3813</v>
      </c>
      <c r="O365" s="231">
        <v>1.4238</v>
      </c>
      <c r="P365" s="231">
        <v>0</v>
      </c>
    </row>
    <row r="366" spans="1:16" s="255" customFormat="1" ht="15">
      <c r="A366" s="247">
        <v>23</v>
      </c>
      <c r="B366" s="231">
        <v>0</v>
      </c>
      <c r="C366" s="231">
        <v>0</v>
      </c>
      <c r="D366" s="231">
        <v>4.9580000000000002</v>
      </c>
      <c r="E366" s="231">
        <v>0.81889999999999996</v>
      </c>
      <c r="F366" s="231">
        <v>3.7018</v>
      </c>
      <c r="G366" s="231">
        <v>0.95579999999999998</v>
      </c>
      <c r="H366" s="231">
        <v>3.9319999999999999</v>
      </c>
      <c r="I366" s="231">
        <v>0.89870000000000005</v>
      </c>
      <c r="J366" s="231">
        <v>3.8479999999999999</v>
      </c>
      <c r="K366" s="231">
        <v>0.69899999999999995</v>
      </c>
      <c r="L366" s="231">
        <v>3.1324999999999998</v>
      </c>
      <c r="M366" s="231">
        <v>1.9633</v>
      </c>
      <c r="N366" s="231">
        <v>3.2757000000000001</v>
      </c>
      <c r="O366" s="231">
        <v>1.3793</v>
      </c>
      <c r="P366" s="231">
        <v>0</v>
      </c>
    </row>
    <row r="367" spans="1:16" s="255" customFormat="1" ht="15">
      <c r="A367" s="247">
        <v>24</v>
      </c>
      <c r="B367" s="231">
        <v>0</v>
      </c>
      <c r="C367" s="231">
        <v>0</v>
      </c>
      <c r="D367" s="231">
        <v>5.2751000000000001</v>
      </c>
      <c r="E367" s="231">
        <v>0.80549999999999999</v>
      </c>
      <c r="F367" s="231">
        <v>3.8696999999999999</v>
      </c>
      <c r="G367" s="231">
        <v>0.93610000000000004</v>
      </c>
      <c r="H367" s="231">
        <v>3.8961999999999999</v>
      </c>
      <c r="I367" s="231">
        <v>0.9002</v>
      </c>
      <c r="J367" s="231">
        <v>3.6854</v>
      </c>
      <c r="K367" s="231">
        <v>0.70569999999999999</v>
      </c>
      <c r="L367" s="231">
        <v>3.0036</v>
      </c>
      <c r="M367" s="231">
        <v>1.9225000000000001</v>
      </c>
      <c r="N367" s="231">
        <v>3.17</v>
      </c>
      <c r="O367" s="231">
        <v>1.3348</v>
      </c>
      <c r="P367" s="231">
        <v>0</v>
      </c>
    </row>
    <row r="368" spans="1:16" s="255" customFormat="1" ht="15">
      <c r="A368" s="247">
        <v>25</v>
      </c>
      <c r="B368" s="231">
        <v>0</v>
      </c>
      <c r="C368" s="231">
        <v>0</v>
      </c>
      <c r="D368" s="231">
        <v>5.5922000000000001</v>
      </c>
      <c r="E368" s="231">
        <v>0.79210000000000003</v>
      </c>
      <c r="F368" s="231">
        <v>4.0377000000000001</v>
      </c>
      <c r="G368" s="231">
        <v>0.9163</v>
      </c>
      <c r="H368" s="231">
        <v>3.8603000000000001</v>
      </c>
      <c r="I368" s="231">
        <v>0.90180000000000005</v>
      </c>
      <c r="J368" s="231">
        <v>3.5228000000000002</v>
      </c>
      <c r="K368" s="231">
        <v>0.71240000000000003</v>
      </c>
      <c r="L368" s="231">
        <v>2.8748</v>
      </c>
      <c r="M368" s="231">
        <v>1.8816999999999999</v>
      </c>
      <c r="N368" s="231">
        <v>3.0642999999999998</v>
      </c>
      <c r="O368" s="231">
        <v>1.2903</v>
      </c>
      <c r="P368" s="231">
        <v>0</v>
      </c>
    </row>
    <row r="369" spans="1:16" s="255" customFormat="1" ht="15">
      <c r="A369" s="247">
        <v>26</v>
      </c>
      <c r="B369" s="231">
        <v>0</v>
      </c>
      <c r="C369" s="231">
        <v>0</v>
      </c>
      <c r="D369" s="231">
        <v>5.9093999999999998</v>
      </c>
      <c r="E369" s="231">
        <v>0.77880000000000005</v>
      </c>
      <c r="F369" s="231">
        <v>4.2055999999999996</v>
      </c>
      <c r="G369" s="231">
        <v>0.89649999999999996</v>
      </c>
      <c r="H369" s="231">
        <v>3.8245</v>
      </c>
      <c r="I369" s="231">
        <v>0.90339999999999998</v>
      </c>
      <c r="J369" s="231">
        <v>3.3603000000000001</v>
      </c>
      <c r="K369" s="231">
        <v>0.71899999999999997</v>
      </c>
      <c r="L369" s="231">
        <v>2.7458999999999998</v>
      </c>
      <c r="M369" s="231">
        <v>1.8409</v>
      </c>
      <c r="N369" s="231">
        <v>2.9586999999999999</v>
      </c>
      <c r="O369" s="231">
        <v>1.2458</v>
      </c>
      <c r="P369" s="231">
        <v>0</v>
      </c>
    </row>
    <row r="370" spans="1:16" s="255" customFormat="1" ht="15">
      <c r="A370" s="247">
        <v>27</v>
      </c>
      <c r="B370" s="231">
        <v>0</v>
      </c>
      <c r="C370" s="231">
        <v>0</v>
      </c>
      <c r="D370" s="231">
        <v>6.2264999999999997</v>
      </c>
      <c r="E370" s="231">
        <v>0.76539999999999997</v>
      </c>
      <c r="F370" s="231">
        <v>4.3735999999999997</v>
      </c>
      <c r="G370" s="231">
        <v>0.87680000000000002</v>
      </c>
      <c r="H370" s="231">
        <v>3.7887</v>
      </c>
      <c r="I370" s="231">
        <v>0.90490000000000004</v>
      </c>
      <c r="J370" s="231">
        <v>3.1977000000000002</v>
      </c>
      <c r="K370" s="231">
        <v>0.72570000000000001</v>
      </c>
      <c r="L370" s="231">
        <v>2.6171000000000002</v>
      </c>
      <c r="M370" s="231">
        <v>1.8</v>
      </c>
      <c r="N370" s="231">
        <v>2.8530000000000002</v>
      </c>
      <c r="O370" s="231">
        <v>1.2013</v>
      </c>
      <c r="P370" s="231">
        <v>0</v>
      </c>
    </row>
    <row r="371" spans="1:16" s="255" customFormat="1" ht="15">
      <c r="A371" s="247">
        <v>28</v>
      </c>
      <c r="B371" s="231">
        <v>0</v>
      </c>
      <c r="C371" s="231">
        <v>0</v>
      </c>
      <c r="D371" s="231">
        <v>6.5437000000000003</v>
      </c>
      <c r="E371" s="231">
        <v>0.752</v>
      </c>
      <c r="F371" s="231">
        <v>4.5415000000000001</v>
      </c>
      <c r="G371" s="231">
        <v>0.85699999999999998</v>
      </c>
      <c r="H371" s="231">
        <v>3.7528000000000001</v>
      </c>
      <c r="I371" s="231">
        <v>0.90649999999999997</v>
      </c>
      <c r="J371" s="231">
        <v>3.0352000000000001</v>
      </c>
      <c r="K371" s="231">
        <v>0.73240000000000005</v>
      </c>
      <c r="L371" s="231">
        <v>2.4882</v>
      </c>
      <c r="M371" s="231">
        <v>1.7592000000000001</v>
      </c>
      <c r="N371" s="231">
        <v>2.7473000000000001</v>
      </c>
      <c r="O371" s="231">
        <v>1.1568000000000001</v>
      </c>
      <c r="P371" s="231">
        <v>0</v>
      </c>
    </row>
    <row r="372" spans="1:16" s="255" customFormat="1" ht="15">
      <c r="A372" s="247">
        <v>29</v>
      </c>
      <c r="B372" s="231">
        <v>0</v>
      </c>
      <c r="C372" s="231">
        <v>0</v>
      </c>
      <c r="D372" s="231">
        <v>6.8608000000000002</v>
      </c>
      <c r="E372" s="231">
        <v>0.73870000000000002</v>
      </c>
      <c r="F372" s="231">
        <v>4.7095000000000002</v>
      </c>
      <c r="G372" s="231">
        <v>0.83720000000000006</v>
      </c>
      <c r="H372" s="231">
        <v>3.7170000000000001</v>
      </c>
      <c r="I372" s="231">
        <v>0.90810000000000002</v>
      </c>
      <c r="J372" s="231">
        <v>2.8725999999999998</v>
      </c>
      <c r="K372" s="231">
        <v>0.73909999999999998</v>
      </c>
      <c r="L372" s="231">
        <v>2.3593999999999999</v>
      </c>
      <c r="M372" s="231">
        <v>1.7183999999999999</v>
      </c>
      <c r="N372" s="231">
        <v>2.6417000000000002</v>
      </c>
      <c r="O372" s="231">
        <v>1.1123000000000001</v>
      </c>
      <c r="P372" s="231">
        <v>0</v>
      </c>
    </row>
    <row r="373" spans="1:16" s="255" customFormat="1" ht="15">
      <c r="A373" s="247">
        <v>30</v>
      </c>
      <c r="B373" s="231">
        <v>0</v>
      </c>
      <c r="C373" s="231">
        <v>0</v>
      </c>
      <c r="D373" s="231">
        <v>7.1779999999999999</v>
      </c>
      <c r="E373" s="231">
        <v>0.72529999999999994</v>
      </c>
      <c r="F373" s="231">
        <v>4.8775000000000004</v>
      </c>
      <c r="G373" s="231">
        <v>0.8175</v>
      </c>
      <c r="H373" s="231">
        <v>3.6810999999999998</v>
      </c>
      <c r="I373" s="231">
        <v>0.90959999999999996</v>
      </c>
      <c r="J373" s="231">
        <v>2.7101000000000002</v>
      </c>
      <c r="K373" s="231">
        <v>0.74580000000000002</v>
      </c>
      <c r="L373" s="231">
        <v>2.2305000000000001</v>
      </c>
      <c r="M373" s="231">
        <v>1.6776</v>
      </c>
      <c r="N373" s="231">
        <v>2.536</v>
      </c>
      <c r="O373" s="231">
        <v>1.0678000000000001</v>
      </c>
      <c r="P373" s="231">
        <v>0</v>
      </c>
    </row>
    <row r="374" spans="1:16" s="255" customFormat="1" ht="15">
      <c r="A374" s="247">
        <v>31</v>
      </c>
      <c r="B374" s="231">
        <v>0</v>
      </c>
      <c r="C374" s="231">
        <v>0</v>
      </c>
      <c r="D374" s="231">
        <v>7.2545000000000002</v>
      </c>
      <c r="E374" s="231">
        <v>0.71650000000000003</v>
      </c>
      <c r="F374" s="231">
        <v>4.7920999999999996</v>
      </c>
      <c r="G374" s="231">
        <v>0.81069999999999998</v>
      </c>
      <c r="H374" s="231">
        <v>3.6602999999999999</v>
      </c>
      <c r="I374" s="231">
        <v>0.89849999999999997</v>
      </c>
      <c r="J374" s="231">
        <v>2.8031000000000001</v>
      </c>
      <c r="K374" s="231">
        <v>0.74590000000000001</v>
      </c>
      <c r="L374" s="231">
        <v>2.2271999999999998</v>
      </c>
      <c r="M374" s="231">
        <v>1.6364000000000001</v>
      </c>
      <c r="N374" s="231">
        <v>2.4626000000000001</v>
      </c>
      <c r="O374" s="231">
        <v>1.0414000000000001</v>
      </c>
      <c r="P374" s="231">
        <v>0</v>
      </c>
    </row>
    <row r="375" spans="1:16" s="255" customFormat="1" ht="15">
      <c r="A375" s="247">
        <v>32</v>
      </c>
      <c r="B375" s="231">
        <v>0</v>
      </c>
      <c r="C375" s="231">
        <v>0</v>
      </c>
      <c r="D375" s="231">
        <v>7.3311000000000002</v>
      </c>
      <c r="E375" s="231">
        <v>0.7077</v>
      </c>
      <c r="F375" s="231">
        <v>4.7068000000000003</v>
      </c>
      <c r="G375" s="231">
        <v>0.80400000000000005</v>
      </c>
      <c r="H375" s="231">
        <v>3.6394000000000002</v>
      </c>
      <c r="I375" s="231">
        <v>0.88739999999999997</v>
      </c>
      <c r="J375" s="231">
        <v>2.8961000000000001</v>
      </c>
      <c r="K375" s="231">
        <v>0.746</v>
      </c>
      <c r="L375" s="231">
        <v>2.2240000000000002</v>
      </c>
      <c r="M375" s="231">
        <v>1.5952</v>
      </c>
      <c r="N375" s="231">
        <v>2.3892000000000002</v>
      </c>
      <c r="O375" s="231">
        <v>1.0148999999999999</v>
      </c>
      <c r="P375" s="231">
        <v>0</v>
      </c>
    </row>
    <row r="376" spans="1:16" s="255" customFormat="1" ht="15">
      <c r="A376" s="247">
        <v>33</v>
      </c>
      <c r="B376" s="231">
        <v>0</v>
      </c>
      <c r="C376" s="231">
        <v>0</v>
      </c>
      <c r="D376" s="231">
        <v>8.8101000000000003</v>
      </c>
      <c r="E376" s="231">
        <v>0.82779999999999998</v>
      </c>
      <c r="F376" s="231">
        <v>5.4671000000000003</v>
      </c>
      <c r="G376" s="231">
        <v>0.94489999999999996</v>
      </c>
      <c r="H376" s="231">
        <v>4.2908999999999997</v>
      </c>
      <c r="I376" s="231">
        <v>1.0377000000000001</v>
      </c>
      <c r="J376" s="231">
        <v>3.5686</v>
      </c>
      <c r="K376" s="231">
        <v>0.85619999999999996</v>
      </c>
      <c r="L376" s="231">
        <v>2.6353</v>
      </c>
      <c r="M376" s="231">
        <v>1.8355999999999999</v>
      </c>
      <c r="N376" s="231">
        <v>2.7328999999999999</v>
      </c>
      <c r="O376" s="231">
        <v>1.0381</v>
      </c>
      <c r="P376" s="231">
        <v>0</v>
      </c>
    </row>
    <row r="377" spans="1:16" s="255" customFormat="1" ht="15">
      <c r="A377" s="247">
        <v>34</v>
      </c>
      <c r="B377" s="231">
        <v>0</v>
      </c>
      <c r="C377" s="231">
        <v>0</v>
      </c>
      <c r="D377" s="231">
        <v>8.9650999999999996</v>
      </c>
      <c r="E377" s="231">
        <v>0.8226</v>
      </c>
      <c r="F377" s="231">
        <v>5.3993000000000002</v>
      </c>
      <c r="G377" s="231">
        <v>0.94310000000000005</v>
      </c>
      <c r="H377" s="231">
        <v>4.2946</v>
      </c>
      <c r="I377" s="231">
        <v>1.0310999999999999</v>
      </c>
      <c r="J377" s="231">
        <v>3.7079</v>
      </c>
      <c r="K377" s="231">
        <v>0.85260000000000002</v>
      </c>
      <c r="L377" s="231">
        <v>2.6494</v>
      </c>
      <c r="M377" s="231">
        <v>1.7972999999999999</v>
      </c>
      <c r="N377" s="231">
        <v>2.6610999999999998</v>
      </c>
      <c r="O377" s="231">
        <v>1.0279</v>
      </c>
      <c r="P377" s="231">
        <v>0</v>
      </c>
    </row>
    <row r="378" spans="1:16" s="255" customFormat="1" ht="15">
      <c r="A378" s="247">
        <v>35</v>
      </c>
      <c r="B378" s="231">
        <v>0</v>
      </c>
      <c r="C378" s="231">
        <v>0</v>
      </c>
      <c r="D378" s="231">
        <v>9.1201000000000008</v>
      </c>
      <c r="E378" s="231">
        <v>0.8175</v>
      </c>
      <c r="F378" s="231">
        <v>5.3315000000000001</v>
      </c>
      <c r="G378" s="231">
        <v>0.94130000000000003</v>
      </c>
      <c r="H378" s="231">
        <v>4.2984</v>
      </c>
      <c r="I378" s="231">
        <v>1.0245</v>
      </c>
      <c r="J378" s="231">
        <v>3.8472</v>
      </c>
      <c r="K378" s="231">
        <v>0.84899999999999998</v>
      </c>
      <c r="L378" s="231">
        <v>2.6634000000000002</v>
      </c>
      <c r="M378" s="231">
        <v>1.7591000000000001</v>
      </c>
      <c r="N378" s="231">
        <v>2.5891999999999999</v>
      </c>
      <c r="O378" s="231">
        <v>1.0176000000000001</v>
      </c>
      <c r="P378" s="231">
        <v>0</v>
      </c>
    </row>
    <row r="379" spans="1:16" s="255" customFormat="1" ht="15">
      <c r="A379" s="247">
        <v>36</v>
      </c>
      <c r="B379" s="231">
        <v>0</v>
      </c>
      <c r="C379" s="231">
        <v>0</v>
      </c>
      <c r="D379" s="231">
        <v>9.2751999999999999</v>
      </c>
      <c r="E379" s="231">
        <v>0.81230000000000002</v>
      </c>
      <c r="F379" s="231">
        <v>5.2637</v>
      </c>
      <c r="G379" s="231">
        <v>0.9395</v>
      </c>
      <c r="H379" s="231">
        <v>4.3021000000000003</v>
      </c>
      <c r="I379" s="231">
        <v>1.0179</v>
      </c>
      <c r="J379" s="231">
        <v>3.9864999999999999</v>
      </c>
      <c r="K379" s="231">
        <v>0.84540000000000004</v>
      </c>
      <c r="L379" s="231">
        <v>2.6775000000000002</v>
      </c>
      <c r="M379" s="231">
        <v>1.7208000000000001</v>
      </c>
      <c r="N379" s="231">
        <v>2.5173999999999999</v>
      </c>
      <c r="O379" s="231">
        <v>1.0074000000000001</v>
      </c>
      <c r="P379" s="231">
        <v>0</v>
      </c>
    </row>
    <row r="380" spans="1:16" s="255" customFormat="1" ht="15">
      <c r="A380" s="247">
        <v>37</v>
      </c>
      <c r="B380" s="231">
        <v>0</v>
      </c>
      <c r="C380" s="231">
        <v>0</v>
      </c>
      <c r="D380" s="231">
        <v>9.4301999999999992</v>
      </c>
      <c r="E380" s="231">
        <v>0.80710000000000004</v>
      </c>
      <c r="F380" s="231">
        <v>5.1959</v>
      </c>
      <c r="G380" s="231">
        <v>0.93759999999999999</v>
      </c>
      <c r="H380" s="231">
        <v>4.3057999999999996</v>
      </c>
      <c r="I380" s="231">
        <v>1.0113000000000001</v>
      </c>
      <c r="J380" s="231">
        <v>4.1257999999999999</v>
      </c>
      <c r="K380" s="231">
        <v>0.8417</v>
      </c>
      <c r="L380" s="231">
        <v>2.6916000000000002</v>
      </c>
      <c r="M380" s="231">
        <v>1.6826000000000001</v>
      </c>
      <c r="N380" s="231">
        <v>2.4456000000000002</v>
      </c>
      <c r="O380" s="231">
        <v>0.99709999999999999</v>
      </c>
      <c r="P380" s="231">
        <v>0</v>
      </c>
    </row>
    <row r="381" spans="1:16" s="255" customFormat="1" ht="15">
      <c r="A381" s="247">
        <v>38</v>
      </c>
      <c r="B381" s="231">
        <v>0</v>
      </c>
      <c r="C381" s="231">
        <v>0</v>
      </c>
      <c r="D381" s="231">
        <v>9.5852000000000004</v>
      </c>
      <c r="E381" s="231">
        <v>0.80200000000000005</v>
      </c>
      <c r="F381" s="231">
        <v>5.1281999999999996</v>
      </c>
      <c r="G381" s="231">
        <v>0.93579999999999997</v>
      </c>
      <c r="H381" s="231">
        <v>4.3095999999999997</v>
      </c>
      <c r="I381" s="231">
        <v>1.0046999999999999</v>
      </c>
      <c r="J381" s="231">
        <v>4.2651000000000003</v>
      </c>
      <c r="K381" s="231">
        <v>0.83809999999999996</v>
      </c>
      <c r="L381" s="231">
        <v>2.7056</v>
      </c>
      <c r="M381" s="231">
        <v>1.6443000000000001</v>
      </c>
      <c r="N381" s="231">
        <v>2.3738000000000001</v>
      </c>
      <c r="O381" s="231">
        <v>0.9869</v>
      </c>
      <c r="P381" s="231">
        <v>0</v>
      </c>
    </row>
    <row r="382" spans="1:16" s="255" customFormat="1" ht="15">
      <c r="A382" s="247">
        <v>39</v>
      </c>
      <c r="B382" s="231">
        <v>0</v>
      </c>
      <c r="C382" s="231">
        <v>0</v>
      </c>
      <c r="D382" s="231">
        <v>9.7402999999999995</v>
      </c>
      <c r="E382" s="231">
        <v>0.79679999999999995</v>
      </c>
      <c r="F382" s="231">
        <v>5.0603999999999996</v>
      </c>
      <c r="G382" s="231">
        <v>0.93400000000000005</v>
      </c>
      <c r="H382" s="231">
        <v>4.3132999999999999</v>
      </c>
      <c r="I382" s="231">
        <v>0.99809999999999999</v>
      </c>
      <c r="J382" s="231">
        <v>4.4044999999999996</v>
      </c>
      <c r="K382" s="231">
        <v>0.83450000000000002</v>
      </c>
      <c r="L382" s="231">
        <v>2.7197</v>
      </c>
      <c r="M382" s="231">
        <v>1.6061000000000001</v>
      </c>
      <c r="N382" s="231">
        <v>2.302</v>
      </c>
      <c r="O382" s="231">
        <v>0.97660000000000002</v>
      </c>
      <c r="P382" s="231">
        <v>0</v>
      </c>
    </row>
    <row r="383" spans="1:16" s="255" customFormat="1" ht="15">
      <c r="A383" s="247">
        <v>40</v>
      </c>
      <c r="B383" s="231">
        <v>0</v>
      </c>
      <c r="C383" s="231">
        <v>0</v>
      </c>
      <c r="D383" s="231">
        <v>9.8953000000000007</v>
      </c>
      <c r="E383" s="231">
        <v>0.79169999999999996</v>
      </c>
      <c r="F383" s="231">
        <v>4.9926000000000004</v>
      </c>
      <c r="G383" s="231">
        <v>0.93220000000000003</v>
      </c>
      <c r="H383" s="231">
        <v>4.3170999999999999</v>
      </c>
      <c r="I383" s="231">
        <v>0.99150000000000005</v>
      </c>
      <c r="J383" s="231">
        <v>4.5438000000000001</v>
      </c>
      <c r="K383" s="231">
        <v>0.83089999999999997</v>
      </c>
      <c r="L383" s="231">
        <v>2.7336999999999998</v>
      </c>
      <c r="M383" s="231">
        <v>1.5678000000000001</v>
      </c>
      <c r="N383" s="231">
        <v>2.2302</v>
      </c>
      <c r="O383" s="231">
        <v>0.96640000000000004</v>
      </c>
      <c r="P383" s="231">
        <v>0</v>
      </c>
    </row>
    <row r="384" spans="1:16" s="255" customFormat="1" ht="15">
      <c r="A384" s="247">
        <v>41</v>
      </c>
      <c r="B384" s="231">
        <v>0</v>
      </c>
      <c r="C384" s="231">
        <v>0</v>
      </c>
      <c r="D384" s="231">
        <v>10.0503</v>
      </c>
      <c r="E384" s="231">
        <v>0.78649999999999998</v>
      </c>
      <c r="F384" s="231">
        <v>4.9248000000000003</v>
      </c>
      <c r="G384" s="231">
        <v>0.9304</v>
      </c>
      <c r="H384" s="231">
        <v>4.3208000000000002</v>
      </c>
      <c r="I384" s="231">
        <v>0.9849</v>
      </c>
      <c r="J384" s="231">
        <v>4.6830999999999996</v>
      </c>
      <c r="K384" s="231">
        <v>0.82730000000000004</v>
      </c>
      <c r="L384" s="231">
        <v>2.7477999999999998</v>
      </c>
      <c r="M384" s="231">
        <v>1.5296000000000001</v>
      </c>
      <c r="N384" s="231">
        <v>2.1583000000000001</v>
      </c>
      <c r="O384" s="231">
        <v>0.95609999999999995</v>
      </c>
      <c r="P384" s="231">
        <v>0</v>
      </c>
    </row>
    <row r="385" spans="1:16" s="255" customFormat="1" ht="15">
      <c r="A385" s="247">
        <v>42</v>
      </c>
      <c r="B385" s="231">
        <v>0</v>
      </c>
      <c r="C385" s="231">
        <v>0</v>
      </c>
      <c r="D385" s="231">
        <v>10.205299999999999</v>
      </c>
      <c r="E385" s="231">
        <v>0.78139999999999998</v>
      </c>
      <c r="F385" s="231">
        <v>4.8570000000000002</v>
      </c>
      <c r="G385" s="231">
        <v>0.92849999999999999</v>
      </c>
      <c r="H385" s="231">
        <v>4.3246000000000002</v>
      </c>
      <c r="I385" s="231">
        <v>0.97829999999999995</v>
      </c>
      <c r="J385" s="231">
        <v>4.8224</v>
      </c>
      <c r="K385" s="231">
        <v>0.82369999999999999</v>
      </c>
      <c r="L385" s="231">
        <v>2.7618</v>
      </c>
      <c r="M385" s="231">
        <v>1.4913000000000001</v>
      </c>
      <c r="N385" s="231">
        <v>2.0865</v>
      </c>
      <c r="O385" s="231">
        <v>0.94589999999999996</v>
      </c>
      <c r="P385" s="231">
        <v>0</v>
      </c>
    </row>
    <row r="386" spans="1:16" s="255" customFormat="1" ht="15">
      <c r="A386" s="247">
        <v>43</v>
      </c>
      <c r="B386" s="231">
        <v>0</v>
      </c>
      <c r="C386" s="231">
        <v>0</v>
      </c>
      <c r="D386" s="231">
        <v>10.039899999999999</v>
      </c>
      <c r="E386" s="231">
        <v>0.78049999999999997</v>
      </c>
      <c r="F386" s="231">
        <v>4.8680000000000003</v>
      </c>
      <c r="G386" s="231">
        <v>0.92349999999999999</v>
      </c>
      <c r="H386" s="231">
        <v>4.2850000000000001</v>
      </c>
      <c r="I386" s="231">
        <v>0.96779999999999999</v>
      </c>
      <c r="J386" s="231">
        <v>4.8642000000000003</v>
      </c>
      <c r="K386" s="231">
        <v>0.82230000000000003</v>
      </c>
      <c r="L386" s="231">
        <v>2.7145999999999999</v>
      </c>
      <c r="M386" s="231">
        <v>1.4825999999999999</v>
      </c>
      <c r="N386" s="231">
        <v>2.0411999999999999</v>
      </c>
      <c r="O386" s="231">
        <v>0.9476</v>
      </c>
      <c r="P386" s="231">
        <v>0</v>
      </c>
    </row>
    <row r="387" spans="1:16" s="255" customFormat="1" ht="15">
      <c r="A387" s="247">
        <v>44</v>
      </c>
      <c r="B387" s="231">
        <v>0</v>
      </c>
      <c r="C387" s="231">
        <v>0</v>
      </c>
      <c r="D387" s="231">
        <v>9.8744999999999994</v>
      </c>
      <c r="E387" s="231">
        <v>0.77959999999999996</v>
      </c>
      <c r="F387" s="231">
        <v>4.8789999999999996</v>
      </c>
      <c r="G387" s="231">
        <v>0.91859999999999997</v>
      </c>
      <c r="H387" s="231">
        <v>4.2454999999999998</v>
      </c>
      <c r="I387" s="231">
        <v>0.95740000000000003</v>
      </c>
      <c r="J387" s="231">
        <v>4.9058999999999999</v>
      </c>
      <c r="K387" s="231">
        <v>0.82099999999999995</v>
      </c>
      <c r="L387" s="231">
        <v>2.6674000000000002</v>
      </c>
      <c r="M387" s="231">
        <v>1.4738</v>
      </c>
      <c r="N387" s="231">
        <v>1.9958</v>
      </c>
      <c r="O387" s="231">
        <v>0.94940000000000002</v>
      </c>
      <c r="P387" s="231">
        <v>0</v>
      </c>
    </row>
    <row r="388" spans="1:16" s="255" customFormat="1" ht="15">
      <c r="A388" s="247">
        <v>45</v>
      </c>
      <c r="B388" s="231">
        <v>0</v>
      </c>
      <c r="C388" s="231">
        <v>0</v>
      </c>
      <c r="D388" s="231">
        <v>8.9446999999999992</v>
      </c>
      <c r="E388" s="231">
        <v>1.1208</v>
      </c>
      <c r="F388" s="231">
        <v>4.7164000000000001</v>
      </c>
      <c r="G388" s="231">
        <v>1.2415</v>
      </c>
      <c r="H388" s="231">
        <v>4.1235999999999997</v>
      </c>
      <c r="I388" s="231">
        <v>1.2715000000000001</v>
      </c>
      <c r="J388" s="231">
        <v>4.7664</v>
      </c>
      <c r="K388" s="231">
        <v>1.2445999999999999</v>
      </c>
      <c r="L388" s="231">
        <v>2.8763000000000001</v>
      </c>
      <c r="M388" s="231">
        <v>1.8924000000000001</v>
      </c>
      <c r="N388" s="231">
        <v>2.1911999999999998</v>
      </c>
      <c r="O388" s="231">
        <v>1.3098000000000001</v>
      </c>
      <c r="P388" s="231">
        <v>0</v>
      </c>
    </row>
    <row r="389" spans="1:16" s="255" customFormat="1" ht="15">
      <c r="A389" s="247">
        <v>46</v>
      </c>
      <c r="B389" s="231">
        <v>0</v>
      </c>
      <c r="C389" s="231">
        <v>0</v>
      </c>
      <c r="D389" s="231">
        <v>8.7774999999999999</v>
      </c>
      <c r="E389" s="231">
        <v>1.1181000000000001</v>
      </c>
      <c r="F389" s="231">
        <v>4.7137000000000002</v>
      </c>
      <c r="G389" s="231">
        <v>1.2354000000000001</v>
      </c>
      <c r="H389" s="231">
        <v>4.0791000000000004</v>
      </c>
      <c r="I389" s="231">
        <v>1.2607999999999999</v>
      </c>
      <c r="J389" s="231">
        <v>4.7896000000000001</v>
      </c>
      <c r="K389" s="231">
        <v>1.2383999999999999</v>
      </c>
      <c r="L389" s="231">
        <v>2.8304999999999998</v>
      </c>
      <c r="M389" s="231">
        <v>1.8817999999999999</v>
      </c>
      <c r="N389" s="231">
        <v>2.1478999999999999</v>
      </c>
      <c r="O389" s="231">
        <v>1.3064</v>
      </c>
      <c r="P389" s="231">
        <v>0</v>
      </c>
    </row>
    <row r="390" spans="1:16" s="255" customFormat="1" ht="15">
      <c r="A390" s="247">
        <v>47</v>
      </c>
      <c r="B390" s="231">
        <v>0</v>
      </c>
      <c r="C390" s="231">
        <v>0</v>
      </c>
      <c r="D390" s="231">
        <v>8.6103000000000005</v>
      </c>
      <c r="E390" s="231">
        <v>1.1153999999999999</v>
      </c>
      <c r="F390" s="231">
        <v>4.7110000000000003</v>
      </c>
      <c r="G390" s="231">
        <v>1.2293000000000001</v>
      </c>
      <c r="H390" s="231">
        <v>4.0346000000000002</v>
      </c>
      <c r="I390" s="231">
        <v>1.25</v>
      </c>
      <c r="J390" s="231">
        <v>4.8128000000000002</v>
      </c>
      <c r="K390" s="231">
        <v>1.2322</v>
      </c>
      <c r="L390" s="231">
        <v>2.7848000000000002</v>
      </c>
      <c r="M390" s="231">
        <v>1.8712</v>
      </c>
      <c r="N390" s="231">
        <v>2.1046</v>
      </c>
      <c r="O390" s="231">
        <v>1.3029999999999999</v>
      </c>
      <c r="P390" s="231">
        <v>0</v>
      </c>
    </row>
    <row r="391" spans="1:16" s="255" customFormat="1" ht="15">
      <c r="A391" s="247">
        <v>48</v>
      </c>
      <c r="B391" s="231">
        <v>0</v>
      </c>
      <c r="C391" s="231">
        <v>0</v>
      </c>
      <c r="D391" s="231">
        <v>8.4430999999999994</v>
      </c>
      <c r="E391" s="231">
        <v>1.1127</v>
      </c>
      <c r="F391" s="231">
        <v>4.7083000000000004</v>
      </c>
      <c r="G391" s="231">
        <v>1.2231000000000001</v>
      </c>
      <c r="H391" s="231">
        <v>3.9901</v>
      </c>
      <c r="I391" s="231">
        <v>1.2392000000000001</v>
      </c>
      <c r="J391" s="231">
        <v>4.8361000000000001</v>
      </c>
      <c r="K391" s="231">
        <v>1.226</v>
      </c>
      <c r="L391" s="231">
        <v>2.7389999999999999</v>
      </c>
      <c r="M391" s="231">
        <v>1.8606</v>
      </c>
      <c r="N391" s="231">
        <v>2.0613000000000001</v>
      </c>
      <c r="O391" s="231">
        <v>1.2996000000000001</v>
      </c>
      <c r="P391" s="231">
        <v>0</v>
      </c>
    </row>
    <row r="392" spans="1:16" s="255" customFormat="1" ht="15">
      <c r="A392" s="247">
        <v>49</v>
      </c>
      <c r="B392" s="231">
        <v>0</v>
      </c>
      <c r="C392" s="231">
        <v>0</v>
      </c>
      <c r="D392" s="231">
        <v>8.2759</v>
      </c>
      <c r="E392" s="231">
        <v>1.1100000000000001</v>
      </c>
      <c r="F392" s="231">
        <v>4.7055999999999996</v>
      </c>
      <c r="G392" s="231">
        <v>1.2170000000000001</v>
      </c>
      <c r="H392" s="231">
        <v>3.9456000000000002</v>
      </c>
      <c r="I392" s="231">
        <v>1.2283999999999999</v>
      </c>
      <c r="J392" s="231">
        <v>4.8593000000000002</v>
      </c>
      <c r="K392" s="231">
        <v>1.2198</v>
      </c>
      <c r="L392" s="231">
        <v>2.6932999999999998</v>
      </c>
      <c r="M392" s="231">
        <v>1.85</v>
      </c>
      <c r="N392" s="231">
        <v>2.0179999999999998</v>
      </c>
      <c r="O392" s="231">
        <v>1.2962</v>
      </c>
      <c r="P392" s="231">
        <v>0</v>
      </c>
    </row>
    <row r="393" spans="1:16" s="255" customFormat="1" ht="15">
      <c r="A393" s="247">
        <v>50</v>
      </c>
      <c r="B393" s="231">
        <v>0</v>
      </c>
      <c r="C393" s="231">
        <v>0</v>
      </c>
      <c r="D393" s="231">
        <v>8.1087000000000007</v>
      </c>
      <c r="E393" s="231">
        <v>1.1073</v>
      </c>
      <c r="F393" s="231">
        <v>4.7028999999999996</v>
      </c>
      <c r="G393" s="231">
        <v>1.2109000000000001</v>
      </c>
      <c r="H393" s="231">
        <v>3.9009999999999998</v>
      </c>
      <c r="I393" s="231">
        <v>1.2176</v>
      </c>
      <c r="J393" s="231">
        <v>4.8826000000000001</v>
      </c>
      <c r="K393" s="231">
        <v>1.2136</v>
      </c>
      <c r="L393" s="231">
        <v>2.6475</v>
      </c>
      <c r="M393" s="231">
        <v>1.8393999999999999</v>
      </c>
      <c r="N393" s="231">
        <v>1.9746999999999999</v>
      </c>
      <c r="O393" s="231">
        <v>1.2927999999999999</v>
      </c>
      <c r="P393" s="231">
        <v>0</v>
      </c>
    </row>
    <row r="394" spans="1:16" s="255" customFormat="1" ht="15">
      <c r="A394" s="247">
        <v>51</v>
      </c>
      <c r="B394" s="231">
        <v>0</v>
      </c>
      <c r="C394" s="231">
        <v>0</v>
      </c>
      <c r="D394" s="231">
        <v>7.9416000000000002</v>
      </c>
      <c r="E394" s="231">
        <v>1.1046</v>
      </c>
      <c r="F394" s="231">
        <v>4.7000999999999999</v>
      </c>
      <c r="G394" s="231">
        <v>1.2048000000000001</v>
      </c>
      <c r="H394" s="231">
        <v>3.8565</v>
      </c>
      <c r="I394" s="231">
        <v>1.2068000000000001</v>
      </c>
      <c r="J394" s="231">
        <v>4.9058000000000002</v>
      </c>
      <c r="K394" s="231">
        <v>1.2074</v>
      </c>
      <c r="L394" s="231">
        <v>2.6017999999999999</v>
      </c>
      <c r="M394" s="231">
        <v>1.8288</v>
      </c>
      <c r="N394" s="231">
        <v>1.9314</v>
      </c>
      <c r="O394" s="231">
        <v>1.2894000000000001</v>
      </c>
      <c r="P394" s="231">
        <v>0</v>
      </c>
    </row>
    <row r="395" spans="1:16" s="255" customFormat="1" ht="15">
      <c r="A395" s="247">
        <v>52</v>
      </c>
      <c r="B395" s="231">
        <v>0</v>
      </c>
      <c r="C395" s="231">
        <v>0</v>
      </c>
      <c r="D395" s="231">
        <v>7.7744</v>
      </c>
      <c r="E395" s="231">
        <v>1.1019000000000001</v>
      </c>
      <c r="F395" s="231">
        <v>4.6974</v>
      </c>
      <c r="G395" s="231">
        <v>1.1987000000000001</v>
      </c>
      <c r="H395" s="231">
        <v>3.8119999999999998</v>
      </c>
      <c r="I395" s="231">
        <v>1.1960999999999999</v>
      </c>
      <c r="J395" s="231">
        <v>4.9290000000000003</v>
      </c>
      <c r="K395" s="231">
        <v>1.2012</v>
      </c>
      <c r="L395" s="231">
        <v>2.556</v>
      </c>
      <c r="M395" s="231">
        <v>1.8182</v>
      </c>
      <c r="N395" s="231">
        <v>1.8880999999999999</v>
      </c>
      <c r="O395" s="231">
        <v>1.286</v>
      </c>
      <c r="P395" s="231">
        <v>0</v>
      </c>
    </row>
    <row r="396" spans="1:16" s="255" customFormat="1" ht="15">
      <c r="A396" s="247">
        <v>53</v>
      </c>
      <c r="B396" s="231">
        <v>0</v>
      </c>
      <c r="C396" s="231">
        <v>0</v>
      </c>
      <c r="D396" s="231">
        <v>7.6071999999999997</v>
      </c>
      <c r="E396" s="231">
        <v>1.0992</v>
      </c>
      <c r="F396" s="231">
        <v>4.6947000000000001</v>
      </c>
      <c r="G396" s="231">
        <v>1.1926000000000001</v>
      </c>
      <c r="H396" s="231">
        <v>3.7675000000000001</v>
      </c>
      <c r="I396" s="231">
        <v>1.1853</v>
      </c>
      <c r="J396" s="231">
        <v>4.9523000000000001</v>
      </c>
      <c r="K396" s="231">
        <v>1.1950000000000001</v>
      </c>
      <c r="L396" s="231">
        <v>2.5103</v>
      </c>
      <c r="M396" s="231">
        <v>1.8076000000000001</v>
      </c>
      <c r="N396" s="231">
        <v>1.8448</v>
      </c>
      <c r="O396" s="231">
        <v>1.2825</v>
      </c>
      <c r="P396" s="231">
        <v>0</v>
      </c>
    </row>
    <row r="397" spans="1:16" s="255" customFormat="1" ht="15">
      <c r="A397" s="247">
        <v>54</v>
      </c>
      <c r="B397" s="231">
        <v>0</v>
      </c>
      <c r="C397" s="231">
        <v>0</v>
      </c>
      <c r="D397" s="231">
        <v>7.44</v>
      </c>
      <c r="E397" s="231">
        <v>1.0965</v>
      </c>
      <c r="F397" s="231">
        <v>4.6920000000000002</v>
      </c>
      <c r="G397" s="231">
        <v>1.1865000000000001</v>
      </c>
      <c r="H397" s="231">
        <v>3.7229999999999999</v>
      </c>
      <c r="I397" s="231">
        <v>1.1745000000000001</v>
      </c>
      <c r="J397" s="231">
        <v>4.9755000000000003</v>
      </c>
      <c r="K397" s="231">
        <v>1.1888000000000001</v>
      </c>
      <c r="L397" s="231">
        <v>2.4645000000000001</v>
      </c>
      <c r="M397" s="231">
        <v>1.7969999999999999</v>
      </c>
      <c r="N397" s="231">
        <v>1.8015000000000001</v>
      </c>
      <c r="O397" s="231">
        <v>1.2790999999999999</v>
      </c>
      <c r="P397" s="231">
        <v>0</v>
      </c>
    </row>
    <row r="398" spans="1:16" s="255" customFormat="1" ht="15">
      <c r="A398" s="247">
        <v>55</v>
      </c>
      <c r="B398" s="231">
        <v>0</v>
      </c>
      <c r="C398" s="231">
        <v>0</v>
      </c>
      <c r="D398" s="231">
        <v>7.4020000000000001</v>
      </c>
      <c r="E398" s="231">
        <v>1.0956999999999999</v>
      </c>
      <c r="F398" s="231">
        <v>4.6608000000000001</v>
      </c>
      <c r="G398" s="231">
        <v>1.1786000000000001</v>
      </c>
      <c r="H398" s="231">
        <v>3.8492000000000002</v>
      </c>
      <c r="I398" s="231">
        <v>1.1685000000000001</v>
      </c>
      <c r="J398" s="231">
        <v>4.8144999999999998</v>
      </c>
      <c r="K398" s="231">
        <v>1.1826000000000001</v>
      </c>
      <c r="L398" s="231">
        <v>2.4371</v>
      </c>
      <c r="M398" s="231">
        <v>1.7799</v>
      </c>
      <c r="N398" s="231">
        <v>1.7694000000000001</v>
      </c>
      <c r="O398" s="231">
        <v>1.2757000000000001</v>
      </c>
      <c r="P398" s="231">
        <v>0</v>
      </c>
    </row>
    <row r="399" spans="1:16" s="255" customFormat="1" ht="15">
      <c r="A399" s="247">
        <v>56</v>
      </c>
      <c r="B399" s="231">
        <v>0</v>
      </c>
      <c r="C399" s="231">
        <v>0</v>
      </c>
      <c r="D399" s="231">
        <v>7.3640999999999996</v>
      </c>
      <c r="E399" s="231">
        <v>1.095</v>
      </c>
      <c r="F399" s="231">
        <v>4.6296999999999997</v>
      </c>
      <c r="G399" s="231">
        <v>1.1707000000000001</v>
      </c>
      <c r="H399" s="231">
        <v>3.9752999999999998</v>
      </c>
      <c r="I399" s="231">
        <v>1.1625000000000001</v>
      </c>
      <c r="J399" s="231">
        <v>4.6535000000000002</v>
      </c>
      <c r="K399" s="231">
        <v>1.1763999999999999</v>
      </c>
      <c r="L399" s="231">
        <v>2.4096000000000002</v>
      </c>
      <c r="M399" s="231">
        <v>1.7627999999999999</v>
      </c>
      <c r="N399" s="231">
        <v>1.7373000000000001</v>
      </c>
      <c r="O399" s="231">
        <v>1.2723</v>
      </c>
      <c r="P399" s="231">
        <v>0</v>
      </c>
    </row>
    <row r="400" spans="1:16" s="255" customFormat="1" ht="15">
      <c r="A400" s="247">
        <v>57</v>
      </c>
      <c r="B400" s="231">
        <v>0</v>
      </c>
      <c r="C400" s="231">
        <v>0</v>
      </c>
      <c r="D400" s="231">
        <v>7.3261000000000003</v>
      </c>
      <c r="E400" s="231">
        <v>1.0942000000000001</v>
      </c>
      <c r="F400" s="231">
        <v>4.5984999999999996</v>
      </c>
      <c r="G400" s="231">
        <v>1.1628000000000001</v>
      </c>
      <c r="H400" s="231">
        <v>4.1014999999999997</v>
      </c>
      <c r="I400" s="231">
        <v>1.1565000000000001</v>
      </c>
      <c r="J400" s="231">
        <v>4.4924999999999997</v>
      </c>
      <c r="K400" s="231">
        <v>1.1701999999999999</v>
      </c>
      <c r="L400" s="231">
        <v>2.3822000000000001</v>
      </c>
      <c r="M400" s="231">
        <v>1.7456</v>
      </c>
      <c r="N400" s="231">
        <v>1.7052</v>
      </c>
      <c r="O400" s="231">
        <v>1.2688999999999999</v>
      </c>
      <c r="P400" s="231">
        <v>0</v>
      </c>
    </row>
    <row r="401" spans="1:16" s="255" customFormat="1" ht="15">
      <c r="A401" s="247">
        <v>58</v>
      </c>
      <c r="B401" s="231">
        <v>0</v>
      </c>
      <c r="C401" s="231">
        <v>0</v>
      </c>
      <c r="D401" s="231">
        <v>7.2881999999999998</v>
      </c>
      <c r="E401" s="231">
        <v>1.0933999999999999</v>
      </c>
      <c r="F401" s="231">
        <v>4.5674000000000001</v>
      </c>
      <c r="G401" s="231">
        <v>1.1549</v>
      </c>
      <c r="H401" s="231">
        <v>4.2275999999999998</v>
      </c>
      <c r="I401" s="231">
        <v>1.1504000000000001</v>
      </c>
      <c r="J401" s="231">
        <v>4.3315000000000001</v>
      </c>
      <c r="K401" s="231">
        <v>1.1639999999999999</v>
      </c>
      <c r="L401" s="231">
        <v>2.3546999999999998</v>
      </c>
      <c r="M401" s="231">
        <v>1.7284999999999999</v>
      </c>
      <c r="N401" s="231">
        <v>1.6731</v>
      </c>
      <c r="O401" s="231">
        <v>1.2655000000000001</v>
      </c>
      <c r="P401" s="231">
        <v>0</v>
      </c>
    </row>
    <row r="402" spans="1:16" s="255" customFormat="1" ht="15">
      <c r="A402" s="247">
        <v>59</v>
      </c>
      <c r="B402" s="231">
        <v>0</v>
      </c>
      <c r="C402" s="231">
        <v>0</v>
      </c>
      <c r="D402" s="231">
        <v>7.2502000000000004</v>
      </c>
      <c r="E402" s="231">
        <v>1.0926</v>
      </c>
      <c r="F402" s="231">
        <v>4.5362</v>
      </c>
      <c r="G402" s="231">
        <v>1.147</v>
      </c>
      <c r="H402" s="231">
        <v>4.3537999999999997</v>
      </c>
      <c r="I402" s="231">
        <v>1.1444000000000001</v>
      </c>
      <c r="J402" s="231">
        <v>4.1704999999999997</v>
      </c>
      <c r="K402" s="231">
        <v>1.1577999999999999</v>
      </c>
      <c r="L402" s="231">
        <v>2.3273000000000001</v>
      </c>
      <c r="M402" s="231">
        <v>1.7114</v>
      </c>
      <c r="N402" s="231">
        <v>1.641</v>
      </c>
      <c r="O402" s="231">
        <v>1.2621</v>
      </c>
      <c r="P402" s="231">
        <v>0</v>
      </c>
    </row>
    <row r="403" spans="1:16" s="255" customFormat="1" ht="15">
      <c r="A403" s="247">
        <v>60</v>
      </c>
      <c r="B403" s="231">
        <v>0</v>
      </c>
      <c r="C403" s="231">
        <v>0</v>
      </c>
      <c r="D403" s="231">
        <v>7.2122000000000002</v>
      </c>
      <c r="E403" s="231">
        <v>1.0919000000000001</v>
      </c>
      <c r="F403" s="231">
        <v>4.5049999999999999</v>
      </c>
      <c r="G403" s="231">
        <v>1.1391</v>
      </c>
      <c r="H403" s="231">
        <v>4.4798999999999998</v>
      </c>
      <c r="I403" s="231">
        <v>1.1384000000000001</v>
      </c>
      <c r="J403" s="231">
        <v>4.0095000000000001</v>
      </c>
      <c r="K403" s="231">
        <v>1.1516</v>
      </c>
      <c r="L403" s="231">
        <v>2.2997999999999998</v>
      </c>
      <c r="M403" s="231">
        <v>1.6942999999999999</v>
      </c>
      <c r="N403" s="231">
        <v>1.6089</v>
      </c>
      <c r="O403" s="231">
        <v>1.2586999999999999</v>
      </c>
      <c r="P403" s="231">
        <v>0</v>
      </c>
    </row>
    <row r="404" spans="1:16" s="255" customFormat="1">
      <c r="A404" s="254"/>
      <c r="B404" s="75"/>
      <c r="C404" s="75"/>
      <c r="D404" s="75"/>
      <c r="E404" s="75"/>
      <c r="F404" s="75"/>
      <c r="G404" s="75"/>
      <c r="H404" s="75"/>
      <c r="I404" s="75"/>
      <c r="J404" s="75"/>
      <c r="K404" s="75"/>
      <c r="L404" s="75"/>
      <c r="M404" s="75"/>
      <c r="N404" s="75"/>
      <c r="O404" s="75"/>
      <c r="P404" s="75"/>
    </row>
    <row r="405" spans="1:16" s="255" customFormat="1">
      <c r="A405" s="73" t="e">
        <f>HLOOKUP('[3]NEER Claim Cost Calculator'!$I$22, B409:P470, MATCH('[3]NEER Claim Cost Calculator'!$K$22,A409:A470))</f>
        <v>#N/A</v>
      </c>
      <c r="B405" s="75"/>
      <c r="C405" s="75"/>
      <c r="D405" s="75"/>
      <c r="E405" s="75"/>
      <c r="F405" s="75"/>
      <c r="G405" s="75"/>
      <c r="H405" s="75"/>
      <c r="I405" s="75"/>
      <c r="J405" s="75"/>
      <c r="K405" s="75"/>
      <c r="L405" s="75"/>
      <c r="M405" s="75"/>
      <c r="N405" s="75"/>
      <c r="O405" s="75"/>
      <c r="P405" s="75"/>
    </row>
    <row r="406" spans="1:16" s="253" customFormat="1">
      <c r="A406" s="467" t="s">
        <v>11449</v>
      </c>
      <c r="B406" s="467"/>
      <c r="C406" s="467"/>
      <c r="D406" s="467"/>
      <c r="E406" s="467"/>
      <c r="F406" s="467"/>
      <c r="G406" s="467"/>
      <c r="H406" s="467"/>
      <c r="I406" s="467"/>
      <c r="J406" s="467"/>
      <c r="K406" s="467"/>
      <c r="L406" s="467"/>
      <c r="M406" s="467"/>
      <c r="N406" s="467"/>
      <c r="O406" s="467"/>
      <c r="P406" s="467"/>
    </row>
    <row r="407" spans="1:16" s="255" customFormat="1">
      <c r="A407" s="471" t="s">
        <v>10048</v>
      </c>
      <c r="B407" s="471"/>
      <c r="C407" s="471"/>
      <c r="D407" s="471"/>
      <c r="E407" s="471"/>
      <c r="F407" s="471"/>
      <c r="G407" s="471"/>
      <c r="H407" s="471"/>
      <c r="I407" s="471"/>
      <c r="J407" s="471"/>
      <c r="K407" s="471"/>
      <c r="L407" s="471"/>
      <c r="M407" s="471"/>
      <c r="N407" s="471"/>
      <c r="O407" s="471"/>
      <c r="P407" s="471"/>
    </row>
    <row r="408" spans="1:16" s="255" customFormat="1">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s="255" customFormat="1">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s="255" customFormat="1" ht="15">
      <c r="A410" s="247">
        <v>0</v>
      </c>
      <c r="B410" s="231">
        <v>0</v>
      </c>
      <c r="C410" s="231">
        <v>0</v>
      </c>
      <c r="D410" s="231">
        <v>12.678900000000001</v>
      </c>
      <c r="E410" s="231">
        <v>4.4268999999999998</v>
      </c>
      <c r="F410" s="231">
        <v>15.943199999999999</v>
      </c>
      <c r="G410" s="231">
        <v>3.4819</v>
      </c>
      <c r="H410" s="231">
        <v>19.4727</v>
      </c>
      <c r="I410" s="231">
        <v>4.4663000000000004</v>
      </c>
      <c r="J410" s="231">
        <v>19.6755</v>
      </c>
      <c r="K410" s="231">
        <v>1.9743999999999999</v>
      </c>
      <c r="L410" s="231">
        <v>14.5436</v>
      </c>
      <c r="M410" s="231">
        <v>12.3384</v>
      </c>
      <c r="N410" s="231">
        <v>0</v>
      </c>
      <c r="O410" s="231">
        <v>0</v>
      </c>
      <c r="P410" s="231">
        <v>0</v>
      </c>
    </row>
    <row r="411" spans="1:16" s="255" customFormat="1" ht="15">
      <c r="A411" s="247">
        <v>1</v>
      </c>
      <c r="B411" s="231">
        <v>0</v>
      </c>
      <c r="C411" s="231">
        <v>0</v>
      </c>
      <c r="D411" s="231">
        <v>11.270099999999999</v>
      </c>
      <c r="E411" s="231">
        <v>3.9350000000000001</v>
      </c>
      <c r="F411" s="231">
        <v>14.1717</v>
      </c>
      <c r="G411" s="231">
        <v>3.0950000000000002</v>
      </c>
      <c r="H411" s="231">
        <v>17.309100000000001</v>
      </c>
      <c r="I411" s="231">
        <v>3.97</v>
      </c>
      <c r="J411" s="231">
        <v>17.4893</v>
      </c>
      <c r="K411" s="231">
        <v>1.7549999999999999</v>
      </c>
      <c r="L411" s="231">
        <v>12.9276</v>
      </c>
      <c r="M411" s="231">
        <v>10.967499999999999</v>
      </c>
      <c r="N411" s="231">
        <v>0</v>
      </c>
      <c r="O411" s="231">
        <v>0</v>
      </c>
      <c r="P411" s="231">
        <v>0</v>
      </c>
    </row>
    <row r="412" spans="1:16" s="255" customFormat="1" ht="15">
      <c r="A412" s="247">
        <v>2</v>
      </c>
      <c r="B412" s="231">
        <v>0</v>
      </c>
      <c r="C412" s="231">
        <v>0</v>
      </c>
      <c r="D412" s="231">
        <v>9.8613999999999997</v>
      </c>
      <c r="E412" s="231">
        <v>3.4430999999999998</v>
      </c>
      <c r="F412" s="231">
        <v>12.4003</v>
      </c>
      <c r="G412" s="231">
        <v>2.7081</v>
      </c>
      <c r="H412" s="231">
        <v>15.1454</v>
      </c>
      <c r="I412" s="231">
        <v>3.4738000000000002</v>
      </c>
      <c r="J412" s="231">
        <v>15.3032</v>
      </c>
      <c r="K412" s="231">
        <v>1.5356000000000001</v>
      </c>
      <c r="L412" s="231">
        <v>11.3117</v>
      </c>
      <c r="M412" s="231">
        <v>9.5965000000000007</v>
      </c>
      <c r="N412" s="231">
        <v>0</v>
      </c>
      <c r="O412" s="231">
        <v>0</v>
      </c>
      <c r="P412" s="231">
        <v>0</v>
      </c>
    </row>
    <row r="413" spans="1:16" s="255" customFormat="1" ht="15">
      <c r="A413" s="247">
        <v>3</v>
      </c>
      <c r="B413" s="231">
        <v>0</v>
      </c>
      <c r="C413" s="231">
        <v>0</v>
      </c>
      <c r="D413" s="231">
        <v>8.4526000000000003</v>
      </c>
      <c r="E413" s="231">
        <v>2.9512999999999998</v>
      </c>
      <c r="F413" s="231">
        <v>10.6288</v>
      </c>
      <c r="G413" s="231">
        <v>2.3212999999999999</v>
      </c>
      <c r="H413" s="231">
        <v>12.9818</v>
      </c>
      <c r="I413" s="231">
        <v>2.9775</v>
      </c>
      <c r="J413" s="231">
        <v>13.117000000000001</v>
      </c>
      <c r="K413" s="231">
        <v>1.3163</v>
      </c>
      <c r="L413" s="231">
        <v>9.6957000000000004</v>
      </c>
      <c r="M413" s="231">
        <v>8.2256</v>
      </c>
      <c r="N413" s="231">
        <v>0</v>
      </c>
      <c r="O413" s="231">
        <v>0</v>
      </c>
      <c r="P413" s="231">
        <v>0</v>
      </c>
    </row>
    <row r="414" spans="1:16" s="255" customFormat="1" ht="15">
      <c r="A414" s="247">
        <v>4</v>
      </c>
      <c r="B414" s="231">
        <v>0</v>
      </c>
      <c r="C414" s="231">
        <v>0</v>
      </c>
      <c r="D414" s="231">
        <v>7.0438000000000001</v>
      </c>
      <c r="E414" s="231">
        <v>2.4594</v>
      </c>
      <c r="F414" s="231">
        <v>8.8573000000000004</v>
      </c>
      <c r="G414" s="231">
        <v>1.9343999999999999</v>
      </c>
      <c r="H414" s="231">
        <v>10.818199999999999</v>
      </c>
      <c r="I414" s="231">
        <v>2.4813000000000001</v>
      </c>
      <c r="J414" s="231">
        <v>10.9308</v>
      </c>
      <c r="K414" s="231">
        <v>1.0969</v>
      </c>
      <c r="L414" s="231">
        <v>8.0798000000000005</v>
      </c>
      <c r="M414" s="231">
        <v>6.8547000000000002</v>
      </c>
      <c r="N414" s="231">
        <v>0</v>
      </c>
      <c r="O414" s="231">
        <v>0</v>
      </c>
      <c r="P414" s="231">
        <v>0</v>
      </c>
    </row>
    <row r="415" spans="1:16" s="255" customFormat="1" ht="15">
      <c r="A415" s="247">
        <v>5</v>
      </c>
      <c r="B415" s="231">
        <v>0</v>
      </c>
      <c r="C415" s="231">
        <v>0</v>
      </c>
      <c r="D415" s="231">
        <v>5.6351000000000004</v>
      </c>
      <c r="E415" s="231">
        <v>1.9675</v>
      </c>
      <c r="F415" s="231">
        <v>7.0858999999999996</v>
      </c>
      <c r="G415" s="231">
        <v>1.5475000000000001</v>
      </c>
      <c r="H415" s="231">
        <v>8.6545000000000005</v>
      </c>
      <c r="I415" s="231">
        <v>1.9850000000000001</v>
      </c>
      <c r="J415" s="231">
        <v>8.7446999999999999</v>
      </c>
      <c r="K415" s="231">
        <v>0.87749999999999995</v>
      </c>
      <c r="L415" s="231">
        <v>6.4638</v>
      </c>
      <c r="M415" s="231">
        <v>5.4836999999999998</v>
      </c>
      <c r="N415" s="231">
        <v>0</v>
      </c>
      <c r="O415" s="231">
        <v>0</v>
      </c>
      <c r="P415" s="231">
        <v>0</v>
      </c>
    </row>
    <row r="416" spans="1:16" s="255" customFormat="1" ht="15">
      <c r="A416" s="247">
        <v>6</v>
      </c>
      <c r="B416" s="231">
        <v>0</v>
      </c>
      <c r="C416" s="231">
        <v>0</v>
      </c>
      <c r="D416" s="231">
        <v>4.2263000000000002</v>
      </c>
      <c r="E416" s="231">
        <v>1.4756</v>
      </c>
      <c r="F416" s="231">
        <v>5.3144</v>
      </c>
      <c r="G416" s="231">
        <v>1.1606000000000001</v>
      </c>
      <c r="H416" s="231">
        <v>6.4908999999999999</v>
      </c>
      <c r="I416" s="231">
        <v>1.4887999999999999</v>
      </c>
      <c r="J416" s="231">
        <v>6.5585000000000004</v>
      </c>
      <c r="K416" s="231">
        <v>0.65810000000000002</v>
      </c>
      <c r="L416" s="231">
        <v>4.8479000000000001</v>
      </c>
      <c r="M416" s="231">
        <v>4.1128</v>
      </c>
      <c r="N416" s="231">
        <v>0</v>
      </c>
      <c r="O416" s="231">
        <v>0</v>
      </c>
      <c r="P416" s="231">
        <v>0</v>
      </c>
    </row>
    <row r="417" spans="1:16" s="255" customFormat="1" ht="15">
      <c r="A417" s="247">
        <v>7</v>
      </c>
      <c r="B417" s="231">
        <v>0</v>
      </c>
      <c r="C417" s="231">
        <v>0</v>
      </c>
      <c r="D417" s="231">
        <v>4.0986000000000002</v>
      </c>
      <c r="E417" s="231">
        <v>1.4346000000000001</v>
      </c>
      <c r="F417" s="231">
        <v>5.0811000000000002</v>
      </c>
      <c r="G417" s="231">
        <v>1.1284000000000001</v>
      </c>
      <c r="H417" s="231">
        <v>6.2548000000000004</v>
      </c>
      <c r="I417" s="231">
        <v>1.4474</v>
      </c>
      <c r="J417" s="231">
        <v>6.3296000000000001</v>
      </c>
      <c r="K417" s="231">
        <v>0.63980000000000004</v>
      </c>
      <c r="L417" s="231">
        <v>4.7073</v>
      </c>
      <c r="M417" s="231">
        <v>3.9986000000000002</v>
      </c>
      <c r="N417" s="231">
        <v>0</v>
      </c>
      <c r="O417" s="231">
        <v>0</v>
      </c>
      <c r="P417" s="231">
        <v>0</v>
      </c>
    </row>
    <row r="418" spans="1:16" s="255" customFormat="1" ht="15">
      <c r="A418" s="247">
        <v>8</v>
      </c>
      <c r="B418" s="231">
        <v>0</v>
      </c>
      <c r="C418" s="231">
        <v>0</v>
      </c>
      <c r="D418" s="231">
        <v>3.9708999999999999</v>
      </c>
      <c r="E418" s="231">
        <v>1.3935999999999999</v>
      </c>
      <c r="F418" s="231">
        <v>4.8478000000000003</v>
      </c>
      <c r="G418" s="231">
        <v>1.0961000000000001</v>
      </c>
      <c r="H418" s="231">
        <v>6.0186999999999999</v>
      </c>
      <c r="I418" s="231">
        <v>1.4059999999999999</v>
      </c>
      <c r="J418" s="231">
        <v>6.1006</v>
      </c>
      <c r="K418" s="231">
        <v>0.62160000000000004</v>
      </c>
      <c r="L418" s="231">
        <v>4.5667999999999997</v>
      </c>
      <c r="M418" s="231">
        <v>3.8843000000000001</v>
      </c>
      <c r="N418" s="231">
        <v>0</v>
      </c>
      <c r="O418" s="231">
        <v>0</v>
      </c>
      <c r="P418" s="231">
        <v>0</v>
      </c>
    </row>
    <row r="419" spans="1:16" s="255" customFormat="1" ht="15">
      <c r="A419" s="247">
        <v>9</v>
      </c>
      <c r="B419" s="231">
        <v>0</v>
      </c>
      <c r="C419" s="231">
        <v>0</v>
      </c>
      <c r="D419" s="231">
        <v>3.8431999999999999</v>
      </c>
      <c r="E419" s="231">
        <v>1.3527</v>
      </c>
      <c r="F419" s="231">
        <v>4.6146000000000003</v>
      </c>
      <c r="G419" s="231">
        <v>1.0639000000000001</v>
      </c>
      <c r="H419" s="231">
        <v>5.7826000000000004</v>
      </c>
      <c r="I419" s="231">
        <v>1.3647</v>
      </c>
      <c r="J419" s="231">
        <v>5.8716999999999997</v>
      </c>
      <c r="K419" s="231">
        <v>0.60329999999999995</v>
      </c>
      <c r="L419" s="231">
        <v>4.4261999999999997</v>
      </c>
      <c r="M419" s="231">
        <v>3.7700999999999998</v>
      </c>
      <c r="N419" s="231">
        <v>0</v>
      </c>
      <c r="O419" s="231">
        <v>0</v>
      </c>
      <c r="P419" s="231">
        <v>0</v>
      </c>
    </row>
    <row r="420" spans="1:16" s="255" customFormat="1" ht="15">
      <c r="A420" s="247">
        <v>10</v>
      </c>
      <c r="B420" s="231">
        <v>0</v>
      </c>
      <c r="C420" s="231">
        <v>0</v>
      </c>
      <c r="D420" s="231">
        <v>3.7155</v>
      </c>
      <c r="E420" s="231">
        <v>1.3117000000000001</v>
      </c>
      <c r="F420" s="231">
        <v>4.3813000000000004</v>
      </c>
      <c r="G420" s="231">
        <v>1.0317000000000001</v>
      </c>
      <c r="H420" s="231">
        <v>5.5464000000000002</v>
      </c>
      <c r="I420" s="231">
        <v>1.3232999999999999</v>
      </c>
      <c r="J420" s="231">
        <v>5.6428000000000003</v>
      </c>
      <c r="K420" s="231">
        <v>0.58499999999999996</v>
      </c>
      <c r="L420" s="231">
        <v>4.2857000000000003</v>
      </c>
      <c r="M420" s="231">
        <v>3.6558000000000002</v>
      </c>
      <c r="N420" s="231">
        <v>0</v>
      </c>
      <c r="O420" s="231">
        <v>0</v>
      </c>
      <c r="P420" s="231">
        <v>0</v>
      </c>
    </row>
    <row r="421" spans="1:16" s="255" customFormat="1" ht="15">
      <c r="A421" s="247">
        <v>11</v>
      </c>
      <c r="B421" s="231">
        <v>0</v>
      </c>
      <c r="C421" s="231">
        <v>0</v>
      </c>
      <c r="D421" s="231">
        <v>3.5876999999999999</v>
      </c>
      <c r="E421" s="231">
        <v>1.2706999999999999</v>
      </c>
      <c r="F421" s="231">
        <v>4.1479999999999997</v>
      </c>
      <c r="G421" s="231">
        <v>0.99939999999999996</v>
      </c>
      <c r="H421" s="231">
        <v>5.3102999999999998</v>
      </c>
      <c r="I421" s="231">
        <v>1.282</v>
      </c>
      <c r="J421" s="231">
        <v>5.4138000000000002</v>
      </c>
      <c r="K421" s="231">
        <v>0.56669999999999998</v>
      </c>
      <c r="L421" s="231">
        <v>4.1451000000000002</v>
      </c>
      <c r="M421" s="231">
        <v>3.5415999999999999</v>
      </c>
      <c r="N421" s="231">
        <v>0</v>
      </c>
      <c r="O421" s="231">
        <v>0</v>
      </c>
      <c r="P421" s="231">
        <v>0</v>
      </c>
    </row>
    <row r="422" spans="1:16" s="255" customFormat="1" ht="15">
      <c r="A422" s="247">
        <v>12</v>
      </c>
      <c r="B422" s="231">
        <v>0</v>
      </c>
      <c r="C422" s="231">
        <v>0</v>
      </c>
      <c r="D422" s="231">
        <v>3.46</v>
      </c>
      <c r="E422" s="231">
        <v>1.2297</v>
      </c>
      <c r="F422" s="231">
        <v>3.9146999999999998</v>
      </c>
      <c r="G422" s="231">
        <v>0.96719999999999995</v>
      </c>
      <c r="H422" s="231">
        <v>5.0742000000000003</v>
      </c>
      <c r="I422" s="231">
        <v>1.2405999999999999</v>
      </c>
      <c r="J422" s="231">
        <v>5.1848999999999998</v>
      </c>
      <c r="K422" s="231">
        <v>0.5484</v>
      </c>
      <c r="L422" s="231">
        <v>4.0045999999999999</v>
      </c>
      <c r="M422" s="231">
        <v>3.4272999999999998</v>
      </c>
      <c r="N422" s="231">
        <v>0</v>
      </c>
      <c r="O422" s="231">
        <v>0</v>
      </c>
      <c r="P422" s="231">
        <v>0</v>
      </c>
    </row>
    <row r="423" spans="1:16" s="255" customFormat="1" ht="15">
      <c r="A423" s="247">
        <v>13</v>
      </c>
      <c r="B423" s="231">
        <v>0</v>
      </c>
      <c r="C423" s="231">
        <v>0</v>
      </c>
      <c r="D423" s="231">
        <v>3.3323</v>
      </c>
      <c r="E423" s="231">
        <v>1.1887000000000001</v>
      </c>
      <c r="F423" s="231">
        <v>3.6814</v>
      </c>
      <c r="G423" s="231">
        <v>0.93489999999999995</v>
      </c>
      <c r="H423" s="231">
        <v>4.8380999999999998</v>
      </c>
      <c r="I423" s="231">
        <v>1.1993</v>
      </c>
      <c r="J423" s="231">
        <v>4.9558999999999997</v>
      </c>
      <c r="K423" s="231">
        <v>0.5302</v>
      </c>
      <c r="L423" s="231">
        <v>3.8639999999999999</v>
      </c>
      <c r="M423" s="231">
        <v>3.3130999999999999</v>
      </c>
      <c r="N423" s="231">
        <v>0</v>
      </c>
      <c r="O423" s="231">
        <v>0</v>
      </c>
      <c r="P423" s="231">
        <v>0</v>
      </c>
    </row>
    <row r="424" spans="1:16" s="255" customFormat="1" ht="15">
      <c r="A424" s="247">
        <v>14</v>
      </c>
      <c r="B424" s="231">
        <v>0</v>
      </c>
      <c r="C424" s="231">
        <v>0</v>
      </c>
      <c r="D424" s="231">
        <v>3.2046000000000001</v>
      </c>
      <c r="E424" s="231">
        <v>1.1476999999999999</v>
      </c>
      <c r="F424" s="231">
        <v>3.4481000000000002</v>
      </c>
      <c r="G424" s="231">
        <v>0.90269999999999995</v>
      </c>
      <c r="H424" s="231">
        <v>4.6020000000000003</v>
      </c>
      <c r="I424" s="231">
        <v>1.1578999999999999</v>
      </c>
      <c r="J424" s="231">
        <v>4.7270000000000003</v>
      </c>
      <c r="K424" s="231">
        <v>0.51190000000000002</v>
      </c>
      <c r="L424" s="231">
        <v>3.7235</v>
      </c>
      <c r="M424" s="231">
        <v>3.1987999999999999</v>
      </c>
      <c r="N424" s="231">
        <v>0</v>
      </c>
      <c r="O424" s="231">
        <v>0</v>
      </c>
      <c r="P424" s="231">
        <v>0</v>
      </c>
    </row>
    <row r="425" spans="1:16" s="255" customFormat="1" ht="15">
      <c r="A425" s="247">
        <v>15</v>
      </c>
      <c r="B425" s="231">
        <v>0</v>
      </c>
      <c r="C425" s="231">
        <v>0</v>
      </c>
      <c r="D425" s="231">
        <v>3.0769000000000002</v>
      </c>
      <c r="E425" s="231">
        <v>1.1067</v>
      </c>
      <c r="F425" s="231">
        <v>3.2149000000000001</v>
      </c>
      <c r="G425" s="231">
        <v>0.87050000000000005</v>
      </c>
      <c r="H425" s="231">
        <v>4.3658999999999999</v>
      </c>
      <c r="I425" s="231">
        <v>1.1166</v>
      </c>
      <c r="J425" s="231">
        <v>4.4981</v>
      </c>
      <c r="K425" s="231">
        <v>0.49359999999999998</v>
      </c>
      <c r="L425" s="231">
        <v>3.5829</v>
      </c>
      <c r="M425" s="231">
        <v>3.0846</v>
      </c>
      <c r="N425" s="231">
        <v>0</v>
      </c>
      <c r="O425" s="231">
        <v>0</v>
      </c>
      <c r="P425" s="231">
        <v>0</v>
      </c>
    </row>
    <row r="426" spans="1:16" s="255" customFormat="1" ht="15">
      <c r="A426" s="247">
        <v>16</v>
      </c>
      <c r="B426" s="231">
        <v>0</v>
      </c>
      <c r="C426" s="231">
        <v>0</v>
      </c>
      <c r="D426" s="231">
        <v>2.9491999999999998</v>
      </c>
      <c r="E426" s="231">
        <v>1.0657000000000001</v>
      </c>
      <c r="F426" s="231">
        <v>2.9815999999999998</v>
      </c>
      <c r="G426" s="231">
        <v>0.83819999999999995</v>
      </c>
      <c r="H426" s="231">
        <v>4.1296999999999997</v>
      </c>
      <c r="I426" s="231">
        <v>1.0751999999999999</v>
      </c>
      <c r="J426" s="231">
        <v>4.2690999999999999</v>
      </c>
      <c r="K426" s="231">
        <v>0.4753</v>
      </c>
      <c r="L426" s="231">
        <v>3.4424000000000001</v>
      </c>
      <c r="M426" s="231">
        <v>2.9704000000000002</v>
      </c>
      <c r="N426" s="231">
        <v>0</v>
      </c>
      <c r="O426" s="231">
        <v>0</v>
      </c>
      <c r="P426" s="231">
        <v>0</v>
      </c>
    </row>
    <row r="427" spans="1:16" s="255" customFormat="1" ht="15">
      <c r="A427" s="247">
        <v>17</v>
      </c>
      <c r="B427" s="231">
        <v>0</v>
      </c>
      <c r="C427" s="231">
        <v>0</v>
      </c>
      <c r="D427" s="231">
        <v>2.8214999999999999</v>
      </c>
      <c r="E427" s="231">
        <v>1.0246999999999999</v>
      </c>
      <c r="F427" s="231">
        <v>2.7483</v>
      </c>
      <c r="G427" s="231">
        <v>0.80600000000000005</v>
      </c>
      <c r="H427" s="231">
        <v>3.8936000000000002</v>
      </c>
      <c r="I427" s="231">
        <v>1.0339</v>
      </c>
      <c r="J427" s="231">
        <v>4.0401999999999996</v>
      </c>
      <c r="K427" s="231">
        <v>0.45700000000000002</v>
      </c>
      <c r="L427" s="231">
        <v>3.3018000000000001</v>
      </c>
      <c r="M427" s="231">
        <v>2.8561000000000001</v>
      </c>
      <c r="N427" s="231">
        <v>0</v>
      </c>
      <c r="O427" s="231">
        <v>0</v>
      </c>
      <c r="P427" s="231">
        <v>0</v>
      </c>
    </row>
    <row r="428" spans="1:16" s="255" customFormat="1" ht="15">
      <c r="A428" s="247">
        <v>18</v>
      </c>
      <c r="B428" s="231">
        <v>0</v>
      </c>
      <c r="C428" s="231">
        <v>0</v>
      </c>
      <c r="D428" s="231">
        <v>2.6938</v>
      </c>
      <c r="E428" s="231">
        <v>0.98380000000000001</v>
      </c>
      <c r="F428" s="231">
        <v>2.5150000000000001</v>
      </c>
      <c r="G428" s="231">
        <v>0.77380000000000004</v>
      </c>
      <c r="H428" s="231">
        <v>3.6575000000000002</v>
      </c>
      <c r="I428" s="231">
        <v>0.99250000000000005</v>
      </c>
      <c r="J428" s="231">
        <v>3.8113000000000001</v>
      </c>
      <c r="K428" s="231">
        <v>0.43880000000000002</v>
      </c>
      <c r="L428" s="231">
        <v>3.1613000000000002</v>
      </c>
      <c r="M428" s="231">
        <v>2.7418999999999998</v>
      </c>
      <c r="N428" s="231">
        <v>3.2715999999999998</v>
      </c>
      <c r="O428" s="231">
        <v>0.91100000000000003</v>
      </c>
      <c r="P428" s="231">
        <v>0</v>
      </c>
    </row>
    <row r="429" spans="1:16" s="255" customFormat="1" ht="15">
      <c r="A429" s="247">
        <v>19</v>
      </c>
      <c r="B429" s="231">
        <v>0</v>
      </c>
      <c r="C429" s="231">
        <v>0</v>
      </c>
      <c r="D429" s="231">
        <v>2.6903999999999999</v>
      </c>
      <c r="E429" s="231">
        <v>0.96679999999999999</v>
      </c>
      <c r="F429" s="231">
        <v>2.5465</v>
      </c>
      <c r="G429" s="231">
        <v>0.76429999999999998</v>
      </c>
      <c r="H429" s="231">
        <v>3.5775999999999999</v>
      </c>
      <c r="I429" s="231">
        <v>0.99580000000000002</v>
      </c>
      <c r="J429" s="231">
        <v>3.7193999999999998</v>
      </c>
      <c r="K429" s="231">
        <v>0.46710000000000002</v>
      </c>
      <c r="L429" s="231">
        <v>3.0661999999999998</v>
      </c>
      <c r="M429" s="231">
        <v>2.6272000000000002</v>
      </c>
      <c r="N429" s="231">
        <v>3.1806999999999999</v>
      </c>
      <c r="O429" s="231">
        <v>0.88570000000000004</v>
      </c>
      <c r="P429" s="231">
        <v>0</v>
      </c>
    </row>
    <row r="430" spans="1:16" s="255" customFormat="1" ht="15">
      <c r="A430" s="247">
        <v>20</v>
      </c>
      <c r="B430" s="231">
        <v>0</v>
      </c>
      <c r="C430" s="231">
        <v>0</v>
      </c>
      <c r="D430" s="231">
        <v>2.6871</v>
      </c>
      <c r="E430" s="231">
        <v>0.94979999999999998</v>
      </c>
      <c r="F430" s="231">
        <v>2.5779999999999998</v>
      </c>
      <c r="G430" s="231">
        <v>0.75480000000000003</v>
      </c>
      <c r="H430" s="231">
        <v>3.4977</v>
      </c>
      <c r="I430" s="231">
        <v>0.99909999999999999</v>
      </c>
      <c r="J430" s="231">
        <v>3.6274999999999999</v>
      </c>
      <c r="K430" s="231">
        <v>0.49540000000000001</v>
      </c>
      <c r="L430" s="231">
        <v>2.9712000000000001</v>
      </c>
      <c r="M430" s="231">
        <v>2.5125000000000002</v>
      </c>
      <c r="N430" s="231">
        <v>3.0897999999999999</v>
      </c>
      <c r="O430" s="231">
        <v>0.86040000000000005</v>
      </c>
      <c r="P430" s="231">
        <v>0</v>
      </c>
    </row>
    <row r="431" spans="1:16" s="255" customFormat="1" ht="15">
      <c r="A431" s="247">
        <v>21</v>
      </c>
      <c r="B431" s="231">
        <v>0</v>
      </c>
      <c r="C431" s="231">
        <v>0</v>
      </c>
      <c r="D431" s="231">
        <v>3.6568000000000001</v>
      </c>
      <c r="E431" s="231">
        <v>1.2714000000000001</v>
      </c>
      <c r="F431" s="231">
        <v>3.5548000000000002</v>
      </c>
      <c r="G431" s="231">
        <v>1.0159</v>
      </c>
      <c r="H431" s="231">
        <v>4.6589999999999998</v>
      </c>
      <c r="I431" s="231">
        <v>1.3656999999999999</v>
      </c>
      <c r="J431" s="231">
        <v>4.8198999999999996</v>
      </c>
      <c r="K431" s="231">
        <v>0.71289999999999998</v>
      </c>
      <c r="L431" s="231">
        <v>3.9213</v>
      </c>
      <c r="M431" s="231">
        <v>3.3689</v>
      </c>
      <c r="N431" s="231">
        <v>4.0618999999999996</v>
      </c>
      <c r="O431" s="231">
        <v>1.131</v>
      </c>
      <c r="P431" s="231">
        <v>0</v>
      </c>
    </row>
    <row r="432" spans="1:16" s="255" customFormat="1" ht="15">
      <c r="A432" s="247">
        <v>22</v>
      </c>
      <c r="B432" s="231">
        <v>0</v>
      </c>
      <c r="C432" s="231">
        <v>0</v>
      </c>
      <c r="D432" s="231">
        <v>3.6497999999999999</v>
      </c>
      <c r="E432" s="231">
        <v>1.2475000000000001</v>
      </c>
      <c r="F432" s="231">
        <v>3.5952000000000002</v>
      </c>
      <c r="G432" s="231">
        <v>1.0023</v>
      </c>
      <c r="H432" s="231">
        <v>4.5475000000000003</v>
      </c>
      <c r="I432" s="231">
        <v>1.3693</v>
      </c>
      <c r="J432" s="231">
        <v>4.6920000000000002</v>
      </c>
      <c r="K432" s="231">
        <v>0.75090000000000001</v>
      </c>
      <c r="L432" s="231">
        <v>3.7898000000000001</v>
      </c>
      <c r="M432" s="231">
        <v>3.2000999999999999</v>
      </c>
      <c r="N432" s="231">
        <v>3.9388000000000001</v>
      </c>
      <c r="O432" s="231">
        <v>1.0968</v>
      </c>
      <c r="P432" s="231">
        <v>0</v>
      </c>
    </row>
    <row r="433" spans="1:16" s="255" customFormat="1" ht="15">
      <c r="A433" s="247">
        <v>23</v>
      </c>
      <c r="B433" s="231">
        <v>0</v>
      </c>
      <c r="C433" s="231">
        <v>0</v>
      </c>
      <c r="D433" s="231">
        <v>3.6429</v>
      </c>
      <c r="E433" s="231">
        <v>1.2236</v>
      </c>
      <c r="F433" s="231">
        <v>3.6356000000000002</v>
      </c>
      <c r="G433" s="231">
        <v>0.98880000000000001</v>
      </c>
      <c r="H433" s="231">
        <v>4.4359999999999999</v>
      </c>
      <c r="I433" s="231">
        <v>1.3728</v>
      </c>
      <c r="J433" s="231">
        <v>4.5641999999999996</v>
      </c>
      <c r="K433" s="231">
        <v>0.78890000000000005</v>
      </c>
      <c r="L433" s="231">
        <v>3.6581999999999999</v>
      </c>
      <c r="M433" s="231">
        <v>3.0312999999999999</v>
      </c>
      <c r="N433" s="231">
        <v>3.8157000000000001</v>
      </c>
      <c r="O433" s="231">
        <v>1.0625</v>
      </c>
      <c r="P433" s="231">
        <v>0</v>
      </c>
    </row>
    <row r="434" spans="1:16" s="255" customFormat="1" ht="15">
      <c r="A434" s="247">
        <v>24</v>
      </c>
      <c r="B434" s="231">
        <v>0</v>
      </c>
      <c r="C434" s="231">
        <v>0</v>
      </c>
      <c r="D434" s="231">
        <v>3.6358999999999999</v>
      </c>
      <c r="E434" s="231">
        <v>1.1997</v>
      </c>
      <c r="F434" s="231">
        <v>3.6760000000000002</v>
      </c>
      <c r="G434" s="231">
        <v>0.97529999999999994</v>
      </c>
      <c r="H434" s="231">
        <v>4.3244999999999996</v>
      </c>
      <c r="I434" s="231">
        <v>1.3764000000000001</v>
      </c>
      <c r="J434" s="231">
        <v>4.4363000000000001</v>
      </c>
      <c r="K434" s="231">
        <v>0.82679999999999998</v>
      </c>
      <c r="L434" s="231">
        <v>3.5266999999999999</v>
      </c>
      <c r="M434" s="231">
        <v>2.8626</v>
      </c>
      <c r="N434" s="231">
        <v>3.6926999999999999</v>
      </c>
      <c r="O434" s="231">
        <v>1.0282</v>
      </c>
      <c r="P434" s="231">
        <v>0</v>
      </c>
    </row>
    <row r="435" spans="1:16" s="255" customFormat="1" ht="15">
      <c r="A435" s="247">
        <v>25</v>
      </c>
      <c r="B435" s="231">
        <v>0</v>
      </c>
      <c r="C435" s="231">
        <v>0</v>
      </c>
      <c r="D435" s="231">
        <v>3.6288999999999998</v>
      </c>
      <c r="E435" s="231">
        <v>1.1758</v>
      </c>
      <c r="F435" s="231">
        <v>3.7164000000000001</v>
      </c>
      <c r="G435" s="231">
        <v>0.96179999999999999</v>
      </c>
      <c r="H435" s="231">
        <v>4.2130000000000001</v>
      </c>
      <c r="I435" s="231">
        <v>1.3798999999999999</v>
      </c>
      <c r="J435" s="231">
        <v>4.3085000000000004</v>
      </c>
      <c r="K435" s="231">
        <v>0.86480000000000001</v>
      </c>
      <c r="L435" s="231">
        <v>3.3950999999999998</v>
      </c>
      <c r="M435" s="231">
        <v>2.6938</v>
      </c>
      <c r="N435" s="231">
        <v>3.5695999999999999</v>
      </c>
      <c r="O435" s="231">
        <v>0.99399999999999999</v>
      </c>
      <c r="P435" s="231">
        <v>0</v>
      </c>
    </row>
    <row r="436" spans="1:16" s="255" customFormat="1" ht="15">
      <c r="A436" s="247">
        <v>26</v>
      </c>
      <c r="B436" s="231">
        <v>0</v>
      </c>
      <c r="C436" s="231">
        <v>0</v>
      </c>
      <c r="D436" s="231">
        <v>3.6219999999999999</v>
      </c>
      <c r="E436" s="231">
        <v>1.1519999999999999</v>
      </c>
      <c r="F436" s="231">
        <v>3.7568000000000001</v>
      </c>
      <c r="G436" s="231">
        <v>0.94830000000000003</v>
      </c>
      <c r="H436" s="231">
        <v>4.1014999999999997</v>
      </c>
      <c r="I436" s="231">
        <v>1.3835</v>
      </c>
      <c r="J436" s="231">
        <v>4.1806000000000001</v>
      </c>
      <c r="K436" s="231">
        <v>0.90280000000000005</v>
      </c>
      <c r="L436" s="231">
        <v>3.2635999999999998</v>
      </c>
      <c r="M436" s="231">
        <v>2.5249999999999999</v>
      </c>
      <c r="N436" s="231">
        <v>3.4464999999999999</v>
      </c>
      <c r="O436" s="231">
        <v>0.9597</v>
      </c>
      <c r="P436" s="231">
        <v>0</v>
      </c>
    </row>
    <row r="437" spans="1:16" s="255" customFormat="1" ht="15">
      <c r="A437" s="247">
        <v>27</v>
      </c>
      <c r="B437" s="231">
        <v>0</v>
      </c>
      <c r="C437" s="231">
        <v>0</v>
      </c>
      <c r="D437" s="231">
        <v>3.6150000000000002</v>
      </c>
      <c r="E437" s="231">
        <v>1.1281000000000001</v>
      </c>
      <c r="F437" s="231">
        <v>3.7972000000000001</v>
      </c>
      <c r="G437" s="231">
        <v>0.93479999999999996</v>
      </c>
      <c r="H437" s="231">
        <v>3.99</v>
      </c>
      <c r="I437" s="231">
        <v>1.387</v>
      </c>
      <c r="J437" s="231">
        <v>4.0526999999999997</v>
      </c>
      <c r="K437" s="231">
        <v>0.94079999999999997</v>
      </c>
      <c r="L437" s="231">
        <v>3.1320000000000001</v>
      </c>
      <c r="M437" s="231">
        <v>2.3563000000000001</v>
      </c>
      <c r="N437" s="231">
        <v>3.3233999999999999</v>
      </c>
      <c r="O437" s="231">
        <v>0.9254</v>
      </c>
      <c r="P437" s="231">
        <v>0</v>
      </c>
    </row>
    <row r="438" spans="1:16" s="255" customFormat="1" ht="15">
      <c r="A438" s="247">
        <v>28</v>
      </c>
      <c r="B438" s="231">
        <v>0</v>
      </c>
      <c r="C438" s="231">
        <v>0</v>
      </c>
      <c r="D438" s="231">
        <v>3.6080000000000001</v>
      </c>
      <c r="E438" s="231">
        <v>1.1042000000000001</v>
      </c>
      <c r="F438" s="231">
        <v>3.8376000000000001</v>
      </c>
      <c r="G438" s="231">
        <v>0.92130000000000001</v>
      </c>
      <c r="H438" s="231">
        <v>3.8784999999999998</v>
      </c>
      <c r="I438" s="231">
        <v>1.3906000000000001</v>
      </c>
      <c r="J438" s="231">
        <v>3.9249000000000001</v>
      </c>
      <c r="K438" s="231">
        <v>0.97870000000000001</v>
      </c>
      <c r="L438" s="231">
        <v>3.0005000000000002</v>
      </c>
      <c r="M438" s="231">
        <v>2.1875</v>
      </c>
      <c r="N438" s="231">
        <v>3.2002999999999999</v>
      </c>
      <c r="O438" s="231">
        <v>0.8911</v>
      </c>
      <c r="P438" s="231">
        <v>0</v>
      </c>
    </row>
    <row r="439" spans="1:16" s="255" customFormat="1" ht="15">
      <c r="A439" s="247">
        <v>29</v>
      </c>
      <c r="B439" s="231">
        <v>0</v>
      </c>
      <c r="C439" s="231">
        <v>0</v>
      </c>
      <c r="D439" s="231">
        <v>3.6011000000000002</v>
      </c>
      <c r="E439" s="231">
        <v>1.0803</v>
      </c>
      <c r="F439" s="231">
        <v>3.8780000000000001</v>
      </c>
      <c r="G439" s="231">
        <v>0.90780000000000005</v>
      </c>
      <c r="H439" s="231">
        <v>3.7669999999999999</v>
      </c>
      <c r="I439" s="231">
        <v>1.3940999999999999</v>
      </c>
      <c r="J439" s="231">
        <v>3.7970000000000002</v>
      </c>
      <c r="K439" s="231">
        <v>1.0166999999999999</v>
      </c>
      <c r="L439" s="231">
        <v>2.8689</v>
      </c>
      <c r="M439" s="231">
        <v>2.0186999999999999</v>
      </c>
      <c r="N439" s="231">
        <v>3.0771999999999999</v>
      </c>
      <c r="O439" s="231">
        <v>0.8569</v>
      </c>
      <c r="P439" s="231">
        <v>0</v>
      </c>
    </row>
    <row r="440" spans="1:16" s="255" customFormat="1" ht="15">
      <c r="A440" s="247">
        <v>30</v>
      </c>
      <c r="B440" s="231">
        <v>0</v>
      </c>
      <c r="C440" s="231">
        <v>0</v>
      </c>
      <c r="D440" s="231">
        <v>3.5941000000000001</v>
      </c>
      <c r="E440" s="231">
        <v>1.0564</v>
      </c>
      <c r="F440" s="231">
        <v>3.9184000000000001</v>
      </c>
      <c r="G440" s="231">
        <v>0.89429999999999998</v>
      </c>
      <c r="H440" s="231">
        <v>3.6555</v>
      </c>
      <c r="I440" s="231">
        <v>1.3976999999999999</v>
      </c>
      <c r="J440" s="231">
        <v>3.6692</v>
      </c>
      <c r="K440" s="231">
        <v>1.0547</v>
      </c>
      <c r="L440" s="231">
        <v>2.7374000000000001</v>
      </c>
      <c r="M440" s="231">
        <v>1.85</v>
      </c>
      <c r="N440" s="231">
        <v>2.9540999999999999</v>
      </c>
      <c r="O440" s="231">
        <v>0.8226</v>
      </c>
      <c r="P440" s="231">
        <v>0</v>
      </c>
    </row>
    <row r="441" spans="1:16" s="255" customFormat="1" ht="15">
      <c r="A441" s="247">
        <v>31</v>
      </c>
      <c r="B441" s="231">
        <v>0</v>
      </c>
      <c r="C441" s="231">
        <v>0</v>
      </c>
      <c r="D441" s="231">
        <v>3.6913</v>
      </c>
      <c r="E441" s="231">
        <v>1.0373000000000001</v>
      </c>
      <c r="F441" s="231">
        <v>3.9089</v>
      </c>
      <c r="G441" s="231">
        <v>0.88280000000000003</v>
      </c>
      <c r="H441" s="231">
        <v>3.7766000000000002</v>
      </c>
      <c r="I441" s="231">
        <v>1.3697999999999999</v>
      </c>
      <c r="J441" s="231">
        <v>3.6046999999999998</v>
      </c>
      <c r="K441" s="231">
        <v>1.0511999999999999</v>
      </c>
      <c r="L441" s="231">
        <v>2.7241</v>
      </c>
      <c r="M441" s="231">
        <v>1.8127</v>
      </c>
      <c r="N441" s="231">
        <v>2.8679000000000001</v>
      </c>
      <c r="O441" s="231">
        <v>0.84230000000000005</v>
      </c>
      <c r="P441" s="231">
        <v>0</v>
      </c>
    </row>
    <row r="442" spans="1:16" s="255" customFormat="1" ht="15">
      <c r="A442" s="247">
        <v>32</v>
      </c>
      <c r="B442" s="231">
        <v>0</v>
      </c>
      <c r="C442" s="231">
        <v>0</v>
      </c>
      <c r="D442" s="231">
        <v>3.7884000000000002</v>
      </c>
      <c r="E442" s="231">
        <v>1.0183</v>
      </c>
      <c r="F442" s="231">
        <v>3.8995000000000002</v>
      </c>
      <c r="G442" s="231">
        <v>0.87139999999999995</v>
      </c>
      <c r="H442" s="231">
        <v>3.8976999999999999</v>
      </c>
      <c r="I442" s="231">
        <v>1.3419000000000001</v>
      </c>
      <c r="J442" s="231">
        <v>3.5402</v>
      </c>
      <c r="K442" s="231">
        <v>1.0478000000000001</v>
      </c>
      <c r="L442" s="231">
        <v>2.7107000000000001</v>
      </c>
      <c r="M442" s="231">
        <v>1.7755000000000001</v>
      </c>
      <c r="N442" s="231">
        <v>2.7816999999999998</v>
      </c>
      <c r="O442" s="231">
        <v>0.86209999999999998</v>
      </c>
      <c r="P442" s="231">
        <v>0</v>
      </c>
    </row>
    <row r="443" spans="1:16" s="255" customFormat="1" ht="15">
      <c r="A443" s="247">
        <v>33</v>
      </c>
      <c r="B443" s="231">
        <v>0</v>
      </c>
      <c r="C443" s="231">
        <v>0</v>
      </c>
      <c r="D443" s="231">
        <v>4.6337999999999999</v>
      </c>
      <c r="E443" s="231">
        <v>1.1819</v>
      </c>
      <c r="F443" s="231">
        <v>4.6157000000000004</v>
      </c>
      <c r="G443" s="231">
        <v>1.0184</v>
      </c>
      <c r="H443" s="231">
        <v>4.7972000000000001</v>
      </c>
      <c r="I443" s="231">
        <v>1.5537000000000001</v>
      </c>
      <c r="J443" s="231">
        <v>4.1116000000000001</v>
      </c>
      <c r="K443" s="231">
        <v>1.2101</v>
      </c>
      <c r="L443" s="231">
        <v>3.1989999999999998</v>
      </c>
      <c r="M443" s="231">
        <v>2.0550999999999999</v>
      </c>
      <c r="N443" s="231">
        <v>3.1808000000000001</v>
      </c>
      <c r="O443" s="231">
        <v>1.0510999999999999</v>
      </c>
      <c r="P443" s="231">
        <v>0</v>
      </c>
    </row>
    <row r="444" spans="1:16" s="255" customFormat="1" ht="15">
      <c r="A444" s="247">
        <v>34</v>
      </c>
      <c r="B444" s="231">
        <v>0</v>
      </c>
      <c r="C444" s="231">
        <v>0</v>
      </c>
      <c r="D444" s="231">
        <v>4.7855999999999996</v>
      </c>
      <c r="E444" s="231">
        <v>1.1665000000000001</v>
      </c>
      <c r="F444" s="231">
        <v>4.6356999999999999</v>
      </c>
      <c r="G444" s="231">
        <v>1.0113000000000001</v>
      </c>
      <c r="H444" s="231">
        <v>4.9797000000000002</v>
      </c>
      <c r="I444" s="231">
        <v>1.5299</v>
      </c>
      <c r="J444" s="231">
        <v>4.0602</v>
      </c>
      <c r="K444" s="231">
        <v>1.2048000000000001</v>
      </c>
      <c r="L444" s="231">
        <v>3.2046000000000001</v>
      </c>
      <c r="M444" s="231">
        <v>2.0232999999999999</v>
      </c>
      <c r="N444" s="231">
        <v>3.0962000000000001</v>
      </c>
      <c r="O444" s="231">
        <v>1.0827</v>
      </c>
      <c r="P444" s="231">
        <v>0</v>
      </c>
    </row>
    <row r="445" spans="1:16" s="255" customFormat="1" ht="15">
      <c r="A445" s="247">
        <v>35</v>
      </c>
      <c r="B445" s="231">
        <v>0</v>
      </c>
      <c r="C445" s="231">
        <v>0</v>
      </c>
      <c r="D445" s="231">
        <v>4.9374000000000002</v>
      </c>
      <c r="E445" s="231">
        <v>1.1511</v>
      </c>
      <c r="F445" s="231">
        <v>4.6558000000000002</v>
      </c>
      <c r="G445" s="231">
        <v>1.0042</v>
      </c>
      <c r="H445" s="231">
        <v>5.1620999999999997</v>
      </c>
      <c r="I445" s="231">
        <v>1.5061</v>
      </c>
      <c r="J445" s="231">
        <v>4.0088999999999997</v>
      </c>
      <c r="K445" s="231">
        <v>1.1994</v>
      </c>
      <c r="L445" s="231">
        <v>3.2101000000000002</v>
      </c>
      <c r="M445" s="231">
        <v>1.9914000000000001</v>
      </c>
      <c r="N445" s="231">
        <v>3.0116999999999998</v>
      </c>
      <c r="O445" s="231">
        <v>1.1143000000000001</v>
      </c>
      <c r="P445" s="231">
        <v>0</v>
      </c>
    </row>
    <row r="446" spans="1:16" s="255" customFormat="1" ht="15">
      <c r="A446" s="247">
        <v>36</v>
      </c>
      <c r="B446" s="231">
        <v>0</v>
      </c>
      <c r="C446" s="231">
        <v>0</v>
      </c>
      <c r="D446" s="231">
        <v>5.0891000000000002</v>
      </c>
      <c r="E446" s="231">
        <v>1.1356999999999999</v>
      </c>
      <c r="F446" s="231">
        <v>4.6759000000000004</v>
      </c>
      <c r="G446" s="231">
        <v>0.99709999999999999</v>
      </c>
      <c r="H446" s="231">
        <v>5.3445</v>
      </c>
      <c r="I446" s="231">
        <v>1.4823999999999999</v>
      </c>
      <c r="J446" s="231">
        <v>3.9575</v>
      </c>
      <c r="K446" s="231">
        <v>1.1940999999999999</v>
      </c>
      <c r="L446" s="231">
        <v>3.2155999999999998</v>
      </c>
      <c r="M446" s="231">
        <v>1.9595</v>
      </c>
      <c r="N446" s="231">
        <v>2.9270999999999998</v>
      </c>
      <c r="O446" s="231">
        <v>1.1458999999999999</v>
      </c>
      <c r="P446" s="231">
        <v>0</v>
      </c>
    </row>
    <row r="447" spans="1:16" s="255" customFormat="1" ht="15">
      <c r="A447" s="247">
        <v>37</v>
      </c>
      <c r="B447" s="231">
        <v>0</v>
      </c>
      <c r="C447" s="231">
        <v>0</v>
      </c>
      <c r="D447" s="231">
        <v>5.2408999999999999</v>
      </c>
      <c r="E447" s="231">
        <v>1.1203000000000001</v>
      </c>
      <c r="F447" s="231">
        <v>4.6959999999999997</v>
      </c>
      <c r="G447" s="231">
        <v>0.99</v>
      </c>
      <c r="H447" s="231">
        <v>5.5270000000000001</v>
      </c>
      <c r="I447" s="231">
        <v>1.4585999999999999</v>
      </c>
      <c r="J447" s="231">
        <v>3.9060999999999999</v>
      </c>
      <c r="K447" s="231">
        <v>1.1887000000000001</v>
      </c>
      <c r="L447" s="231">
        <v>3.2212000000000001</v>
      </c>
      <c r="M447" s="231">
        <v>1.9277</v>
      </c>
      <c r="N447" s="231">
        <v>2.8426</v>
      </c>
      <c r="O447" s="231">
        <v>1.1775</v>
      </c>
      <c r="P447" s="231">
        <v>0</v>
      </c>
    </row>
    <row r="448" spans="1:16" s="255" customFormat="1" ht="15">
      <c r="A448" s="247">
        <v>38</v>
      </c>
      <c r="B448" s="231">
        <v>0</v>
      </c>
      <c r="C448" s="231">
        <v>0</v>
      </c>
      <c r="D448" s="231">
        <v>5.3926999999999996</v>
      </c>
      <c r="E448" s="231">
        <v>1.1049</v>
      </c>
      <c r="F448" s="231">
        <v>4.7161</v>
      </c>
      <c r="G448" s="231">
        <v>0.9829</v>
      </c>
      <c r="H448" s="231">
        <v>5.7093999999999996</v>
      </c>
      <c r="I448" s="231">
        <v>1.4348000000000001</v>
      </c>
      <c r="J448" s="231">
        <v>3.8546999999999998</v>
      </c>
      <c r="K448" s="231">
        <v>1.1834</v>
      </c>
      <c r="L448" s="231">
        <v>3.2267000000000001</v>
      </c>
      <c r="M448" s="231">
        <v>1.8957999999999999</v>
      </c>
      <c r="N448" s="231">
        <v>2.758</v>
      </c>
      <c r="O448" s="231">
        <v>1.2091000000000001</v>
      </c>
      <c r="P448" s="231">
        <v>0</v>
      </c>
    </row>
    <row r="449" spans="1:16" s="255" customFormat="1" ht="15">
      <c r="A449" s="247">
        <v>39</v>
      </c>
      <c r="B449" s="231">
        <v>0</v>
      </c>
      <c r="C449" s="231">
        <v>0</v>
      </c>
      <c r="D449" s="231">
        <v>5.5445000000000002</v>
      </c>
      <c r="E449" s="231">
        <v>1.0894999999999999</v>
      </c>
      <c r="F449" s="231">
        <v>4.7362000000000002</v>
      </c>
      <c r="G449" s="231">
        <v>0.9758</v>
      </c>
      <c r="H449" s="231">
        <v>5.8918999999999997</v>
      </c>
      <c r="I449" s="231">
        <v>1.4111</v>
      </c>
      <c r="J449" s="231">
        <v>3.8033999999999999</v>
      </c>
      <c r="K449" s="231">
        <v>1.1779999999999999</v>
      </c>
      <c r="L449" s="231">
        <v>3.2322000000000002</v>
      </c>
      <c r="M449" s="231">
        <v>1.8638999999999999</v>
      </c>
      <c r="N449" s="231">
        <v>2.6735000000000002</v>
      </c>
      <c r="O449" s="231">
        <v>1.2406999999999999</v>
      </c>
      <c r="P449" s="231">
        <v>0</v>
      </c>
    </row>
    <row r="450" spans="1:16" s="255" customFormat="1" ht="15">
      <c r="A450" s="247">
        <v>40</v>
      </c>
      <c r="B450" s="231">
        <v>0</v>
      </c>
      <c r="C450" s="231">
        <v>0</v>
      </c>
      <c r="D450" s="231">
        <v>5.6962999999999999</v>
      </c>
      <c r="E450" s="231">
        <v>1.0741000000000001</v>
      </c>
      <c r="F450" s="231">
        <v>4.7561999999999998</v>
      </c>
      <c r="G450" s="231">
        <v>0.96870000000000001</v>
      </c>
      <c r="H450" s="231">
        <v>6.0743</v>
      </c>
      <c r="I450" s="231">
        <v>1.3873</v>
      </c>
      <c r="J450" s="231">
        <v>3.7519999999999998</v>
      </c>
      <c r="K450" s="231">
        <v>1.1727000000000001</v>
      </c>
      <c r="L450" s="231">
        <v>3.2378</v>
      </c>
      <c r="M450" s="231">
        <v>1.8321000000000001</v>
      </c>
      <c r="N450" s="231">
        <v>2.5889000000000002</v>
      </c>
      <c r="O450" s="231">
        <v>1.2723</v>
      </c>
      <c r="P450" s="231">
        <v>0</v>
      </c>
    </row>
    <row r="451" spans="1:16" s="255" customFormat="1" ht="15">
      <c r="A451" s="247">
        <v>41</v>
      </c>
      <c r="B451" s="231">
        <v>0</v>
      </c>
      <c r="C451" s="231">
        <v>0</v>
      </c>
      <c r="D451" s="231">
        <v>5.8479999999999999</v>
      </c>
      <c r="E451" s="231">
        <v>1.0587</v>
      </c>
      <c r="F451" s="231">
        <v>4.7763</v>
      </c>
      <c r="G451" s="231">
        <v>0.96160000000000001</v>
      </c>
      <c r="H451" s="231">
        <v>6.2568000000000001</v>
      </c>
      <c r="I451" s="231">
        <v>1.3635999999999999</v>
      </c>
      <c r="J451" s="231">
        <v>3.7006000000000001</v>
      </c>
      <c r="K451" s="231">
        <v>1.1673</v>
      </c>
      <c r="L451" s="231">
        <v>3.2433000000000001</v>
      </c>
      <c r="M451" s="231">
        <v>1.8002</v>
      </c>
      <c r="N451" s="231">
        <v>2.5044</v>
      </c>
      <c r="O451" s="231">
        <v>1.3039000000000001</v>
      </c>
      <c r="P451" s="231">
        <v>0</v>
      </c>
    </row>
    <row r="452" spans="1:16" s="255" customFormat="1" ht="15">
      <c r="A452" s="247">
        <v>42</v>
      </c>
      <c r="B452" s="231">
        <v>0</v>
      </c>
      <c r="C452" s="231">
        <v>0</v>
      </c>
      <c r="D452" s="231">
        <v>5.9997999999999996</v>
      </c>
      <c r="E452" s="231">
        <v>1.0432999999999999</v>
      </c>
      <c r="F452" s="231">
        <v>4.7964000000000002</v>
      </c>
      <c r="G452" s="231">
        <v>0.95450000000000002</v>
      </c>
      <c r="H452" s="231">
        <v>6.4391999999999996</v>
      </c>
      <c r="I452" s="231">
        <v>1.3398000000000001</v>
      </c>
      <c r="J452" s="231">
        <v>3.6492</v>
      </c>
      <c r="K452" s="231">
        <v>1.1619999999999999</v>
      </c>
      <c r="L452" s="231">
        <v>3.2488000000000001</v>
      </c>
      <c r="M452" s="231">
        <v>1.7683</v>
      </c>
      <c r="N452" s="231">
        <v>2.4198</v>
      </c>
      <c r="O452" s="231">
        <v>1.3354999999999999</v>
      </c>
      <c r="P452" s="231">
        <v>0</v>
      </c>
    </row>
    <row r="453" spans="1:16" s="255" customFormat="1" ht="15">
      <c r="A453" s="247">
        <v>43</v>
      </c>
      <c r="B453" s="231">
        <v>0</v>
      </c>
      <c r="C453" s="231">
        <v>0</v>
      </c>
      <c r="D453" s="231">
        <v>5.8707000000000003</v>
      </c>
      <c r="E453" s="231">
        <v>1.0306</v>
      </c>
      <c r="F453" s="231">
        <v>4.7031999999999998</v>
      </c>
      <c r="G453" s="231">
        <v>0.9516</v>
      </c>
      <c r="H453" s="231">
        <v>6.2309000000000001</v>
      </c>
      <c r="I453" s="231">
        <v>1.3103</v>
      </c>
      <c r="J453" s="231">
        <v>3.5653000000000001</v>
      </c>
      <c r="K453" s="231">
        <v>1.1566000000000001</v>
      </c>
      <c r="L453" s="231">
        <v>3.2082000000000002</v>
      </c>
      <c r="M453" s="231">
        <v>1.7392000000000001</v>
      </c>
      <c r="N453" s="231">
        <v>2.3681000000000001</v>
      </c>
      <c r="O453" s="231">
        <v>1.3063</v>
      </c>
      <c r="P453" s="231">
        <v>0</v>
      </c>
    </row>
    <row r="454" spans="1:16" s="255" customFormat="1" ht="15">
      <c r="A454" s="247">
        <v>44</v>
      </c>
      <c r="B454" s="231">
        <v>0</v>
      </c>
      <c r="C454" s="231">
        <v>0</v>
      </c>
      <c r="D454" s="231">
        <v>5.7416</v>
      </c>
      <c r="E454" s="231">
        <v>1.018</v>
      </c>
      <c r="F454" s="231">
        <v>4.6100000000000003</v>
      </c>
      <c r="G454" s="231">
        <v>0.9486</v>
      </c>
      <c r="H454" s="231">
        <v>6.0225999999999997</v>
      </c>
      <c r="I454" s="231">
        <v>1.2806999999999999</v>
      </c>
      <c r="J454" s="231">
        <v>3.4813999999999998</v>
      </c>
      <c r="K454" s="231">
        <v>1.1513</v>
      </c>
      <c r="L454" s="231">
        <v>3.1676000000000002</v>
      </c>
      <c r="M454" s="231">
        <v>1.7101</v>
      </c>
      <c r="N454" s="231">
        <v>2.3163999999999998</v>
      </c>
      <c r="O454" s="231">
        <v>1.2770999999999999</v>
      </c>
      <c r="P454" s="231">
        <v>0</v>
      </c>
    </row>
    <row r="455" spans="1:16" s="255" customFormat="1" ht="15">
      <c r="A455" s="247">
        <v>45</v>
      </c>
      <c r="B455" s="231">
        <v>0</v>
      </c>
      <c r="C455" s="231">
        <v>0</v>
      </c>
      <c r="D455" s="231">
        <v>5.3571</v>
      </c>
      <c r="E455" s="231">
        <v>1.3246</v>
      </c>
      <c r="F455" s="231">
        <v>4.4047999999999998</v>
      </c>
      <c r="G455" s="231">
        <v>1.2722</v>
      </c>
      <c r="H455" s="231">
        <v>5.5499000000000001</v>
      </c>
      <c r="I455" s="231">
        <v>1.5419</v>
      </c>
      <c r="J455" s="231">
        <v>3.4249999999999998</v>
      </c>
      <c r="K455" s="231">
        <v>1.4959</v>
      </c>
      <c r="L455" s="231">
        <v>3.3285</v>
      </c>
      <c r="M455" s="231">
        <v>2.0951</v>
      </c>
      <c r="N455" s="231">
        <v>2.4735</v>
      </c>
      <c r="O455" s="231">
        <v>1.587</v>
      </c>
      <c r="P455" s="231">
        <v>0</v>
      </c>
    </row>
    <row r="456" spans="1:16" s="255" customFormat="1" ht="15">
      <c r="A456" s="247">
        <v>46</v>
      </c>
      <c r="B456" s="231">
        <v>0</v>
      </c>
      <c r="C456" s="231">
        <v>0</v>
      </c>
      <c r="D456" s="231">
        <v>5.2283999999999997</v>
      </c>
      <c r="E456" s="231">
        <v>1.3120000000000001</v>
      </c>
      <c r="F456" s="231">
        <v>4.3132999999999999</v>
      </c>
      <c r="G456" s="231">
        <v>1.268</v>
      </c>
      <c r="H456" s="231">
        <v>5.3560999999999996</v>
      </c>
      <c r="I456" s="231">
        <v>1.5139</v>
      </c>
      <c r="J456" s="231">
        <v>3.3445999999999998</v>
      </c>
      <c r="K456" s="231">
        <v>1.4842</v>
      </c>
      <c r="L456" s="231">
        <v>3.2865000000000002</v>
      </c>
      <c r="M456" s="231">
        <v>2.0663</v>
      </c>
      <c r="N456" s="231">
        <v>2.4238</v>
      </c>
      <c r="O456" s="231">
        <v>1.5598000000000001</v>
      </c>
      <c r="P456" s="231">
        <v>0</v>
      </c>
    </row>
    <row r="457" spans="1:16" s="255" customFormat="1" ht="15">
      <c r="A457" s="247">
        <v>47</v>
      </c>
      <c r="B457" s="231">
        <v>0</v>
      </c>
      <c r="C457" s="231">
        <v>0</v>
      </c>
      <c r="D457" s="231">
        <v>5.0997000000000003</v>
      </c>
      <c r="E457" s="231">
        <v>1.2992999999999999</v>
      </c>
      <c r="F457" s="231">
        <v>4.2218999999999998</v>
      </c>
      <c r="G457" s="231">
        <v>1.2638</v>
      </c>
      <c r="H457" s="231">
        <v>5.1623000000000001</v>
      </c>
      <c r="I457" s="231">
        <v>1.4859</v>
      </c>
      <c r="J457" s="231">
        <v>3.2642000000000002</v>
      </c>
      <c r="K457" s="231">
        <v>1.4724999999999999</v>
      </c>
      <c r="L457" s="231">
        <v>3.2444999999999999</v>
      </c>
      <c r="M457" s="231">
        <v>2.0375000000000001</v>
      </c>
      <c r="N457" s="231">
        <v>2.3742000000000001</v>
      </c>
      <c r="O457" s="231">
        <v>1.5326</v>
      </c>
      <c r="P457" s="231">
        <v>0</v>
      </c>
    </row>
    <row r="458" spans="1:16" s="255" customFormat="1" ht="15">
      <c r="A458" s="247">
        <v>48</v>
      </c>
      <c r="B458" s="231">
        <v>0</v>
      </c>
      <c r="C458" s="231">
        <v>0</v>
      </c>
      <c r="D458" s="231">
        <v>4.9710000000000001</v>
      </c>
      <c r="E458" s="231">
        <v>1.2866</v>
      </c>
      <c r="F458" s="231">
        <v>4.1304999999999996</v>
      </c>
      <c r="G458" s="231">
        <v>1.2596000000000001</v>
      </c>
      <c r="H458" s="231">
        <v>4.9683999999999999</v>
      </c>
      <c r="I458" s="231">
        <v>1.4579</v>
      </c>
      <c r="J458" s="231">
        <v>3.1838000000000002</v>
      </c>
      <c r="K458" s="231">
        <v>1.4608000000000001</v>
      </c>
      <c r="L458" s="231">
        <v>3.2025000000000001</v>
      </c>
      <c r="M458" s="231">
        <v>2.0087000000000002</v>
      </c>
      <c r="N458" s="231">
        <v>2.3245</v>
      </c>
      <c r="O458" s="231">
        <v>1.5055000000000001</v>
      </c>
      <c r="P458" s="231">
        <v>0</v>
      </c>
    </row>
    <row r="459" spans="1:16" s="255" customFormat="1" ht="15">
      <c r="A459" s="247">
        <v>49</v>
      </c>
      <c r="B459" s="231">
        <v>0</v>
      </c>
      <c r="C459" s="231">
        <v>0</v>
      </c>
      <c r="D459" s="231">
        <v>4.8422000000000001</v>
      </c>
      <c r="E459" s="231">
        <v>1.2739</v>
      </c>
      <c r="F459" s="231">
        <v>4.0391000000000004</v>
      </c>
      <c r="G459" s="231">
        <v>1.2555000000000001</v>
      </c>
      <c r="H459" s="231">
        <v>4.7746000000000004</v>
      </c>
      <c r="I459" s="231">
        <v>1.4298999999999999</v>
      </c>
      <c r="J459" s="231">
        <v>3.1034999999999999</v>
      </c>
      <c r="K459" s="231">
        <v>1.4491000000000001</v>
      </c>
      <c r="L459" s="231">
        <v>3.1604999999999999</v>
      </c>
      <c r="M459" s="231">
        <v>1.98</v>
      </c>
      <c r="N459" s="231">
        <v>2.2747999999999999</v>
      </c>
      <c r="O459" s="231">
        <v>1.4782999999999999</v>
      </c>
      <c r="P459" s="231">
        <v>0</v>
      </c>
    </row>
    <row r="460" spans="1:16" s="255" customFormat="1" ht="15">
      <c r="A460" s="247">
        <v>50</v>
      </c>
      <c r="B460" s="231">
        <v>0</v>
      </c>
      <c r="C460" s="231">
        <v>0</v>
      </c>
      <c r="D460" s="231">
        <v>4.7134999999999998</v>
      </c>
      <c r="E460" s="231">
        <v>1.2612000000000001</v>
      </c>
      <c r="F460" s="231">
        <v>3.9477000000000002</v>
      </c>
      <c r="G460" s="231">
        <v>1.2513000000000001</v>
      </c>
      <c r="H460" s="231">
        <v>4.5808</v>
      </c>
      <c r="I460" s="231">
        <v>1.4018999999999999</v>
      </c>
      <c r="J460" s="231">
        <v>3.0230999999999999</v>
      </c>
      <c r="K460" s="231">
        <v>1.4373</v>
      </c>
      <c r="L460" s="231">
        <v>3.1185</v>
      </c>
      <c r="M460" s="231">
        <v>1.9512</v>
      </c>
      <c r="N460" s="231">
        <v>2.2252000000000001</v>
      </c>
      <c r="O460" s="231">
        <v>1.4512</v>
      </c>
      <c r="P460" s="231">
        <v>0</v>
      </c>
    </row>
    <row r="461" spans="1:16" s="255" customFormat="1" ht="15">
      <c r="A461" s="247">
        <v>51</v>
      </c>
      <c r="B461" s="231">
        <v>0</v>
      </c>
      <c r="C461" s="231">
        <v>0</v>
      </c>
      <c r="D461" s="231">
        <v>4.5848000000000004</v>
      </c>
      <c r="E461" s="231">
        <v>1.2484999999999999</v>
      </c>
      <c r="F461" s="231">
        <v>3.8563000000000001</v>
      </c>
      <c r="G461" s="231">
        <v>1.2471000000000001</v>
      </c>
      <c r="H461" s="231">
        <v>4.3869999999999996</v>
      </c>
      <c r="I461" s="231">
        <v>1.3740000000000001</v>
      </c>
      <c r="J461" s="231">
        <v>2.9426999999999999</v>
      </c>
      <c r="K461" s="231">
        <v>1.4256</v>
      </c>
      <c r="L461" s="231">
        <v>3.0764999999999998</v>
      </c>
      <c r="M461" s="231">
        <v>1.9224000000000001</v>
      </c>
      <c r="N461" s="231">
        <v>2.1755</v>
      </c>
      <c r="O461" s="231">
        <v>1.4239999999999999</v>
      </c>
      <c r="P461" s="231">
        <v>0</v>
      </c>
    </row>
    <row r="462" spans="1:16" s="255" customFormat="1" ht="15">
      <c r="A462" s="247">
        <v>52</v>
      </c>
      <c r="B462" s="231">
        <v>0</v>
      </c>
      <c r="C462" s="231">
        <v>0</v>
      </c>
      <c r="D462" s="231">
        <v>4.4561000000000002</v>
      </c>
      <c r="E462" s="231">
        <v>1.2359</v>
      </c>
      <c r="F462" s="231">
        <v>3.7648000000000001</v>
      </c>
      <c r="G462" s="231">
        <v>1.2428999999999999</v>
      </c>
      <c r="H462" s="231">
        <v>4.1931000000000003</v>
      </c>
      <c r="I462" s="231">
        <v>1.3460000000000001</v>
      </c>
      <c r="J462" s="231">
        <v>2.8622999999999998</v>
      </c>
      <c r="K462" s="231">
        <v>1.4138999999999999</v>
      </c>
      <c r="L462" s="231">
        <v>3.0345</v>
      </c>
      <c r="M462" s="231">
        <v>1.8935999999999999</v>
      </c>
      <c r="N462" s="231">
        <v>2.1257999999999999</v>
      </c>
      <c r="O462" s="231">
        <v>1.3968</v>
      </c>
      <c r="P462" s="231">
        <v>0</v>
      </c>
    </row>
    <row r="463" spans="1:16" s="255" customFormat="1" ht="15">
      <c r="A463" s="247">
        <v>53</v>
      </c>
      <c r="B463" s="231">
        <v>0</v>
      </c>
      <c r="C463" s="231">
        <v>0</v>
      </c>
      <c r="D463" s="231">
        <v>4.3273999999999999</v>
      </c>
      <c r="E463" s="231">
        <v>1.2232000000000001</v>
      </c>
      <c r="F463" s="231">
        <v>3.6734</v>
      </c>
      <c r="G463" s="231">
        <v>1.2386999999999999</v>
      </c>
      <c r="H463" s="231">
        <v>3.9992999999999999</v>
      </c>
      <c r="I463" s="231">
        <v>1.3180000000000001</v>
      </c>
      <c r="J463" s="231">
        <v>2.7818999999999998</v>
      </c>
      <c r="K463" s="231">
        <v>1.4021999999999999</v>
      </c>
      <c r="L463" s="231">
        <v>2.9925000000000002</v>
      </c>
      <c r="M463" s="231">
        <v>1.8648</v>
      </c>
      <c r="N463" s="231">
        <v>2.0762</v>
      </c>
      <c r="O463" s="231">
        <v>1.3696999999999999</v>
      </c>
      <c r="P463" s="231">
        <v>0</v>
      </c>
    </row>
    <row r="464" spans="1:16" s="255" customFormat="1" ht="15">
      <c r="A464" s="247">
        <v>54</v>
      </c>
      <c r="B464" s="231">
        <v>0</v>
      </c>
      <c r="C464" s="231">
        <v>0</v>
      </c>
      <c r="D464" s="231">
        <v>4.1985999999999999</v>
      </c>
      <c r="E464" s="231">
        <v>1.2104999999999999</v>
      </c>
      <c r="F464" s="231">
        <v>3.5819999999999999</v>
      </c>
      <c r="G464" s="231">
        <v>1.2344999999999999</v>
      </c>
      <c r="H464" s="231">
        <v>3.8054999999999999</v>
      </c>
      <c r="I464" s="231">
        <v>1.29</v>
      </c>
      <c r="J464" s="231">
        <v>2.7014999999999998</v>
      </c>
      <c r="K464" s="231">
        <v>1.3905000000000001</v>
      </c>
      <c r="L464" s="231">
        <v>2.9504999999999999</v>
      </c>
      <c r="M464" s="231">
        <v>1.8360000000000001</v>
      </c>
      <c r="N464" s="231">
        <v>2.0265</v>
      </c>
      <c r="O464" s="231">
        <v>1.3425</v>
      </c>
      <c r="P464" s="231">
        <v>0</v>
      </c>
    </row>
    <row r="465" spans="1:16" s="255" customFormat="1" ht="15">
      <c r="A465" s="247">
        <v>55</v>
      </c>
      <c r="B465" s="231">
        <v>0</v>
      </c>
      <c r="C465" s="231">
        <v>0</v>
      </c>
      <c r="D465" s="231">
        <v>4.0091999999999999</v>
      </c>
      <c r="E465" s="231">
        <v>1.2071000000000001</v>
      </c>
      <c r="F465" s="231">
        <v>3.4409999999999998</v>
      </c>
      <c r="G465" s="231">
        <v>1.2276</v>
      </c>
      <c r="H465" s="231">
        <v>3.7749999999999999</v>
      </c>
      <c r="I465" s="231">
        <v>1.2785</v>
      </c>
      <c r="J465" s="231">
        <v>2.6076999999999999</v>
      </c>
      <c r="K465" s="231">
        <v>1.3704000000000001</v>
      </c>
      <c r="L465" s="231">
        <v>2.875</v>
      </c>
      <c r="M465" s="231">
        <v>1.8230999999999999</v>
      </c>
      <c r="N465" s="231">
        <v>1.9881</v>
      </c>
      <c r="O465" s="231">
        <v>1.3391</v>
      </c>
      <c r="P465" s="231">
        <v>0</v>
      </c>
    </row>
    <row r="466" spans="1:16" s="255" customFormat="1" ht="15">
      <c r="A466" s="247">
        <v>56</v>
      </c>
      <c r="B466" s="231">
        <v>0</v>
      </c>
      <c r="C466" s="231">
        <v>0</v>
      </c>
      <c r="D466" s="231">
        <v>3.8197000000000001</v>
      </c>
      <c r="E466" s="231">
        <v>1.2038</v>
      </c>
      <c r="F466" s="231">
        <v>3.3</v>
      </c>
      <c r="G466" s="231">
        <v>1.2208000000000001</v>
      </c>
      <c r="H466" s="231">
        <v>3.7444999999999999</v>
      </c>
      <c r="I466" s="231">
        <v>1.2669999999999999</v>
      </c>
      <c r="J466" s="231">
        <v>2.5139</v>
      </c>
      <c r="K466" s="231">
        <v>1.3503000000000001</v>
      </c>
      <c r="L466" s="231">
        <v>2.7995000000000001</v>
      </c>
      <c r="M466" s="231">
        <v>1.8101</v>
      </c>
      <c r="N466" s="231">
        <v>1.9497</v>
      </c>
      <c r="O466" s="231">
        <v>1.3357000000000001</v>
      </c>
      <c r="P466" s="231">
        <v>0</v>
      </c>
    </row>
    <row r="467" spans="1:16" s="255" customFormat="1" ht="15">
      <c r="A467" s="247">
        <v>57</v>
      </c>
      <c r="B467" s="231">
        <v>0</v>
      </c>
      <c r="C467" s="231">
        <v>0</v>
      </c>
      <c r="D467" s="231">
        <v>3.6303000000000001</v>
      </c>
      <c r="E467" s="231">
        <v>1.2003999999999999</v>
      </c>
      <c r="F467" s="231">
        <v>3.1589</v>
      </c>
      <c r="G467" s="231">
        <v>1.2139</v>
      </c>
      <c r="H467" s="231">
        <v>3.7141000000000002</v>
      </c>
      <c r="I467" s="231">
        <v>1.2555000000000001</v>
      </c>
      <c r="J467" s="231">
        <v>2.4201000000000001</v>
      </c>
      <c r="K467" s="231">
        <v>1.3302</v>
      </c>
      <c r="L467" s="231">
        <v>2.7240000000000002</v>
      </c>
      <c r="M467" s="231">
        <v>1.7971999999999999</v>
      </c>
      <c r="N467" s="231">
        <v>1.9113</v>
      </c>
      <c r="O467" s="231">
        <v>1.3323</v>
      </c>
      <c r="P467" s="231">
        <v>0</v>
      </c>
    </row>
    <row r="468" spans="1:16" s="255" customFormat="1" ht="15">
      <c r="A468" s="247">
        <v>58</v>
      </c>
      <c r="B468" s="231">
        <v>0</v>
      </c>
      <c r="C468" s="231">
        <v>0</v>
      </c>
      <c r="D468" s="231">
        <v>3.4407999999999999</v>
      </c>
      <c r="E468" s="231">
        <v>1.1971000000000001</v>
      </c>
      <c r="F468" s="231">
        <v>3.0179</v>
      </c>
      <c r="G468" s="231">
        <v>1.2070000000000001</v>
      </c>
      <c r="H468" s="231">
        <v>3.6836000000000002</v>
      </c>
      <c r="I468" s="231">
        <v>1.244</v>
      </c>
      <c r="J468" s="231">
        <v>2.3262999999999998</v>
      </c>
      <c r="K468" s="231">
        <v>1.31</v>
      </c>
      <c r="L468" s="231">
        <v>2.6484999999999999</v>
      </c>
      <c r="M468" s="231">
        <v>1.7842</v>
      </c>
      <c r="N468" s="231">
        <v>1.873</v>
      </c>
      <c r="O468" s="231">
        <v>1.3289</v>
      </c>
      <c r="P468" s="231">
        <v>0</v>
      </c>
    </row>
    <row r="469" spans="1:16" s="255" customFormat="1" ht="15">
      <c r="A469" s="247">
        <v>59</v>
      </c>
      <c r="B469" s="231">
        <v>0</v>
      </c>
      <c r="C469" s="231">
        <v>0</v>
      </c>
      <c r="D469" s="231">
        <v>3.2513999999999998</v>
      </c>
      <c r="E469" s="231">
        <v>1.1937</v>
      </c>
      <c r="F469" s="231">
        <v>2.8769</v>
      </c>
      <c r="G469" s="231">
        <v>1.2001999999999999</v>
      </c>
      <c r="H469" s="231">
        <v>3.6530999999999998</v>
      </c>
      <c r="I469" s="231">
        <v>1.2325999999999999</v>
      </c>
      <c r="J469" s="231">
        <v>2.2324999999999999</v>
      </c>
      <c r="K469" s="231">
        <v>1.2899</v>
      </c>
      <c r="L469" s="231">
        <v>2.573</v>
      </c>
      <c r="M469" s="231">
        <v>1.7713000000000001</v>
      </c>
      <c r="N469" s="231">
        <v>1.8346</v>
      </c>
      <c r="O469" s="231">
        <v>1.3254999999999999</v>
      </c>
      <c r="P469" s="231">
        <v>0</v>
      </c>
    </row>
    <row r="470" spans="1:16" s="255" customFormat="1" ht="15">
      <c r="A470" s="247">
        <v>60</v>
      </c>
      <c r="B470" s="231">
        <v>0</v>
      </c>
      <c r="C470" s="231">
        <v>0</v>
      </c>
      <c r="D470" s="231">
        <v>3.0619000000000001</v>
      </c>
      <c r="E470" s="231">
        <v>1.1903999999999999</v>
      </c>
      <c r="F470" s="231">
        <v>2.7359</v>
      </c>
      <c r="G470" s="231">
        <v>1.1933</v>
      </c>
      <c r="H470" s="231">
        <v>3.6225999999999998</v>
      </c>
      <c r="I470" s="231">
        <v>1.2211000000000001</v>
      </c>
      <c r="J470" s="231">
        <v>2.1387</v>
      </c>
      <c r="K470" s="231">
        <v>1.2698</v>
      </c>
      <c r="L470" s="231">
        <v>2.4975000000000001</v>
      </c>
      <c r="M470" s="231">
        <v>1.7583</v>
      </c>
      <c r="N470" s="231">
        <v>1.7962</v>
      </c>
      <c r="O470" s="231">
        <v>1.3221000000000001</v>
      </c>
      <c r="P470" s="231">
        <v>0</v>
      </c>
    </row>
    <row r="471" spans="1:16" s="255" customFormat="1">
      <c r="A471" s="254"/>
      <c r="B471" s="75"/>
      <c r="C471" s="75"/>
      <c r="D471" s="75"/>
      <c r="E471" s="75"/>
      <c r="F471" s="75"/>
      <c r="G471" s="75"/>
      <c r="H471" s="75"/>
      <c r="I471" s="75"/>
      <c r="J471" s="75"/>
      <c r="K471" s="75"/>
      <c r="L471" s="75"/>
      <c r="M471" s="75"/>
      <c r="N471" s="75"/>
      <c r="O471" s="75"/>
      <c r="P471" s="75"/>
    </row>
    <row r="472" spans="1:16" s="255" customFormat="1">
      <c r="A472" s="73" t="e">
        <f>HLOOKUP('[3]NEER Claim Cost Calculator'!$I$22, B476:P537, MATCH('[3]NEER Claim Cost Calculator'!$K$22,A476:A537))</f>
        <v>#N/A</v>
      </c>
      <c r="B472" s="75"/>
      <c r="C472" s="75"/>
      <c r="D472" s="75"/>
      <c r="E472" s="75"/>
      <c r="F472" s="75"/>
      <c r="G472" s="75"/>
      <c r="H472" s="75"/>
      <c r="I472" s="75"/>
      <c r="J472" s="75"/>
      <c r="K472" s="75"/>
      <c r="L472" s="75"/>
      <c r="M472" s="75"/>
      <c r="N472" s="75"/>
      <c r="O472" s="75"/>
      <c r="P472" s="75"/>
    </row>
    <row r="473" spans="1:16" s="253" customFormat="1">
      <c r="A473" s="467" t="s">
        <v>11449</v>
      </c>
      <c r="B473" s="467"/>
      <c r="C473" s="467"/>
      <c r="D473" s="467"/>
      <c r="E473" s="467"/>
      <c r="F473" s="467"/>
      <c r="G473" s="467"/>
      <c r="H473" s="467"/>
      <c r="I473" s="467"/>
      <c r="J473" s="467"/>
      <c r="K473" s="467"/>
      <c r="L473" s="467"/>
      <c r="M473" s="467"/>
      <c r="N473" s="467"/>
      <c r="O473" s="467"/>
      <c r="P473" s="467"/>
    </row>
    <row r="474" spans="1:16" s="255" customFormat="1">
      <c r="A474" s="471" t="s">
        <v>8744</v>
      </c>
      <c r="B474" s="471"/>
      <c r="C474" s="471"/>
      <c r="D474" s="471"/>
      <c r="E474" s="471"/>
      <c r="F474" s="471"/>
      <c r="G474" s="471"/>
      <c r="H474" s="471"/>
      <c r="I474" s="471"/>
      <c r="J474" s="471"/>
      <c r="K474" s="471"/>
      <c r="L474" s="471"/>
      <c r="M474" s="471"/>
      <c r="N474" s="471"/>
      <c r="O474" s="471"/>
      <c r="P474" s="471"/>
    </row>
    <row r="475" spans="1:16" s="255" customFormat="1">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s="255" customFormat="1">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s="255" customFormat="1" ht="15">
      <c r="A477" s="247">
        <v>0</v>
      </c>
      <c r="B477" s="231">
        <v>0</v>
      </c>
      <c r="C477" s="231">
        <v>0</v>
      </c>
      <c r="D477" s="231">
        <v>10.366199999999999</v>
      </c>
      <c r="E477" s="231">
        <v>3.2568999999999999</v>
      </c>
      <c r="F477" s="231">
        <v>15.681900000000001</v>
      </c>
      <c r="G477" s="231">
        <v>3.8925000000000001</v>
      </c>
      <c r="H477" s="231">
        <v>17.429099999999998</v>
      </c>
      <c r="I477" s="231">
        <v>3.4763000000000002</v>
      </c>
      <c r="J477" s="231">
        <v>27.381900000000002</v>
      </c>
      <c r="K477" s="231">
        <v>2.8125</v>
      </c>
      <c r="L477" s="231">
        <v>11.193</v>
      </c>
      <c r="M477" s="231">
        <v>4.2300000000000004</v>
      </c>
      <c r="N477" s="231">
        <v>0</v>
      </c>
      <c r="O477" s="231">
        <v>0</v>
      </c>
      <c r="P477" s="231">
        <v>0</v>
      </c>
    </row>
    <row r="478" spans="1:16" s="255" customFormat="1" ht="15">
      <c r="A478" s="247">
        <v>1</v>
      </c>
      <c r="B478" s="231">
        <v>0</v>
      </c>
      <c r="C478" s="231">
        <v>0</v>
      </c>
      <c r="D478" s="231">
        <v>9.2143999999999995</v>
      </c>
      <c r="E478" s="231">
        <v>2.895</v>
      </c>
      <c r="F478" s="231">
        <v>13.939500000000001</v>
      </c>
      <c r="G478" s="231">
        <v>3.46</v>
      </c>
      <c r="H478" s="231">
        <v>15.4925</v>
      </c>
      <c r="I478" s="231">
        <v>3.09</v>
      </c>
      <c r="J478" s="231">
        <v>24.339500000000001</v>
      </c>
      <c r="K478" s="231">
        <v>2.5</v>
      </c>
      <c r="L478" s="231">
        <v>9.9492999999999991</v>
      </c>
      <c r="M478" s="231">
        <v>3.76</v>
      </c>
      <c r="N478" s="231">
        <v>0</v>
      </c>
      <c r="O478" s="231">
        <v>0</v>
      </c>
      <c r="P478" s="231">
        <v>0</v>
      </c>
    </row>
    <row r="479" spans="1:16" s="255" customFormat="1" ht="15">
      <c r="A479" s="247">
        <v>2</v>
      </c>
      <c r="B479" s="231">
        <v>0</v>
      </c>
      <c r="C479" s="231">
        <v>0</v>
      </c>
      <c r="D479" s="231">
        <v>8.0625999999999998</v>
      </c>
      <c r="E479" s="231">
        <v>2.5331000000000001</v>
      </c>
      <c r="F479" s="231">
        <v>12.196999999999999</v>
      </c>
      <c r="G479" s="231">
        <v>3.0274999999999999</v>
      </c>
      <c r="H479" s="231">
        <v>13.555999999999999</v>
      </c>
      <c r="I479" s="231">
        <v>2.7038000000000002</v>
      </c>
      <c r="J479" s="231">
        <v>21.297000000000001</v>
      </c>
      <c r="K479" s="231">
        <v>2.1875</v>
      </c>
      <c r="L479" s="231">
        <v>8.7057000000000002</v>
      </c>
      <c r="M479" s="231">
        <v>3.29</v>
      </c>
      <c r="N479" s="231">
        <v>0</v>
      </c>
      <c r="O479" s="231">
        <v>0</v>
      </c>
      <c r="P479" s="231">
        <v>0</v>
      </c>
    </row>
    <row r="480" spans="1:16" s="255" customFormat="1" ht="15">
      <c r="A480" s="247">
        <v>3</v>
      </c>
      <c r="B480" s="231">
        <v>0</v>
      </c>
      <c r="C480" s="231">
        <v>0</v>
      </c>
      <c r="D480" s="231">
        <v>6.9108000000000001</v>
      </c>
      <c r="E480" s="231">
        <v>2.1713</v>
      </c>
      <c r="F480" s="231">
        <v>10.454599999999999</v>
      </c>
      <c r="G480" s="231">
        <v>2.5950000000000002</v>
      </c>
      <c r="H480" s="231">
        <v>11.619400000000001</v>
      </c>
      <c r="I480" s="231">
        <v>2.3174999999999999</v>
      </c>
      <c r="J480" s="231">
        <v>18.2546</v>
      </c>
      <c r="K480" s="231">
        <v>1.875</v>
      </c>
      <c r="L480" s="231">
        <v>7.4619999999999997</v>
      </c>
      <c r="M480" s="231">
        <v>2.82</v>
      </c>
      <c r="N480" s="231">
        <v>0</v>
      </c>
      <c r="O480" s="231">
        <v>0</v>
      </c>
      <c r="P480" s="231">
        <v>0</v>
      </c>
    </row>
    <row r="481" spans="1:16" s="255" customFormat="1" ht="15">
      <c r="A481" s="247">
        <v>4</v>
      </c>
      <c r="B481" s="231">
        <v>0</v>
      </c>
      <c r="C481" s="231">
        <v>0</v>
      </c>
      <c r="D481" s="231">
        <v>5.7590000000000003</v>
      </c>
      <c r="E481" s="231">
        <v>1.8093999999999999</v>
      </c>
      <c r="F481" s="231">
        <v>8.7121999999999993</v>
      </c>
      <c r="G481" s="231">
        <v>2.1625000000000001</v>
      </c>
      <c r="H481" s="231">
        <v>9.6828000000000003</v>
      </c>
      <c r="I481" s="231">
        <v>1.9313</v>
      </c>
      <c r="J481" s="231">
        <v>15.212199999999999</v>
      </c>
      <c r="K481" s="231">
        <v>1.5625</v>
      </c>
      <c r="L481" s="231">
        <v>6.2183000000000002</v>
      </c>
      <c r="M481" s="231">
        <v>2.35</v>
      </c>
      <c r="N481" s="231">
        <v>0</v>
      </c>
      <c r="O481" s="231">
        <v>0</v>
      </c>
      <c r="P481" s="231">
        <v>0</v>
      </c>
    </row>
    <row r="482" spans="1:16" s="255" customFormat="1" ht="15">
      <c r="A482" s="247">
        <v>5</v>
      </c>
      <c r="B482" s="231">
        <v>0</v>
      </c>
      <c r="C482" s="231">
        <v>0</v>
      </c>
      <c r="D482" s="231">
        <v>4.6071999999999997</v>
      </c>
      <c r="E482" s="231">
        <v>1.4475</v>
      </c>
      <c r="F482" s="231">
        <v>6.9696999999999996</v>
      </c>
      <c r="G482" s="231">
        <v>1.73</v>
      </c>
      <c r="H482" s="231">
        <v>7.7462999999999997</v>
      </c>
      <c r="I482" s="231">
        <v>1.5449999999999999</v>
      </c>
      <c r="J482" s="231">
        <v>12.169700000000001</v>
      </c>
      <c r="K482" s="231">
        <v>1.25</v>
      </c>
      <c r="L482" s="231">
        <v>4.9747000000000003</v>
      </c>
      <c r="M482" s="231">
        <v>1.88</v>
      </c>
      <c r="N482" s="231">
        <v>0</v>
      </c>
      <c r="O482" s="231">
        <v>0</v>
      </c>
      <c r="P482" s="231">
        <v>0</v>
      </c>
    </row>
    <row r="483" spans="1:16" s="255" customFormat="1" ht="15">
      <c r="A483" s="247">
        <v>6</v>
      </c>
      <c r="B483" s="231">
        <v>0</v>
      </c>
      <c r="C483" s="231">
        <v>0</v>
      </c>
      <c r="D483" s="231">
        <v>3.4554</v>
      </c>
      <c r="E483" s="231">
        <v>1.0855999999999999</v>
      </c>
      <c r="F483" s="231">
        <v>5.2272999999999996</v>
      </c>
      <c r="G483" s="231">
        <v>1.2975000000000001</v>
      </c>
      <c r="H483" s="231">
        <v>5.8097000000000003</v>
      </c>
      <c r="I483" s="231">
        <v>1.1588000000000001</v>
      </c>
      <c r="J483" s="231">
        <v>9.1273</v>
      </c>
      <c r="K483" s="231">
        <v>0.9375</v>
      </c>
      <c r="L483" s="231">
        <v>3.7309999999999999</v>
      </c>
      <c r="M483" s="231">
        <v>1.41</v>
      </c>
      <c r="N483" s="231">
        <v>0</v>
      </c>
      <c r="O483" s="231">
        <v>0</v>
      </c>
      <c r="P483" s="231">
        <v>0</v>
      </c>
    </row>
    <row r="484" spans="1:16" s="255" customFormat="1" ht="15">
      <c r="A484" s="247">
        <v>7</v>
      </c>
      <c r="B484" s="231">
        <v>0</v>
      </c>
      <c r="C484" s="231">
        <v>0</v>
      </c>
      <c r="D484" s="231">
        <v>3.4140999999999999</v>
      </c>
      <c r="E484" s="231">
        <v>1.0555000000000001</v>
      </c>
      <c r="F484" s="231">
        <v>4.9756999999999998</v>
      </c>
      <c r="G484" s="231">
        <v>1.2615000000000001</v>
      </c>
      <c r="H484" s="231">
        <v>5.5601000000000003</v>
      </c>
      <c r="I484" s="231">
        <v>1.1266</v>
      </c>
      <c r="J484" s="231">
        <v>8.6454000000000004</v>
      </c>
      <c r="K484" s="231">
        <v>0.91149999999999998</v>
      </c>
      <c r="L484" s="231">
        <v>3.6191</v>
      </c>
      <c r="M484" s="231">
        <v>1.3708</v>
      </c>
      <c r="N484" s="231">
        <v>0</v>
      </c>
      <c r="O484" s="231">
        <v>0</v>
      </c>
      <c r="P484" s="231">
        <v>0</v>
      </c>
    </row>
    <row r="485" spans="1:16" s="255" customFormat="1" ht="15">
      <c r="A485" s="247">
        <v>8</v>
      </c>
      <c r="B485" s="231">
        <v>0</v>
      </c>
      <c r="C485" s="231">
        <v>0</v>
      </c>
      <c r="D485" s="231">
        <v>3.3727999999999998</v>
      </c>
      <c r="E485" s="231">
        <v>1.0253000000000001</v>
      </c>
      <c r="F485" s="231">
        <v>4.7240000000000002</v>
      </c>
      <c r="G485" s="231">
        <v>1.2254</v>
      </c>
      <c r="H485" s="231">
        <v>5.3106</v>
      </c>
      <c r="I485" s="231">
        <v>1.0944</v>
      </c>
      <c r="J485" s="231">
        <v>8.1636000000000006</v>
      </c>
      <c r="K485" s="231">
        <v>0.88539999999999996</v>
      </c>
      <c r="L485" s="231">
        <v>3.5072999999999999</v>
      </c>
      <c r="M485" s="231">
        <v>1.3317000000000001</v>
      </c>
      <c r="N485" s="231">
        <v>0</v>
      </c>
      <c r="O485" s="231">
        <v>0</v>
      </c>
      <c r="P485" s="231">
        <v>0</v>
      </c>
    </row>
    <row r="486" spans="1:16" s="255" customFormat="1" ht="15">
      <c r="A486" s="247">
        <v>9</v>
      </c>
      <c r="B486" s="231">
        <v>0</v>
      </c>
      <c r="C486" s="231">
        <v>0</v>
      </c>
      <c r="D486" s="231">
        <v>3.3315999999999999</v>
      </c>
      <c r="E486" s="231">
        <v>0.99519999999999997</v>
      </c>
      <c r="F486" s="231">
        <v>4.4724000000000004</v>
      </c>
      <c r="G486" s="231">
        <v>1.1894</v>
      </c>
      <c r="H486" s="231">
        <v>5.0609999999999999</v>
      </c>
      <c r="I486" s="231">
        <v>1.0622</v>
      </c>
      <c r="J486" s="231">
        <v>7.6817000000000002</v>
      </c>
      <c r="K486" s="231">
        <v>0.85940000000000005</v>
      </c>
      <c r="L486" s="231">
        <v>3.3954</v>
      </c>
      <c r="M486" s="231">
        <v>1.2925</v>
      </c>
      <c r="N486" s="231">
        <v>0</v>
      </c>
      <c r="O486" s="231">
        <v>0</v>
      </c>
      <c r="P486" s="231">
        <v>0</v>
      </c>
    </row>
    <row r="487" spans="1:16" s="255" customFormat="1" ht="15">
      <c r="A487" s="247">
        <v>10</v>
      </c>
      <c r="B487" s="231">
        <v>0</v>
      </c>
      <c r="C487" s="231">
        <v>0</v>
      </c>
      <c r="D487" s="231">
        <v>3.2902999999999998</v>
      </c>
      <c r="E487" s="231">
        <v>0.96499999999999997</v>
      </c>
      <c r="F487" s="231">
        <v>4.2206999999999999</v>
      </c>
      <c r="G487" s="231">
        <v>1.1533</v>
      </c>
      <c r="H487" s="231">
        <v>4.8114999999999997</v>
      </c>
      <c r="I487" s="231">
        <v>1.03</v>
      </c>
      <c r="J487" s="231">
        <v>7.1999000000000004</v>
      </c>
      <c r="K487" s="231">
        <v>0.83330000000000004</v>
      </c>
      <c r="L487" s="231">
        <v>3.2835999999999999</v>
      </c>
      <c r="M487" s="231">
        <v>1.2533000000000001</v>
      </c>
      <c r="N487" s="231">
        <v>0</v>
      </c>
      <c r="O487" s="231">
        <v>0</v>
      </c>
      <c r="P487" s="231">
        <v>0</v>
      </c>
    </row>
    <row r="488" spans="1:16" s="255" customFormat="1" ht="15">
      <c r="A488" s="247">
        <v>11</v>
      </c>
      <c r="B488" s="231">
        <v>0</v>
      </c>
      <c r="C488" s="231">
        <v>0</v>
      </c>
      <c r="D488" s="231">
        <v>3.2490000000000001</v>
      </c>
      <c r="E488" s="231">
        <v>0.93479999999999996</v>
      </c>
      <c r="F488" s="231">
        <v>3.9691000000000001</v>
      </c>
      <c r="G488" s="231">
        <v>1.1173</v>
      </c>
      <c r="H488" s="231">
        <v>4.5618999999999996</v>
      </c>
      <c r="I488" s="231">
        <v>0.99780000000000002</v>
      </c>
      <c r="J488" s="231">
        <v>6.718</v>
      </c>
      <c r="K488" s="231">
        <v>0.80730000000000002</v>
      </c>
      <c r="L488" s="231">
        <v>3.1717</v>
      </c>
      <c r="M488" s="231">
        <v>1.2141999999999999</v>
      </c>
      <c r="N488" s="231">
        <v>0</v>
      </c>
      <c r="O488" s="231">
        <v>0</v>
      </c>
      <c r="P488" s="231">
        <v>0</v>
      </c>
    </row>
    <row r="489" spans="1:16" s="255" customFormat="1" ht="15">
      <c r="A489" s="247">
        <v>12</v>
      </c>
      <c r="B489" s="231">
        <v>0</v>
      </c>
      <c r="C489" s="231">
        <v>0</v>
      </c>
      <c r="D489" s="231">
        <v>3.2077</v>
      </c>
      <c r="E489" s="231">
        <v>0.90469999999999995</v>
      </c>
      <c r="F489" s="231">
        <v>3.7174</v>
      </c>
      <c r="G489" s="231">
        <v>1.0812999999999999</v>
      </c>
      <c r="H489" s="231">
        <v>4.3124000000000002</v>
      </c>
      <c r="I489" s="231">
        <v>0.96560000000000001</v>
      </c>
      <c r="J489" s="231">
        <v>6.2362000000000002</v>
      </c>
      <c r="K489" s="231">
        <v>0.78129999999999999</v>
      </c>
      <c r="L489" s="231">
        <v>3.0598999999999998</v>
      </c>
      <c r="M489" s="231">
        <v>1.175</v>
      </c>
      <c r="N489" s="231">
        <v>0</v>
      </c>
      <c r="O489" s="231">
        <v>0</v>
      </c>
      <c r="P489" s="231">
        <v>0</v>
      </c>
    </row>
    <row r="490" spans="1:16" s="255" customFormat="1" ht="15">
      <c r="A490" s="247">
        <v>13</v>
      </c>
      <c r="B490" s="231">
        <v>0</v>
      </c>
      <c r="C490" s="231">
        <v>0</v>
      </c>
      <c r="D490" s="231">
        <v>3.1663999999999999</v>
      </c>
      <c r="E490" s="231">
        <v>0.87450000000000006</v>
      </c>
      <c r="F490" s="231">
        <v>3.4658000000000002</v>
      </c>
      <c r="G490" s="231">
        <v>1.0451999999999999</v>
      </c>
      <c r="H490" s="231">
        <v>4.0628000000000002</v>
      </c>
      <c r="I490" s="231">
        <v>0.93340000000000001</v>
      </c>
      <c r="J490" s="231">
        <v>5.7542999999999997</v>
      </c>
      <c r="K490" s="231">
        <v>0.75519999999999998</v>
      </c>
      <c r="L490" s="231">
        <v>2.948</v>
      </c>
      <c r="M490" s="231">
        <v>1.1357999999999999</v>
      </c>
      <c r="N490" s="231">
        <v>0</v>
      </c>
      <c r="O490" s="231">
        <v>0</v>
      </c>
      <c r="P490" s="231">
        <v>0</v>
      </c>
    </row>
    <row r="491" spans="1:16" s="255" customFormat="1" ht="15">
      <c r="A491" s="247">
        <v>14</v>
      </c>
      <c r="B491" s="231">
        <v>0</v>
      </c>
      <c r="C491" s="231">
        <v>0</v>
      </c>
      <c r="D491" s="231">
        <v>3.1251000000000002</v>
      </c>
      <c r="E491" s="231">
        <v>0.84440000000000004</v>
      </c>
      <c r="F491" s="231">
        <v>3.2141000000000002</v>
      </c>
      <c r="G491" s="231">
        <v>1.0092000000000001</v>
      </c>
      <c r="H491" s="231">
        <v>3.8132000000000001</v>
      </c>
      <c r="I491" s="231">
        <v>0.90129999999999999</v>
      </c>
      <c r="J491" s="231">
        <v>5.2724000000000002</v>
      </c>
      <c r="K491" s="231">
        <v>0.72919999999999996</v>
      </c>
      <c r="L491" s="231">
        <v>2.8361999999999998</v>
      </c>
      <c r="M491" s="231">
        <v>1.0967</v>
      </c>
      <c r="N491" s="231">
        <v>0</v>
      </c>
      <c r="O491" s="231">
        <v>0</v>
      </c>
      <c r="P491" s="231">
        <v>0</v>
      </c>
    </row>
    <row r="492" spans="1:16" s="255" customFormat="1" ht="15">
      <c r="A492" s="247">
        <v>15</v>
      </c>
      <c r="B492" s="231">
        <v>0</v>
      </c>
      <c r="C492" s="231">
        <v>0</v>
      </c>
      <c r="D492" s="231">
        <v>3.0838999999999999</v>
      </c>
      <c r="E492" s="231">
        <v>0.81420000000000003</v>
      </c>
      <c r="F492" s="231">
        <v>2.9624999999999999</v>
      </c>
      <c r="G492" s="231">
        <v>0.97309999999999997</v>
      </c>
      <c r="H492" s="231">
        <v>3.5636999999999999</v>
      </c>
      <c r="I492" s="231">
        <v>0.86909999999999998</v>
      </c>
      <c r="J492" s="231">
        <v>4.7906000000000004</v>
      </c>
      <c r="K492" s="231">
        <v>0.70309999999999995</v>
      </c>
      <c r="L492" s="231">
        <v>2.7242999999999999</v>
      </c>
      <c r="M492" s="231">
        <v>1.0575000000000001</v>
      </c>
      <c r="N492" s="231">
        <v>0</v>
      </c>
      <c r="O492" s="231">
        <v>0</v>
      </c>
      <c r="P492" s="231">
        <v>0</v>
      </c>
    </row>
    <row r="493" spans="1:16" s="255" customFormat="1" ht="15">
      <c r="A493" s="247">
        <v>16</v>
      </c>
      <c r="B493" s="231">
        <v>0</v>
      </c>
      <c r="C493" s="231">
        <v>0</v>
      </c>
      <c r="D493" s="231">
        <v>3.0426000000000002</v>
      </c>
      <c r="E493" s="231">
        <v>0.78410000000000002</v>
      </c>
      <c r="F493" s="231">
        <v>2.7107999999999999</v>
      </c>
      <c r="G493" s="231">
        <v>0.93710000000000004</v>
      </c>
      <c r="H493" s="231">
        <v>3.3140999999999998</v>
      </c>
      <c r="I493" s="231">
        <v>0.83689999999999998</v>
      </c>
      <c r="J493" s="231">
        <v>4.3087</v>
      </c>
      <c r="K493" s="231">
        <v>0.67710000000000004</v>
      </c>
      <c r="L493" s="231">
        <v>2.6124999999999998</v>
      </c>
      <c r="M493" s="231">
        <v>1.0183</v>
      </c>
      <c r="N493" s="231">
        <v>0</v>
      </c>
      <c r="O493" s="231">
        <v>0</v>
      </c>
      <c r="P493" s="231">
        <v>0</v>
      </c>
    </row>
    <row r="494" spans="1:16" s="255" customFormat="1" ht="15">
      <c r="A494" s="247">
        <v>17</v>
      </c>
      <c r="B494" s="231">
        <v>0</v>
      </c>
      <c r="C494" s="231">
        <v>0</v>
      </c>
      <c r="D494" s="231">
        <v>3.0013000000000001</v>
      </c>
      <c r="E494" s="231">
        <v>0.75390000000000001</v>
      </c>
      <c r="F494" s="231">
        <v>2.4592000000000001</v>
      </c>
      <c r="G494" s="231">
        <v>0.90100000000000002</v>
      </c>
      <c r="H494" s="231">
        <v>3.0646</v>
      </c>
      <c r="I494" s="231">
        <v>0.80469999999999997</v>
      </c>
      <c r="J494" s="231">
        <v>3.8269000000000002</v>
      </c>
      <c r="K494" s="231">
        <v>0.65100000000000002</v>
      </c>
      <c r="L494" s="231">
        <v>2.5005999999999999</v>
      </c>
      <c r="M494" s="231">
        <v>0.97919999999999996</v>
      </c>
      <c r="N494" s="231">
        <v>0</v>
      </c>
      <c r="O494" s="231">
        <v>0</v>
      </c>
      <c r="P494" s="231">
        <v>0</v>
      </c>
    </row>
    <row r="495" spans="1:16" s="255" customFormat="1" ht="15">
      <c r="A495" s="247">
        <v>18</v>
      </c>
      <c r="B495" s="231">
        <v>0</v>
      </c>
      <c r="C495" s="231">
        <v>0</v>
      </c>
      <c r="D495" s="231">
        <v>2.96</v>
      </c>
      <c r="E495" s="231">
        <v>0.7238</v>
      </c>
      <c r="F495" s="231">
        <v>2.2075</v>
      </c>
      <c r="G495" s="231">
        <v>0.86499999999999999</v>
      </c>
      <c r="H495" s="231">
        <v>2.8149999999999999</v>
      </c>
      <c r="I495" s="231">
        <v>0.77249999999999996</v>
      </c>
      <c r="J495" s="231">
        <v>3.3450000000000002</v>
      </c>
      <c r="K495" s="231">
        <v>0.625</v>
      </c>
      <c r="L495" s="231">
        <v>2.3887999999999998</v>
      </c>
      <c r="M495" s="231">
        <v>0.94</v>
      </c>
      <c r="N495" s="231">
        <v>2.9106000000000001</v>
      </c>
      <c r="O495" s="231">
        <v>0.80840000000000001</v>
      </c>
      <c r="P495" s="231">
        <v>0</v>
      </c>
    </row>
    <row r="496" spans="1:16" s="255" customFormat="1" ht="15">
      <c r="A496" s="247">
        <v>19</v>
      </c>
      <c r="B496" s="231">
        <v>0</v>
      </c>
      <c r="C496" s="231">
        <v>0</v>
      </c>
      <c r="D496" s="231">
        <v>2.8881999999999999</v>
      </c>
      <c r="E496" s="231">
        <v>0.71179999999999999</v>
      </c>
      <c r="F496" s="231">
        <v>2.3813</v>
      </c>
      <c r="G496" s="231">
        <v>0.8448</v>
      </c>
      <c r="H496" s="231">
        <v>2.8243999999999998</v>
      </c>
      <c r="I496" s="231">
        <v>0.76280000000000003</v>
      </c>
      <c r="J496" s="231">
        <v>3.2031999999999998</v>
      </c>
      <c r="K496" s="231">
        <v>0.61890000000000001</v>
      </c>
      <c r="L496" s="231">
        <v>2.3283</v>
      </c>
      <c r="M496" s="231">
        <v>0.94059999999999999</v>
      </c>
      <c r="N496" s="231">
        <v>2.8298000000000001</v>
      </c>
      <c r="O496" s="231">
        <v>0.78590000000000004</v>
      </c>
      <c r="P496" s="231">
        <v>0</v>
      </c>
    </row>
    <row r="497" spans="1:16" s="255" customFormat="1" ht="15">
      <c r="A497" s="247">
        <v>20</v>
      </c>
      <c r="B497" s="231">
        <v>0</v>
      </c>
      <c r="C497" s="231">
        <v>0</v>
      </c>
      <c r="D497" s="231">
        <v>2.8165</v>
      </c>
      <c r="E497" s="231">
        <v>0.69989999999999997</v>
      </c>
      <c r="F497" s="231">
        <v>2.5552000000000001</v>
      </c>
      <c r="G497" s="231">
        <v>0.8246</v>
      </c>
      <c r="H497" s="231">
        <v>2.8338999999999999</v>
      </c>
      <c r="I497" s="231">
        <v>0.75319999999999998</v>
      </c>
      <c r="J497" s="231">
        <v>3.0613000000000001</v>
      </c>
      <c r="K497" s="231">
        <v>0.61280000000000001</v>
      </c>
      <c r="L497" s="231">
        <v>2.2677999999999998</v>
      </c>
      <c r="M497" s="231">
        <v>0.94130000000000003</v>
      </c>
      <c r="N497" s="231">
        <v>2.7488999999999999</v>
      </c>
      <c r="O497" s="231">
        <v>0.76349999999999996</v>
      </c>
      <c r="P497" s="231">
        <v>0</v>
      </c>
    </row>
    <row r="498" spans="1:16" s="255" customFormat="1" ht="15">
      <c r="A498" s="247">
        <v>21</v>
      </c>
      <c r="B498" s="231">
        <v>0</v>
      </c>
      <c r="C498" s="231">
        <v>0</v>
      </c>
      <c r="D498" s="231">
        <v>3.9207999999999998</v>
      </c>
      <c r="E498" s="231">
        <v>0.93779999999999997</v>
      </c>
      <c r="F498" s="231">
        <v>3.7774000000000001</v>
      </c>
      <c r="G498" s="231">
        <v>1.0965</v>
      </c>
      <c r="H498" s="231">
        <v>3.8740000000000001</v>
      </c>
      <c r="I498" s="231">
        <v>1.0133000000000001</v>
      </c>
      <c r="J498" s="231">
        <v>3.9815</v>
      </c>
      <c r="K498" s="231">
        <v>0.82679999999999998</v>
      </c>
      <c r="L498" s="231">
        <v>3.0091999999999999</v>
      </c>
      <c r="M498" s="231">
        <v>1.2834000000000001</v>
      </c>
      <c r="N498" s="231">
        <v>3.6137000000000001</v>
      </c>
      <c r="O498" s="231">
        <v>1.2215</v>
      </c>
      <c r="P498" s="231">
        <v>0</v>
      </c>
    </row>
    <row r="499" spans="1:16" s="255" customFormat="1" ht="15">
      <c r="A499" s="247">
        <v>22</v>
      </c>
      <c r="B499" s="231">
        <v>0</v>
      </c>
      <c r="C499" s="231">
        <v>0</v>
      </c>
      <c r="D499" s="231">
        <v>3.8805999999999998</v>
      </c>
      <c r="E499" s="231">
        <v>0.92100000000000004</v>
      </c>
      <c r="F499" s="231">
        <v>4.032</v>
      </c>
      <c r="G499" s="231">
        <v>1.0683</v>
      </c>
      <c r="H499" s="231">
        <v>3.8841999999999999</v>
      </c>
      <c r="I499" s="231">
        <v>0.99950000000000006</v>
      </c>
      <c r="J499" s="231">
        <v>3.7864</v>
      </c>
      <c r="K499" s="231">
        <v>0.81799999999999995</v>
      </c>
      <c r="L499" s="231">
        <v>2.9251</v>
      </c>
      <c r="M499" s="231">
        <v>1.2834000000000001</v>
      </c>
      <c r="N499" s="231">
        <v>3.5042</v>
      </c>
      <c r="O499" s="231">
        <v>1.1845000000000001</v>
      </c>
      <c r="P499" s="231">
        <v>0</v>
      </c>
    </row>
    <row r="500" spans="1:16" s="255" customFormat="1" ht="15">
      <c r="A500" s="247">
        <v>23</v>
      </c>
      <c r="B500" s="231">
        <v>0</v>
      </c>
      <c r="C500" s="231">
        <v>0</v>
      </c>
      <c r="D500" s="231">
        <v>3.8405</v>
      </c>
      <c r="E500" s="231">
        <v>0.9042</v>
      </c>
      <c r="F500" s="231">
        <v>4.2865000000000002</v>
      </c>
      <c r="G500" s="231">
        <v>1.0402</v>
      </c>
      <c r="H500" s="231">
        <v>3.8944999999999999</v>
      </c>
      <c r="I500" s="231">
        <v>0.98570000000000002</v>
      </c>
      <c r="J500" s="231">
        <v>3.5912999999999999</v>
      </c>
      <c r="K500" s="231">
        <v>0.80920000000000003</v>
      </c>
      <c r="L500" s="231">
        <v>2.8411</v>
      </c>
      <c r="M500" s="231">
        <v>1.2834000000000001</v>
      </c>
      <c r="N500" s="231">
        <v>3.3946999999999998</v>
      </c>
      <c r="O500" s="231">
        <v>1.1475</v>
      </c>
      <c r="P500" s="231">
        <v>0</v>
      </c>
    </row>
    <row r="501" spans="1:16" s="255" customFormat="1" ht="15">
      <c r="A501" s="247">
        <v>24</v>
      </c>
      <c r="B501" s="231">
        <v>0</v>
      </c>
      <c r="C501" s="231">
        <v>0</v>
      </c>
      <c r="D501" s="231">
        <v>3.8003999999999998</v>
      </c>
      <c r="E501" s="231">
        <v>0.88739999999999997</v>
      </c>
      <c r="F501" s="231">
        <v>4.5410000000000004</v>
      </c>
      <c r="G501" s="231">
        <v>1.012</v>
      </c>
      <c r="H501" s="231">
        <v>3.9047000000000001</v>
      </c>
      <c r="I501" s="231">
        <v>0.97189999999999999</v>
      </c>
      <c r="J501" s="231">
        <v>3.3961000000000001</v>
      </c>
      <c r="K501" s="231">
        <v>0.8004</v>
      </c>
      <c r="L501" s="231">
        <v>2.7570000000000001</v>
      </c>
      <c r="M501" s="231">
        <v>1.2834000000000001</v>
      </c>
      <c r="N501" s="231">
        <v>3.2852000000000001</v>
      </c>
      <c r="O501" s="231">
        <v>1.1105</v>
      </c>
      <c r="P501" s="231">
        <v>0</v>
      </c>
    </row>
    <row r="502" spans="1:16" s="255" customFormat="1" ht="15">
      <c r="A502" s="247">
        <v>25</v>
      </c>
      <c r="B502" s="231">
        <v>0</v>
      </c>
      <c r="C502" s="231">
        <v>0</v>
      </c>
      <c r="D502" s="231">
        <v>3.7602000000000002</v>
      </c>
      <c r="E502" s="231">
        <v>0.87070000000000003</v>
      </c>
      <c r="F502" s="231">
        <v>4.7954999999999997</v>
      </c>
      <c r="G502" s="231">
        <v>0.9839</v>
      </c>
      <c r="H502" s="231">
        <v>3.9148999999999998</v>
      </c>
      <c r="I502" s="231">
        <v>0.95809999999999995</v>
      </c>
      <c r="J502" s="231">
        <v>3.2010000000000001</v>
      </c>
      <c r="K502" s="231">
        <v>0.79159999999999997</v>
      </c>
      <c r="L502" s="231">
        <v>2.673</v>
      </c>
      <c r="M502" s="231">
        <v>1.2834000000000001</v>
      </c>
      <c r="N502" s="231">
        <v>3.1757</v>
      </c>
      <c r="O502" s="231">
        <v>1.0734999999999999</v>
      </c>
      <c r="P502" s="231">
        <v>0</v>
      </c>
    </row>
    <row r="503" spans="1:16" s="255" customFormat="1" ht="15">
      <c r="A503" s="247">
        <v>26</v>
      </c>
      <c r="B503" s="231">
        <v>0</v>
      </c>
      <c r="C503" s="231">
        <v>0</v>
      </c>
      <c r="D503" s="231">
        <v>3.7201</v>
      </c>
      <c r="E503" s="231">
        <v>0.85389999999999999</v>
      </c>
      <c r="F503" s="231">
        <v>5.0500999999999996</v>
      </c>
      <c r="G503" s="231">
        <v>0.95569999999999999</v>
      </c>
      <c r="H503" s="231">
        <v>3.9251999999999998</v>
      </c>
      <c r="I503" s="231">
        <v>0.94430000000000003</v>
      </c>
      <c r="J503" s="231">
        <v>3.0059</v>
      </c>
      <c r="K503" s="231">
        <v>0.78280000000000005</v>
      </c>
      <c r="L503" s="231">
        <v>2.5889000000000002</v>
      </c>
      <c r="M503" s="231">
        <v>1.2834000000000001</v>
      </c>
      <c r="N503" s="231">
        <v>3.0661999999999998</v>
      </c>
      <c r="O503" s="231">
        <v>1.0364</v>
      </c>
      <c r="P503" s="231">
        <v>0</v>
      </c>
    </row>
    <row r="504" spans="1:16" s="255" customFormat="1" ht="15">
      <c r="A504" s="247">
        <v>27</v>
      </c>
      <c r="B504" s="231">
        <v>0</v>
      </c>
      <c r="C504" s="231">
        <v>0</v>
      </c>
      <c r="D504" s="231">
        <v>3.6798999999999999</v>
      </c>
      <c r="E504" s="231">
        <v>0.83709999999999996</v>
      </c>
      <c r="F504" s="231">
        <v>5.3045999999999998</v>
      </c>
      <c r="G504" s="231">
        <v>0.92749999999999999</v>
      </c>
      <c r="H504" s="231">
        <v>3.9354</v>
      </c>
      <c r="I504" s="231">
        <v>0.93049999999999999</v>
      </c>
      <c r="J504" s="231">
        <v>2.8108</v>
      </c>
      <c r="K504" s="231">
        <v>0.77390000000000003</v>
      </c>
      <c r="L504" s="231">
        <v>2.5049000000000001</v>
      </c>
      <c r="M504" s="231">
        <v>1.2834000000000001</v>
      </c>
      <c r="N504" s="231">
        <v>2.9567000000000001</v>
      </c>
      <c r="O504" s="231">
        <v>0.99939999999999996</v>
      </c>
      <c r="P504" s="231">
        <v>0</v>
      </c>
    </row>
    <row r="505" spans="1:16" s="255" customFormat="1" ht="15">
      <c r="A505" s="247">
        <v>28</v>
      </c>
      <c r="B505" s="231">
        <v>0</v>
      </c>
      <c r="C505" s="231">
        <v>0</v>
      </c>
      <c r="D505" s="231">
        <v>3.6398000000000001</v>
      </c>
      <c r="E505" s="231">
        <v>0.82030000000000003</v>
      </c>
      <c r="F505" s="231">
        <v>5.5590999999999999</v>
      </c>
      <c r="G505" s="231">
        <v>0.89939999999999998</v>
      </c>
      <c r="H505" s="231">
        <v>3.9457</v>
      </c>
      <c r="I505" s="231">
        <v>0.91669999999999996</v>
      </c>
      <c r="J505" s="231">
        <v>2.6156000000000001</v>
      </c>
      <c r="K505" s="231">
        <v>0.7651</v>
      </c>
      <c r="L505" s="231">
        <v>2.4207999999999998</v>
      </c>
      <c r="M505" s="231">
        <v>1.2834000000000001</v>
      </c>
      <c r="N505" s="231">
        <v>2.8472</v>
      </c>
      <c r="O505" s="231">
        <v>0.96240000000000003</v>
      </c>
      <c r="P505" s="231">
        <v>0</v>
      </c>
    </row>
    <row r="506" spans="1:16" s="255" customFormat="1" ht="15">
      <c r="A506" s="247">
        <v>29</v>
      </c>
      <c r="B506" s="231">
        <v>0</v>
      </c>
      <c r="C506" s="231">
        <v>0</v>
      </c>
      <c r="D506" s="231">
        <v>3.5996000000000001</v>
      </c>
      <c r="E506" s="231">
        <v>0.80349999999999999</v>
      </c>
      <c r="F506" s="231">
        <v>5.8136999999999999</v>
      </c>
      <c r="G506" s="231">
        <v>0.87119999999999997</v>
      </c>
      <c r="H506" s="231">
        <v>3.9559000000000002</v>
      </c>
      <c r="I506" s="231">
        <v>0.90290000000000004</v>
      </c>
      <c r="J506" s="231">
        <v>2.4205000000000001</v>
      </c>
      <c r="K506" s="231">
        <v>0.75629999999999997</v>
      </c>
      <c r="L506" s="231">
        <v>2.3368000000000002</v>
      </c>
      <c r="M506" s="231">
        <v>1.2834000000000001</v>
      </c>
      <c r="N506" s="231">
        <v>2.7376999999999998</v>
      </c>
      <c r="O506" s="231">
        <v>0.9254</v>
      </c>
      <c r="P506" s="231">
        <v>0</v>
      </c>
    </row>
    <row r="507" spans="1:16" s="255" customFormat="1" ht="15">
      <c r="A507" s="247">
        <v>30</v>
      </c>
      <c r="B507" s="231">
        <v>0</v>
      </c>
      <c r="C507" s="231">
        <v>0</v>
      </c>
      <c r="D507" s="231">
        <v>3.5594999999999999</v>
      </c>
      <c r="E507" s="231">
        <v>0.78669999999999995</v>
      </c>
      <c r="F507" s="231">
        <v>6.0682</v>
      </c>
      <c r="G507" s="231">
        <v>0.84309999999999996</v>
      </c>
      <c r="H507" s="231">
        <v>3.9661</v>
      </c>
      <c r="I507" s="231">
        <v>0.8891</v>
      </c>
      <c r="J507" s="231">
        <v>2.2254</v>
      </c>
      <c r="K507" s="231">
        <v>0.74750000000000005</v>
      </c>
      <c r="L507" s="231">
        <v>2.2526999999999999</v>
      </c>
      <c r="M507" s="231">
        <v>1.2834000000000001</v>
      </c>
      <c r="N507" s="231">
        <v>2.6282000000000001</v>
      </c>
      <c r="O507" s="231">
        <v>0.88839999999999997</v>
      </c>
      <c r="P507" s="231">
        <v>0</v>
      </c>
    </row>
    <row r="508" spans="1:16" s="255" customFormat="1" ht="15">
      <c r="A508" s="247">
        <v>31</v>
      </c>
      <c r="B508" s="231">
        <v>0</v>
      </c>
      <c r="C508" s="231">
        <v>0</v>
      </c>
      <c r="D508" s="231">
        <v>4.0754000000000001</v>
      </c>
      <c r="E508" s="231">
        <v>0.77180000000000004</v>
      </c>
      <c r="F508" s="231">
        <v>6.0514999999999999</v>
      </c>
      <c r="G508" s="231">
        <v>0.83160000000000001</v>
      </c>
      <c r="H508" s="231">
        <v>3.9542999999999999</v>
      </c>
      <c r="I508" s="231">
        <v>0.87539999999999996</v>
      </c>
      <c r="J508" s="231">
        <v>2.2677999999999998</v>
      </c>
      <c r="K508" s="231">
        <v>0.74129999999999996</v>
      </c>
      <c r="L508" s="231">
        <v>2.2555000000000001</v>
      </c>
      <c r="M508" s="231">
        <v>1.2690999999999999</v>
      </c>
      <c r="N508" s="231">
        <v>2.5545</v>
      </c>
      <c r="O508" s="231">
        <v>0.92300000000000004</v>
      </c>
      <c r="P508" s="231">
        <v>0</v>
      </c>
    </row>
    <row r="509" spans="1:16" s="255" customFormat="1" ht="15">
      <c r="A509" s="247">
        <v>32</v>
      </c>
      <c r="B509" s="231">
        <v>0</v>
      </c>
      <c r="C509" s="231">
        <v>0</v>
      </c>
      <c r="D509" s="231">
        <v>4.5913000000000004</v>
      </c>
      <c r="E509" s="231">
        <v>0.75690000000000002</v>
      </c>
      <c r="F509" s="231">
        <v>6.0347999999999997</v>
      </c>
      <c r="G509" s="231">
        <v>0.82020000000000004</v>
      </c>
      <c r="H509" s="231">
        <v>3.9424999999999999</v>
      </c>
      <c r="I509" s="231">
        <v>0.86170000000000002</v>
      </c>
      <c r="J509" s="231">
        <v>2.3102</v>
      </c>
      <c r="K509" s="231">
        <v>0.73509999999999998</v>
      </c>
      <c r="L509" s="231">
        <v>2.2582</v>
      </c>
      <c r="M509" s="231">
        <v>1.2548999999999999</v>
      </c>
      <c r="N509" s="231">
        <v>2.4809000000000001</v>
      </c>
      <c r="O509" s="231">
        <v>0.95760000000000001</v>
      </c>
      <c r="P509" s="231">
        <v>0</v>
      </c>
    </row>
    <row r="510" spans="1:16" s="255" customFormat="1" ht="15">
      <c r="A510" s="247">
        <v>33</v>
      </c>
      <c r="B510" s="231">
        <v>0</v>
      </c>
      <c r="C510" s="231">
        <v>0</v>
      </c>
      <c r="D510" s="231">
        <v>5.6173999999999999</v>
      </c>
      <c r="E510" s="231">
        <v>0.8992</v>
      </c>
      <c r="F510" s="231">
        <v>6.4043999999999999</v>
      </c>
      <c r="G510" s="231">
        <v>0.95750000000000002</v>
      </c>
      <c r="H510" s="231">
        <v>4.6632999999999996</v>
      </c>
      <c r="I510" s="231">
        <v>1.0036</v>
      </c>
      <c r="J510" s="231">
        <v>2.6246</v>
      </c>
      <c r="K510" s="231">
        <v>0.8639</v>
      </c>
      <c r="L510" s="231">
        <v>2.6844000000000001</v>
      </c>
      <c r="M510" s="231">
        <v>1.4697</v>
      </c>
      <c r="N510" s="231">
        <v>2.8414000000000001</v>
      </c>
      <c r="O510" s="231">
        <v>1.1087</v>
      </c>
      <c r="P510" s="231">
        <v>0</v>
      </c>
    </row>
    <row r="511" spans="1:16" s="255" customFormat="1" ht="15">
      <c r="A511" s="247">
        <v>34</v>
      </c>
      <c r="B511" s="231">
        <v>0</v>
      </c>
      <c r="C511" s="231">
        <v>0</v>
      </c>
      <c r="D511" s="231">
        <v>6.3022</v>
      </c>
      <c r="E511" s="231">
        <v>0.89400000000000002</v>
      </c>
      <c r="F511" s="231">
        <v>6.5145999999999997</v>
      </c>
      <c r="G511" s="231">
        <v>0.94989999999999997</v>
      </c>
      <c r="H511" s="231">
        <v>4.6806999999999999</v>
      </c>
      <c r="I511" s="231">
        <v>0.99360000000000004</v>
      </c>
      <c r="J511" s="231">
        <v>2.6371000000000002</v>
      </c>
      <c r="K511" s="231">
        <v>0.86219999999999997</v>
      </c>
      <c r="L511" s="231">
        <v>2.7063000000000001</v>
      </c>
      <c r="M511" s="231">
        <v>1.4621999999999999</v>
      </c>
      <c r="N511" s="231">
        <v>2.77</v>
      </c>
      <c r="O511" s="231">
        <v>1.1734</v>
      </c>
      <c r="P511" s="231">
        <v>0</v>
      </c>
    </row>
    <row r="512" spans="1:16" s="255" customFormat="1" ht="15">
      <c r="A512" s="247">
        <v>35</v>
      </c>
      <c r="B512" s="231">
        <v>0</v>
      </c>
      <c r="C512" s="231">
        <v>0</v>
      </c>
      <c r="D512" s="231">
        <v>6.9870999999999999</v>
      </c>
      <c r="E512" s="231">
        <v>0.88880000000000003</v>
      </c>
      <c r="F512" s="231">
        <v>6.6246999999999998</v>
      </c>
      <c r="G512" s="231">
        <v>0.94240000000000002</v>
      </c>
      <c r="H512" s="231">
        <v>4.6981999999999999</v>
      </c>
      <c r="I512" s="231">
        <v>0.98360000000000003</v>
      </c>
      <c r="J512" s="231">
        <v>2.6495000000000002</v>
      </c>
      <c r="K512" s="231">
        <v>0.86050000000000004</v>
      </c>
      <c r="L512" s="231">
        <v>2.7281</v>
      </c>
      <c r="M512" s="231">
        <v>1.4547000000000001</v>
      </c>
      <c r="N512" s="231">
        <v>2.6985999999999999</v>
      </c>
      <c r="O512" s="231">
        <v>1.238</v>
      </c>
      <c r="P512" s="231">
        <v>0</v>
      </c>
    </row>
    <row r="513" spans="1:16" s="255" customFormat="1" ht="15">
      <c r="A513" s="247">
        <v>36</v>
      </c>
      <c r="B513" s="231">
        <v>0</v>
      </c>
      <c r="C513" s="231">
        <v>0</v>
      </c>
      <c r="D513" s="231">
        <v>7.6718999999999999</v>
      </c>
      <c r="E513" s="231">
        <v>0.88370000000000004</v>
      </c>
      <c r="F513" s="231">
        <v>6.7348999999999997</v>
      </c>
      <c r="G513" s="231">
        <v>0.93489999999999995</v>
      </c>
      <c r="H513" s="231">
        <v>4.7156000000000002</v>
      </c>
      <c r="I513" s="231">
        <v>0.97350000000000003</v>
      </c>
      <c r="J513" s="231">
        <v>2.6619999999999999</v>
      </c>
      <c r="K513" s="231">
        <v>0.85870000000000002</v>
      </c>
      <c r="L513" s="231">
        <v>2.7498999999999998</v>
      </c>
      <c r="M513" s="231">
        <v>1.4473</v>
      </c>
      <c r="N513" s="231">
        <v>2.6273</v>
      </c>
      <c r="O513" s="231">
        <v>1.3026</v>
      </c>
      <c r="P513" s="231">
        <v>0</v>
      </c>
    </row>
    <row r="514" spans="1:16" s="255" customFormat="1" ht="15">
      <c r="A514" s="247">
        <v>37</v>
      </c>
      <c r="B514" s="231">
        <v>0</v>
      </c>
      <c r="C514" s="231">
        <v>0</v>
      </c>
      <c r="D514" s="231">
        <v>8.3567999999999998</v>
      </c>
      <c r="E514" s="231">
        <v>0.87849999999999995</v>
      </c>
      <c r="F514" s="231">
        <v>6.8451000000000004</v>
      </c>
      <c r="G514" s="231">
        <v>0.92730000000000001</v>
      </c>
      <c r="H514" s="231">
        <v>4.7329999999999997</v>
      </c>
      <c r="I514" s="231">
        <v>0.96350000000000002</v>
      </c>
      <c r="J514" s="231">
        <v>2.6743999999999999</v>
      </c>
      <c r="K514" s="231">
        <v>0.85699999999999998</v>
      </c>
      <c r="L514" s="231">
        <v>2.7717000000000001</v>
      </c>
      <c r="M514" s="231">
        <v>1.4398</v>
      </c>
      <c r="N514" s="231">
        <v>2.5558999999999998</v>
      </c>
      <c r="O514" s="231">
        <v>1.3673</v>
      </c>
      <c r="P514" s="231">
        <v>0</v>
      </c>
    </row>
    <row r="515" spans="1:16" s="255" customFormat="1" ht="15">
      <c r="A515" s="247">
        <v>38</v>
      </c>
      <c r="B515" s="231">
        <v>0</v>
      </c>
      <c r="C515" s="231">
        <v>0</v>
      </c>
      <c r="D515" s="231">
        <v>9.0416000000000007</v>
      </c>
      <c r="E515" s="231">
        <v>0.87329999999999997</v>
      </c>
      <c r="F515" s="231">
        <v>6.9551999999999996</v>
      </c>
      <c r="G515" s="231">
        <v>0.91979999999999995</v>
      </c>
      <c r="H515" s="231">
        <v>4.7504999999999997</v>
      </c>
      <c r="I515" s="231">
        <v>0.95350000000000001</v>
      </c>
      <c r="J515" s="231">
        <v>2.6869000000000001</v>
      </c>
      <c r="K515" s="231">
        <v>0.85529999999999995</v>
      </c>
      <c r="L515" s="231">
        <v>2.7936000000000001</v>
      </c>
      <c r="M515" s="231">
        <v>1.4323999999999999</v>
      </c>
      <c r="N515" s="231">
        <v>2.4845000000000002</v>
      </c>
      <c r="O515" s="231">
        <v>1.4319</v>
      </c>
      <c r="P515" s="231">
        <v>0</v>
      </c>
    </row>
    <row r="516" spans="1:16" s="255" customFormat="1" ht="15">
      <c r="A516" s="247">
        <v>39</v>
      </c>
      <c r="B516" s="231">
        <v>0</v>
      </c>
      <c r="C516" s="231">
        <v>0</v>
      </c>
      <c r="D516" s="231">
        <v>9.7264999999999997</v>
      </c>
      <c r="E516" s="231">
        <v>0.86819999999999997</v>
      </c>
      <c r="F516" s="231">
        <v>7.0654000000000003</v>
      </c>
      <c r="G516" s="231">
        <v>0.91220000000000001</v>
      </c>
      <c r="H516" s="231">
        <v>4.7679</v>
      </c>
      <c r="I516" s="231">
        <v>0.94350000000000001</v>
      </c>
      <c r="J516" s="231">
        <v>2.6993</v>
      </c>
      <c r="K516" s="231">
        <v>0.85360000000000003</v>
      </c>
      <c r="L516" s="231">
        <v>2.8153999999999999</v>
      </c>
      <c r="M516" s="231">
        <v>1.4249000000000001</v>
      </c>
      <c r="N516" s="231">
        <v>2.4131999999999998</v>
      </c>
      <c r="O516" s="231">
        <v>1.4964999999999999</v>
      </c>
      <c r="P516" s="231">
        <v>0</v>
      </c>
    </row>
    <row r="517" spans="1:16" s="255" customFormat="1" ht="15">
      <c r="A517" s="247">
        <v>40</v>
      </c>
      <c r="B517" s="231">
        <v>0</v>
      </c>
      <c r="C517" s="231">
        <v>0</v>
      </c>
      <c r="D517" s="231">
        <v>10.411300000000001</v>
      </c>
      <c r="E517" s="231">
        <v>0.86299999999999999</v>
      </c>
      <c r="F517" s="231">
        <v>7.1756000000000002</v>
      </c>
      <c r="G517" s="231">
        <v>0.90469999999999995</v>
      </c>
      <c r="H517" s="231">
        <v>4.7853000000000003</v>
      </c>
      <c r="I517" s="231">
        <v>0.93340000000000001</v>
      </c>
      <c r="J517" s="231">
        <v>2.7118000000000002</v>
      </c>
      <c r="K517" s="231">
        <v>0.85189999999999999</v>
      </c>
      <c r="L517" s="231">
        <v>2.8372000000000002</v>
      </c>
      <c r="M517" s="231">
        <v>1.4175</v>
      </c>
      <c r="N517" s="231">
        <v>2.3418000000000001</v>
      </c>
      <c r="O517" s="231">
        <v>1.5611999999999999</v>
      </c>
      <c r="P517" s="231">
        <v>0</v>
      </c>
    </row>
    <row r="518" spans="1:16" s="255" customFormat="1" ht="15">
      <c r="A518" s="247">
        <v>41</v>
      </c>
      <c r="B518" s="231">
        <v>0</v>
      </c>
      <c r="C518" s="231">
        <v>0</v>
      </c>
      <c r="D518" s="231">
        <v>11.0962</v>
      </c>
      <c r="E518" s="231">
        <v>0.85780000000000001</v>
      </c>
      <c r="F518" s="231">
        <v>7.2857000000000003</v>
      </c>
      <c r="G518" s="231">
        <v>0.89710000000000001</v>
      </c>
      <c r="H518" s="231">
        <v>4.8028000000000004</v>
      </c>
      <c r="I518" s="231">
        <v>0.9234</v>
      </c>
      <c r="J518" s="231">
        <v>2.7242999999999999</v>
      </c>
      <c r="K518" s="231">
        <v>0.85019999999999996</v>
      </c>
      <c r="L518" s="231">
        <v>2.859</v>
      </c>
      <c r="M518" s="231">
        <v>1.41</v>
      </c>
      <c r="N518" s="231">
        <v>2.2704</v>
      </c>
      <c r="O518" s="231">
        <v>1.6257999999999999</v>
      </c>
      <c r="P518" s="231">
        <v>0</v>
      </c>
    </row>
    <row r="519" spans="1:16" s="255" customFormat="1" ht="15">
      <c r="A519" s="247">
        <v>42</v>
      </c>
      <c r="B519" s="231">
        <v>0</v>
      </c>
      <c r="C519" s="231">
        <v>0</v>
      </c>
      <c r="D519" s="231">
        <v>11.781000000000001</v>
      </c>
      <c r="E519" s="231">
        <v>0.85270000000000001</v>
      </c>
      <c r="F519" s="231">
        <v>7.3959000000000001</v>
      </c>
      <c r="G519" s="231">
        <v>0.88959999999999995</v>
      </c>
      <c r="H519" s="231">
        <v>4.8201999999999998</v>
      </c>
      <c r="I519" s="231">
        <v>0.91339999999999999</v>
      </c>
      <c r="J519" s="231">
        <v>2.7366999999999999</v>
      </c>
      <c r="K519" s="231">
        <v>0.84850000000000003</v>
      </c>
      <c r="L519" s="231">
        <v>2.8809</v>
      </c>
      <c r="M519" s="231">
        <v>1.4026000000000001</v>
      </c>
      <c r="N519" s="231">
        <v>2.1991000000000001</v>
      </c>
      <c r="O519" s="231">
        <v>1.6903999999999999</v>
      </c>
      <c r="P519" s="231">
        <v>0</v>
      </c>
    </row>
    <row r="520" spans="1:16" s="255" customFormat="1" ht="15">
      <c r="A520" s="247">
        <v>43</v>
      </c>
      <c r="B520" s="231">
        <v>0</v>
      </c>
      <c r="C520" s="231">
        <v>0</v>
      </c>
      <c r="D520" s="231">
        <v>11.0025</v>
      </c>
      <c r="E520" s="231">
        <v>0.84750000000000003</v>
      </c>
      <c r="F520" s="231">
        <v>7.2450000000000001</v>
      </c>
      <c r="G520" s="231">
        <v>0.88670000000000004</v>
      </c>
      <c r="H520" s="231">
        <v>4.6520999999999999</v>
      </c>
      <c r="I520" s="231">
        <v>0.90720000000000001</v>
      </c>
      <c r="J520" s="231">
        <v>2.8281000000000001</v>
      </c>
      <c r="K520" s="231">
        <v>0.84609999999999996</v>
      </c>
      <c r="L520" s="231">
        <v>2.8561999999999999</v>
      </c>
      <c r="M520" s="231">
        <v>1.3884000000000001</v>
      </c>
      <c r="N520" s="231">
        <v>2.1535000000000002</v>
      </c>
      <c r="O520" s="231">
        <v>1.6436999999999999</v>
      </c>
      <c r="P520" s="231">
        <v>0</v>
      </c>
    </row>
    <row r="521" spans="1:16" s="255" customFormat="1" ht="15">
      <c r="A521" s="247">
        <v>44</v>
      </c>
      <c r="B521" s="231">
        <v>0</v>
      </c>
      <c r="C521" s="231">
        <v>0</v>
      </c>
      <c r="D521" s="231">
        <v>10.2239</v>
      </c>
      <c r="E521" s="231">
        <v>0.84230000000000005</v>
      </c>
      <c r="F521" s="231">
        <v>7.0941000000000001</v>
      </c>
      <c r="G521" s="231">
        <v>0.88380000000000003</v>
      </c>
      <c r="H521" s="231">
        <v>4.484</v>
      </c>
      <c r="I521" s="231">
        <v>0.90100000000000002</v>
      </c>
      <c r="J521" s="231">
        <v>2.9194</v>
      </c>
      <c r="K521" s="231">
        <v>0.84370000000000001</v>
      </c>
      <c r="L521" s="231">
        <v>2.8315999999999999</v>
      </c>
      <c r="M521" s="231">
        <v>1.3743000000000001</v>
      </c>
      <c r="N521" s="231">
        <v>2.1080000000000001</v>
      </c>
      <c r="O521" s="231">
        <v>1.597</v>
      </c>
      <c r="P521" s="231">
        <v>0</v>
      </c>
    </row>
    <row r="522" spans="1:16" s="255" customFormat="1" ht="15">
      <c r="A522" s="247">
        <v>45</v>
      </c>
      <c r="B522" s="231">
        <v>0</v>
      </c>
      <c r="C522" s="231">
        <v>0</v>
      </c>
      <c r="D522" s="231">
        <v>8.8331</v>
      </c>
      <c r="E522" s="231">
        <v>1.1776</v>
      </c>
      <c r="F522" s="231">
        <v>6.5838999999999999</v>
      </c>
      <c r="G522" s="231">
        <v>1.2316</v>
      </c>
      <c r="H522" s="231">
        <v>4.3468</v>
      </c>
      <c r="I522" s="231">
        <v>1.2447999999999999</v>
      </c>
      <c r="J522" s="231">
        <v>3.0764999999999998</v>
      </c>
      <c r="K522" s="231">
        <v>1.1927000000000001</v>
      </c>
      <c r="L522" s="231">
        <v>3.0669</v>
      </c>
      <c r="M522" s="231">
        <v>1.8109999999999999</v>
      </c>
      <c r="N522" s="231">
        <v>2.3218999999999999</v>
      </c>
      <c r="O522" s="231">
        <v>1.7433000000000001</v>
      </c>
      <c r="P522" s="231">
        <v>0</v>
      </c>
    </row>
    <row r="523" spans="1:16" s="255" customFormat="1" ht="15">
      <c r="A523" s="247">
        <v>46</v>
      </c>
      <c r="B523" s="231">
        <v>0</v>
      </c>
      <c r="C523" s="231">
        <v>0</v>
      </c>
      <c r="D523" s="231">
        <v>8.1353000000000009</v>
      </c>
      <c r="E523" s="231">
        <v>1.1734</v>
      </c>
      <c r="F523" s="231">
        <v>6.4353999999999996</v>
      </c>
      <c r="G523" s="231">
        <v>1.2276</v>
      </c>
      <c r="H523" s="231">
        <v>4.2164999999999999</v>
      </c>
      <c r="I523" s="231">
        <v>1.2378</v>
      </c>
      <c r="J523" s="231">
        <v>3.1774</v>
      </c>
      <c r="K523" s="231">
        <v>1.1865000000000001</v>
      </c>
      <c r="L523" s="231">
        <v>3.0386000000000002</v>
      </c>
      <c r="M523" s="231">
        <v>1.7957000000000001</v>
      </c>
      <c r="N523" s="231">
        <v>2.2780999999999998</v>
      </c>
      <c r="O523" s="231">
        <v>1.7143999999999999</v>
      </c>
      <c r="P523" s="231">
        <v>0</v>
      </c>
    </row>
    <row r="524" spans="1:16" s="255" customFormat="1" ht="15">
      <c r="A524" s="247">
        <v>47</v>
      </c>
      <c r="B524" s="231">
        <v>0</v>
      </c>
      <c r="C524" s="231">
        <v>0</v>
      </c>
      <c r="D524" s="231">
        <v>7.4375</v>
      </c>
      <c r="E524" s="231">
        <v>1.1693</v>
      </c>
      <c r="F524" s="231">
        <v>6.2868000000000004</v>
      </c>
      <c r="G524" s="231">
        <v>1.2236</v>
      </c>
      <c r="H524" s="231">
        <v>4.0861999999999998</v>
      </c>
      <c r="I524" s="231">
        <v>1.2307999999999999</v>
      </c>
      <c r="J524" s="231">
        <v>3.2783000000000002</v>
      </c>
      <c r="K524" s="231">
        <v>1.1802999999999999</v>
      </c>
      <c r="L524" s="231">
        <v>3.0104000000000002</v>
      </c>
      <c r="M524" s="231">
        <v>1.7805</v>
      </c>
      <c r="N524" s="231">
        <v>2.2343000000000002</v>
      </c>
      <c r="O524" s="231">
        <v>1.6856</v>
      </c>
      <c r="P524" s="231">
        <v>0</v>
      </c>
    </row>
    <row r="525" spans="1:16" s="255" customFormat="1" ht="15">
      <c r="A525" s="247">
        <v>48</v>
      </c>
      <c r="B525" s="231">
        <v>0</v>
      </c>
      <c r="C525" s="231">
        <v>0</v>
      </c>
      <c r="D525" s="231">
        <v>6.7397999999999998</v>
      </c>
      <c r="E525" s="231">
        <v>1.1651</v>
      </c>
      <c r="F525" s="231">
        <v>6.1383000000000001</v>
      </c>
      <c r="G525" s="231">
        <v>1.2196</v>
      </c>
      <c r="H525" s="231">
        <v>3.9559000000000002</v>
      </c>
      <c r="I525" s="231">
        <v>1.2238</v>
      </c>
      <c r="J525" s="231">
        <v>3.3792</v>
      </c>
      <c r="K525" s="231">
        <v>1.1740999999999999</v>
      </c>
      <c r="L525" s="231">
        <v>2.9821</v>
      </c>
      <c r="M525" s="231">
        <v>1.7653000000000001</v>
      </c>
      <c r="N525" s="231">
        <v>2.1905000000000001</v>
      </c>
      <c r="O525" s="231">
        <v>1.6567000000000001</v>
      </c>
      <c r="P525" s="231">
        <v>0</v>
      </c>
    </row>
    <row r="526" spans="1:16" s="255" customFormat="1" ht="15">
      <c r="A526" s="247">
        <v>49</v>
      </c>
      <c r="B526" s="231">
        <v>0</v>
      </c>
      <c r="C526" s="231">
        <v>0</v>
      </c>
      <c r="D526" s="231">
        <v>6.0419999999999998</v>
      </c>
      <c r="E526" s="231">
        <v>1.1609</v>
      </c>
      <c r="F526" s="231">
        <v>5.9897</v>
      </c>
      <c r="G526" s="231">
        <v>1.2156</v>
      </c>
      <c r="H526" s="231">
        <v>3.8254999999999999</v>
      </c>
      <c r="I526" s="231">
        <v>1.2169000000000001</v>
      </c>
      <c r="J526" s="231">
        <v>3.4801000000000002</v>
      </c>
      <c r="K526" s="231">
        <v>1.1679999999999999</v>
      </c>
      <c r="L526" s="231">
        <v>2.9538000000000002</v>
      </c>
      <c r="M526" s="231">
        <v>1.7501</v>
      </c>
      <c r="N526" s="231">
        <v>2.1465999999999998</v>
      </c>
      <c r="O526" s="231">
        <v>1.6277999999999999</v>
      </c>
      <c r="P526" s="231">
        <v>0</v>
      </c>
    </row>
    <row r="527" spans="1:16" s="255" customFormat="1" ht="15">
      <c r="A527" s="247">
        <v>50</v>
      </c>
      <c r="B527" s="231">
        <v>0</v>
      </c>
      <c r="C527" s="231">
        <v>0</v>
      </c>
      <c r="D527" s="231">
        <v>5.3441999999999998</v>
      </c>
      <c r="E527" s="231">
        <v>1.1567000000000001</v>
      </c>
      <c r="F527" s="231">
        <v>5.8411999999999997</v>
      </c>
      <c r="G527" s="231">
        <v>1.2115</v>
      </c>
      <c r="H527" s="231">
        <v>3.6951999999999998</v>
      </c>
      <c r="I527" s="231">
        <v>1.2099</v>
      </c>
      <c r="J527" s="231">
        <v>3.581</v>
      </c>
      <c r="K527" s="231">
        <v>1.1617999999999999</v>
      </c>
      <c r="L527" s="231">
        <v>2.9256000000000002</v>
      </c>
      <c r="M527" s="231">
        <v>1.7349000000000001</v>
      </c>
      <c r="N527" s="231">
        <v>2.1027999999999998</v>
      </c>
      <c r="O527" s="231">
        <v>1.599</v>
      </c>
      <c r="P527" s="231">
        <v>0</v>
      </c>
    </row>
    <row r="528" spans="1:16" s="255" customFormat="1" ht="15">
      <c r="A528" s="247">
        <v>51</v>
      </c>
      <c r="B528" s="231">
        <v>0</v>
      </c>
      <c r="C528" s="231">
        <v>0</v>
      </c>
      <c r="D528" s="231">
        <v>4.6463999999999999</v>
      </c>
      <c r="E528" s="231">
        <v>1.1525000000000001</v>
      </c>
      <c r="F528" s="231">
        <v>5.6925999999999997</v>
      </c>
      <c r="G528" s="231">
        <v>1.2075</v>
      </c>
      <c r="H528" s="231">
        <v>3.5649000000000002</v>
      </c>
      <c r="I528" s="231">
        <v>1.2029000000000001</v>
      </c>
      <c r="J528" s="231">
        <v>3.6818</v>
      </c>
      <c r="K528" s="231">
        <v>1.1556</v>
      </c>
      <c r="L528" s="231">
        <v>2.8973</v>
      </c>
      <c r="M528" s="231">
        <v>1.7197</v>
      </c>
      <c r="N528" s="231">
        <v>2.0590000000000002</v>
      </c>
      <c r="O528" s="231">
        <v>1.5701000000000001</v>
      </c>
      <c r="P528" s="231">
        <v>0</v>
      </c>
    </row>
    <row r="529" spans="1:16" s="255" customFormat="1" ht="15">
      <c r="A529" s="247">
        <v>52</v>
      </c>
      <c r="B529" s="231">
        <v>0</v>
      </c>
      <c r="C529" s="231">
        <v>0</v>
      </c>
      <c r="D529" s="231">
        <v>3.9485999999999999</v>
      </c>
      <c r="E529" s="231">
        <v>1.1484000000000001</v>
      </c>
      <c r="F529" s="231">
        <v>5.5441000000000003</v>
      </c>
      <c r="G529" s="231">
        <v>1.2035</v>
      </c>
      <c r="H529" s="231">
        <v>3.4346000000000001</v>
      </c>
      <c r="I529" s="231">
        <v>1.1959</v>
      </c>
      <c r="J529" s="231">
        <v>3.7827000000000002</v>
      </c>
      <c r="K529" s="231">
        <v>1.1494</v>
      </c>
      <c r="L529" s="231">
        <v>2.8690000000000002</v>
      </c>
      <c r="M529" s="231">
        <v>1.7043999999999999</v>
      </c>
      <c r="N529" s="231">
        <v>2.0152000000000001</v>
      </c>
      <c r="O529" s="231">
        <v>1.5411999999999999</v>
      </c>
      <c r="P529" s="231">
        <v>0</v>
      </c>
    </row>
    <row r="530" spans="1:16" s="255" customFormat="1" ht="15">
      <c r="A530" s="247">
        <v>53</v>
      </c>
      <c r="B530" s="231">
        <v>0</v>
      </c>
      <c r="C530" s="231">
        <v>0</v>
      </c>
      <c r="D530" s="231">
        <v>3.2507999999999999</v>
      </c>
      <c r="E530" s="231">
        <v>1.1442000000000001</v>
      </c>
      <c r="F530" s="231">
        <v>5.3955000000000002</v>
      </c>
      <c r="G530" s="231">
        <v>1.1995</v>
      </c>
      <c r="H530" s="231">
        <v>3.3041999999999998</v>
      </c>
      <c r="I530" s="231">
        <v>1.1890000000000001</v>
      </c>
      <c r="J530" s="231">
        <v>3.8835999999999999</v>
      </c>
      <c r="K530" s="231">
        <v>1.1432</v>
      </c>
      <c r="L530" s="231">
        <v>2.8408000000000002</v>
      </c>
      <c r="M530" s="231">
        <v>1.6892</v>
      </c>
      <c r="N530" s="231">
        <v>1.9713000000000001</v>
      </c>
      <c r="O530" s="231">
        <v>1.5124</v>
      </c>
      <c r="P530" s="231">
        <v>0</v>
      </c>
    </row>
    <row r="531" spans="1:16" s="255" customFormat="1" ht="15">
      <c r="A531" s="247">
        <v>54</v>
      </c>
      <c r="B531" s="231">
        <v>0</v>
      </c>
      <c r="C531" s="231">
        <v>0</v>
      </c>
      <c r="D531" s="231">
        <v>2.5529999999999999</v>
      </c>
      <c r="E531" s="231">
        <v>1.1399999999999999</v>
      </c>
      <c r="F531" s="231">
        <v>5.2469999999999999</v>
      </c>
      <c r="G531" s="231">
        <v>1.1955</v>
      </c>
      <c r="H531" s="231">
        <v>3.1739000000000002</v>
      </c>
      <c r="I531" s="231">
        <v>1.1819999999999999</v>
      </c>
      <c r="J531" s="231">
        <v>3.9845000000000002</v>
      </c>
      <c r="K531" s="231">
        <v>1.137</v>
      </c>
      <c r="L531" s="231">
        <v>2.8125</v>
      </c>
      <c r="M531" s="231">
        <v>1.6739999999999999</v>
      </c>
      <c r="N531" s="231">
        <v>1.9275</v>
      </c>
      <c r="O531" s="231">
        <v>1.4835</v>
      </c>
      <c r="P531" s="231">
        <v>0</v>
      </c>
    </row>
    <row r="532" spans="1:16" s="255" customFormat="1" ht="15">
      <c r="A532" s="247">
        <v>55</v>
      </c>
      <c r="B532" s="231">
        <v>0</v>
      </c>
      <c r="C532" s="231">
        <v>0</v>
      </c>
      <c r="D532" s="231">
        <v>2.7467999999999999</v>
      </c>
      <c r="E532" s="231">
        <v>1.1394</v>
      </c>
      <c r="F532" s="231">
        <v>5.1345000000000001</v>
      </c>
      <c r="G532" s="231">
        <v>1.1911</v>
      </c>
      <c r="H532" s="231">
        <v>3.0783999999999998</v>
      </c>
      <c r="I532" s="231">
        <v>1.1789000000000001</v>
      </c>
      <c r="J532" s="231">
        <v>3.9580000000000002</v>
      </c>
      <c r="K532" s="231">
        <v>1.1366000000000001</v>
      </c>
      <c r="L532" s="231">
        <v>2.7746</v>
      </c>
      <c r="M532" s="231">
        <v>1.6605000000000001</v>
      </c>
      <c r="N532" s="231">
        <v>1.8915999999999999</v>
      </c>
      <c r="O532" s="231">
        <v>1.4735</v>
      </c>
      <c r="P532" s="231">
        <v>0</v>
      </c>
    </row>
    <row r="533" spans="1:16" s="255" customFormat="1" ht="15">
      <c r="A533" s="247">
        <v>56</v>
      </c>
      <c r="B533" s="231">
        <v>0</v>
      </c>
      <c r="C533" s="231">
        <v>0</v>
      </c>
      <c r="D533" s="231">
        <v>2.9405999999999999</v>
      </c>
      <c r="E533" s="231">
        <v>1.1389</v>
      </c>
      <c r="F533" s="231">
        <v>5.0221</v>
      </c>
      <c r="G533" s="231">
        <v>1.1868000000000001</v>
      </c>
      <c r="H533" s="231">
        <v>2.9828000000000001</v>
      </c>
      <c r="I533" s="231">
        <v>1.1758</v>
      </c>
      <c r="J533" s="231">
        <v>3.9315000000000002</v>
      </c>
      <c r="K533" s="231">
        <v>1.1363000000000001</v>
      </c>
      <c r="L533" s="231">
        <v>2.7366000000000001</v>
      </c>
      <c r="M533" s="231">
        <v>1.6469</v>
      </c>
      <c r="N533" s="231">
        <v>1.8556999999999999</v>
      </c>
      <c r="O533" s="231">
        <v>1.4635</v>
      </c>
      <c r="P533" s="231">
        <v>0</v>
      </c>
    </row>
    <row r="534" spans="1:16" s="255" customFormat="1" ht="15">
      <c r="A534" s="247">
        <v>57</v>
      </c>
      <c r="B534" s="231">
        <v>0</v>
      </c>
      <c r="C534" s="231">
        <v>0</v>
      </c>
      <c r="D534" s="231">
        <v>3.1343999999999999</v>
      </c>
      <c r="E534" s="231">
        <v>1.1383000000000001</v>
      </c>
      <c r="F534" s="231">
        <v>4.9096000000000002</v>
      </c>
      <c r="G534" s="231">
        <v>1.1823999999999999</v>
      </c>
      <c r="H534" s="231">
        <v>2.8873000000000002</v>
      </c>
      <c r="I534" s="231">
        <v>1.1726000000000001</v>
      </c>
      <c r="J534" s="231">
        <v>3.9049</v>
      </c>
      <c r="K534" s="231">
        <v>1.1358999999999999</v>
      </c>
      <c r="L534" s="231">
        <v>2.6987000000000001</v>
      </c>
      <c r="M534" s="231">
        <v>1.6334</v>
      </c>
      <c r="N534" s="231">
        <v>1.8197000000000001</v>
      </c>
      <c r="O534" s="231">
        <v>1.4535</v>
      </c>
      <c r="P534" s="231">
        <v>0</v>
      </c>
    </row>
    <row r="535" spans="1:16" s="255" customFormat="1" ht="15">
      <c r="A535" s="247">
        <v>58</v>
      </c>
      <c r="B535" s="231">
        <v>0</v>
      </c>
      <c r="C535" s="231">
        <v>0</v>
      </c>
      <c r="D535" s="231">
        <v>3.3283</v>
      </c>
      <c r="E535" s="231">
        <v>1.1376999999999999</v>
      </c>
      <c r="F535" s="231">
        <v>4.7971000000000004</v>
      </c>
      <c r="G535" s="231">
        <v>1.1779999999999999</v>
      </c>
      <c r="H535" s="231">
        <v>2.7917000000000001</v>
      </c>
      <c r="I535" s="231">
        <v>1.1695</v>
      </c>
      <c r="J535" s="231">
        <v>3.8784000000000001</v>
      </c>
      <c r="K535" s="231">
        <v>1.1355</v>
      </c>
      <c r="L535" s="231">
        <v>2.6606999999999998</v>
      </c>
      <c r="M535" s="231">
        <v>1.6197999999999999</v>
      </c>
      <c r="N535" s="231">
        <v>1.7838000000000001</v>
      </c>
      <c r="O535" s="231">
        <v>1.4435</v>
      </c>
      <c r="P535" s="231">
        <v>0</v>
      </c>
    </row>
    <row r="536" spans="1:16" s="255" customFormat="1" ht="15">
      <c r="A536" s="247">
        <v>59</v>
      </c>
      <c r="B536" s="231">
        <v>0</v>
      </c>
      <c r="C536" s="231">
        <v>0</v>
      </c>
      <c r="D536" s="231">
        <v>3.5221</v>
      </c>
      <c r="E536" s="231">
        <v>1.1372</v>
      </c>
      <c r="F536" s="231">
        <v>4.6847000000000003</v>
      </c>
      <c r="G536" s="231">
        <v>1.1737</v>
      </c>
      <c r="H536" s="231">
        <v>2.6960999999999999</v>
      </c>
      <c r="I536" s="231">
        <v>1.1664000000000001</v>
      </c>
      <c r="J536" s="231">
        <v>3.8519000000000001</v>
      </c>
      <c r="K536" s="231">
        <v>1.1351</v>
      </c>
      <c r="L536" s="231">
        <v>2.6227999999999998</v>
      </c>
      <c r="M536" s="231">
        <v>1.6063000000000001</v>
      </c>
      <c r="N536" s="231">
        <v>1.7479</v>
      </c>
      <c r="O536" s="231">
        <v>1.4335</v>
      </c>
      <c r="P536" s="231">
        <v>0</v>
      </c>
    </row>
    <row r="537" spans="1:16" s="255" customFormat="1" ht="15">
      <c r="A537" s="247">
        <v>60</v>
      </c>
      <c r="B537" s="231">
        <v>0</v>
      </c>
      <c r="C537" s="231">
        <v>0</v>
      </c>
      <c r="D537" s="231">
        <v>3.7159</v>
      </c>
      <c r="E537" s="231">
        <v>1.1366000000000001</v>
      </c>
      <c r="F537" s="231">
        <v>4.5721999999999996</v>
      </c>
      <c r="G537" s="231">
        <v>1.1693</v>
      </c>
      <c r="H537" s="231">
        <v>2.6006</v>
      </c>
      <c r="I537" s="231">
        <v>1.1633</v>
      </c>
      <c r="J537" s="231">
        <v>3.8254000000000001</v>
      </c>
      <c r="K537" s="231">
        <v>1.1348</v>
      </c>
      <c r="L537" s="231">
        <v>2.5848</v>
      </c>
      <c r="M537" s="231">
        <v>1.5928</v>
      </c>
      <c r="N537" s="231">
        <v>1.712</v>
      </c>
      <c r="O537" s="231">
        <v>1.4235</v>
      </c>
      <c r="P537" s="231">
        <v>0</v>
      </c>
    </row>
  </sheetData>
  <sheetProtection password="C620" sheet="1" objects="1" scenarios="1"/>
  <mergeCells count="17">
    <mergeCell ref="A474:P474"/>
    <mergeCell ref="A205:P205"/>
    <mergeCell ref="A206:P206"/>
    <mergeCell ref="A272:P272"/>
    <mergeCell ref="A273:P273"/>
    <mergeCell ref="A407:P407"/>
    <mergeCell ref="A473:P473"/>
    <mergeCell ref="D1:P1"/>
    <mergeCell ref="A340:P340"/>
    <mergeCell ref="A138:P138"/>
    <mergeCell ref="A139:P139"/>
    <mergeCell ref="A406:P406"/>
    <mergeCell ref="A339:P339"/>
    <mergeCell ref="A4:P4"/>
    <mergeCell ref="A5:P5"/>
    <mergeCell ref="A71:P71"/>
    <mergeCell ref="A72:P72"/>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537"/>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1" width="6.7109375" style="75" customWidth="1"/>
    <col min="12" max="12" width="7.5703125" style="75" bestFit="1" customWidth="1"/>
    <col min="13" max="16" width="6.7109375" style="75" customWidth="1"/>
    <col min="17" max="16384" width="9.140625" style="217"/>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53" customFormat="1">
      <c r="A4" s="467" t="s">
        <v>11449</v>
      </c>
      <c r="B4" s="467"/>
      <c r="C4" s="467"/>
      <c r="D4" s="467"/>
      <c r="E4" s="467"/>
      <c r="F4" s="467"/>
      <c r="G4" s="467"/>
      <c r="H4" s="467"/>
      <c r="I4" s="467"/>
      <c r="J4" s="467"/>
      <c r="K4" s="467"/>
      <c r="L4" s="467"/>
      <c r="M4" s="467"/>
      <c r="N4" s="467"/>
      <c r="O4" s="467"/>
      <c r="P4" s="467"/>
    </row>
    <row r="5" spans="1:16" s="255" customFormat="1">
      <c r="A5" s="471" t="s">
        <v>9426</v>
      </c>
      <c r="B5" s="471"/>
      <c r="C5" s="471"/>
      <c r="D5" s="471"/>
      <c r="E5" s="471"/>
      <c r="F5" s="471"/>
      <c r="G5" s="471"/>
      <c r="H5" s="471"/>
      <c r="I5" s="471"/>
      <c r="J5" s="471"/>
      <c r="K5" s="471"/>
      <c r="L5" s="471"/>
      <c r="M5" s="471"/>
      <c r="N5" s="471"/>
      <c r="O5" s="471"/>
      <c r="P5" s="471"/>
    </row>
    <row r="6" spans="1:16" s="255" customFormat="1">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s="255" customFormat="1">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s="255" customFormat="1" ht="15">
      <c r="A8" s="247">
        <v>0</v>
      </c>
      <c r="B8" s="231">
        <v>0</v>
      </c>
      <c r="C8" s="231">
        <v>0</v>
      </c>
      <c r="D8" s="231">
        <v>39.984000000000002</v>
      </c>
      <c r="E8" s="231">
        <v>6.4927000000000001</v>
      </c>
      <c r="F8" s="231">
        <v>34.084000000000003</v>
      </c>
      <c r="G8" s="231">
        <v>8.9153000000000002</v>
      </c>
      <c r="H8" s="231">
        <v>29.051500000000001</v>
      </c>
      <c r="I8" s="231">
        <v>6.9984000000000002</v>
      </c>
      <c r="J8" s="231">
        <v>17.221900000000002</v>
      </c>
      <c r="K8" s="231">
        <v>3.5562999999999998</v>
      </c>
      <c r="L8" s="231">
        <v>20.106100000000001</v>
      </c>
      <c r="M8" s="231">
        <v>4.9657999999999998</v>
      </c>
      <c r="N8" s="231">
        <v>0</v>
      </c>
      <c r="O8" s="231">
        <v>0</v>
      </c>
      <c r="P8" s="231">
        <v>0</v>
      </c>
    </row>
    <row r="9" spans="1:16" s="255" customFormat="1" ht="15">
      <c r="A9" s="247">
        <v>1</v>
      </c>
      <c r="B9" s="231">
        <v>0</v>
      </c>
      <c r="C9" s="231">
        <v>0</v>
      </c>
      <c r="D9" s="231">
        <v>35.541400000000003</v>
      </c>
      <c r="E9" s="231">
        <v>5.7713000000000001</v>
      </c>
      <c r="F9" s="231">
        <v>30.296900000000001</v>
      </c>
      <c r="G9" s="231">
        <v>7.9246999999999996</v>
      </c>
      <c r="H9" s="231">
        <v>25.823599999999999</v>
      </c>
      <c r="I9" s="231">
        <v>6.2207999999999997</v>
      </c>
      <c r="J9" s="231">
        <v>15.308400000000001</v>
      </c>
      <c r="K9" s="231">
        <v>3.1612</v>
      </c>
      <c r="L9" s="231">
        <v>17.8721</v>
      </c>
      <c r="M9" s="231">
        <v>4.4139999999999997</v>
      </c>
      <c r="N9" s="231">
        <v>0</v>
      </c>
      <c r="O9" s="231">
        <v>0</v>
      </c>
      <c r="P9" s="231">
        <v>0</v>
      </c>
    </row>
    <row r="10" spans="1:16" s="255" customFormat="1" ht="15">
      <c r="A10" s="247">
        <v>2</v>
      </c>
      <c r="B10" s="231">
        <v>0</v>
      </c>
      <c r="C10" s="231">
        <v>0</v>
      </c>
      <c r="D10" s="231">
        <v>31.098700000000001</v>
      </c>
      <c r="E10" s="231">
        <v>5.0499000000000001</v>
      </c>
      <c r="F10" s="231">
        <v>26.509799999999998</v>
      </c>
      <c r="G10" s="231">
        <v>6.9340999999999999</v>
      </c>
      <c r="H10" s="231">
        <v>22.595600000000001</v>
      </c>
      <c r="I10" s="231">
        <v>5.4432</v>
      </c>
      <c r="J10" s="231">
        <v>13.3948</v>
      </c>
      <c r="K10" s="231">
        <v>2.766</v>
      </c>
      <c r="L10" s="231">
        <v>15.6381</v>
      </c>
      <c r="M10" s="231">
        <v>3.8622999999999998</v>
      </c>
      <c r="N10" s="231">
        <v>0</v>
      </c>
      <c r="O10" s="231">
        <v>0</v>
      </c>
      <c r="P10" s="231">
        <v>0</v>
      </c>
    </row>
    <row r="11" spans="1:16" s="255" customFormat="1" ht="15">
      <c r="A11" s="247">
        <v>3</v>
      </c>
      <c r="B11" s="231">
        <v>0</v>
      </c>
      <c r="C11" s="231">
        <v>0</v>
      </c>
      <c r="D11" s="231">
        <v>26.655999999999999</v>
      </c>
      <c r="E11" s="231">
        <v>4.3285</v>
      </c>
      <c r="F11" s="231">
        <v>22.7227</v>
      </c>
      <c r="G11" s="231">
        <v>5.9435000000000002</v>
      </c>
      <c r="H11" s="231">
        <v>19.367699999999999</v>
      </c>
      <c r="I11" s="231">
        <v>4.6656000000000004</v>
      </c>
      <c r="J11" s="231">
        <v>11.481299999999999</v>
      </c>
      <c r="K11" s="231">
        <v>2.3708999999999998</v>
      </c>
      <c r="L11" s="231">
        <v>13.4041</v>
      </c>
      <c r="M11" s="231">
        <v>3.3105000000000002</v>
      </c>
      <c r="N11" s="231">
        <v>0</v>
      </c>
      <c r="O11" s="231">
        <v>0</v>
      </c>
      <c r="P11" s="231">
        <v>0</v>
      </c>
    </row>
    <row r="12" spans="1:16" s="255" customFormat="1" ht="15">
      <c r="A12" s="247">
        <v>4</v>
      </c>
      <c r="B12" s="231">
        <v>0</v>
      </c>
      <c r="C12" s="231">
        <v>0</v>
      </c>
      <c r="D12" s="231">
        <v>22.2134</v>
      </c>
      <c r="E12" s="231">
        <v>3.6071</v>
      </c>
      <c r="F12" s="231">
        <v>18.935600000000001</v>
      </c>
      <c r="G12" s="231">
        <v>4.9528999999999996</v>
      </c>
      <c r="H12" s="231">
        <v>16.139700000000001</v>
      </c>
      <c r="I12" s="231">
        <v>3.8879999999999999</v>
      </c>
      <c r="J12" s="231">
        <v>9.5677000000000003</v>
      </c>
      <c r="K12" s="231">
        <v>1.9757</v>
      </c>
      <c r="L12" s="231">
        <v>11.1701</v>
      </c>
      <c r="M12" s="231">
        <v>2.7587999999999999</v>
      </c>
      <c r="N12" s="231">
        <v>0</v>
      </c>
      <c r="O12" s="231">
        <v>0</v>
      </c>
      <c r="P12" s="231">
        <v>0</v>
      </c>
    </row>
    <row r="13" spans="1:16" s="255" customFormat="1" ht="15">
      <c r="A13" s="247">
        <v>5</v>
      </c>
      <c r="B13" s="231">
        <v>0</v>
      </c>
      <c r="C13" s="231">
        <v>0</v>
      </c>
      <c r="D13" s="231">
        <v>17.770700000000001</v>
      </c>
      <c r="E13" s="231">
        <v>2.8856999999999999</v>
      </c>
      <c r="F13" s="231">
        <v>15.1485</v>
      </c>
      <c r="G13" s="231">
        <v>3.9622999999999999</v>
      </c>
      <c r="H13" s="231">
        <v>12.911799999999999</v>
      </c>
      <c r="I13" s="231">
        <v>3.1103999999999998</v>
      </c>
      <c r="J13" s="231">
        <v>7.6542000000000003</v>
      </c>
      <c r="K13" s="231">
        <v>1.5806</v>
      </c>
      <c r="L13" s="231">
        <v>8.9359999999999999</v>
      </c>
      <c r="M13" s="231">
        <v>2.2069999999999999</v>
      </c>
      <c r="N13" s="231">
        <v>0</v>
      </c>
      <c r="O13" s="231">
        <v>0</v>
      </c>
      <c r="P13" s="231">
        <v>0</v>
      </c>
    </row>
    <row r="14" spans="1:16" s="255" customFormat="1" ht="15">
      <c r="A14" s="247">
        <v>6</v>
      </c>
      <c r="B14" s="231">
        <v>0</v>
      </c>
      <c r="C14" s="231">
        <v>0</v>
      </c>
      <c r="D14" s="231">
        <v>13.327999999999999</v>
      </c>
      <c r="E14" s="231">
        <v>2.1642000000000001</v>
      </c>
      <c r="F14" s="231">
        <v>11.3613</v>
      </c>
      <c r="G14" s="231">
        <v>2.9718</v>
      </c>
      <c r="H14" s="231">
        <v>9.6837999999999997</v>
      </c>
      <c r="I14" s="231">
        <v>2.3328000000000002</v>
      </c>
      <c r="J14" s="231">
        <v>5.7405999999999997</v>
      </c>
      <c r="K14" s="231">
        <v>1.1854</v>
      </c>
      <c r="L14" s="231">
        <v>6.702</v>
      </c>
      <c r="M14" s="231">
        <v>1.6553</v>
      </c>
      <c r="N14" s="231">
        <v>0</v>
      </c>
      <c r="O14" s="231">
        <v>0</v>
      </c>
      <c r="P14" s="231">
        <v>0</v>
      </c>
    </row>
    <row r="15" spans="1:16" s="255" customFormat="1" ht="15">
      <c r="A15" s="247">
        <v>7</v>
      </c>
      <c r="B15" s="231">
        <v>0</v>
      </c>
      <c r="C15" s="231">
        <v>0</v>
      </c>
      <c r="D15" s="231">
        <v>13.441000000000001</v>
      </c>
      <c r="E15" s="231">
        <v>2.1040999999999999</v>
      </c>
      <c r="F15" s="231">
        <v>10.8466</v>
      </c>
      <c r="G15" s="231">
        <v>2.8892000000000002</v>
      </c>
      <c r="H15" s="231">
        <v>9.4539000000000009</v>
      </c>
      <c r="I15" s="231">
        <v>2.2679999999999998</v>
      </c>
      <c r="J15" s="231">
        <v>5.7601000000000004</v>
      </c>
      <c r="K15" s="231">
        <v>1.1525000000000001</v>
      </c>
      <c r="L15" s="231">
        <v>6.5650000000000004</v>
      </c>
      <c r="M15" s="231">
        <v>1.6323000000000001</v>
      </c>
      <c r="N15" s="231">
        <v>0</v>
      </c>
      <c r="O15" s="231">
        <v>0</v>
      </c>
      <c r="P15" s="231">
        <v>0</v>
      </c>
    </row>
    <row r="16" spans="1:16" s="255" customFormat="1" ht="15">
      <c r="A16" s="247">
        <v>8</v>
      </c>
      <c r="B16" s="231">
        <v>0</v>
      </c>
      <c r="C16" s="231">
        <v>0</v>
      </c>
      <c r="D16" s="231">
        <v>13.554</v>
      </c>
      <c r="E16" s="231">
        <v>2.044</v>
      </c>
      <c r="F16" s="231">
        <v>10.331799999999999</v>
      </c>
      <c r="G16" s="231">
        <v>2.8067000000000002</v>
      </c>
      <c r="H16" s="231">
        <v>9.2239000000000004</v>
      </c>
      <c r="I16" s="231">
        <v>2.2031999999999998</v>
      </c>
      <c r="J16" s="231">
        <v>5.7796000000000003</v>
      </c>
      <c r="K16" s="231">
        <v>1.1195999999999999</v>
      </c>
      <c r="L16" s="231">
        <v>6.4279000000000002</v>
      </c>
      <c r="M16" s="231">
        <v>1.6093</v>
      </c>
      <c r="N16" s="231">
        <v>0</v>
      </c>
      <c r="O16" s="231">
        <v>0</v>
      </c>
      <c r="P16" s="231">
        <v>0</v>
      </c>
    </row>
    <row r="17" spans="1:16" s="255" customFormat="1" ht="15">
      <c r="A17" s="247">
        <v>9</v>
      </c>
      <c r="B17" s="231">
        <v>0</v>
      </c>
      <c r="C17" s="231">
        <v>0</v>
      </c>
      <c r="D17" s="231">
        <v>13.667</v>
      </c>
      <c r="E17" s="231">
        <v>1.9839</v>
      </c>
      <c r="F17" s="231">
        <v>9.8170000000000002</v>
      </c>
      <c r="G17" s="231">
        <v>2.7241</v>
      </c>
      <c r="H17" s="231">
        <v>8.9939</v>
      </c>
      <c r="I17" s="231">
        <v>2.1383999999999999</v>
      </c>
      <c r="J17" s="231">
        <v>5.7991000000000001</v>
      </c>
      <c r="K17" s="231">
        <v>1.0867</v>
      </c>
      <c r="L17" s="231">
        <v>6.2907999999999999</v>
      </c>
      <c r="M17" s="231">
        <v>1.5863</v>
      </c>
      <c r="N17" s="231">
        <v>0</v>
      </c>
      <c r="O17" s="231">
        <v>0</v>
      </c>
      <c r="P17" s="231">
        <v>0</v>
      </c>
    </row>
    <row r="18" spans="1:16" s="255" customFormat="1" ht="15">
      <c r="A18" s="247">
        <v>10</v>
      </c>
      <c r="B18" s="231">
        <v>0</v>
      </c>
      <c r="C18" s="231">
        <v>0</v>
      </c>
      <c r="D18" s="231">
        <v>13.78</v>
      </c>
      <c r="E18" s="231">
        <v>1.9238</v>
      </c>
      <c r="F18" s="231">
        <v>9.3021999999999991</v>
      </c>
      <c r="G18" s="231">
        <v>2.6415999999999999</v>
      </c>
      <c r="H18" s="231">
        <v>8.7638999999999996</v>
      </c>
      <c r="I18" s="231">
        <v>2.0735999999999999</v>
      </c>
      <c r="J18" s="231">
        <v>5.8185000000000002</v>
      </c>
      <c r="K18" s="231">
        <v>1.0537000000000001</v>
      </c>
      <c r="L18" s="231">
        <v>6.1536999999999997</v>
      </c>
      <c r="M18" s="231">
        <v>1.5632999999999999</v>
      </c>
      <c r="N18" s="231">
        <v>0</v>
      </c>
      <c r="O18" s="231">
        <v>0</v>
      </c>
      <c r="P18" s="231">
        <v>0</v>
      </c>
    </row>
    <row r="19" spans="1:16" s="255" customFormat="1" ht="15">
      <c r="A19" s="247">
        <v>11</v>
      </c>
      <c r="B19" s="231">
        <v>0</v>
      </c>
      <c r="C19" s="231">
        <v>0</v>
      </c>
      <c r="D19" s="231">
        <v>13.893000000000001</v>
      </c>
      <c r="E19" s="231">
        <v>1.8636999999999999</v>
      </c>
      <c r="F19" s="231">
        <v>8.7874999999999996</v>
      </c>
      <c r="G19" s="231">
        <v>2.5590000000000002</v>
      </c>
      <c r="H19" s="231">
        <v>8.5340000000000007</v>
      </c>
      <c r="I19" s="231">
        <v>2.0087999999999999</v>
      </c>
      <c r="J19" s="231">
        <v>5.8380000000000001</v>
      </c>
      <c r="K19" s="231">
        <v>1.0207999999999999</v>
      </c>
      <c r="L19" s="231">
        <v>6.0167000000000002</v>
      </c>
      <c r="M19" s="231">
        <v>1.5403</v>
      </c>
      <c r="N19" s="231">
        <v>0</v>
      </c>
      <c r="O19" s="231">
        <v>0</v>
      </c>
      <c r="P19" s="231">
        <v>0</v>
      </c>
    </row>
    <row r="20" spans="1:16" s="255" customFormat="1" ht="15">
      <c r="A20" s="247">
        <v>12</v>
      </c>
      <c r="B20" s="231">
        <v>0</v>
      </c>
      <c r="C20" s="231">
        <v>0</v>
      </c>
      <c r="D20" s="231">
        <v>14.0059</v>
      </c>
      <c r="E20" s="231">
        <v>1.8035000000000001</v>
      </c>
      <c r="F20" s="231">
        <v>8.2727000000000004</v>
      </c>
      <c r="G20" s="231">
        <v>2.4765000000000001</v>
      </c>
      <c r="H20" s="231">
        <v>8.3040000000000003</v>
      </c>
      <c r="I20" s="231">
        <v>1.944</v>
      </c>
      <c r="J20" s="231">
        <v>5.8574999999999999</v>
      </c>
      <c r="K20" s="231">
        <v>0.9879</v>
      </c>
      <c r="L20" s="231">
        <v>5.8795999999999999</v>
      </c>
      <c r="M20" s="231">
        <v>1.5173000000000001</v>
      </c>
      <c r="N20" s="231">
        <v>0</v>
      </c>
      <c r="O20" s="231">
        <v>0</v>
      </c>
      <c r="P20" s="231">
        <v>0</v>
      </c>
    </row>
    <row r="21" spans="1:16" s="255" customFormat="1" ht="15">
      <c r="A21" s="247">
        <v>13</v>
      </c>
      <c r="B21" s="231">
        <v>0</v>
      </c>
      <c r="C21" s="231">
        <v>0</v>
      </c>
      <c r="D21" s="231">
        <v>14.1189</v>
      </c>
      <c r="E21" s="231">
        <v>1.7434000000000001</v>
      </c>
      <c r="F21" s="231">
        <v>7.7579000000000002</v>
      </c>
      <c r="G21" s="231">
        <v>2.3938999999999999</v>
      </c>
      <c r="H21" s="231">
        <v>8.0739999999999998</v>
      </c>
      <c r="I21" s="231">
        <v>1.8792</v>
      </c>
      <c r="J21" s="231">
        <v>5.8769999999999998</v>
      </c>
      <c r="K21" s="231">
        <v>0.95489999999999997</v>
      </c>
      <c r="L21" s="231">
        <v>5.7424999999999997</v>
      </c>
      <c r="M21" s="231">
        <v>1.4943</v>
      </c>
      <c r="N21" s="231">
        <v>0</v>
      </c>
      <c r="O21" s="231">
        <v>0</v>
      </c>
      <c r="P21" s="231">
        <v>0</v>
      </c>
    </row>
    <row r="22" spans="1:16" s="255" customFormat="1" ht="15">
      <c r="A22" s="247">
        <v>14</v>
      </c>
      <c r="B22" s="231">
        <v>0</v>
      </c>
      <c r="C22" s="231">
        <v>0</v>
      </c>
      <c r="D22" s="231">
        <v>14.2319</v>
      </c>
      <c r="E22" s="231">
        <v>1.6833</v>
      </c>
      <c r="F22" s="231">
        <v>7.2431000000000001</v>
      </c>
      <c r="G22" s="231">
        <v>2.3113999999999999</v>
      </c>
      <c r="H22" s="231">
        <v>7.8440000000000003</v>
      </c>
      <c r="I22" s="231">
        <v>1.8144</v>
      </c>
      <c r="J22" s="231">
        <v>5.8963999999999999</v>
      </c>
      <c r="K22" s="231">
        <v>0.92200000000000004</v>
      </c>
      <c r="L22" s="231">
        <v>5.6054000000000004</v>
      </c>
      <c r="M22" s="231">
        <v>1.4713000000000001</v>
      </c>
      <c r="N22" s="231">
        <v>0</v>
      </c>
      <c r="O22" s="231">
        <v>0</v>
      </c>
      <c r="P22" s="231">
        <v>0</v>
      </c>
    </row>
    <row r="23" spans="1:16" s="255" customFormat="1" ht="15">
      <c r="A23" s="247">
        <v>15</v>
      </c>
      <c r="B23" s="231">
        <v>0</v>
      </c>
      <c r="C23" s="231">
        <v>0</v>
      </c>
      <c r="D23" s="231">
        <v>14.344900000000001</v>
      </c>
      <c r="E23" s="231">
        <v>1.6232</v>
      </c>
      <c r="F23" s="231">
        <v>6.7283999999999997</v>
      </c>
      <c r="G23" s="231">
        <v>2.2288000000000001</v>
      </c>
      <c r="H23" s="231">
        <v>7.6140999999999996</v>
      </c>
      <c r="I23" s="231">
        <v>1.7496</v>
      </c>
      <c r="J23" s="231">
        <v>5.9158999999999997</v>
      </c>
      <c r="K23" s="231">
        <v>0.8891</v>
      </c>
      <c r="L23" s="231">
        <v>5.4683999999999999</v>
      </c>
      <c r="M23" s="231">
        <v>1.4483999999999999</v>
      </c>
      <c r="N23" s="231">
        <v>0</v>
      </c>
      <c r="O23" s="231">
        <v>0</v>
      </c>
      <c r="P23" s="231">
        <v>0</v>
      </c>
    </row>
    <row r="24" spans="1:16" s="255" customFormat="1" ht="15">
      <c r="A24" s="247">
        <v>16</v>
      </c>
      <c r="B24" s="231">
        <v>0</v>
      </c>
      <c r="C24" s="231">
        <v>0</v>
      </c>
      <c r="D24" s="231">
        <v>14.4579</v>
      </c>
      <c r="E24" s="231">
        <v>1.5630999999999999</v>
      </c>
      <c r="F24" s="231">
        <v>6.2135999999999996</v>
      </c>
      <c r="G24" s="231">
        <v>2.1463000000000001</v>
      </c>
      <c r="H24" s="231">
        <v>7.3841000000000001</v>
      </c>
      <c r="I24" s="231">
        <v>1.6848000000000001</v>
      </c>
      <c r="J24" s="231">
        <v>5.9353999999999996</v>
      </c>
      <c r="K24" s="231">
        <v>0.85619999999999996</v>
      </c>
      <c r="L24" s="231">
        <v>5.3312999999999997</v>
      </c>
      <c r="M24" s="231">
        <v>1.4254</v>
      </c>
      <c r="N24" s="231">
        <v>0</v>
      </c>
      <c r="O24" s="231">
        <v>0</v>
      </c>
      <c r="P24" s="231">
        <v>0</v>
      </c>
    </row>
    <row r="25" spans="1:16" s="255" customFormat="1" ht="15">
      <c r="A25" s="247">
        <v>17</v>
      </c>
      <c r="B25" s="231">
        <v>0</v>
      </c>
      <c r="C25" s="231">
        <v>0</v>
      </c>
      <c r="D25" s="231">
        <v>14.5709</v>
      </c>
      <c r="E25" s="231">
        <v>1.5028999999999999</v>
      </c>
      <c r="F25" s="231">
        <v>5.6988000000000003</v>
      </c>
      <c r="G25" s="231">
        <v>2.0636999999999999</v>
      </c>
      <c r="H25" s="231">
        <v>7.1540999999999997</v>
      </c>
      <c r="I25" s="231">
        <v>1.62</v>
      </c>
      <c r="J25" s="231">
        <v>5.9549000000000003</v>
      </c>
      <c r="K25" s="231">
        <v>0.82320000000000004</v>
      </c>
      <c r="L25" s="231">
        <v>5.1942000000000004</v>
      </c>
      <c r="M25" s="231">
        <v>1.4024000000000001</v>
      </c>
      <c r="N25" s="231">
        <v>0</v>
      </c>
      <c r="O25" s="231">
        <v>0</v>
      </c>
      <c r="P25" s="231">
        <v>0</v>
      </c>
    </row>
    <row r="26" spans="1:16" s="255" customFormat="1" ht="15">
      <c r="A26" s="247">
        <v>18</v>
      </c>
      <c r="B26" s="231">
        <v>0</v>
      </c>
      <c r="C26" s="231">
        <v>0</v>
      </c>
      <c r="D26" s="231">
        <v>14.6839</v>
      </c>
      <c r="E26" s="231">
        <v>1.4428000000000001</v>
      </c>
      <c r="F26" s="231">
        <v>5.1840000000000002</v>
      </c>
      <c r="G26" s="231">
        <v>1.9812000000000001</v>
      </c>
      <c r="H26" s="231">
        <v>6.9241000000000001</v>
      </c>
      <c r="I26" s="231">
        <v>1.5551999999999999</v>
      </c>
      <c r="J26" s="231">
        <v>5.9743000000000004</v>
      </c>
      <c r="K26" s="231">
        <v>0.7903</v>
      </c>
      <c r="L26" s="231">
        <v>5.0571999999999999</v>
      </c>
      <c r="M26" s="231">
        <v>1.3794</v>
      </c>
      <c r="N26" s="231">
        <v>5.2003000000000004</v>
      </c>
      <c r="O26" s="231">
        <v>0.40550000000000003</v>
      </c>
      <c r="P26" s="231">
        <v>0</v>
      </c>
    </row>
    <row r="27" spans="1:16" s="255" customFormat="1" ht="15">
      <c r="A27" s="247">
        <v>19</v>
      </c>
      <c r="B27" s="231">
        <v>0</v>
      </c>
      <c r="C27" s="231">
        <v>0</v>
      </c>
      <c r="D27" s="231">
        <v>13.847</v>
      </c>
      <c r="E27" s="231">
        <v>1.4391</v>
      </c>
      <c r="F27" s="231">
        <v>5.3704999999999998</v>
      </c>
      <c r="G27" s="231">
        <v>1.9238999999999999</v>
      </c>
      <c r="H27" s="231">
        <v>6.7855999999999996</v>
      </c>
      <c r="I27" s="231">
        <v>1.5121</v>
      </c>
      <c r="J27" s="231">
        <v>5.8733000000000004</v>
      </c>
      <c r="K27" s="231">
        <v>0.87280000000000002</v>
      </c>
      <c r="L27" s="231">
        <v>4.9406999999999996</v>
      </c>
      <c r="M27" s="231">
        <v>1.4158999999999999</v>
      </c>
      <c r="N27" s="231">
        <v>5.0557999999999996</v>
      </c>
      <c r="O27" s="231">
        <v>0.39419999999999999</v>
      </c>
      <c r="P27" s="231">
        <v>0</v>
      </c>
    </row>
    <row r="28" spans="1:16" s="255" customFormat="1" ht="15">
      <c r="A28" s="247">
        <v>20</v>
      </c>
      <c r="B28" s="231">
        <v>0</v>
      </c>
      <c r="C28" s="231">
        <v>0</v>
      </c>
      <c r="D28" s="231">
        <v>13.010199999999999</v>
      </c>
      <c r="E28" s="231">
        <v>1.4355</v>
      </c>
      <c r="F28" s="231">
        <v>5.5571000000000002</v>
      </c>
      <c r="G28" s="231">
        <v>1.8666</v>
      </c>
      <c r="H28" s="231">
        <v>6.6471999999999998</v>
      </c>
      <c r="I28" s="231">
        <v>1.4690000000000001</v>
      </c>
      <c r="J28" s="231">
        <v>5.7723000000000004</v>
      </c>
      <c r="K28" s="231">
        <v>0.95530000000000004</v>
      </c>
      <c r="L28" s="231">
        <v>4.8242000000000003</v>
      </c>
      <c r="M28" s="231">
        <v>1.4523999999999999</v>
      </c>
      <c r="N28" s="231">
        <v>4.9114000000000004</v>
      </c>
      <c r="O28" s="231">
        <v>0.38290000000000002</v>
      </c>
      <c r="P28" s="231">
        <v>0</v>
      </c>
    </row>
    <row r="29" spans="1:16" s="255" customFormat="1" ht="15">
      <c r="A29" s="247">
        <v>21</v>
      </c>
      <c r="B29" s="231">
        <v>0</v>
      </c>
      <c r="C29" s="231">
        <v>0</v>
      </c>
      <c r="D29" s="231">
        <v>13.065899999999999</v>
      </c>
      <c r="E29" s="231">
        <v>2.0962000000000001</v>
      </c>
      <c r="F29" s="231">
        <v>6.5198</v>
      </c>
      <c r="G29" s="231">
        <v>2.0305</v>
      </c>
      <c r="H29" s="231">
        <v>7.3179999999999996</v>
      </c>
      <c r="I29" s="231">
        <v>1.6937</v>
      </c>
      <c r="J29" s="231">
        <v>6.3804999999999996</v>
      </c>
      <c r="K29" s="231">
        <v>1.5284</v>
      </c>
      <c r="L29" s="231">
        <v>5.2899000000000003</v>
      </c>
      <c r="M29" s="231">
        <v>1.6719999999999999</v>
      </c>
      <c r="N29" s="231">
        <v>5.6992000000000003</v>
      </c>
      <c r="O29" s="231">
        <v>0.36159999999999998</v>
      </c>
      <c r="P29" s="231">
        <v>0</v>
      </c>
    </row>
    <row r="30" spans="1:16" s="255" customFormat="1" ht="15">
      <c r="A30" s="247">
        <v>22</v>
      </c>
      <c r="B30" s="231">
        <v>0</v>
      </c>
      <c r="C30" s="231">
        <v>0</v>
      </c>
      <c r="D30" s="231">
        <v>12.1304</v>
      </c>
      <c r="E30" s="231">
        <v>2.0491000000000001</v>
      </c>
      <c r="F30" s="231">
        <v>6.7812999999999999</v>
      </c>
      <c r="G30" s="231">
        <v>1.9766999999999999</v>
      </c>
      <c r="H30" s="231">
        <v>7.2039</v>
      </c>
      <c r="I30" s="231">
        <v>1.6847000000000001</v>
      </c>
      <c r="J30" s="231">
        <v>6.3041999999999998</v>
      </c>
      <c r="K30" s="231">
        <v>1.4896</v>
      </c>
      <c r="L30" s="231">
        <v>5.1882999999999999</v>
      </c>
      <c r="M30" s="231">
        <v>1.7206999999999999</v>
      </c>
      <c r="N30" s="231">
        <v>5.5265000000000004</v>
      </c>
      <c r="O30" s="231">
        <v>0.35060000000000002</v>
      </c>
      <c r="P30" s="231">
        <v>0</v>
      </c>
    </row>
    <row r="31" spans="1:16" s="255" customFormat="1" ht="15">
      <c r="A31" s="247">
        <v>23</v>
      </c>
      <c r="B31" s="231">
        <v>0</v>
      </c>
      <c r="C31" s="231">
        <v>0</v>
      </c>
      <c r="D31" s="231">
        <v>11.194800000000001</v>
      </c>
      <c r="E31" s="231">
        <v>2.0019</v>
      </c>
      <c r="F31" s="231">
        <v>7.0429000000000004</v>
      </c>
      <c r="G31" s="231">
        <v>1.923</v>
      </c>
      <c r="H31" s="231">
        <v>7.0899000000000001</v>
      </c>
      <c r="I31" s="231">
        <v>1.6757</v>
      </c>
      <c r="J31" s="231">
        <v>6.2279</v>
      </c>
      <c r="K31" s="231">
        <v>1.4508000000000001</v>
      </c>
      <c r="L31" s="231">
        <v>5.0865999999999998</v>
      </c>
      <c r="M31" s="231">
        <v>1.7694000000000001</v>
      </c>
      <c r="N31" s="231">
        <v>5.3537999999999997</v>
      </c>
      <c r="O31" s="231">
        <v>0.3397</v>
      </c>
      <c r="P31" s="231">
        <v>0</v>
      </c>
    </row>
    <row r="32" spans="1:16" s="255" customFormat="1" ht="15">
      <c r="A32" s="247">
        <v>24</v>
      </c>
      <c r="B32" s="231">
        <v>0</v>
      </c>
      <c r="C32" s="231">
        <v>0</v>
      </c>
      <c r="D32" s="231">
        <v>10.2593</v>
      </c>
      <c r="E32" s="231">
        <v>1.9548000000000001</v>
      </c>
      <c r="F32" s="231">
        <v>7.3044000000000002</v>
      </c>
      <c r="G32" s="231">
        <v>1.8692</v>
      </c>
      <c r="H32" s="231">
        <v>6.9757999999999996</v>
      </c>
      <c r="I32" s="231">
        <v>1.6668000000000001</v>
      </c>
      <c r="J32" s="231">
        <v>6.1516000000000002</v>
      </c>
      <c r="K32" s="231">
        <v>1.4119999999999999</v>
      </c>
      <c r="L32" s="231">
        <v>4.9850000000000003</v>
      </c>
      <c r="M32" s="231">
        <v>1.8180000000000001</v>
      </c>
      <c r="N32" s="231">
        <v>5.1810999999999998</v>
      </c>
      <c r="O32" s="231">
        <v>0.32869999999999999</v>
      </c>
      <c r="P32" s="231">
        <v>0</v>
      </c>
    </row>
    <row r="33" spans="1:16" s="255" customFormat="1" ht="15">
      <c r="A33" s="247">
        <v>25</v>
      </c>
      <c r="B33" s="231">
        <v>0</v>
      </c>
      <c r="C33" s="231">
        <v>0</v>
      </c>
      <c r="D33" s="231">
        <v>9.3238000000000003</v>
      </c>
      <c r="E33" s="231">
        <v>1.9077</v>
      </c>
      <c r="F33" s="231">
        <v>7.5659000000000001</v>
      </c>
      <c r="G33" s="231">
        <v>1.8153999999999999</v>
      </c>
      <c r="H33" s="231">
        <v>6.8616999999999999</v>
      </c>
      <c r="I33" s="231">
        <v>1.6577999999999999</v>
      </c>
      <c r="J33" s="231">
        <v>6.0753000000000004</v>
      </c>
      <c r="K33" s="231">
        <v>1.3731</v>
      </c>
      <c r="L33" s="231">
        <v>4.8834</v>
      </c>
      <c r="M33" s="231">
        <v>1.8667</v>
      </c>
      <c r="N33" s="231">
        <v>5.0084</v>
      </c>
      <c r="O33" s="231">
        <v>0.31780000000000003</v>
      </c>
      <c r="P33" s="231">
        <v>0</v>
      </c>
    </row>
    <row r="34" spans="1:16" s="255" customFormat="1" ht="15">
      <c r="A34" s="247">
        <v>26</v>
      </c>
      <c r="B34" s="231">
        <v>0</v>
      </c>
      <c r="C34" s="231">
        <v>0</v>
      </c>
      <c r="D34" s="231">
        <v>8.3881999999999994</v>
      </c>
      <c r="E34" s="231">
        <v>1.8606</v>
      </c>
      <c r="F34" s="231">
        <v>7.8274999999999997</v>
      </c>
      <c r="G34" s="231">
        <v>1.7617</v>
      </c>
      <c r="H34" s="231">
        <v>6.7477</v>
      </c>
      <c r="I34" s="231">
        <v>1.6489</v>
      </c>
      <c r="J34" s="231">
        <v>5.9989999999999997</v>
      </c>
      <c r="K34" s="231">
        <v>1.3343</v>
      </c>
      <c r="L34" s="231">
        <v>4.7817999999999996</v>
      </c>
      <c r="M34" s="231">
        <v>1.9154</v>
      </c>
      <c r="N34" s="231">
        <v>4.8357000000000001</v>
      </c>
      <c r="O34" s="231">
        <v>0.30680000000000002</v>
      </c>
      <c r="P34" s="231">
        <v>0</v>
      </c>
    </row>
    <row r="35" spans="1:16" s="255" customFormat="1" ht="15">
      <c r="A35" s="247">
        <v>27</v>
      </c>
      <c r="B35" s="231">
        <v>0</v>
      </c>
      <c r="C35" s="231">
        <v>0</v>
      </c>
      <c r="D35" s="231">
        <v>7.4527000000000001</v>
      </c>
      <c r="E35" s="231">
        <v>1.8134999999999999</v>
      </c>
      <c r="F35" s="231">
        <v>8.0890000000000004</v>
      </c>
      <c r="G35" s="231">
        <v>1.7079</v>
      </c>
      <c r="H35" s="231">
        <v>6.6336000000000004</v>
      </c>
      <c r="I35" s="231">
        <v>1.6398999999999999</v>
      </c>
      <c r="J35" s="231">
        <v>5.9226999999999999</v>
      </c>
      <c r="K35" s="231">
        <v>1.2955000000000001</v>
      </c>
      <c r="L35" s="231">
        <v>4.6801000000000004</v>
      </c>
      <c r="M35" s="231">
        <v>1.9641</v>
      </c>
      <c r="N35" s="231">
        <v>4.6630000000000003</v>
      </c>
      <c r="O35" s="231">
        <v>0.2959</v>
      </c>
      <c r="P35" s="231">
        <v>0</v>
      </c>
    </row>
    <row r="36" spans="1:16" s="255" customFormat="1" ht="15">
      <c r="A36" s="247">
        <v>28</v>
      </c>
      <c r="B36" s="231">
        <v>0</v>
      </c>
      <c r="C36" s="231">
        <v>0</v>
      </c>
      <c r="D36" s="231">
        <v>6.5171000000000001</v>
      </c>
      <c r="E36" s="231">
        <v>1.7663</v>
      </c>
      <c r="F36" s="231">
        <v>8.3506</v>
      </c>
      <c r="G36" s="231">
        <v>1.6540999999999999</v>
      </c>
      <c r="H36" s="231">
        <v>6.5194999999999999</v>
      </c>
      <c r="I36" s="231">
        <v>1.631</v>
      </c>
      <c r="J36" s="231">
        <v>5.8464</v>
      </c>
      <c r="K36" s="231">
        <v>1.2566999999999999</v>
      </c>
      <c r="L36" s="231">
        <v>4.5785</v>
      </c>
      <c r="M36" s="231">
        <v>2.0127000000000002</v>
      </c>
      <c r="N36" s="231">
        <v>4.4903000000000004</v>
      </c>
      <c r="O36" s="231">
        <v>0.28489999999999999</v>
      </c>
      <c r="P36" s="231">
        <v>0</v>
      </c>
    </row>
    <row r="37" spans="1:16" s="255" customFormat="1" ht="15">
      <c r="A37" s="247">
        <v>29</v>
      </c>
      <c r="B37" s="231">
        <v>0</v>
      </c>
      <c r="C37" s="231">
        <v>0</v>
      </c>
      <c r="D37" s="231">
        <v>5.5815999999999999</v>
      </c>
      <c r="E37" s="231">
        <v>1.7192000000000001</v>
      </c>
      <c r="F37" s="231">
        <v>8.6120999999999999</v>
      </c>
      <c r="G37" s="231">
        <v>1.6004</v>
      </c>
      <c r="H37" s="231">
        <v>6.4055</v>
      </c>
      <c r="I37" s="231">
        <v>1.6220000000000001</v>
      </c>
      <c r="J37" s="231">
        <v>5.7701000000000002</v>
      </c>
      <c r="K37" s="231">
        <v>1.2179</v>
      </c>
      <c r="L37" s="231">
        <v>4.4768999999999997</v>
      </c>
      <c r="M37" s="231">
        <v>2.0613999999999999</v>
      </c>
      <c r="N37" s="231">
        <v>4.3175999999999997</v>
      </c>
      <c r="O37" s="231">
        <v>0.27389999999999998</v>
      </c>
      <c r="P37" s="231">
        <v>0</v>
      </c>
    </row>
    <row r="38" spans="1:16" s="255" customFormat="1" ht="15">
      <c r="A38" s="247">
        <v>30</v>
      </c>
      <c r="B38" s="231">
        <v>0</v>
      </c>
      <c r="C38" s="231">
        <v>0</v>
      </c>
      <c r="D38" s="231">
        <v>4.6460999999999997</v>
      </c>
      <c r="E38" s="231">
        <v>1.6720999999999999</v>
      </c>
      <c r="F38" s="231">
        <v>8.8736999999999995</v>
      </c>
      <c r="G38" s="231">
        <v>1.5466</v>
      </c>
      <c r="H38" s="231">
        <v>6.2914000000000003</v>
      </c>
      <c r="I38" s="231">
        <v>1.613</v>
      </c>
      <c r="J38" s="231">
        <v>5.6938000000000004</v>
      </c>
      <c r="K38" s="231">
        <v>1.1791</v>
      </c>
      <c r="L38" s="231">
        <v>4.3752000000000004</v>
      </c>
      <c r="M38" s="231">
        <v>2.1101000000000001</v>
      </c>
      <c r="N38" s="231">
        <v>4.1448</v>
      </c>
      <c r="O38" s="231">
        <v>0.26300000000000001</v>
      </c>
      <c r="P38" s="231">
        <v>0</v>
      </c>
    </row>
    <row r="39" spans="1:16" s="255" customFormat="1" ht="15">
      <c r="A39" s="247">
        <v>31</v>
      </c>
      <c r="B39" s="231">
        <v>0</v>
      </c>
      <c r="C39" s="231">
        <v>0</v>
      </c>
      <c r="D39" s="231">
        <v>4.8544</v>
      </c>
      <c r="E39" s="231">
        <v>1.6512</v>
      </c>
      <c r="F39" s="231">
        <v>8.7619000000000007</v>
      </c>
      <c r="G39" s="231">
        <v>1.5289999999999999</v>
      </c>
      <c r="H39" s="231">
        <v>6.3925999999999998</v>
      </c>
      <c r="I39" s="231">
        <v>1.6041000000000001</v>
      </c>
      <c r="J39" s="231">
        <v>5.5144000000000002</v>
      </c>
      <c r="K39" s="231">
        <v>1.1479999999999999</v>
      </c>
      <c r="L39" s="231">
        <v>4.3635000000000002</v>
      </c>
      <c r="M39" s="231">
        <v>2.1027</v>
      </c>
      <c r="N39" s="231">
        <v>4.0457999999999998</v>
      </c>
      <c r="O39" s="231">
        <v>0.3523</v>
      </c>
      <c r="P39" s="231">
        <v>0</v>
      </c>
    </row>
    <row r="40" spans="1:16" s="255" customFormat="1" ht="15">
      <c r="A40" s="247">
        <v>32</v>
      </c>
      <c r="B40" s="231">
        <v>0</v>
      </c>
      <c r="C40" s="231">
        <v>0</v>
      </c>
      <c r="D40" s="231">
        <v>5.0627000000000004</v>
      </c>
      <c r="E40" s="231">
        <v>1.6303000000000001</v>
      </c>
      <c r="F40" s="231">
        <v>8.6501999999999999</v>
      </c>
      <c r="G40" s="231">
        <v>1.5114000000000001</v>
      </c>
      <c r="H40" s="231">
        <v>6.4936999999999996</v>
      </c>
      <c r="I40" s="231">
        <v>1.5951</v>
      </c>
      <c r="J40" s="231">
        <v>5.335</v>
      </c>
      <c r="K40" s="231">
        <v>1.117</v>
      </c>
      <c r="L40" s="231">
        <v>4.3517999999999999</v>
      </c>
      <c r="M40" s="231">
        <v>2.0954000000000002</v>
      </c>
      <c r="N40" s="231">
        <v>3.9468000000000001</v>
      </c>
      <c r="O40" s="231">
        <v>0.44159999999999999</v>
      </c>
      <c r="P40" s="231">
        <v>0</v>
      </c>
    </row>
    <row r="41" spans="1:16" s="255" customFormat="1" ht="15">
      <c r="A41" s="247">
        <v>33</v>
      </c>
      <c r="B41" s="231">
        <v>0</v>
      </c>
      <c r="C41" s="231">
        <v>0</v>
      </c>
      <c r="D41" s="231">
        <v>4.9695999999999998</v>
      </c>
      <c r="E41" s="231">
        <v>2.2597</v>
      </c>
      <c r="F41" s="231">
        <v>9.0715000000000003</v>
      </c>
      <c r="G41" s="231">
        <v>2.1070000000000002</v>
      </c>
      <c r="H41" s="231">
        <v>7.1611000000000002</v>
      </c>
      <c r="I41" s="231">
        <v>2.2528999999999999</v>
      </c>
      <c r="J41" s="231">
        <v>5.6036000000000001</v>
      </c>
      <c r="K41" s="231">
        <v>2.0007000000000001</v>
      </c>
      <c r="L41" s="231">
        <v>5.1509999999999998</v>
      </c>
      <c r="M41" s="231">
        <v>3.0771000000000002</v>
      </c>
      <c r="N41" s="231">
        <v>4.5667999999999997</v>
      </c>
      <c r="O41" s="231">
        <v>2.6463000000000001</v>
      </c>
      <c r="P41" s="231">
        <v>0</v>
      </c>
    </row>
    <row r="42" spans="1:16" s="255" customFormat="1" ht="15">
      <c r="A42" s="247">
        <v>34</v>
      </c>
      <c r="B42" s="231">
        <v>0</v>
      </c>
      <c r="C42" s="231">
        <v>0</v>
      </c>
      <c r="D42" s="231">
        <v>5.1665000000000001</v>
      </c>
      <c r="E42" s="231">
        <v>2.2138</v>
      </c>
      <c r="F42" s="231">
        <v>8.9350000000000005</v>
      </c>
      <c r="G42" s="231">
        <v>2.0754999999999999</v>
      </c>
      <c r="H42" s="231">
        <v>7.2340999999999998</v>
      </c>
      <c r="I42" s="231">
        <v>2.2461000000000002</v>
      </c>
      <c r="J42" s="231">
        <v>5.3521999999999998</v>
      </c>
      <c r="K42" s="231">
        <v>1.9925999999999999</v>
      </c>
      <c r="L42" s="231">
        <v>5.1257000000000001</v>
      </c>
      <c r="M42" s="231">
        <v>3.0632999999999999</v>
      </c>
      <c r="N42" s="231">
        <v>4.4608999999999996</v>
      </c>
      <c r="O42" s="231">
        <v>2.585</v>
      </c>
      <c r="P42" s="231">
        <v>0</v>
      </c>
    </row>
    <row r="43" spans="1:16" s="255" customFormat="1" ht="15">
      <c r="A43" s="247">
        <v>35</v>
      </c>
      <c r="B43" s="231">
        <v>0</v>
      </c>
      <c r="C43" s="231">
        <v>0</v>
      </c>
      <c r="D43" s="231">
        <v>5.3634000000000004</v>
      </c>
      <c r="E43" s="231">
        <v>2.1678000000000002</v>
      </c>
      <c r="F43" s="231">
        <v>8.7985000000000007</v>
      </c>
      <c r="G43" s="231">
        <v>2.0438999999999998</v>
      </c>
      <c r="H43" s="231">
        <v>7.3071999999999999</v>
      </c>
      <c r="I43" s="231">
        <v>2.2391999999999999</v>
      </c>
      <c r="J43" s="231">
        <v>5.1007999999999996</v>
      </c>
      <c r="K43" s="231">
        <v>1.9845999999999999</v>
      </c>
      <c r="L43" s="231">
        <v>5.1003999999999996</v>
      </c>
      <c r="M43" s="231">
        <v>3.0495000000000001</v>
      </c>
      <c r="N43" s="231">
        <v>4.3551000000000002</v>
      </c>
      <c r="O43" s="231">
        <v>2.5236000000000001</v>
      </c>
      <c r="P43" s="231">
        <v>0</v>
      </c>
    </row>
    <row r="44" spans="1:16" s="255" customFormat="1" ht="15">
      <c r="A44" s="247">
        <v>36</v>
      </c>
      <c r="B44" s="231">
        <v>0</v>
      </c>
      <c r="C44" s="231">
        <v>0</v>
      </c>
      <c r="D44" s="231">
        <v>5.5602999999999998</v>
      </c>
      <c r="E44" s="231">
        <v>2.1219000000000001</v>
      </c>
      <c r="F44" s="231">
        <v>8.6620000000000008</v>
      </c>
      <c r="G44" s="231">
        <v>2.0124</v>
      </c>
      <c r="H44" s="231">
        <v>7.3802000000000003</v>
      </c>
      <c r="I44" s="231">
        <v>2.2324000000000002</v>
      </c>
      <c r="J44" s="231">
        <v>4.8494000000000002</v>
      </c>
      <c r="K44" s="231">
        <v>1.9764999999999999</v>
      </c>
      <c r="L44" s="231">
        <v>5.0751999999999997</v>
      </c>
      <c r="M44" s="231">
        <v>3.0356999999999998</v>
      </c>
      <c r="N44" s="231">
        <v>4.2492999999999999</v>
      </c>
      <c r="O44" s="231">
        <v>2.4622999999999999</v>
      </c>
      <c r="P44" s="231">
        <v>0</v>
      </c>
    </row>
    <row r="45" spans="1:16" s="255" customFormat="1" ht="15">
      <c r="A45" s="247">
        <v>37</v>
      </c>
      <c r="B45" s="231">
        <v>0</v>
      </c>
      <c r="C45" s="231">
        <v>0</v>
      </c>
      <c r="D45" s="231">
        <v>5.7572000000000001</v>
      </c>
      <c r="E45" s="231">
        <v>2.0760000000000001</v>
      </c>
      <c r="F45" s="231">
        <v>8.5256000000000007</v>
      </c>
      <c r="G45" s="231">
        <v>1.9809000000000001</v>
      </c>
      <c r="H45" s="231">
        <v>7.4532999999999996</v>
      </c>
      <c r="I45" s="231">
        <v>2.2256</v>
      </c>
      <c r="J45" s="231">
        <v>4.5979999999999999</v>
      </c>
      <c r="K45" s="231">
        <v>1.9683999999999999</v>
      </c>
      <c r="L45" s="231">
        <v>5.0499000000000001</v>
      </c>
      <c r="M45" s="231">
        <v>3.0217999999999998</v>
      </c>
      <c r="N45" s="231">
        <v>4.1435000000000004</v>
      </c>
      <c r="O45" s="231">
        <v>2.4009999999999998</v>
      </c>
      <c r="P45" s="231">
        <v>0</v>
      </c>
    </row>
    <row r="46" spans="1:16" s="255" customFormat="1" ht="15">
      <c r="A46" s="247">
        <v>38</v>
      </c>
      <c r="B46" s="231">
        <v>0</v>
      </c>
      <c r="C46" s="231">
        <v>0</v>
      </c>
      <c r="D46" s="231">
        <v>5.9541000000000004</v>
      </c>
      <c r="E46" s="231">
        <v>2.0301</v>
      </c>
      <c r="F46" s="231">
        <v>8.3890999999999991</v>
      </c>
      <c r="G46" s="231">
        <v>1.9494</v>
      </c>
      <c r="H46" s="231">
        <v>7.5263999999999998</v>
      </c>
      <c r="I46" s="231">
        <v>2.2187000000000001</v>
      </c>
      <c r="J46" s="231">
        <v>4.3465999999999996</v>
      </c>
      <c r="K46" s="231">
        <v>1.9603999999999999</v>
      </c>
      <c r="L46" s="231">
        <v>5.0246000000000004</v>
      </c>
      <c r="M46" s="231">
        <v>3.008</v>
      </c>
      <c r="N46" s="231">
        <v>4.0377000000000001</v>
      </c>
      <c r="O46" s="231">
        <v>2.3397000000000001</v>
      </c>
      <c r="P46" s="231">
        <v>0</v>
      </c>
    </row>
    <row r="47" spans="1:16" s="255" customFormat="1" ht="15">
      <c r="A47" s="247">
        <v>39</v>
      </c>
      <c r="B47" s="231">
        <v>0</v>
      </c>
      <c r="C47" s="231">
        <v>0</v>
      </c>
      <c r="D47" s="231">
        <v>6.1509999999999998</v>
      </c>
      <c r="E47" s="231">
        <v>1.9842</v>
      </c>
      <c r="F47" s="231">
        <v>8.2525999999999993</v>
      </c>
      <c r="G47" s="231">
        <v>1.9178999999999999</v>
      </c>
      <c r="H47" s="231">
        <v>7.5994000000000002</v>
      </c>
      <c r="I47" s="231">
        <v>2.2119</v>
      </c>
      <c r="J47" s="231">
        <v>4.0952000000000002</v>
      </c>
      <c r="K47" s="231">
        <v>1.9522999999999999</v>
      </c>
      <c r="L47" s="231">
        <v>4.9992999999999999</v>
      </c>
      <c r="M47" s="231">
        <v>2.9942000000000002</v>
      </c>
      <c r="N47" s="231">
        <v>3.9318</v>
      </c>
      <c r="O47" s="231">
        <v>2.2784</v>
      </c>
      <c r="P47" s="231">
        <v>0</v>
      </c>
    </row>
    <row r="48" spans="1:16" s="255" customFormat="1" ht="15">
      <c r="A48" s="247">
        <v>40</v>
      </c>
      <c r="B48" s="231">
        <v>0</v>
      </c>
      <c r="C48" s="231">
        <v>0</v>
      </c>
      <c r="D48" s="231">
        <v>6.3479000000000001</v>
      </c>
      <c r="E48" s="231">
        <v>1.9382999999999999</v>
      </c>
      <c r="F48" s="231">
        <v>8.1161999999999992</v>
      </c>
      <c r="G48" s="231">
        <v>1.8864000000000001</v>
      </c>
      <c r="H48" s="231">
        <v>7.6725000000000003</v>
      </c>
      <c r="I48" s="231">
        <v>2.2050999999999998</v>
      </c>
      <c r="J48" s="231">
        <v>3.8437999999999999</v>
      </c>
      <c r="K48" s="231">
        <v>1.9441999999999999</v>
      </c>
      <c r="L48" s="231">
        <v>4.9740000000000002</v>
      </c>
      <c r="M48" s="231">
        <v>2.9803999999999999</v>
      </c>
      <c r="N48" s="231">
        <v>3.8260000000000001</v>
      </c>
      <c r="O48" s="231">
        <v>2.2170000000000001</v>
      </c>
      <c r="P48" s="231">
        <v>0</v>
      </c>
    </row>
    <row r="49" spans="1:16" s="255" customFormat="1" ht="15">
      <c r="A49" s="247">
        <v>41</v>
      </c>
      <c r="B49" s="231">
        <v>0</v>
      </c>
      <c r="C49" s="231">
        <v>0</v>
      </c>
      <c r="D49" s="231">
        <v>6.5448000000000004</v>
      </c>
      <c r="E49" s="231">
        <v>1.8924000000000001</v>
      </c>
      <c r="F49" s="231">
        <v>7.9797000000000002</v>
      </c>
      <c r="G49" s="231">
        <v>1.8549</v>
      </c>
      <c r="H49" s="231">
        <v>7.7454999999999998</v>
      </c>
      <c r="I49" s="231">
        <v>2.1983000000000001</v>
      </c>
      <c r="J49" s="231">
        <v>3.5924</v>
      </c>
      <c r="K49" s="231">
        <v>1.9360999999999999</v>
      </c>
      <c r="L49" s="231">
        <v>4.9486999999999997</v>
      </c>
      <c r="M49" s="231">
        <v>2.9666000000000001</v>
      </c>
      <c r="N49" s="231">
        <v>3.7202000000000002</v>
      </c>
      <c r="O49" s="231">
        <v>2.1556999999999999</v>
      </c>
      <c r="P49" s="231">
        <v>0</v>
      </c>
    </row>
    <row r="50" spans="1:16" s="255" customFormat="1" ht="15">
      <c r="A50" s="247">
        <v>42</v>
      </c>
      <c r="B50" s="231">
        <v>0</v>
      </c>
      <c r="C50" s="231">
        <v>0</v>
      </c>
      <c r="D50" s="231">
        <v>6.7416999999999998</v>
      </c>
      <c r="E50" s="231">
        <v>1.8465</v>
      </c>
      <c r="F50" s="231">
        <v>7.8432000000000004</v>
      </c>
      <c r="G50" s="231">
        <v>1.8233999999999999</v>
      </c>
      <c r="H50" s="231">
        <v>7.8186</v>
      </c>
      <c r="I50" s="231">
        <v>2.1913999999999998</v>
      </c>
      <c r="J50" s="231">
        <v>3.3410000000000002</v>
      </c>
      <c r="K50" s="231">
        <v>1.9280999999999999</v>
      </c>
      <c r="L50" s="231">
        <v>4.9234</v>
      </c>
      <c r="M50" s="231">
        <v>2.9527000000000001</v>
      </c>
      <c r="N50" s="231">
        <v>3.6143999999999998</v>
      </c>
      <c r="O50" s="231">
        <v>2.0943999999999998</v>
      </c>
      <c r="P50" s="231">
        <v>0</v>
      </c>
    </row>
    <row r="51" spans="1:16" s="255" customFormat="1" ht="15">
      <c r="A51" s="247">
        <v>43</v>
      </c>
      <c r="B51" s="231">
        <v>0</v>
      </c>
      <c r="C51" s="231">
        <v>0</v>
      </c>
      <c r="D51" s="231">
        <v>7.2481</v>
      </c>
      <c r="E51" s="231">
        <v>1.8462000000000001</v>
      </c>
      <c r="F51" s="231">
        <v>7.3699000000000003</v>
      </c>
      <c r="G51" s="231">
        <v>1.8214999999999999</v>
      </c>
      <c r="H51" s="231">
        <v>7.4749999999999996</v>
      </c>
      <c r="I51" s="231">
        <v>2.1602000000000001</v>
      </c>
      <c r="J51" s="231">
        <v>3.2374999999999998</v>
      </c>
      <c r="K51" s="231">
        <v>1.9193</v>
      </c>
      <c r="L51" s="231">
        <v>4.827</v>
      </c>
      <c r="M51" s="231">
        <v>2.9388999999999998</v>
      </c>
      <c r="N51" s="231">
        <v>3.5455999999999999</v>
      </c>
      <c r="O51" s="231">
        <v>2.0876999999999999</v>
      </c>
      <c r="P51" s="231">
        <v>0</v>
      </c>
    </row>
    <row r="52" spans="1:16" s="255" customFormat="1" ht="15">
      <c r="A52" s="247">
        <v>44</v>
      </c>
      <c r="B52" s="231">
        <v>0</v>
      </c>
      <c r="C52" s="231">
        <v>0</v>
      </c>
      <c r="D52" s="231">
        <v>7.7545999999999999</v>
      </c>
      <c r="E52" s="231">
        <v>1.8459000000000001</v>
      </c>
      <c r="F52" s="231">
        <v>6.8966000000000003</v>
      </c>
      <c r="G52" s="231">
        <v>1.8197000000000001</v>
      </c>
      <c r="H52" s="231">
        <v>7.1315</v>
      </c>
      <c r="I52" s="231">
        <v>2.129</v>
      </c>
      <c r="J52" s="231">
        <v>3.1339000000000001</v>
      </c>
      <c r="K52" s="231">
        <v>1.9105000000000001</v>
      </c>
      <c r="L52" s="231">
        <v>4.7305999999999999</v>
      </c>
      <c r="M52" s="231">
        <v>2.9251</v>
      </c>
      <c r="N52" s="231">
        <v>3.4767000000000001</v>
      </c>
      <c r="O52" s="231">
        <v>2.081</v>
      </c>
      <c r="P52" s="231">
        <v>0</v>
      </c>
    </row>
    <row r="53" spans="1:16" s="255" customFormat="1" ht="15">
      <c r="A53" s="247">
        <v>45</v>
      </c>
      <c r="B53" s="231">
        <v>0</v>
      </c>
      <c r="C53" s="231">
        <v>0</v>
      </c>
      <c r="D53" s="231">
        <v>9.0871999999999993</v>
      </c>
      <c r="E53" s="231">
        <v>2.0301</v>
      </c>
      <c r="F53" s="231">
        <v>7.0655999999999999</v>
      </c>
      <c r="G53" s="231">
        <v>1.9996</v>
      </c>
      <c r="H53" s="231">
        <v>7.4668000000000001</v>
      </c>
      <c r="I53" s="231">
        <v>2.3075000000000001</v>
      </c>
      <c r="J53" s="231">
        <v>3.3334000000000001</v>
      </c>
      <c r="K53" s="231">
        <v>2.0918999999999999</v>
      </c>
      <c r="L53" s="231">
        <v>5.0975999999999999</v>
      </c>
      <c r="M53" s="231">
        <v>3.2023999999999999</v>
      </c>
      <c r="N53" s="231">
        <v>3.7486999999999999</v>
      </c>
      <c r="O53" s="231">
        <v>2.2818000000000001</v>
      </c>
      <c r="P53" s="231">
        <v>0</v>
      </c>
    </row>
    <row r="54" spans="1:16" s="255" customFormat="1" ht="15">
      <c r="A54" s="247">
        <v>46</v>
      </c>
      <c r="B54" s="231">
        <v>0</v>
      </c>
      <c r="C54" s="231">
        <v>0</v>
      </c>
      <c r="D54" s="231">
        <v>9.6442999999999994</v>
      </c>
      <c r="E54" s="231">
        <v>2.0297999999999998</v>
      </c>
      <c r="F54" s="231">
        <v>6.5449000000000002</v>
      </c>
      <c r="G54" s="231">
        <v>1.9975000000000001</v>
      </c>
      <c r="H54" s="231">
        <v>7.0888999999999998</v>
      </c>
      <c r="I54" s="231">
        <v>2.2730999999999999</v>
      </c>
      <c r="J54" s="231">
        <v>3.2195</v>
      </c>
      <c r="K54" s="231">
        <v>2.0823</v>
      </c>
      <c r="L54" s="231">
        <v>4.9915000000000003</v>
      </c>
      <c r="M54" s="231">
        <v>3.1871999999999998</v>
      </c>
      <c r="N54" s="231">
        <v>3.673</v>
      </c>
      <c r="O54" s="231">
        <v>2.2744</v>
      </c>
      <c r="P54" s="231">
        <v>0</v>
      </c>
    </row>
    <row r="55" spans="1:16" s="255" customFormat="1" ht="15">
      <c r="A55" s="247">
        <v>47</v>
      </c>
      <c r="B55" s="231">
        <v>0</v>
      </c>
      <c r="C55" s="231">
        <v>0</v>
      </c>
      <c r="D55" s="231">
        <v>10.2014</v>
      </c>
      <c r="E55" s="231">
        <v>2.0295000000000001</v>
      </c>
      <c r="F55" s="231">
        <v>6.0243000000000002</v>
      </c>
      <c r="G55" s="231">
        <v>1.9955000000000001</v>
      </c>
      <c r="H55" s="231">
        <v>6.7110000000000003</v>
      </c>
      <c r="I55" s="231">
        <v>2.2387999999999999</v>
      </c>
      <c r="J55" s="231">
        <v>3.1055999999999999</v>
      </c>
      <c r="K55" s="231">
        <v>2.0726</v>
      </c>
      <c r="L55" s="231">
        <v>4.8855000000000004</v>
      </c>
      <c r="M55" s="231">
        <v>3.1720000000000002</v>
      </c>
      <c r="N55" s="231">
        <v>3.5973000000000002</v>
      </c>
      <c r="O55" s="231">
        <v>2.2671000000000001</v>
      </c>
      <c r="P55" s="231">
        <v>0</v>
      </c>
    </row>
    <row r="56" spans="1:16" s="255" customFormat="1" ht="15">
      <c r="A56" s="247">
        <v>48</v>
      </c>
      <c r="B56" s="231">
        <v>0</v>
      </c>
      <c r="C56" s="231">
        <v>0</v>
      </c>
      <c r="D56" s="231">
        <v>10.7585</v>
      </c>
      <c r="E56" s="231">
        <v>2.0291999999999999</v>
      </c>
      <c r="F56" s="231">
        <v>5.5037000000000003</v>
      </c>
      <c r="G56" s="231">
        <v>1.9935</v>
      </c>
      <c r="H56" s="231">
        <v>6.3331</v>
      </c>
      <c r="I56" s="231">
        <v>2.2044000000000001</v>
      </c>
      <c r="J56" s="231">
        <v>2.9916999999999998</v>
      </c>
      <c r="K56" s="231">
        <v>2.0630000000000002</v>
      </c>
      <c r="L56" s="231">
        <v>4.7793999999999999</v>
      </c>
      <c r="M56" s="231">
        <v>3.1568000000000001</v>
      </c>
      <c r="N56" s="231">
        <v>3.5215999999999998</v>
      </c>
      <c r="O56" s="231">
        <v>2.2597</v>
      </c>
      <c r="P56" s="231">
        <v>0</v>
      </c>
    </row>
    <row r="57" spans="1:16" s="255" customFormat="1" ht="15">
      <c r="A57" s="247">
        <v>49</v>
      </c>
      <c r="B57" s="231">
        <v>0</v>
      </c>
      <c r="C57" s="231">
        <v>0</v>
      </c>
      <c r="D57" s="231">
        <v>11.3157</v>
      </c>
      <c r="E57" s="231">
        <v>2.0289000000000001</v>
      </c>
      <c r="F57" s="231">
        <v>4.9829999999999997</v>
      </c>
      <c r="G57" s="231">
        <v>1.9914000000000001</v>
      </c>
      <c r="H57" s="231">
        <v>5.9551999999999996</v>
      </c>
      <c r="I57" s="231">
        <v>2.1701000000000001</v>
      </c>
      <c r="J57" s="231">
        <v>2.8778000000000001</v>
      </c>
      <c r="K57" s="231">
        <v>2.0533000000000001</v>
      </c>
      <c r="L57" s="231">
        <v>4.6734</v>
      </c>
      <c r="M57" s="231">
        <v>3.1415999999999999</v>
      </c>
      <c r="N57" s="231">
        <v>3.4458000000000002</v>
      </c>
      <c r="O57" s="231">
        <v>2.2524000000000002</v>
      </c>
      <c r="P57" s="231">
        <v>0</v>
      </c>
    </row>
    <row r="58" spans="1:16" s="255" customFormat="1" ht="15">
      <c r="A58" s="247">
        <v>50</v>
      </c>
      <c r="B58" s="231">
        <v>0</v>
      </c>
      <c r="C58" s="231">
        <v>0</v>
      </c>
      <c r="D58" s="231">
        <v>11.8728</v>
      </c>
      <c r="E58" s="231">
        <v>2.0285000000000002</v>
      </c>
      <c r="F58" s="231">
        <v>4.4623999999999997</v>
      </c>
      <c r="G58" s="231">
        <v>1.9894000000000001</v>
      </c>
      <c r="H58" s="231">
        <v>5.5773000000000001</v>
      </c>
      <c r="I58" s="231">
        <v>2.1356999999999999</v>
      </c>
      <c r="J58" s="231">
        <v>2.7639</v>
      </c>
      <c r="K58" s="231">
        <v>2.0436999999999999</v>
      </c>
      <c r="L58" s="231">
        <v>4.5673000000000004</v>
      </c>
      <c r="M58" s="231">
        <v>3.1263999999999998</v>
      </c>
      <c r="N58" s="231">
        <v>3.3700999999999999</v>
      </c>
      <c r="O58" s="231">
        <v>2.2450000000000001</v>
      </c>
      <c r="P58" s="231">
        <v>0</v>
      </c>
    </row>
    <row r="59" spans="1:16" s="255" customFormat="1" ht="15">
      <c r="A59" s="247">
        <v>51</v>
      </c>
      <c r="B59" s="231">
        <v>0</v>
      </c>
      <c r="C59" s="231">
        <v>0</v>
      </c>
      <c r="D59" s="231">
        <v>12.4299</v>
      </c>
      <c r="E59" s="231">
        <v>2.0282</v>
      </c>
      <c r="F59" s="231">
        <v>3.9417</v>
      </c>
      <c r="G59" s="231">
        <v>1.9873000000000001</v>
      </c>
      <c r="H59" s="231">
        <v>5.1993999999999998</v>
      </c>
      <c r="I59" s="231">
        <v>2.1013000000000002</v>
      </c>
      <c r="J59" s="231">
        <v>2.65</v>
      </c>
      <c r="K59" s="231">
        <v>2.0339999999999998</v>
      </c>
      <c r="L59" s="231">
        <v>4.4612999999999996</v>
      </c>
      <c r="M59" s="231">
        <v>3.1112000000000002</v>
      </c>
      <c r="N59" s="231">
        <v>3.2944</v>
      </c>
      <c r="O59" s="231">
        <v>2.2376</v>
      </c>
      <c r="P59" s="231">
        <v>0</v>
      </c>
    </row>
    <row r="60" spans="1:16" s="255" customFormat="1" ht="15">
      <c r="A60" s="247">
        <v>52</v>
      </c>
      <c r="B60" s="231">
        <v>0</v>
      </c>
      <c r="C60" s="231">
        <v>0</v>
      </c>
      <c r="D60" s="231">
        <v>12.987</v>
      </c>
      <c r="E60" s="231">
        <v>2.0278999999999998</v>
      </c>
      <c r="F60" s="231">
        <v>3.4211</v>
      </c>
      <c r="G60" s="231">
        <v>1.9853000000000001</v>
      </c>
      <c r="H60" s="231">
        <v>4.8215000000000003</v>
      </c>
      <c r="I60" s="231">
        <v>2.0670000000000002</v>
      </c>
      <c r="J60" s="231">
        <v>2.5360999999999998</v>
      </c>
      <c r="K60" s="231">
        <v>2.0244</v>
      </c>
      <c r="L60" s="231">
        <v>4.3552</v>
      </c>
      <c r="M60" s="231">
        <v>3.0960000000000001</v>
      </c>
      <c r="N60" s="231">
        <v>3.2187000000000001</v>
      </c>
      <c r="O60" s="231">
        <v>2.2303000000000002</v>
      </c>
      <c r="P60" s="231">
        <v>0</v>
      </c>
    </row>
    <row r="61" spans="1:16" s="255" customFormat="1" ht="15">
      <c r="A61" s="247">
        <v>53</v>
      </c>
      <c r="B61" s="231">
        <v>0</v>
      </c>
      <c r="C61" s="231">
        <v>0</v>
      </c>
      <c r="D61" s="231">
        <v>13.5441</v>
      </c>
      <c r="E61" s="231">
        <v>2.0276000000000001</v>
      </c>
      <c r="F61" s="231">
        <v>2.9003999999999999</v>
      </c>
      <c r="G61" s="231">
        <v>1.9833000000000001</v>
      </c>
      <c r="H61" s="231">
        <v>4.4436999999999998</v>
      </c>
      <c r="I61" s="231">
        <v>2.0326</v>
      </c>
      <c r="J61" s="231">
        <v>2.4222000000000001</v>
      </c>
      <c r="K61" s="231">
        <v>2.0146999999999999</v>
      </c>
      <c r="L61" s="231">
        <v>4.2492000000000001</v>
      </c>
      <c r="M61" s="231">
        <v>3.0808</v>
      </c>
      <c r="N61" s="231">
        <v>3.1429999999999998</v>
      </c>
      <c r="O61" s="231">
        <v>2.2229000000000001</v>
      </c>
      <c r="P61" s="231">
        <v>0</v>
      </c>
    </row>
    <row r="62" spans="1:16" s="255" customFormat="1" ht="15">
      <c r="A62" s="247">
        <v>54</v>
      </c>
      <c r="B62" s="231">
        <v>0</v>
      </c>
      <c r="C62" s="231">
        <v>0</v>
      </c>
      <c r="D62" s="231">
        <v>14.1013</v>
      </c>
      <c r="E62" s="231">
        <v>2.0272000000000001</v>
      </c>
      <c r="F62" s="231">
        <v>2.3797999999999999</v>
      </c>
      <c r="G62" s="231">
        <v>1.9812000000000001</v>
      </c>
      <c r="H62" s="231">
        <v>4.0658000000000003</v>
      </c>
      <c r="I62" s="231">
        <v>1.9983</v>
      </c>
      <c r="J62" s="231">
        <v>2.3083</v>
      </c>
      <c r="K62" s="231">
        <v>2.0051000000000001</v>
      </c>
      <c r="L62" s="231">
        <v>4.1432000000000002</v>
      </c>
      <c r="M62" s="231">
        <v>3.0655999999999999</v>
      </c>
      <c r="N62" s="231">
        <v>3.0672999999999999</v>
      </c>
      <c r="O62" s="231">
        <v>2.2155999999999998</v>
      </c>
      <c r="P62" s="231">
        <v>0</v>
      </c>
    </row>
    <row r="63" spans="1:16" s="255" customFormat="1" ht="15">
      <c r="A63" s="247">
        <v>55</v>
      </c>
      <c r="B63" s="231">
        <v>0</v>
      </c>
      <c r="C63" s="231">
        <v>0</v>
      </c>
      <c r="D63" s="231">
        <v>14.060700000000001</v>
      </c>
      <c r="E63" s="231">
        <v>2.0213999999999999</v>
      </c>
      <c r="F63" s="231">
        <v>2.3772000000000002</v>
      </c>
      <c r="G63" s="231">
        <v>1.9791000000000001</v>
      </c>
      <c r="H63" s="231">
        <v>4.2720000000000002</v>
      </c>
      <c r="I63" s="231">
        <v>1.9967999999999999</v>
      </c>
      <c r="J63" s="231">
        <v>2.2801999999999998</v>
      </c>
      <c r="K63" s="231">
        <v>2.0022000000000002</v>
      </c>
      <c r="L63" s="231">
        <v>4.1835000000000004</v>
      </c>
      <c r="M63" s="231">
        <v>3.0276999999999998</v>
      </c>
      <c r="N63" s="231">
        <v>3.0145</v>
      </c>
      <c r="O63" s="231">
        <v>2.2082000000000002</v>
      </c>
      <c r="P63" s="231">
        <v>0</v>
      </c>
    </row>
    <row r="64" spans="1:16" s="255" customFormat="1" ht="15">
      <c r="A64" s="247">
        <v>56</v>
      </c>
      <c r="B64" s="231">
        <v>0</v>
      </c>
      <c r="C64" s="231">
        <v>0</v>
      </c>
      <c r="D64" s="231">
        <v>14.020200000000001</v>
      </c>
      <c r="E64" s="231">
        <v>2.0156000000000001</v>
      </c>
      <c r="F64" s="231">
        <v>2.3746</v>
      </c>
      <c r="G64" s="231">
        <v>1.9769000000000001</v>
      </c>
      <c r="H64" s="231">
        <v>4.4782999999999999</v>
      </c>
      <c r="I64" s="231">
        <v>1.9954000000000001</v>
      </c>
      <c r="J64" s="231">
        <v>2.2522000000000002</v>
      </c>
      <c r="K64" s="231">
        <v>1.9994000000000001</v>
      </c>
      <c r="L64" s="231">
        <v>4.2239000000000004</v>
      </c>
      <c r="M64" s="231">
        <v>2.9897</v>
      </c>
      <c r="N64" s="231">
        <v>2.9617</v>
      </c>
      <c r="O64" s="231">
        <v>2.2008999999999999</v>
      </c>
      <c r="P64" s="231">
        <v>0</v>
      </c>
    </row>
    <row r="65" spans="1:16" s="255" customFormat="1" ht="15">
      <c r="A65" s="247">
        <v>57</v>
      </c>
      <c r="B65" s="231">
        <v>0</v>
      </c>
      <c r="C65" s="231">
        <v>0</v>
      </c>
      <c r="D65" s="231">
        <v>13.979699999999999</v>
      </c>
      <c r="E65" s="231">
        <v>2.0097999999999998</v>
      </c>
      <c r="F65" s="231">
        <v>2.3721000000000001</v>
      </c>
      <c r="G65" s="231">
        <v>1.9748000000000001</v>
      </c>
      <c r="H65" s="231">
        <v>4.6845999999999997</v>
      </c>
      <c r="I65" s="231">
        <v>1.9939</v>
      </c>
      <c r="J65" s="231">
        <v>2.2241</v>
      </c>
      <c r="K65" s="231">
        <v>1.9964999999999999</v>
      </c>
      <c r="L65" s="231">
        <v>4.2641999999999998</v>
      </c>
      <c r="M65" s="231">
        <v>2.9518</v>
      </c>
      <c r="N65" s="231">
        <v>2.9089</v>
      </c>
      <c r="O65" s="231">
        <v>2.1934999999999998</v>
      </c>
      <c r="P65" s="231">
        <v>0</v>
      </c>
    </row>
    <row r="66" spans="1:16" s="255" customFormat="1" ht="15">
      <c r="A66" s="247">
        <v>58</v>
      </c>
      <c r="B66" s="231">
        <v>0</v>
      </c>
      <c r="C66" s="231">
        <v>0</v>
      </c>
      <c r="D66" s="231">
        <v>13.9391</v>
      </c>
      <c r="E66" s="231">
        <v>2.0038999999999998</v>
      </c>
      <c r="F66" s="231">
        <v>2.3694999999999999</v>
      </c>
      <c r="G66" s="231">
        <v>1.9726999999999999</v>
      </c>
      <c r="H66" s="231">
        <v>4.8909000000000002</v>
      </c>
      <c r="I66" s="231">
        <v>1.9924999999999999</v>
      </c>
      <c r="J66" s="231">
        <v>2.1960999999999999</v>
      </c>
      <c r="K66" s="231">
        <v>1.9937</v>
      </c>
      <c r="L66" s="231">
        <v>4.3045999999999998</v>
      </c>
      <c r="M66" s="231">
        <v>2.9138000000000002</v>
      </c>
      <c r="N66" s="231">
        <v>2.8561000000000001</v>
      </c>
      <c r="O66" s="231">
        <v>2.1861999999999999</v>
      </c>
      <c r="P66" s="231">
        <v>0</v>
      </c>
    </row>
    <row r="67" spans="1:16" s="255" customFormat="1" ht="15">
      <c r="A67" s="247">
        <v>59</v>
      </c>
      <c r="B67" s="231">
        <v>0</v>
      </c>
      <c r="C67" s="231">
        <v>0</v>
      </c>
      <c r="D67" s="231">
        <v>13.8986</v>
      </c>
      <c r="E67" s="231">
        <v>1.9981</v>
      </c>
      <c r="F67" s="231">
        <v>2.367</v>
      </c>
      <c r="G67" s="231">
        <v>1.9705999999999999</v>
      </c>
      <c r="H67" s="231">
        <v>5.0971000000000002</v>
      </c>
      <c r="I67" s="231">
        <v>1.9910000000000001</v>
      </c>
      <c r="J67" s="231">
        <v>2.1680000000000001</v>
      </c>
      <c r="K67" s="231">
        <v>1.9907999999999999</v>
      </c>
      <c r="L67" s="231">
        <v>4.3449</v>
      </c>
      <c r="M67" s="231">
        <v>2.8759000000000001</v>
      </c>
      <c r="N67" s="231">
        <v>2.8033000000000001</v>
      </c>
      <c r="O67" s="231">
        <v>2.1787999999999998</v>
      </c>
      <c r="P67" s="231">
        <v>0</v>
      </c>
    </row>
    <row r="68" spans="1:16" s="255" customFormat="1" ht="15">
      <c r="A68" s="247">
        <v>60</v>
      </c>
      <c r="B68" s="231">
        <v>0</v>
      </c>
      <c r="C68" s="231">
        <v>0</v>
      </c>
      <c r="D68" s="231">
        <v>13.8581</v>
      </c>
      <c r="E68" s="231">
        <v>1.9923</v>
      </c>
      <c r="F68" s="231">
        <v>2.3643999999999998</v>
      </c>
      <c r="G68" s="231">
        <v>1.9683999999999999</v>
      </c>
      <c r="H68" s="231">
        <v>5.3033999999999999</v>
      </c>
      <c r="I68" s="231">
        <v>1.9896</v>
      </c>
      <c r="J68" s="231">
        <v>2.14</v>
      </c>
      <c r="K68" s="231">
        <v>1.9879</v>
      </c>
      <c r="L68" s="231">
        <v>4.3853</v>
      </c>
      <c r="M68" s="231">
        <v>2.8380000000000001</v>
      </c>
      <c r="N68" s="231">
        <v>2.7505000000000002</v>
      </c>
      <c r="O68" s="231">
        <v>2.1714000000000002</v>
      </c>
      <c r="P68" s="231">
        <v>0</v>
      </c>
    </row>
    <row r="69" spans="1:16" s="255" customFormat="1">
      <c r="A69" s="254"/>
      <c r="B69" s="75"/>
      <c r="C69" s="75"/>
      <c r="D69" s="75"/>
      <c r="E69" s="75"/>
      <c r="F69" s="75"/>
      <c r="G69" s="75"/>
      <c r="H69" s="75"/>
      <c r="I69" s="75"/>
      <c r="J69" s="75"/>
      <c r="K69" s="75"/>
      <c r="L69" s="75"/>
      <c r="M69" s="75"/>
      <c r="N69" s="75"/>
      <c r="O69" s="75"/>
      <c r="P69" s="75"/>
    </row>
    <row r="70" spans="1:16" s="255" customFormat="1">
      <c r="A70" s="73" t="e">
        <f>HLOOKUP('[3]NEER Claim Cost Calculator'!$I$22, B74:P135, MATCH('[3]NEER Claim Cost Calculator'!$K$22,A74:A135))</f>
        <v>#N/A</v>
      </c>
      <c r="B70" s="75"/>
      <c r="C70" s="75"/>
      <c r="D70" s="75"/>
      <c r="E70" s="75"/>
      <c r="F70" s="75"/>
      <c r="G70" s="75"/>
      <c r="H70" s="75"/>
      <c r="I70" s="75"/>
      <c r="J70" s="75"/>
      <c r="K70" s="75"/>
      <c r="L70" s="75"/>
      <c r="M70" s="75"/>
      <c r="N70" s="75"/>
      <c r="O70" s="75"/>
      <c r="P70" s="75"/>
    </row>
    <row r="71" spans="1:16" s="253" customFormat="1">
      <c r="A71" s="467" t="s">
        <v>11449</v>
      </c>
      <c r="B71" s="467"/>
      <c r="C71" s="467"/>
      <c r="D71" s="467"/>
      <c r="E71" s="467"/>
      <c r="F71" s="467"/>
      <c r="G71" s="467"/>
      <c r="H71" s="467"/>
      <c r="I71" s="467"/>
      <c r="J71" s="467"/>
      <c r="K71" s="467"/>
      <c r="L71" s="467"/>
      <c r="M71" s="467"/>
      <c r="N71" s="467"/>
      <c r="O71" s="467"/>
      <c r="P71" s="467"/>
    </row>
    <row r="72" spans="1:16" s="255" customFormat="1">
      <c r="A72" s="471" t="s">
        <v>6308</v>
      </c>
      <c r="B72" s="471"/>
      <c r="C72" s="471"/>
      <c r="D72" s="471"/>
      <c r="E72" s="471"/>
      <c r="F72" s="471"/>
      <c r="G72" s="471"/>
      <c r="H72" s="471"/>
      <c r="I72" s="471"/>
      <c r="J72" s="471"/>
      <c r="K72" s="471"/>
      <c r="L72" s="471"/>
      <c r="M72" s="471"/>
      <c r="N72" s="471"/>
      <c r="O72" s="471"/>
      <c r="P72" s="471"/>
    </row>
    <row r="73" spans="1:16" s="255" customFormat="1">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s="255" customFormat="1">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s="255" customFormat="1" ht="15">
      <c r="A75" s="247">
        <v>0</v>
      </c>
      <c r="B75" s="231">
        <v>0</v>
      </c>
      <c r="C75" s="231">
        <v>0</v>
      </c>
      <c r="D75" s="231">
        <v>45.667200000000001</v>
      </c>
      <c r="E75" s="231">
        <v>15.807700000000001</v>
      </c>
      <c r="F75" s="231">
        <v>40.422699999999999</v>
      </c>
      <c r="G75" s="231">
        <v>9.9756</v>
      </c>
      <c r="H75" s="231">
        <v>41.226199999999999</v>
      </c>
      <c r="I75" s="231">
        <v>13.5891</v>
      </c>
      <c r="J75" s="231">
        <v>46.110799999999998</v>
      </c>
      <c r="K75" s="231">
        <v>17.773</v>
      </c>
      <c r="L75" s="231">
        <v>17.813400000000001</v>
      </c>
      <c r="M75" s="231">
        <v>15.582599999999999</v>
      </c>
      <c r="N75" s="231">
        <v>0</v>
      </c>
      <c r="O75" s="231">
        <v>0</v>
      </c>
      <c r="P75" s="231">
        <v>0</v>
      </c>
    </row>
    <row r="76" spans="1:16" s="255" customFormat="1" ht="15">
      <c r="A76" s="247">
        <v>1</v>
      </c>
      <c r="B76" s="231">
        <v>0</v>
      </c>
      <c r="C76" s="231">
        <v>0</v>
      </c>
      <c r="D76" s="231">
        <v>40.5931</v>
      </c>
      <c r="E76" s="231">
        <v>14.051299999999999</v>
      </c>
      <c r="F76" s="231">
        <v>35.9313</v>
      </c>
      <c r="G76" s="231">
        <v>8.8672000000000004</v>
      </c>
      <c r="H76" s="231">
        <v>36.645499999999998</v>
      </c>
      <c r="I76" s="231">
        <v>12.0792</v>
      </c>
      <c r="J76" s="231">
        <v>40.987400000000001</v>
      </c>
      <c r="K76" s="231">
        <v>15.7982</v>
      </c>
      <c r="L76" s="231">
        <v>15.834099999999999</v>
      </c>
      <c r="M76" s="231">
        <v>13.8512</v>
      </c>
      <c r="N76" s="231">
        <v>0</v>
      </c>
      <c r="O76" s="231">
        <v>0</v>
      </c>
      <c r="P76" s="231">
        <v>0</v>
      </c>
    </row>
    <row r="77" spans="1:16" s="255" customFormat="1" ht="15">
      <c r="A77" s="247">
        <v>2</v>
      </c>
      <c r="B77" s="231">
        <v>0</v>
      </c>
      <c r="C77" s="231">
        <v>0</v>
      </c>
      <c r="D77" s="231">
        <v>35.518900000000002</v>
      </c>
      <c r="E77" s="231">
        <v>12.2949</v>
      </c>
      <c r="F77" s="231">
        <v>31.439900000000002</v>
      </c>
      <c r="G77" s="231">
        <v>7.7587999999999999</v>
      </c>
      <c r="H77" s="231">
        <v>32.064799999999998</v>
      </c>
      <c r="I77" s="231">
        <v>10.5693</v>
      </c>
      <c r="J77" s="231">
        <v>35.863999999999997</v>
      </c>
      <c r="K77" s="231">
        <v>13.823499999999999</v>
      </c>
      <c r="L77" s="231">
        <v>13.854900000000001</v>
      </c>
      <c r="M77" s="231">
        <v>12.1198</v>
      </c>
      <c r="N77" s="231">
        <v>0</v>
      </c>
      <c r="O77" s="231">
        <v>0</v>
      </c>
      <c r="P77" s="231">
        <v>0</v>
      </c>
    </row>
    <row r="78" spans="1:16" s="255" customFormat="1" ht="15">
      <c r="A78" s="247">
        <v>3</v>
      </c>
      <c r="B78" s="231">
        <v>0</v>
      </c>
      <c r="C78" s="231">
        <v>0</v>
      </c>
      <c r="D78" s="231">
        <v>30.444800000000001</v>
      </c>
      <c r="E78" s="231">
        <v>10.538500000000001</v>
      </c>
      <c r="F78" s="231">
        <v>26.948499999999999</v>
      </c>
      <c r="G78" s="231">
        <v>6.6504000000000003</v>
      </c>
      <c r="H78" s="231">
        <v>27.484100000000002</v>
      </c>
      <c r="I78" s="231">
        <v>9.0594000000000001</v>
      </c>
      <c r="J78" s="231">
        <v>30.740500000000001</v>
      </c>
      <c r="K78" s="231">
        <v>11.848699999999999</v>
      </c>
      <c r="L78" s="231">
        <v>11.8756</v>
      </c>
      <c r="M78" s="231">
        <v>10.388400000000001</v>
      </c>
      <c r="N78" s="231">
        <v>0</v>
      </c>
      <c r="O78" s="231">
        <v>0</v>
      </c>
      <c r="P78" s="231">
        <v>0</v>
      </c>
    </row>
    <row r="79" spans="1:16" s="255" customFormat="1" ht="15">
      <c r="A79" s="247">
        <v>4</v>
      </c>
      <c r="B79" s="231">
        <v>0</v>
      </c>
      <c r="C79" s="231">
        <v>0</v>
      </c>
      <c r="D79" s="231">
        <v>25.370699999999999</v>
      </c>
      <c r="E79" s="231">
        <v>8.782</v>
      </c>
      <c r="F79" s="231">
        <v>22.457100000000001</v>
      </c>
      <c r="G79" s="231">
        <v>5.5419999999999998</v>
      </c>
      <c r="H79" s="231">
        <v>22.903400000000001</v>
      </c>
      <c r="I79" s="231">
        <v>7.5495000000000001</v>
      </c>
      <c r="J79" s="231">
        <v>25.617100000000001</v>
      </c>
      <c r="K79" s="231">
        <v>9.8739000000000008</v>
      </c>
      <c r="L79" s="231">
        <v>9.8963000000000001</v>
      </c>
      <c r="M79" s="231">
        <v>8.657</v>
      </c>
      <c r="N79" s="231">
        <v>0</v>
      </c>
      <c r="O79" s="231">
        <v>0</v>
      </c>
      <c r="P79" s="231">
        <v>0</v>
      </c>
    </row>
    <row r="80" spans="1:16" s="255" customFormat="1" ht="15">
      <c r="A80" s="247">
        <v>5</v>
      </c>
      <c r="B80" s="231">
        <v>0</v>
      </c>
      <c r="C80" s="231">
        <v>0</v>
      </c>
      <c r="D80" s="231">
        <v>20.296500000000002</v>
      </c>
      <c r="E80" s="231">
        <v>7.0255999999999998</v>
      </c>
      <c r="F80" s="231">
        <v>17.965699999999998</v>
      </c>
      <c r="G80" s="231">
        <v>4.4336000000000002</v>
      </c>
      <c r="H80" s="231">
        <v>18.322700000000001</v>
      </c>
      <c r="I80" s="231">
        <v>6.0396000000000001</v>
      </c>
      <c r="J80" s="231">
        <v>20.4937</v>
      </c>
      <c r="K80" s="231">
        <v>7.8990999999999998</v>
      </c>
      <c r="L80" s="231">
        <v>7.9170999999999996</v>
      </c>
      <c r="M80" s="231">
        <v>6.9256000000000002</v>
      </c>
      <c r="N80" s="231">
        <v>0</v>
      </c>
      <c r="O80" s="231">
        <v>0</v>
      </c>
      <c r="P80" s="231">
        <v>0</v>
      </c>
    </row>
    <row r="81" spans="1:16" s="255" customFormat="1" ht="15">
      <c r="A81" s="247">
        <v>6</v>
      </c>
      <c r="B81" s="231">
        <v>0</v>
      </c>
      <c r="C81" s="231">
        <v>0</v>
      </c>
      <c r="D81" s="231">
        <v>15.2224</v>
      </c>
      <c r="E81" s="231">
        <v>5.2691999999999997</v>
      </c>
      <c r="F81" s="231">
        <v>13.4742</v>
      </c>
      <c r="G81" s="231">
        <v>3.3252000000000002</v>
      </c>
      <c r="H81" s="231">
        <v>13.742100000000001</v>
      </c>
      <c r="I81" s="231">
        <v>4.5297000000000001</v>
      </c>
      <c r="J81" s="231">
        <v>15.3703</v>
      </c>
      <c r="K81" s="231">
        <v>5.9242999999999997</v>
      </c>
      <c r="L81" s="231">
        <v>5.9378000000000002</v>
      </c>
      <c r="M81" s="231">
        <v>5.1942000000000004</v>
      </c>
      <c r="N81" s="231">
        <v>0</v>
      </c>
      <c r="O81" s="231">
        <v>0</v>
      </c>
      <c r="P81" s="231">
        <v>0</v>
      </c>
    </row>
    <row r="82" spans="1:16" s="255" customFormat="1" ht="15">
      <c r="A82" s="247">
        <v>7</v>
      </c>
      <c r="B82" s="231">
        <v>0</v>
      </c>
      <c r="C82" s="231">
        <v>0</v>
      </c>
      <c r="D82" s="231">
        <v>14.369899999999999</v>
      </c>
      <c r="E82" s="231">
        <v>5.1228999999999996</v>
      </c>
      <c r="F82" s="231">
        <v>12.9704</v>
      </c>
      <c r="G82" s="231">
        <v>3.2328000000000001</v>
      </c>
      <c r="H82" s="231">
        <v>13.309100000000001</v>
      </c>
      <c r="I82" s="231">
        <v>4.4039000000000001</v>
      </c>
      <c r="J82" s="231">
        <v>14.7117</v>
      </c>
      <c r="K82" s="231">
        <v>5.7598000000000003</v>
      </c>
      <c r="L82" s="231">
        <v>6.0913000000000004</v>
      </c>
      <c r="M82" s="231">
        <v>5.1219999999999999</v>
      </c>
      <c r="N82" s="231">
        <v>0</v>
      </c>
      <c r="O82" s="231">
        <v>0</v>
      </c>
      <c r="P82" s="231">
        <v>0</v>
      </c>
    </row>
    <row r="83" spans="1:16" s="255" customFormat="1" ht="15">
      <c r="A83" s="247">
        <v>8</v>
      </c>
      <c r="B83" s="231">
        <v>0</v>
      </c>
      <c r="C83" s="231">
        <v>0</v>
      </c>
      <c r="D83" s="231">
        <v>13.5175</v>
      </c>
      <c r="E83" s="231">
        <v>4.9764999999999997</v>
      </c>
      <c r="F83" s="231">
        <v>12.4665</v>
      </c>
      <c r="G83" s="231">
        <v>3.1404999999999998</v>
      </c>
      <c r="H83" s="231">
        <v>12.876099999999999</v>
      </c>
      <c r="I83" s="231">
        <v>4.2779999999999996</v>
      </c>
      <c r="J83" s="231">
        <v>14.0532</v>
      </c>
      <c r="K83" s="231">
        <v>5.5952000000000002</v>
      </c>
      <c r="L83" s="231">
        <v>6.2447999999999997</v>
      </c>
      <c r="M83" s="231">
        <v>5.0499000000000001</v>
      </c>
      <c r="N83" s="231">
        <v>0</v>
      </c>
      <c r="O83" s="231">
        <v>0</v>
      </c>
      <c r="P83" s="231">
        <v>0</v>
      </c>
    </row>
    <row r="84" spans="1:16" s="255" customFormat="1" ht="15">
      <c r="A84" s="247">
        <v>9</v>
      </c>
      <c r="B84" s="231">
        <v>0</v>
      </c>
      <c r="C84" s="231">
        <v>0</v>
      </c>
      <c r="D84" s="231">
        <v>12.665100000000001</v>
      </c>
      <c r="E84" s="231">
        <v>4.8300999999999998</v>
      </c>
      <c r="F84" s="231">
        <v>11.9627</v>
      </c>
      <c r="G84" s="231">
        <v>3.0480999999999998</v>
      </c>
      <c r="H84" s="231">
        <v>12.443099999999999</v>
      </c>
      <c r="I84" s="231">
        <v>4.1521999999999997</v>
      </c>
      <c r="J84" s="231">
        <v>13.3947</v>
      </c>
      <c r="K84" s="231">
        <v>5.4306000000000001</v>
      </c>
      <c r="L84" s="231">
        <v>6.3982999999999999</v>
      </c>
      <c r="M84" s="231">
        <v>4.9778000000000002</v>
      </c>
      <c r="N84" s="231">
        <v>0</v>
      </c>
      <c r="O84" s="231">
        <v>0</v>
      </c>
      <c r="P84" s="231">
        <v>0</v>
      </c>
    </row>
    <row r="85" spans="1:16" s="255" customFormat="1" ht="15">
      <c r="A85" s="247">
        <v>10</v>
      </c>
      <c r="B85" s="231">
        <v>0</v>
      </c>
      <c r="C85" s="231">
        <v>0</v>
      </c>
      <c r="D85" s="231">
        <v>11.8126</v>
      </c>
      <c r="E85" s="231">
        <v>4.6837999999999997</v>
      </c>
      <c r="F85" s="231">
        <v>11.4588</v>
      </c>
      <c r="G85" s="231">
        <v>2.9557000000000002</v>
      </c>
      <c r="H85" s="231">
        <v>12.010199999999999</v>
      </c>
      <c r="I85" s="231">
        <v>4.0263999999999998</v>
      </c>
      <c r="J85" s="231">
        <v>12.7361</v>
      </c>
      <c r="K85" s="231">
        <v>5.2660999999999998</v>
      </c>
      <c r="L85" s="231">
        <v>6.5518000000000001</v>
      </c>
      <c r="M85" s="231">
        <v>4.9055999999999997</v>
      </c>
      <c r="N85" s="231">
        <v>0</v>
      </c>
      <c r="O85" s="231">
        <v>0</v>
      </c>
      <c r="P85" s="231">
        <v>0</v>
      </c>
    </row>
    <row r="86" spans="1:16" s="255" customFormat="1" ht="15">
      <c r="A86" s="247">
        <v>11</v>
      </c>
      <c r="B86" s="231">
        <v>0</v>
      </c>
      <c r="C86" s="231">
        <v>0</v>
      </c>
      <c r="D86" s="231">
        <v>10.9602</v>
      </c>
      <c r="E86" s="231">
        <v>4.5373999999999999</v>
      </c>
      <c r="F86" s="231">
        <v>10.955</v>
      </c>
      <c r="G86" s="231">
        <v>2.8633999999999999</v>
      </c>
      <c r="H86" s="231">
        <v>11.577199999999999</v>
      </c>
      <c r="I86" s="231">
        <v>3.9005999999999998</v>
      </c>
      <c r="J86" s="231">
        <v>12.0776</v>
      </c>
      <c r="K86" s="231">
        <v>5.1014999999999997</v>
      </c>
      <c r="L86" s="231">
        <v>6.7053000000000003</v>
      </c>
      <c r="M86" s="231">
        <v>4.8334999999999999</v>
      </c>
      <c r="N86" s="231">
        <v>0</v>
      </c>
      <c r="O86" s="231">
        <v>0</v>
      </c>
      <c r="P86" s="231">
        <v>0</v>
      </c>
    </row>
    <row r="87" spans="1:16" s="255" customFormat="1" ht="15">
      <c r="A87" s="247">
        <v>12</v>
      </c>
      <c r="B87" s="231">
        <v>0</v>
      </c>
      <c r="C87" s="231">
        <v>0</v>
      </c>
      <c r="D87" s="231">
        <v>10.107699999999999</v>
      </c>
      <c r="E87" s="231">
        <v>4.391</v>
      </c>
      <c r="F87" s="231">
        <v>10.4511</v>
      </c>
      <c r="G87" s="231">
        <v>2.7709999999999999</v>
      </c>
      <c r="H87" s="231">
        <v>11.1442</v>
      </c>
      <c r="I87" s="231">
        <v>3.7747000000000002</v>
      </c>
      <c r="J87" s="231">
        <v>11.4191</v>
      </c>
      <c r="K87" s="231">
        <v>4.9370000000000003</v>
      </c>
      <c r="L87" s="231">
        <v>6.8586999999999998</v>
      </c>
      <c r="M87" s="231">
        <v>4.7613000000000003</v>
      </c>
      <c r="N87" s="231">
        <v>0</v>
      </c>
      <c r="O87" s="231">
        <v>0</v>
      </c>
      <c r="P87" s="231">
        <v>0</v>
      </c>
    </row>
    <row r="88" spans="1:16" s="255" customFormat="1" ht="15">
      <c r="A88" s="247">
        <v>13</v>
      </c>
      <c r="B88" s="231">
        <v>0</v>
      </c>
      <c r="C88" s="231">
        <v>0</v>
      </c>
      <c r="D88" s="231">
        <v>9.2553000000000001</v>
      </c>
      <c r="E88" s="231">
        <v>4.2446999999999999</v>
      </c>
      <c r="F88" s="231">
        <v>9.9473000000000003</v>
      </c>
      <c r="G88" s="231">
        <v>2.6785999999999999</v>
      </c>
      <c r="H88" s="231">
        <v>10.7113</v>
      </c>
      <c r="I88" s="231">
        <v>3.6488999999999998</v>
      </c>
      <c r="J88" s="231">
        <v>10.7606</v>
      </c>
      <c r="K88" s="231">
        <v>4.7724000000000002</v>
      </c>
      <c r="L88" s="231">
        <v>7.0122</v>
      </c>
      <c r="M88" s="231">
        <v>4.6891999999999996</v>
      </c>
      <c r="N88" s="231">
        <v>0</v>
      </c>
      <c r="O88" s="231">
        <v>0</v>
      </c>
      <c r="P88" s="231">
        <v>0</v>
      </c>
    </row>
    <row r="89" spans="1:16" s="255" customFormat="1" ht="15">
      <c r="A89" s="247">
        <v>14</v>
      </c>
      <c r="B89" s="231">
        <v>0</v>
      </c>
      <c r="C89" s="231">
        <v>0</v>
      </c>
      <c r="D89" s="231">
        <v>8.4027999999999992</v>
      </c>
      <c r="E89" s="231">
        <v>4.0983000000000001</v>
      </c>
      <c r="F89" s="231">
        <v>9.4434000000000005</v>
      </c>
      <c r="G89" s="231">
        <v>2.5863</v>
      </c>
      <c r="H89" s="231">
        <v>10.2783</v>
      </c>
      <c r="I89" s="231">
        <v>3.5230999999999999</v>
      </c>
      <c r="J89" s="231">
        <v>10.102</v>
      </c>
      <c r="K89" s="231">
        <v>4.6078000000000001</v>
      </c>
      <c r="L89" s="231">
        <v>7.1657000000000002</v>
      </c>
      <c r="M89" s="231">
        <v>4.6170999999999998</v>
      </c>
      <c r="N89" s="231">
        <v>0</v>
      </c>
      <c r="O89" s="231">
        <v>0</v>
      </c>
      <c r="P89" s="231">
        <v>0</v>
      </c>
    </row>
    <row r="90" spans="1:16" s="255" customFormat="1" ht="15">
      <c r="A90" s="247">
        <v>15</v>
      </c>
      <c r="B90" s="231">
        <v>0</v>
      </c>
      <c r="C90" s="231">
        <v>0</v>
      </c>
      <c r="D90" s="231">
        <v>7.5503999999999998</v>
      </c>
      <c r="E90" s="231">
        <v>3.9519000000000002</v>
      </c>
      <c r="F90" s="231">
        <v>8.9396000000000004</v>
      </c>
      <c r="G90" s="231">
        <v>2.4939</v>
      </c>
      <c r="H90" s="231">
        <v>9.8452999999999999</v>
      </c>
      <c r="I90" s="231">
        <v>3.3973</v>
      </c>
      <c r="J90" s="231">
        <v>9.4435000000000002</v>
      </c>
      <c r="K90" s="231">
        <v>4.4432999999999998</v>
      </c>
      <c r="L90" s="231">
        <v>7.3192000000000004</v>
      </c>
      <c r="M90" s="231">
        <v>4.5449000000000002</v>
      </c>
      <c r="N90" s="231">
        <v>0</v>
      </c>
      <c r="O90" s="231">
        <v>0</v>
      </c>
      <c r="P90" s="231">
        <v>0</v>
      </c>
    </row>
    <row r="91" spans="1:16" s="255" customFormat="1" ht="15">
      <c r="A91" s="247">
        <v>16</v>
      </c>
      <c r="B91" s="231">
        <v>0</v>
      </c>
      <c r="C91" s="231">
        <v>0</v>
      </c>
      <c r="D91" s="231">
        <v>6.6978999999999997</v>
      </c>
      <c r="E91" s="231">
        <v>3.8056000000000001</v>
      </c>
      <c r="F91" s="231">
        <v>8.4357000000000006</v>
      </c>
      <c r="G91" s="231">
        <v>2.4015</v>
      </c>
      <c r="H91" s="231">
        <v>9.4123000000000001</v>
      </c>
      <c r="I91" s="231">
        <v>3.2713999999999999</v>
      </c>
      <c r="J91" s="231">
        <v>8.7850000000000001</v>
      </c>
      <c r="K91" s="231">
        <v>4.2786999999999997</v>
      </c>
      <c r="L91" s="231">
        <v>7.4726999999999997</v>
      </c>
      <c r="M91" s="231">
        <v>4.4728000000000003</v>
      </c>
      <c r="N91" s="231">
        <v>0</v>
      </c>
      <c r="O91" s="231">
        <v>0</v>
      </c>
      <c r="P91" s="231">
        <v>0</v>
      </c>
    </row>
    <row r="92" spans="1:16" s="255" customFormat="1" ht="15">
      <c r="A92" s="247">
        <v>17</v>
      </c>
      <c r="B92" s="231">
        <v>0</v>
      </c>
      <c r="C92" s="231">
        <v>0</v>
      </c>
      <c r="D92" s="231">
        <v>5.8455000000000004</v>
      </c>
      <c r="E92" s="231">
        <v>3.6591999999999998</v>
      </c>
      <c r="F92" s="231">
        <v>7.9318999999999997</v>
      </c>
      <c r="G92" s="231">
        <v>2.3092000000000001</v>
      </c>
      <c r="H92" s="231">
        <v>8.9794</v>
      </c>
      <c r="I92" s="231">
        <v>3.1456</v>
      </c>
      <c r="J92" s="231">
        <v>8.1264000000000003</v>
      </c>
      <c r="K92" s="231">
        <v>4.1140999999999996</v>
      </c>
      <c r="L92" s="231">
        <v>7.6261999999999999</v>
      </c>
      <c r="M92" s="231">
        <v>4.4005999999999998</v>
      </c>
      <c r="N92" s="231">
        <v>0</v>
      </c>
      <c r="O92" s="231">
        <v>0</v>
      </c>
      <c r="P92" s="231">
        <v>0</v>
      </c>
    </row>
    <row r="93" spans="1:16" s="255" customFormat="1" ht="15">
      <c r="A93" s="247">
        <v>18</v>
      </c>
      <c r="B93" s="231">
        <v>0</v>
      </c>
      <c r="C93" s="231">
        <v>0</v>
      </c>
      <c r="D93" s="231">
        <v>4.9930000000000003</v>
      </c>
      <c r="E93" s="231">
        <v>3.5127999999999999</v>
      </c>
      <c r="F93" s="231">
        <v>7.4279999999999999</v>
      </c>
      <c r="G93" s="231">
        <v>2.2168000000000001</v>
      </c>
      <c r="H93" s="231">
        <v>8.5464000000000002</v>
      </c>
      <c r="I93" s="231">
        <v>3.0198</v>
      </c>
      <c r="J93" s="231">
        <v>7.4679000000000002</v>
      </c>
      <c r="K93" s="231">
        <v>3.9496000000000002</v>
      </c>
      <c r="L93" s="231">
        <v>7.7797000000000001</v>
      </c>
      <c r="M93" s="231">
        <v>4.3285</v>
      </c>
      <c r="N93" s="231">
        <v>8.5059000000000005</v>
      </c>
      <c r="O93" s="231">
        <v>3.0823999999999998</v>
      </c>
      <c r="P93" s="231">
        <v>0</v>
      </c>
    </row>
    <row r="94" spans="1:16" s="255" customFormat="1" ht="15">
      <c r="A94" s="247">
        <v>19</v>
      </c>
      <c r="B94" s="231">
        <v>0</v>
      </c>
      <c r="C94" s="231">
        <v>0</v>
      </c>
      <c r="D94" s="231">
        <v>5.3804999999999996</v>
      </c>
      <c r="E94" s="231">
        <v>3.3812000000000002</v>
      </c>
      <c r="F94" s="231">
        <v>7.6254999999999997</v>
      </c>
      <c r="G94" s="231">
        <v>2.2995000000000001</v>
      </c>
      <c r="H94" s="231">
        <v>8.2387999999999995</v>
      </c>
      <c r="I94" s="231">
        <v>2.9857999999999998</v>
      </c>
      <c r="J94" s="231">
        <v>7.1768999999999998</v>
      </c>
      <c r="K94" s="231">
        <v>3.9392</v>
      </c>
      <c r="L94" s="231">
        <v>7.5324</v>
      </c>
      <c r="M94" s="231">
        <v>4.3513000000000002</v>
      </c>
      <c r="N94" s="231">
        <v>8.2696000000000005</v>
      </c>
      <c r="O94" s="231">
        <v>2.9967999999999999</v>
      </c>
      <c r="P94" s="231">
        <v>0</v>
      </c>
    </row>
    <row r="95" spans="1:16" s="255" customFormat="1" ht="15">
      <c r="A95" s="247">
        <v>20</v>
      </c>
      <c r="B95" s="231">
        <v>0</v>
      </c>
      <c r="C95" s="231">
        <v>0</v>
      </c>
      <c r="D95" s="231">
        <v>5.7679999999999998</v>
      </c>
      <c r="E95" s="231">
        <v>3.2494999999999998</v>
      </c>
      <c r="F95" s="231">
        <v>7.8230000000000004</v>
      </c>
      <c r="G95" s="231">
        <v>2.3822000000000001</v>
      </c>
      <c r="H95" s="231">
        <v>7.9311999999999996</v>
      </c>
      <c r="I95" s="231">
        <v>2.9518</v>
      </c>
      <c r="J95" s="231">
        <v>6.8857999999999997</v>
      </c>
      <c r="K95" s="231">
        <v>3.9289000000000001</v>
      </c>
      <c r="L95" s="231">
        <v>7.2850999999999999</v>
      </c>
      <c r="M95" s="231">
        <v>4.3741000000000003</v>
      </c>
      <c r="N95" s="231">
        <v>8.0333000000000006</v>
      </c>
      <c r="O95" s="231">
        <v>2.9110999999999998</v>
      </c>
      <c r="P95" s="231">
        <v>0</v>
      </c>
    </row>
    <row r="96" spans="1:16" s="255" customFormat="1" ht="15">
      <c r="A96" s="247">
        <v>21</v>
      </c>
      <c r="B96" s="231">
        <v>0</v>
      </c>
      <c r="C96" s="231">
        <v>0</v>
      </c>
      <c r="D96" s="231">
        <v>6.3322000000000003</v>
      </c>
      <c r="E96" s="231">
        <v>3.6999</v>
      </c>
      <c r="F96" s="231">
        <v>9.0916999999999994</v>
      </c>
      <c r="G96" s="231">
        <v>3.8115000000000001</v>
      </c>
      <c r="H96" s="231">
        <v>8.4702000000000002</v>
      </c>
      <c r="I96" s="231">
        <v>3.2863000000000002</v>
      </c>
      <c r="J96" s="231">
        <v>7.3556999999999997</v>
      </c>
      <c r="K96" s="231">
        <v>3.8973</v>
      </c>
      <c r="L96" s="231">
        <v>7.8933</v>
      </c>
      <c r="M96" s="231">
        <v>4.9669999999999996</v>
      </c>
      <c r="N96" s="231">
        <v>9.3218999999999994</v>
      </c>
      <c r="O96" s="231">
        <v>3.3780999999999999</v>
      </c>
      <c r="P96" s="231">
        <v>0</v>
      </c>
    </row>
    <row r="97" spans="1:16" s="255" customFormat="1" ht="15">
      <c r="A97" s="247">
        <v>22</v>
      </c>
      <c r="B97" s="231">
        <v>0</v>
      </c>
      <c r="C97" s="231">
        <v>0</v>
      </c>
      <c r="D97" s="231">
        <v>6.7770000000000001</v>
      </c>
      <c r="E97" s="231">
        <v>3.6377999999999999</v>
      </c>
      <c r="F97" s="231">
        <v>9.3829999999999991</v>
      </c>
      <c r="G97" s="231">
        <v>3.7682000000000002</v>
      </c>
      <c r="H97" s="231">
        <v>8.1418999999999997</v>
      </c>
      <c r="I97" s="231">
        <v>3.2682000000000002</v>
      </c>
      <c r="J97" s="231">
        <v>7.0537000000000001</v>
      </c>
      <c r="K97" s="231">
        <v>3.8786999999999998</v>
      </c>
      <c r="L97" s="231">
        <v>7.6555</v>
      </c>
      <c r="M97" s="231">
        <v>5.0265000000000004</v>
      </c>
      <c r="N97" s="231">
        <v>9.0394000000000005</v>
      </c>
      <c r="O97" s="231">
        <v>3.2757000000000001</v>
      </c>
      <c r="P97" s="231">
        <v>0</v>
      </c>
    </row>
    <row r="98" spans="1:16" s="255" customFormat="1" ht="15">
      <c r="A98" s="247">
        <v>23</v>
      </c>
      <c r="B98" s="231">
        <v>0</v>
      </c>
      <c r="C98" s="231">
        <v>0</v>
      </c>
      <c r="D98" s="231">
        <v>7.2218</v>
      </c>
      <c r="E98" s="231">
        <v>3.5756999999999999</v>
      </c>
      <c r="F98" s="231">
        <v>9.6744000000000003</v>
      </c>
      <c r="G98" s="231">
        <v>3.7248000000000001</v>
      </c>
      <c r="H98" s="231">
        <v>7.8136000000000001</v>
      </c>
      <c r="I98" s="231">
        <v>3.25</v>
      </c>
      <c r="J98" s="231">
        <v>6.7516999999999996</v>
      </c>
      <c r="K98" s="231">
        <v>3.86</v>
      </c>
      <c r="L98" s="231">
        <v>7.4177</v>
      </c>
      <c r="M98" s="231">
        <v>5.0858999999999996</v>
      </c>
      <c r="N98" s="231">
        <v>8.7569999999999997</v>
      </c>
      <c r="O98" s="231">
        <v>3.1734</v>
      </c>
      <c r="P98" s="231">
        <v>0</v>
      </c>
    </row>
    <row r="99" spans="1:16" s="255" customFormat="1" ht="15">
      <c r="A99" s="247">
        <v>24</v>
      </c>
      <c r="B99" s="231">
        <v>0</v>
      </c>
      <c r="C99" s="231">
        <v>0</v>
      </c>
      <c r="D99" s="231">
        <v>7.6665999999999999</v>
      </c>
      <c r="E99" s="231">
        <v>3.5135999999999998</v>
      </c>
      <c r="F99" s="231">
        <v>9.9657</v>
      </c>
      <c r="G99" s="231">
        <v>3.6815000000000002</v>
      </c>
      <c r="H99" s="231">
        <v>7.4854000000000003</v>
      </c>
      <c r="I99" s="231">
        <v>3.2319</v>
      </c>
      <c r="J99" s="231">
        <v>6.4497</v>
      </c>
      <c r="K99" s="231">
        <v>3.8412999999999999</v>
      </c>
      <c r="L99" s="231">
        <v>7.1798999999999999</v>
      </c>
      <c r="M99" s="231">
        <v>5.1454000000000004</v>
      </c>
      <c r="N99" s="231">
        <v>8.4745000000000008</v>
      </c>
      <c r="O99" s="231">
        <v>3.0710000000000002</v>
      </c>
      <c r="P99" s="231">
        <v>0</v>
      </c>
    </row>
    <row r="100" spans="1:16" s="255" customFormat="1" ht="15">
      <c r="A100" s="247">
        <v>25</v>
      </c>
      <c r="B100" s="231">
        <v>0</v>
      </c>
      <c r="C100" s="231">
        <v>0</v>
      </c>
      <c r="D100" s="231">
        <v>8.1113999999999997</v>
      </c>
      <c r="E100" s="231">
        <v>3.4514</v>
      </c>
      <c r="F100" s="231">
        <v>10.257</v>
      </c>
      <c r="G100" s="231">
        <v>3.6381000000000001</v>
      </c>
      <c r="H100" s="231">
        <v>7.1570999999999998</v>
      </c>
      <c r="I100" s="231">
        <v>3.2136999999999998</v>
      </c>
      <c r="J100" s="231">
        <v>6.1477000000000004</v>
      </c>
      <c r="K100" s="231">
        <v>3.8227000000000002</v>
      </c>
      <c r="L100" s="231">
        <v>6.9420999999999999</v>
      </c>
      <c r="M100" s="231">
        <v>5.2047999999999996</v>
      </c>
      <c r="N100" s="231">
        <v>8.1920000000000002</v>
      </c>
      <c r="O100" s="231">
        <v>2.9685999999999999</v>
      </c>
      <c r="P100" s="231">
        <v>0</v>
      </c>
    </row>
    <row r="101" spans="1:16" s="255" customFormat="1" ht="15">
      <c r="A101" s="247">
        <v>26</v>
      </c>
      <c r="B101" s="231">
        <v>0</v>
      </c>
      <c r="C101" s="231">
        <v>0</v>
      </c>
      <c r="D101" s="231">
        <v>8.5562000000000005</v>
      </c>
      <c r="E101" s="231">
        <v>3.3893</v>
      </c>
      <c r="F101" s="231">
        <v>10.548400000000001</v>
      </c>
      <c r="G101" s="231">
        <v>3.5948000000000002</v>
      </c>
      <c r="H101" s="231">
        <v>6.8289</v>
      </c>
      <c r="I101" s="231">
        <v>3.1955</v>
      </c>
      <c r="J101" s="231">
        <v>5.8456999999999999</v>
      </c>
      <c r="K101" s="231">
        <v>3.8039999999999998</v>
      </c>
      <c r="L101" s="231">
        <v>6.7042999999999999</v>
      </c>
      <c r="M101" s="231">
        <v>5.2643000000000004</v>
      </c>
      <c r="N101" s="231">
        <v>7.9095000000000004</v>
      </c>
      <c r="O101" s="231">
        <v>2.8662999999999998</v>
      </c>
      <c r="P101" s="231">
        <v>0</v>
      </c>
    </row>
    <row r="102" spans="1:16" s="255" customFormat="1" ht="15">
      <c r="A102" s="247">
        <v>27</v>
      </c>
      <c r="B102" s="231">
        <v>0</v>
      </c>
      <c r="C102" s="231">
        <v>0</v>
      </c>
      <c r="D102" s="231">
        <v>9.0010999999999992</v>
      </c>
      <c r="E102" s="231">
        <v>3.3271999999999999</v>
      </c>
      <c r="F102" s="231">
        <v>10.839700000000001</v>
      </c>
      <c r="G102" s="231">
        <v>3.5514000000000001</v>
      </c>
      <c r="H102" s="231">
        <v>6.5006000000000004</v>
      </c>
      <c r="I102" s="231">
        <v>3.1774</v>
      </c>
      <c r="J102" s="231">
        <v>5.5435999999999996</v>
      </c>
      <c r="K102" s="231">
        <v>3.7854000000000001</v>
      </c>
      <c r="L102" s="231">
        <v>6.4664999999999999</v>
      </c>
      <c r="M102" s="231">
        <v>5.3238000000000003</v>
      </c>
      <c r="N102" s="231">
        <v>7.6269999999999998</v>
      </c>
      <c r="O102" s="231">
        <v>2.7639</v>
      </c>
      <c r="P102" s="231">
        <v>0</v>
      </c>
    </row>
    <row r="103" spans="1:16" s="255" customFormat="1" ht="15">
      <c r="A103" s="247">
        <v>28</v>
      </c>
      <c r="B103" s="231">
        <v>0</v>
      </c>
      <c r="C103" s="231">
        <v>0</v>
      </c>
      <c r="D103" s="231">
        <v>9.4459</v>
      </c>
      <c r="E103" s="231">
        <v>3.2650999999999999</v>
      </c>
      <c r="F103" s="231">
        <v>11.131</v>
      </c>
      <c r="G103" s="231">
        <v>3.508</v>
      </c>
      <c r="H103" s="231">
        <v>6.1722999999999999</v>
      </c>
      <c r="I103" s="231">
        <v>3.1591999999999998</v>
      </c>
      <c r="J103" s="231">
        <v>5.2416</v>
      </c>
      <c r="K103" s="231">
        <v>3.7667000000000002</v>
      </c>
      <c r="L103" s="231">
        <v>6.2286999999999999</v>
      </c>
      <c r="M103" s="231">
        <v>5.3832000000000004</v>
      </c>
      <c r="N103" s="231">
        <v>7.3445</v>
      </c>
      <c r="O103" s="231">
        <v>2.6615000000000002</v>
      </c>
      <c r="P103" s="231">
        <v>0</v>
      </c>
    </row>
    <row r="104" spans="1:16" s="255" customFormat="1" ht="15">
      <c r="A104" s="247">
        <v>29</v>
      </c>
      <c r="B104" s="231">
        <v>0</v>
      </c>
      <c r="C104" s="231">
        <v>0</v>
      </c>
      <c r="D104" s="231">
        <v>9.8907000000000007</v>
      </c>
      <c r="E104" s="231">
        <v>3.2029999999999998</v>
      </c>
      <c r="F104" s="231">
        <v>11.4224</v>
      </c>
      <c r="G104" s="231">
        <v>3.4647000000000001</v>
      </c>
      <c r="H104" s="231">
        <v>5.8441000000000001</v>
      </c>
      <c r="I104" s="231">
        <v>3.1410999999999998</v>
      </c>
      <c r="J104" s="231">
        <v>4.9396000000000004</v>
      </c>
      <c r="K104" s="231">
        <v>3.7480000000000002</v>
      </c>
      <c r="L104" s="231">
        <v>5.9908999999999999</v>
      </c>
      <c r="M104" s="231">
        <v>5.4427000000000003</v>
      </c>
      <c r="N104" s="231">
        <v>7.0621</v>
      </c>
      <c r="O104" s="231">
        <v>2.5592000000000001</v>
      </c>
      <c r="P104" s="231">
        <v>0</v>
      </c>
    </row>
    <row r="105" spans="1:16" s="255" customFormat="1" ht="15">
      <c r="A105" s="247">
        <v>30</v>
      </c>
      <c r="B105" s="231">
        <v>0</v>
      </c>
      <c r="C105" s="231">
        <v>0</v>
      </c>
      <c r="D105" s="231">
        <v>10.3355</v>
      </c>
      <c r="E105" s="231">
        <v>3.1408999999999998</v>
      </c>
      <c r="F105" s="231">
        <v>11.713699999999999</v>
      </c>
      <c r="G105" s="231">
        <v>3.4213</v>
      </c>
      <c r="H105" s="231">
        <v>5.5157999999999996</v>
      </c>
      <c r="I105" s="231">
        <v>3.1229</v>
      </c>
      <c r="J105" s="231">
        <v>4.6375999999999999</v>
      </c>
      <c r="K105" s="231">
        <v>3.7294</v>
      </c>
      <c r="L105" s="231">
        <v>5.7530999999999999</v>
      </c>
      <c r="M105" s="231">
        <v>5.5021000000000004</v>
      </c>
      <c r="N105" s="231">
        <v>6.7796000000000003</v>
      </c>
      <c r="O105" s="231">
        <v>2.4567999999999999</v>
      </c>
      <c r="P105" s="231">
        <v>0</v>
      </c>
    </row>
    <row r="106" spans="1:16" s="255" customFormat="1" ht="15">
      <c r="A106" s="247">
        <v>31</v>
      </c>
      <c r="B106" s="231">
        <v>0</v>
      </c>
      <c r="C106" s="231">
        <v>0</v>
      </c>
      <c r="D106" s="231">
        <v>9.9597999999999995</v>
      </c>
      <c r="E106" s="231">
        <v>3.0788000000000002</v>
      </c>
      <c r="F106" s="231">
        <v>11.241899999999999</v>
      </c>
      <c r="G106" s="231">
        <v>3.3690000000000002</v>
      </c>
      <c r="H106" s="231">
        <v>5.5242000000000004</v>
      </c>
      <c r="I106" s="231">
        <v>3.0945</v>
      </c>
      <c r="J106" s="231">
        <v>4.5667</v>
      </c>
      <c r="K106" s="231">
        <v>3.7107000000000001</v>
      </c>
      <c r="L106" s="231">
        <v>5.7446000000000002</v>
      </c>
      <c r="M106" s="231">
        <v>5.3773999999999997</v>
      </c>
      <c r="N106" s="231">
        <v>6.6448</v>
      </c>
      <c r="O106" s="231">
        <v>2.6204000000000001</v>
      </c>
      <c r="P106" s="231">
        <v>0</v>
      </c>
    </row>
    <row r="107" spans="1:16" s="255" customFormat="1" ht="15">
      <c r="A107" s="247">
        <v>32</v>
      </c>
      <c r="B107" s="231">
        <v>0</v>
      </c>
      <c r="C107" s="231">
        <v>0</v>
      </c>
      <c r="D107" s="231">
        <v>9.5840999999999994</v>
      </c>
      <c r="E107" s="231">
        <v>3.0165999999999999</v>
      </c>
      <c r="F107" s="231">
        <v>10.770099999999999</v>
      </c>
      <c r="G107" s="231">
        <v>3.3166000000000002</v>
      </c>
      <c r="H107" s="231">
        <v>5.5326000000000004</v>
      </c>
      <c r="I107" s="231">
        <v>3.0661</v>
      </c>
      <c r="J107" s="231">
        <v>4.4958999999999998</v>
      </c>
      <c r="K107" s="231">
        <v>3.6920999999999999</v>
      </c>
      <c r="L107" s="231">
        <v>5.7361000000000004</v>
      </c>
      <c r="M107" s="231">
        <v>5.2526000000000002</v>
      </c>
      <c r="N107" s="231">
        <v>6.5099</v>
      </c>
      <c r="O107" s="231">
        <v>2.7839999999999998</v>
      </c>
      <c r="P107" s="231">
        <v>0</v>
      </c>
    </row>
    <row r="108" spans="1:16" s="255" customFormat="1" ht="15">
      <c r="A108" s="247">
        <v>33</v>
      </c>
      <c r="B108" s="231">
        <v>0</v>
      </c>
      <c r="C108" s="231">
        <v>0</v>
      </c>
      <c r="D108" s="231">
        <v>9.1173999999999999</v>
      </c>
      <c r="E108" s="231">
        <v>3.6497000000000002</v>
      </c>
      <c r="F108" s="231">
        <v>11.7529</v>
      </c>
      <c r="G108" s="231">
        <v>4.9760999999999997</v>
      </c>
      <c r="H108" s="231">
        <v>7.2295999999999996</v>
      </c>
      <c r="I108" s="231">
        <v>4.1314000000000002</v>
      </c>
      <c r="J108" s="231">
        <v>6.0056000000000003</v>
      </c>
      <c r="K108" s="231">
        <v>5.1665000000000001</v>
      </c>
      <c r="L108" s="231">
        <v>7.7032999999999996</v>
      </c>
      <c r="M108" s="231">
        <v>6.9672000000000001</v>
      </c>
      <c r="N108" s="231">
        <v>8.2472999999999992</v>
      </c>
      <c r="O108" s="231">
        <v>3.8045</v>
      </c>
      <c r="P108" s="231">
        <v>0</v>
      </c>
    </row>
    <row r="109" spans="1:16" s="255" customFormat="1" ht="15">
      <c r="A109" s="247">
        <v>34</v>
      </c>
      <c r="B109" s="231">
        <v>0</v>
      </c>
      <c r="C109" s="231">
        <v>0</v>
      </c>
      <c r="D109" s="231">
        <v>8.9093999999999998</v>
      </c>
      <c r="E109" s="231">
        <v>3.6440000000000001</v>
      </c>
      <c r="F109" s="231">
        <v>11.2903</v>
      </c>
      <c r="G109" s="231">
        <v>4.9189999999999996</v>
      </c>
      <c r="H109" s="231">
        <v>7.2176999999999998</v>
      </c>
      <c r="I109" s="231">
        <v>4.1078999999999999</v>
      </c>
      <c r="J109" s="231">
        <v>5.9120999999999997</v>
      </c>
      <c r="K109" s="231">
        <v>5.1334</v>
      </c>
      <c r="L109" s="231">
        <v>7.673</v>
      </c>
      <c r="M109" s="231">
        <v>6.8537999999999997</v>
      </c>
      <c r="N109" s="231">
        <v>8.0779999999999994</v>
      </c>
      <c r="O109" s="231">
        <v>3.8041</v>
      </c>
      <c r="P109" s="231">
        <v>0</v>
      </c>
    </row>
    <row r="110" spans="1:16" s="255" customFormat="1" ht="15">
      <c r="A110" s="247">
        <v>35</v>
      </c>
      <c r="B110" s="231">
        <v>0</v>
      </c>
      <c r="C110" s="231">
        <v>0</v>
      </c>
      <c r="D110" s="231">
        <v>8.7014999999999993</v>
      </c>
      <c r="E110" s="231">
        <v>3.6381999999999999</v>
      </c>
      <c r="F110" s="231">
        <v>10.8276</v>
      </c>
      <c r="G110" s="231">
        <v>4.8620000000000001</v>
      </c>
      <c r="H110" s="231">
        <v>7.2058</v>
      </c>
      <c r="I110" s="231">
        <v>4.0845000000000002</v>
      </c>
      <c r="J110" s="231">
        <v>5.8185000000000002</v>
      </c>
      <c r="K110" s="231">
        <v>5.1002000000000001</v>
      </c>
      <c r="L110" s="231">
        <v>7.6426999999999996</v>
      </c>
      <c r="M110" s="231">
        <v>6.7403000000000004</v>
      </c>
      <c r="N110" s="231">
        <v>7.9086999999999996</v>
      </c>
      <c r="O110" s="231">
        <v>3.8037000000000001</v>
      </c>
      <c r="P110" s="231">
        <v>0</v>
      </c>
    </row>
    <row r="111" spans="1:16" s="255" customFormat="1" ht="15">
      <c r="A111" s="247">
        <v>36</v>
      </c>
      <c r="B111" s="231">
        <v>0</v>
      </c>
      <c r="C111" s="231">
        <v>0</v>
      </c>
      <c r="D111" s="231">
        <v>8.4934999999999992</v>
      </c>
      <c r="E111" s="231">
        <v>3.6324999999999998</v>
      </c>
      <c r="F111" s="231">
        <v>10.365</v>
      </c>
      <c r="G111" s="231">
        <v>4.8049999999999997</v>
      </c>
      <c r="H111" s="231">
        <v>7.1939000000000002</v>
      </c>
      <c r="I111" s="231">
        <v>4.0610999999999997</v>
      </c>
      <c r="J111" s="231">
        <v>5.7249999999999996</v>
      </c>
      <c r="K111" s="231">
        <v>5.0670000000000002</v>
      </c>
      <c r="L111" s="231">
        <v>7.6123000000000003</v>
      </c>
      <c r="M111" s="231">
        <v>6.6268000000000002</v>
      </c>
      <c r="N111" s="231">
        <v>7.7393999999999998</v>
      </c>
      <c r="O111" s="231">
        <v>3.8033000000000001</v>
      </c>
      <c r="P111" s="231">
        <v>0</v>
      </c>
    </row>
    <row r="112" spans="1:16" s="255" customFormat="1" ht="15">
      <c r="A112" s="247">
        <v>37</v>
      </c>
      <c r="B112" s="231">
        <v>0</v>
      </c>
      <c r="C112" s="231">
        <v>0</v>
      </c>
      <c r="D112" s="231">
        <v>8.2855000000000008</v>
      </c>
      <c r="E112" s="231">
        <v>3.6267999999999998</v>
      </c>
      <c r="F112" s="231">
        <v>9.9023000000000003</v>
      </c>
      <c r="G112" s="231">
        <v>4.7480000000000002</v>
      </c>
      <c r="H112" s="231">
        <v>7.1820000000000004</v>
      </c>
      <c r="I112" s="231">
        <v>4.0377000000000001</v>
      </c>
      <c r="J112" s="231">
        <v>5.6314000000000002</v>
      </c>
      <c r="K112" s="231">
        <v>5.0338000000000003</v>
      </c>
      <c r="L112" s="231">
        <v>7.5819999999999999</v>
      </c>
      <c r="M112" s="231">
        <v>6.5133000000000001</v>
      </c>
      <c r="N112" s="231">
        <v>7.5701000000000001</v>
      </c>
      <c r="O112" s="231">
        <v>3.8029000000000002</v>
      </c>
      <c r="P112" s="231">
        <v>0</v>
      </c>
    </row>
    <row r="113" spans="1:16" s="255" customFormat="1" ht="15">
      <c r="A113" s="247">
        <v>38</v>
      </c>
      <c r="B113" s="231">
        <v>0</v>
      </c>
      <c r="C113" s="231">
        <v>0</v>
      </c>
      <c r="D113" s="231">
        <v>8.0776000000000003</v>
      </c>
      <c r="E113" s="231">
        <v>3.621</v>
      </c>
      <c r="F113" s="231">
        <v>9.4397000000000002</v>
      </c>
      <c r="G113" s="231">
        <v>4.6909999999999998</v>
      </c>
      <c r="H113" s="231">
        <v>7.1700999999999997</v>
      </c>
      <c r="I113" s="231">
        <v>4.0141999999999998</v>
      </c>
      <c r="J113" s="231">
        <v>5.5378999999999996</v>
      </c>
      <c r="K113" s="231">
        <v>5.0007000000000001</v>
      </c>
      <c r="L113" s="231">
        <v>7.5517000000000003</v>
      </c>
      <c r="M113" s="231">
        <v>6.3997999999999999</v>
      </c>
      <c r="N113" s="231">
        <v>7.4008000000000003</v>
      </c>
      <c r="O113" s="231">
        <v>3.8025000000000002</v>
      </c>
      <c r="P113" s="231">
        <v>0</v>
      </c>
    </row>
    <row r="114" spans="1:16" s="255" customFormat="1" ht="15">
      <c r="A114" s="247">
        <v>39</v>
      </c>
      <c r="B114" s="231">
        <v>0</v>
      </c>
      <c r="C114" s="231">
        <v>0</v>
      </c>
      <c r="D114" s="231">
        <v>7.8696000000000002</v>
      </c>
      <c r="E114" s="231">
        <v>3.6153</v>
      </c>
      <c r="F114" s="231">
        <v>8.9770000000000003</v>
      </c>
      <c r="G114" s="231">
        <v>4.6340000000000003</v>
      </c>
      <c r="H114" s="231">
        <v>7.1581999999999999</v>
      </c>
      <c r="I114" s="231">
        <v>3.9908000000000001</v>
      </c>
      <c r="J114" s="231">
        <v>5.4443000000000001</v>
      </c>
      <c r="K114" s="231">
        <v>4.9675000000000002</v>
      </c>
      <c r="L114" s="231">
        <v>7.5213999999999999</v>
      </c>
      <c r="M114" s="231">
        <v>6.2864000000000004</v>
      </c>
      <c r="N114" s="231">
        <v>7.2314999999999996</v>
      </c>
      <c r="O114" s="231">
        <v>3.8020999999999998</v>
      </c>
      <c r="P114" s="231">
        <v>0</v>
      </c>
    </row>
    <row r="115" spans="1:16" s="255" customFormat="1" ht="15">
      <c r="A115" s="247">
        <v>40</v>
      </c>
      <c r="B115" s="231">
        <v>0</v>
      </c>
      <c r="C115" s="231">
        <v>0</v>
      </c>
      <c r="D115" s="231">
        <v>7.6616</v>
      </c>
      <c r="E115" s="231">
        <v>3.6095999999999999</v>
      </c>
      <c r="F115" s="231">
        <v>8.5144000000000002</v>
      </c>
      <c r="G115" s="231">
        <v>4.577</v>
      </c>
      <c r="H115" s="231">
        <v>7.1463000000000001</v>
      </c>
      <c r="I115" s="231">
        <v>3.9674</v>
      </c>
      <c r="J115" s="231">
        <v>5.3506999999999998</v>
      </c>
      <c r="K115" s="231">
        <v>4.9343000000000004</v>
      </c>
      <c r="L115" s="231">
        <v>7.4911000000000003</v>
      </c>
      <c r="M115" s="231">
        <v>6.1729000000000003</v>
      </c>
      <c r="N115" s="231">
        <v>7.0621999999999998</v>
      </c>
      <c r="O115" s="231">
        <v>3.8016999999999999</v>
      </c>
      <c r="P115" s="231">
        <v>0</v>
      </c>
    </row>
    <row r="116" spans="1:16" s="255" customFormat="1" ht="15">
      <c r="A116" s="247">
        <v>41</v>
      </c>
      <c r="B116" s="231">
        <v>0</v>
      </c>
      <c r="C116" s="231">
        <v>0</v>
      </c>
      <c r="D116" s="231">
        <v>7.4537000000000004</v>
      </c>
      <c r="E116" s="231">
        <v>3.6038999999999999</v>
      </c>
      <c r="F116" s="231">
        <v>8.0518000000000001</v>
      </c>
      <c r="G116" s="231">
        <v>4.5198999999999998</v>
      </c>
      <c r="H116" s="231">
        <v>7.1344000000000003</v>
      </c>
      <c r="I116" s="231">
        <v>3.944</v>
      </c>
      <c r="J116" s="231">
        <v>5.2572000000000001</v>
      </c>
      <c r="K116" s="231">
        <v>4.9010999999999996</v>
      </c>
      <c r="L116" s="231">
        <v>7.4607999999999999</v>
      </c>
      <c r="M116" s="231">
        <v>6.0594000000000001</v>
      </c>
      <c r="N116" s="231">
        <v>6.8929</v>
      </c>
      <c r="O116" s="231">
        <v>3.8012999999999999</v>
      </c>
      <c r="P116" s="231">
        <v>0</v>
      </c>
    </row>
    <row r="117" spans="1:16" s="255" customFormat="1" ht="15">
      <c r="A117" s="247">
        <v>42</v>
      </c>
      <c r="B117" s="231">
        <v>0</v>
      </c>
      <c r="C117" s="231">
        <v>0</v>
      </c>
      <c r="D117" s="231">
        <v>7.2457000000000003</v>
      </c>
      <c r="E117" s="231">
        <v>3.5981000000000001</v>
      </c>
      <c r="F117" s="231">
        <v>7.5891000000000002</v>
      </c>
      <c r="G117" s="231">
        <v>4.4629000000000003</v>
      </c>
      <c r="H117" s="231">
        <v>7.1224999999999996</v>
      </c>
      <c r="I117" s="231">
        <v>3.9205000000000001</v>
      </c>
      <c r="J117" s="231">
        <v>5.1635999999999997</v>
      </c>
      <c r="K117" s="231">
        <v>4.8678999999999997</v>
      </c>
      <c r="L117" s="231">
        <v>7.4305000000000003</v>
      </c>
      <c r="M117" s="231">
        <v>5.9459</v>
      </c>
      <c r="N117" s="231">
        <v>6.7236000000000002</v>
      </c>
      <c r="O117" s="231">
        <v>3.8008999999999999</v>
      </c>
      <c r="P117" s="231">
        <v>0</v>
      </c>
    </row>
    <row r="118" spans="1:16" s="255" customFormat="1" ht="15">
      <c r="A118" s="247">
        <v>43</v>
      </c>
      <c r="B118" s="231">
        <v>0</v>
      </c>
      <c r="C118" s="231">
        <v>0</v>
      </c>
      <c r="D118" s="231">
        <v>6.9709000000000003</v>
      </c>
      <c r="E118" s="231">
        <v>3.5924</v>
      </c>
      <c r="F118" s="231">
        <v>7.4934000000000003</v>
      </c>
      <c r="G118" s="231">
        <v>4.3886000000000003</v>
      </c>
      <c r="H118" s="231">
        <v>6.8750999999999998</v>
      </c>
      <c r="I118" s="231">
        <v>3.8971</v>
      </c>
      <c r="J118" s="231">
        <v>5.5037000000000003</v>
      </c>
      <c r="K118" s="231">
        <v>4.7569999999999997</v>
      </c>
      <c r="L118" s="231">
        <v>7.3994999999999997</v>
      </c>
      <c r="M118" s="231">
        <v>5.9211</v>
      </c>
      <c r="N118" s="231">
        <v>6.6025</v>
      </c>
      <c r="O118" s="231">
        <v>3.8005</v>
      </c>
      <c r="P118" s="231">
        <v>0</v>
      </c>
    </row>
    <row r="119" spans="1:16" s="255" customFormat="1" ht="15">
      <c r="A119" s="247">
        <v>44</v>
      </c>
      <c r="B119" s="231">
        <v>0</v>
      </c>
      <c r="C119" s="231">
        <v>0</v>
      </c>
      <c r="D119" s="231">
        <v>6.6961000000000004</v>
      </c>
      <c r="E119" s="231">
        <v>3.5867</v>
      </c>
      <c r="F119" s="231">
        <v>7.3975999999999997</v>
      </c>
      <c r="G119" s="231">
        <v>4.3143000000000002</v>
      </c>
      <c r="H119" s="231">
        <v>6.6277999999999997</v>
      </c>
      <c r="I119" s="231">
        <v>3.8736999999999999</v>
      </c>
      <c r="J119" s="231">
        <v>5.8437999999999999</v>
      </c>
      <c r="K119" s="231">
        <v>4.6460999999999997</v>
      </c>
      <c r="L119" s="231">
        <v>7.3685</v>
      </c>
      <c r="M119" s="231">
        <v>5.8963000000000001</v>
      </c>
      <c r="N119" s="231">
        <v>6.4813999999999998</v>
      </c>
      <c r="O119" s="231">
        <v>3.8001</v>
      </c>
      <c r="P119" s="231">
        <v>0</v>
      </c>
    </row>
    <row r="120" spans="1:16" s="255" customFormat="1" ht="15">
      <c r="A120" s="247">
        <v>45</v>
      </c>
      <c r="B120" s="231">
        <v>0</v>
      </c>
      <c r="C120" s="231">
        <v>0</v>
      </c>
      <c r="D120" s="231">
        <v>7.0633999999999997</v>
      </c>
      <c r="E120" s="231">
        <v>3.9390000000000001</v>
      </c>
      <c r="F120" s="231">
        <v>8.0320999999999998</v>
      </c>
      <c r="G120" s="231">
        <v>4.6639999999999997</v>
      </c>
      <c r="H120" s="231">
        <v>7.0183999999999997</v>
      </c>
      <c r="I120" s="231">
        <v>4.2352999999999996</v>
      </c>
      <c r="J120" s="231">
        <v>6.8023999999999996</v>
      </c>
      <c r="K120" s="231">
        <v>4.9888000000000003</v>
      </c>
      <c r="L120" s="231">
        <v>8.0711999999999993</v>
      </c>
      <c r="M120" s="231">
        <v>6.4587000000000003</v>
      </c>
      <c r="N120" s="231">
        <v>6.9962999999999997</v>
      </c>
      <c r="O120" s="231">
        <v>4.1797000000000004</v>
      </c>
      <c r="P120" s="231">
        <v>0</v>
      </c>
    </row>
    <row r="121" spans="1:16" s="255" customFormat="1" ht="15">
      <c r="A121" s="247">
        <v>46</v>
      </c>
      <c r="B121" s="231">
        <v>0</v>
      </c>
      <c r="C121" s="231">
        <v>0</v>
      </c>
      <c r="D121" s="231">
        <v>6.7610999999999999</v>
      </c>
      <c r="E121" s="231">
        <v>3.9327000000000001</v>
      </c>
      <c r="F121" s="231">
        <v>7.9268000000000001</v>
      </c>
      <c r="G121" s="231">
        <v>4.5822000000000003</v>
      </c>
      <c r="H121" s="231">
        <v>6.7462999999999997</v>
      </c>
      <c r="I121" s="231">
        <v>4.2095000000000002</v>
      </c>
      <c r="J121" s="231">
        <v>7.1764999999999999</v>
      </c>
      <c r="K121" s="231">
        <v>4.8667999999999996</v>
      </c>
      <c r="L121" s="231">
        <v>8.0371000000000006</v>
      </c>
      <c r="M121" s="231">
        <v>6.4314</v>
      </c>
      <c r="N121" s="231">
        <v>6.8630000000000004</v>
      </c>
      <c r="O121" s="231">
        <v>4.1792999999999996</v>
      </c>
      <c r="P121" s="231">
        <v>0</v>
      </c>
    </row>
    <row r="122" spans="1:16" s="255" customFormat="1" ht="15">
      <c r="A122" s="247">
        <v>47</v>
      </c>
      <c r="B122" s="231">
        <v>0</v>
      </c>
      <c r="C122" s="231">
        <v>0</v>
      </c>
      <c r="D122" s="231">
        <v>6.4588000000000001</v>
      </c>
      <c r="E122" s="231">
        <v>3.9264000000000001</v>
      </c>
      <c r="F122" s="231">
        <v>7.8215000000000003</v>
      </c>
      <c r="G122" s="231">
        <v>4.5004999999999997</v>
      </c>
      <c r="H122" s="231">
        <v>6.4741999999999997</v>
      </c>
      <c r="I122" s="231">
        <v>4.1837</v>
      </c>
      <c r="J122" s="231">
        <v>7.5506000000000002</v>
      </c>
      <c r="K122" s="231">
        <v>4.7447999999999997</v>
      </c>
      <c r="L122" s="231">
        <v>8.0030000000000001</v>
      </c>
      <c r="M122" s="231">
        <v>6.4040999999999997</v>
      </c>
      <c r="N122" s="231">
        <v>6.7298</v>
      </c>
      <c r="O122" s="231">
        <v>4.1787999999999998</v>
      </c>
      <c r="P122" s="231">
        <v>0</v>
      </c>
    </row>
    <row r="123" spans="1:16" s="255" customFormat="1" ht="15">
      <c r="A123" s="247">
        <v>48</v>
      </c>
      <c r="B123" s="231">
        <v>0</v>
      </c>
      <c r="C123" s="231">
        <v>0</v>
      </c>
      <c r="D123" s="231">
        <v>6.1565000000000003</v>
      </c>
      <c r="E123" s="231">
        <v>3.9201000000000001</v>
      </c>
      <c r="F123" s="231">
        <v>7.7161999999999997</v>
      </c>
      <c r="G123" s="231">
        <v>4.4188000000000001</v>
      </c>
      <c r="H123" s="231">
        <v>6.2020999999999997</v>
      </c>
      <c r="I123" s="231">
        <v>4.1580000000000004</v>
      </c>
      <c r="J123" s="231">
        <v>7.9246999999999996</v>
      </c>
      <c r="K123" s="231">
        <v>4.6227999999999998</v>
      </c>
      <c r="L123" s="231">
        <v>7.9688999999999997</v>
      </c>
      <c r="M123" s="231">
        <v>6.3768000000000002</v>
      </c>
      <c r="N123" s="231">
        <v>6.5964999999999998</v>
      </c>
      <c r="O123" s="231">
        <v>4.1783999999999999</v>
      </c>
      <c r="P123" s="231">
        <v>0</v>
      </c>
    </row>
    <row r="124" spans="1:16" s="255" customFormat="1" ht="15">
      <c r="A124" s="247">
        <v>49</v>
      </c>
      <c r="B124" s="231">
        <v>0</v>
      </c>
      <c r="C124" s="231">
        <v>0</v>
      </c>
      <c r="D124" s="231">
        <v>5.8540999999999999</v>
      </c>
      <c r="E124" s="231">
        <v>3.9138000000000002</v>
      </c>
      <c r="F124" s="231">
        <v>7.6108000000000002</v>
      </c>
      <c r="G124" s="231">
        <v>4.3369999999999997</v>
      </c>
      <c r="H124" s="231">
        <v>5.93</v>
      </c>
      <c r="I124" s="231">
        <v>4.1322000000000001</v>
      </c>
      <c r="J124" s="231">
        <v>8.2988</v>
      </c>
      <c r="K124" s="231">
        <v>4.5007999999999999</v>
      </c>
      <c r="L124" s="231">
        <v>7.9348000000000001</v>
      </c>
      <c r="M124" s="231">
        <v>6.3494999999999999</v>
      </c>
      <c r="N124" s="231">
        <v>6.4633000000000003</v>
      </c>
      <c r="O124" s="231">
        <v>4.1779000000000002</v>
      </c>
      <c r="P124" s="231">
        <v>0</v>
      </c>
    </row>
    <row r="125" spans="1:16" s="255" customFormat="1" ht="15">
      <c r="A125" s="247">
        <v>50</v>
      </c>
      <c r="B125" s="231">
        <v>0</v>
      </c>
      <c r="C125" s="231">
        <v>0</v>
      </c>
      <c r="D125" s="231">
        <v>5.5518000000000001</v>
      </c>
      <c r="E125" s="231">
        <v>3.9075000000000002</v>
      </c>
      <c r="F125" s="231">
        <v>7.5054999999999996</v>
      </c>
      <c r="G125" s="231">
        <v>4.2553000000000001</v>
      </c>
      <c r="H125" s="231">
        <v>5.6578999999999997</v>
      </c>
      <c r="I125" s="231">
        <v>4.1063999999999998</v>
      </c>
      <c r="J125" s="231">
        <v>8.673</v>
      </c>
      <c r="K125" s="231">
        <v>4.3788</v>
      </c>
      <c r="L125" s="231">
        <v>7.9006999999999996</v>
      </c>
      <c r="M125" s="231">
        <v>6.3221999999999996</v>
      </c>
      <c r="N125" s="231">
        <v>6.33</v>
      </c>
      <c r="O125" s="231">
        <v>4.1775000000000002</v>
      </c>
      <c r="P125" s="231">
        <v>0</v>
      </c>
    </row>
    <row r="126" spans="1:16" s="255" customFormat="1" ht="15">
      <c r="A126" s="247">
        <v>51</v>
      </c>
      <c r="B126" s="231">
        <v>0</v>
      </c>
      <c r="C126" s="231">
        <v>0</v>
      </c>
      <c r="D126" s="231">
        <v>5.2495000000000003</v>
      </c>
      <c r="E126" s="231">
        <v>3.9011999999999998</v>
      </c>
      <c r="F126" s="231">
        <v>7.4001999999999999</v>
      </c>
      <c r="G126" s="231">
        <v>4.1734999999999998</v>
      </c>
      <c r="H126" s="231">
        <v>5.3856999999999999</v>
      </c>
      <c r="I126" s="231">
        <v>4.0805999999999996</v>
      </c>
      <c r="J126" s="231">
        <v>9.0471000000000004</v>
      </c>
      <c r="K126" s="231">
        <v>4.2568000000000001</v>
      </c>
      <c r="L126" s="231">
        <v>7.8666</v>
      </c>
      <c r="M126" s="231">
        <v>6.2949000000000002</v>
      </c>
      <c r="N126" s="231">
        <v>6.1967999999999996</v>
      </c>
      <c r="O126" s="231">
        <v>4.1771000000000003</v>
      </c>
      <c r="P126" s="231">
        <v>0</v>
      </c>
    </row>
    <row r="127" spans="1:16" s="255" customFormat="1" ht="15">
      <c r="A127" s="247">
        <v>52</v>
      </c>
      <c r="B127" s="231">
        <v>0</v>
      </c>
      <c r="C127" s="231">
        <v>0</v>
      </c>
      <c r="D127" s="231">
        <v>4.9471999999999996</v>
      </c>
      <c r="E127" s="231">
        <v>3.8948999999999998</v>
      </c>
      <c r="F127" s="231">
        <v>7.2949000000000002</v>
      </c>
      <c r="G127" s="231">
        <v>4.0918000000000001</v>
      </c>
      <c r="H127" s="231">
        <v>5.1135999999999999</v>
      </c>
      <c r="I127" s="231">
        <v>4.0548999999999999</v>
      </c>
      <c r="J127" s="231">
        <v>9.4212000000000007</v>
      </c>
      <c r="K127" s="231">
        <v>4.1348000000000003</v>
      </c>
      <c r="L127" s="231">
        <v>7.8324999999999996</v>
      </c>
      <c r="M127" s="231">
        <v>6.2675999999999998</v>
      </c>
      <c r="N127" s="231">
        <v>6.0635000000000003</v>
      </c>
      <c r="O127" s="231">
        <v>4.1765999999999996</v>
      </c>
      <c r="P127" s="231">
        <v>0</v>
      </c>
    </row>
    <row r="128" spans="1:16" s="255" customFormat="1" ht="15">
      <c r="A128" s="247">
        <v>53</v>
      </c>
      <c r="B128" s="231">
        <v>0</v>
      </c>
      <c r="C128" s="231">
        <v>0</v>
      </c>
      <c r="D128" s="231">
        <v>4.6448999999999998</v>
      </c>
      <c r="E128" s="231">
        <v>3.8885999999999998</v>
      </c>
      <c r="F128" s="231">
        <v>7.1896000000000004</v>
      </c>
      <c r="G128" s="231">
        <v>4.0101000000000004</v>
      </c>
      <c r="H128" s="231">
        <v>4.8414999999999999</v>
      </c>
      <c r="I128" s="231">
        <v>4.0290999999999997</v>
      </c>
      <c r="J128" s="231">
        <v>9.7952999999999992</v>
      </c>
      <c r="K128" s="231">
        <v>4.0128000000000004</v>
      </c>
      <c r="L128" s="231">
        <v>7.7984</v>
      </c>
      <c r="M128" s="231">
        <v>6.2403000000000004</v>
      </c>
      <c r="N128" s="231">
        <v>5.9302999999999999</v>
      </c>
      <c r="O128" s="231">
        <v>4.1761999999999997</v>
      </c>
      <c r="P128" s="231">
        <v>0</v>
      </c>
    </row>
    <row r="129" spans="1:16" s="255" customFormat="1" ht="15">
      <c r="A129" s="247">
        <v>54</v>
      </c>
      <c r="B129" s="231">
        <v>0</v>
      </c>
      <c r="C129" s="231">
        <v>0</v>
      </c>
      <c r="D129" s="231">
        <v>4.3426</v>
      </c>
      <c r="E129" s="231">
        <v>3.8822999999999999</v>
      </c>
      <c r="F129" s="231">
        <v>7.0842999999999998</v>
      </c>
      <c r="G129" s="231">
        <v>3.9283000000000001</v>
      </c>
      <c r="H129" s="231">
        <v>4.5693999999999999</v>
      </c>
      <c r="I129" s="231">
        <v>4.0033000000000003</v>
      </c>
      <c r="J129" s="231">
        <v>10.169499999999999</v>
      </c>
      <c r="K129" s="231">
        <v>3.8908</v>
      </c>
      <c r="L129" s="231">
        <v>7.7643000000000004</v>
      </c>
      <c r="M129" s="231">
        <v>6.2130000000000001</v>
      </c>
      <c r="N129" s="231">
        <v>5.7969999999999997</v>
      </c>
      <c r="O129" s="231">
        <v>4.1757</v>
      </c>
      <c r="P129" s="231">
        <v>0</v>
      </c>
    </row>
    <row r="130" spans="1:16" s="255" customFormat="1" ht="15">
      <c r="A130" s="247">
        <v>55</v>
      </c>
      <c r="B130" s="231">
        <v>0</v>
      </c>
      <c r="C130" s="231">
        <v>0</v>
      </c>
      <c r="D130" s="231">
        <v>4.3383000000000003</v>
      </c>
      <c r="E130" s="231">
        <v>3.8784000000000001</v>
      </c>
      <c r="F130" s="231">
        <v>7.0753000000000004</v>
      </c>
      <c r="G130" s="231">
        <v>3.9232999999999998</v>
      </c>
      <c r="H130" s="231">
        <v>4.5206999999999997</v>
      </c>
      <c r="I130" s="231">
        <v>3.9893999999999998</v>
      </c>
      <c r="J130" s="231">
        <v>9.6425000000000001</v>
      </c>
      <c r="K130" s="231">
        <v>3.8847999999999998</v>
      </c>
      <c r="L130" s="231">
        <v>7.6467000000000001</v>
      </c>
      <c r="M130" s="231">
        <v>6.157</v>
      </c>
      <c r="N130" s="231">
        <v>5.7062999999999997</v>
      </c>
      <c r="O130" s="231">
        <v>4.1753</v>
      </c>
      <c r="P130" s="231">
        <v>0</v>
      </c>
    </row>
    <row r="131" spans="1:16" s="255" customFormat="1" ht="15">
      <c r="A131" s="247">
        <v>56</v>
      </c>
      <c r="B131" s="231">
        <v>0</v>
      </c>
      <c r="C131" s="231">
        <v>0</v>
      </c>
      <c r="D131" s="231">
        <v>4.3338999999999999</v>
      </c>
      <c r="E131" s="231">
        <v>3.8744999999999998</v>
      </c>
      <c r="F131" s="231">
        <v>7.0663</v>
      </c>
      <c r="G131" s="231">
        <v>3.9182999999999999</v>
      </c>
      <c r="H131" s="231">
        <v>4.4718999999999998</v>
      </c>
      <c r="I131" s="231">
        <v>3.9754</v>
      </c>
      <c r="J131" s="231">
        <v>9.1155000000000008</v>
      </c>
      <c r="K131" s="231">
        <v>3.8788</v>
      </c>
      <c r="L131" s="231">
        <v>7.5290999999999997</v>
      </c>
      <c r="M131" s="231">
        <v>6.1009000000000002</v>
      </c>
      <c r="N131" s="231">
        <v>5.6157000000000004</v>
      </c>
      <c r="O131" s="231">
        <v>4.1749000000000001</v>
      </c>
      <c r="P131" s="231">
        <v>0</v>
      </c>
    </row>
    <row r="132" spans="1:16" s="255" customFormat="1" ht="15">
      <c r="A132" s="247">
        <v>57</v>
      </c>
      <c r="B132" s="231">
        <v>0</v>
      </c>
      <c r="C132" s="231">
        <v>0</v>
      </c>
      <c r="D132" s="231">
        <v>4.3296000000000001</v>
      </c>
      <c r="E132" s="231">
        <v>3.8706</v>
      </c>
      <c r="F132" s="231">
        <v>7.0572999999999997</v>
      </c>
      <c r="G132" s="231">
        <v>3.9134000000000002</v>
      </c>
      <c r="H132" s="231">
        <v>4.4231999999999996</v>
      </c>
      <c r="I132" s="231">
        <v>3.9613999999999998</v>
      </c>
      <c r="J132" s="231">
        <v>8.5884999999999998</v>
      </c>
      <c r="K132" s="231">
        <v>3.8727999999999998</v>
      </c>
      <c r="L132" s="231">
        <v>7.4115000000000002</v>
      </c>
      <c r="M132" s="231">
        <v>6.0449000000000002</v>
      </c>
      <c r="N132" s="231">
        <v>5.5250000000000004</v>
      </c>
      <c r="O132" s="231">
        <v>4.1744000000000003</v>
      </c>
      <c r="P132" s="231">
        <v>0</v>
      </c>
    </row>
    <row r="133" spans="1:16" s="255" customFormat="1" ht="15">
      <c r="A133" s="247">
        <v>58</v>
      </c>
      <c r="B133" s="231">
        <v>0</v>
      </c>
      <c r="C133" s="231">
        <v>0</v>
      </c>
      <c r="D133" s="231">
        <v>4.3251999999999997</v>
      </c>
      <c r="E133" s="231">
        <v>3.8666999999999998</v>
      </c>
      <c r="F133" s="231">
        <v>7.0483000000000002</v>
      </c>
      <c r="G133" s="231">
        <v>3.9083999999999999</v>
      </c>
      <c r="H133" s="231">
        <v>4.3743999999999996</v>
      </c>
      <c r="I133" s="231">
        <v>3.9474</v>
      </c>
      <c r="J133" s="231">
        <v>8.0614000000000008</v>
      </c>
      <c r="K133" s="231">
        <v>3.8668</v>
      </c>
      <c r="L133" s="231">
        <v>7.2938999999999998</v>
      </c>
      <c r="M133" s="231">
        <v>5.9888000000000003</v>
      </c>
      <c r="N133" s="231">
        <v>5.4343000000000004</v>
      </c>
      <c r="O133" s="231">
        <v>4.1740000000000004</v>
      </c>
      <c r="P133" s="231">
        <v>0</v>
      </c>
    </row>
    <row r="134" spans="1:16" s="255" customFormat="1" ht="15">
      <c r="A134" s="247">
        <v>59</v>
      </c>
      <c r="B134" s="231">
        <v>0</v>
      </c>
      <c r="C134" s="231">
        <v>0</v>
      </c>
      <c r="D134" s="231">
        <v>4.3209</v>
      </c>
      <c r="E134" s="231">
        <v>3.8628</v>
      </c>
      <c r="F134" s="231">
        <v>7.0392999999999999</v>
      </c>
      <c r="G134" s="231">
        <v>3.9034</v>
      </c>
      <c r="H134" s="231">
        <v>4.3257000000000003</v>
      </c>
      <c r="I134" s="231">
        <v>3.9333999999999998</v>
      </c>
      <c r="J134" s="231">
        <v>7.5343999999999998</v>
      </c>
      <c r="K134" s="231">
        <v>3.8607999999999998</v>
      </c>
      <c r="L134" s="231">
        <v>7.1764000000000001</v>
      </c>
      <c r="M134" s="231">
        <v>5.9328000000000003</v>
      </c>
      <c r="N134" s="231">
        <v>5.3437000000000001</v>
      </c>
      <c r="O134" s="231">
        <v>4.1734999999999998</v>
      </c>
      <c r="P134" s="231">
        <v>0</v>
      </c>
    </row>
    <row r="135" spans="1:16" s="255" customFormat="1" ht="15">
      <c r="A135" s="247">
        <v>60</v>
      </c>
      <c r="B135" s="231">
        <v>0</v>
      </c>
      <c r="C135" s="231">
        <v>0</v>
      </c>
      <c r="D135" s="231">
        <v>4.3164999999999996</v>
      </c>
      <c r="E135" s="231">
        <v>3.8589000000000002</v>
      </c>
      <c r="F135" s="231">
        <v>7.0303000000000004</v>
      </c>
      <c r="G135" s="231">
        <v>3.8984000000000001</v>
      </c>
      <c r="H135" s="231">
        <v>4.2769000000000004</v>
      </c>
      <c r="I135" s="231">
        <v>3.9194</v>
      </c>
      <c r="J135" s="231">
        <v>7.0073999999999996</v>
      </c>
      <c r="K135" s="231">
        <v>3.8548</v>
      </c>
      <c r="L135" s="231">
        <v>7.0587999999999997</v>
      </c>
      <c r="M135" s="231">
        <v>5.8766999999999996</v>
      </c>
      <c r="N135" s="231">
        <v>5.2530000000000001</v>
      </c>
      <c r="O135" s="231">
        <v>4.1730999999999998</v>
      </c>
      <c r="P135" s="231">
        <v>0</v>
      </c>
    </row>
    <row r="136" spans="1:16" s="255" customFormat="1">
      <c r="A136" s="254"/>
      <c r="B136" s="75"/>
      <c r="C136" s="75"/>
      <c r="D136" s="75"/>
      <c r="E136" s="75"/>
      <c r="F136" s="75"/>
      <c r="G136" s="75"/>
      <c r="H136" s="75"/>
      <c r="I136" s="75"/>
      <c r="J136" s="75"/>
      <c r="K136" s="75"/>
      <c r="L136" s="75"/>
      <c r="M136" s="75"/>
      <c r="N136" s="75"/>
      <c r="O136" s="75"/>
      <c r="P136" s="75"/>
    </row>
    <row r="137" spans="1:16" s="255" customFormat="1">
      <c r="A137" s="73" t="e">
        <f>HLOOKUP('[3]NEER Claim Cost Calculator'!$I$22, B141:P202, MATCH('[3]NEER Claim Cost Calculator'!$K$22,A141:A202))</f>
        <v>#N/A</v>
      </c>
      <c r="B137" s="75"/>
      <c r="C137" s="75"/>
      <c r="D137" s="75"/>
      <c r="E137" s="75"/>
      <c r="F137" s="75"/>
      <c r="G137" s="75"/>
      <c r="H137" s="75"/>
      <c r="I137" s="75"/>
      <c r="J137" s="75"/>
      <c r="K137" s="75"/>
      <c r="L137" s="75"/>
      <c r="M137" s="75"/>
      <c r="N137" s="75"/>
      <c r="O137" s="75"/>
      <c r="P137" s="75"/>
    </row>
    <row r="138" spans="1:16" s="253" customFormat="1">
      <c r="A138" s="467" t="s">
        <v>11449</v>
      </c>
      <c r="B138" s="467"/>
      <c r="C138" s="467"/>
      <c r="D138" s="467"/>
      <c r="E138" s="467"/>
      <c r="F138" s="467"/>
      <c r="G138" s="467"/>
      <c r="H138" s="467"/>
      <c r="I138" s="467"/>
      <c r="J138" s="467"/>
      <c r="K138" s="467"/>
      <c r="L138" s="467"/>
      <c r="M138" s="467"/>
      <c r="N138" s="467"/>
      <c r="O138" s="467"/>
      <c r="P138" s="467"/>
    </row>
    <row r="139" spans="1:16" s="255" customFormat="1">
      <c r="A139" s="471" t="s">
        <v>7335</v>
      </c>
      <c r="B139" s="471"/>
      <c r="C139" s="471"/>
      <c r="D139" s="471"/>
      <c r="E139" s="471"/>
      <c r="F139" s="471"/>
      <c r="G139" s="471"/>
      <c r="H139" s="471"/>
      <c r="I139" s="471"/>
      <c r="J139" s="471"/>
      <c r="K139" s="471"/>
      <c r="L139" s="471"/>
      <c r="M139" s="471"/>
      <c r="N139" s="471"/>
      <c r="O139" s="471"/>
      <c r="P139" s="471"/>
    </row>
    <row r="140" spans="1:16" s="255" customFormat="1">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s="255" customFormat="1">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s="255" customFormat="1" ht="15">
      <c r="A142" s="247">
        <v>0</v>
      </c>
      <c r="B142" s="231">
        <v>0</v>
      </c>
      <c r="C142" s="231">
        <v>0</v>
      </c>
      <c r="D142" s="231">
        <v>14.7624</v>
      </c>
      <c r="E142" s="231">
        <v>3.1240000000000001</v>
      </c>
      <c r="F142" s="231">
        <v>20.913699999999999</v>
      </c>
      <c r="G142" s="231">
        <v>3.7602000000000002</v>
      </c>
      <c r="H142" s="231">
        <v>24.694299999999998</v>
      </c>
      <c r="I142" s="231">
        <v>5.9462000000000002</v>
      </c>
      <c r="J142" s="231">
        <v>28.8445</v>
      </c>
      <c r="K142" s="231">
        <v>2.6671999999999998</v>
      </c>
      <c r="L142" s="231">
        <v>4.9980000000000002</v>
      </c>
      <c r="M142" s="231">
        <v>3.9739</v>
      </c>
      <c r="N142" s="231">
        <v>0</v>
      </c>
      <c r="O142" s="231">
        <v>0</v>
      </c>
      <c r="P142" s="231">
        <v>0</v>
      </c>
    </row>
    <row r="143" spans="1:16" s="255" customFormat="1" ht="15">
      <c r="A143" s="247">
        <v>1</v>
      </c>
      <c r="B143" s="231">
        <v>0</v>
      </c>
      <c r="C143" s="231">
        <v>0</v>
      </c>
      <c r="D143" s="231">
        <v>13.1221</v>
      </c>
      <c r="E143" s="231">
        <v>2.7768999999999999</v>
      </c>
      <c r="F143" s="231">
        <v>18.59</v>
      </c>
      <c r="G143" s="231">
        <v>3.3424</v>
      </c>
      <c r="H143" s="231">
        <v>21.950500000000002</v>
      </c>
      <c r="I143" s="231">
        <v>5.2854999999999999</v>
      </c>
      <c r="J143" s="231">
        <v>25.639600000000002</v>
      </c>
      <c r="K143" s="231">
        <v>2.3708999999999998</v>
      </c>
      <c r="L143" s="231">
        <v>4.4427000000000003</v>
      </c>
      <c r="M143" s="231">
        <v>3.5324</v>
      </c>
      <c r="N143" s="231">
        <v>0</v>
      </c>
      <c r="O143" s="231">
        <v>0</v>
      </c>
      <c r="P143" s="231">
        <v>0</v>
      </c>
    </row>
    <row r="144" spans="1:16" s="255" customFormat="1" ht="15">
      <c r="A144" s="247">
        <v>2</v>
      </c>
      <c r="B144" s="231">
        <v>0</v>
      </c>
      <c r="C144" s="231">
        <v>0</v>
      </c>
      <c r="D144" s="231">
        <v>11.4818</v>
      </c>
      <c r="E144" s="231">
        <v>2.4298000000000002</v>
      </c>
      <c r="F144" s="231">
        <v>16.266200000000001</v>
      </c>
      <c r="G144" s="231">
        <v>2.9245999999999999</v>
      </c>
      <c r="H144" s="231">
        <v>19.206700000000001</v>
      </c>
      <c r="I144" s="231">
        <v>4.6247999999999996</v>
      </c>
      <c r="J144" s="231">
        <v>22.4346</v>
      </c>
      <c r="K144" s="231">
        <v>2.0745</v>
      </c>
      <c r="L144" s="231">
        <v>3.8873000000000002</v>
      </c>
      <c r="M144" s="231">
        <v>3.0908000000000002</v>
      </c>
      <c r="N144" s="231">
        <v>0</v>
      </c>
      <c r="O144" s="231">
        <v>0</v>
      </c>
      <c r="P144" s="231">
        <v>0</v>
      </c>
    </row>
    <row r="145" spans="1:16" s="255" customFormat="1" ht="15">
      <c r="A145" s="247">
        <v>3</v>
      </c>
      <c r="B145" s="231">
        <v>0</v>
      </c>
      <c r="C145" s="231">
        <v>0</v>
      </c>
      <c r="D145" s="231">
        <v>9.8415999999999997</v>
      </c>
      <c r="E145" s="231">
        <v>2.0827</v>
      </c>
      <c r="F145" s="231">
        <v>13.942500000000001</v>
      </c>
      <c r="G145" s="231">
        <v>2.5068000000000001</v>
      </c>
      <c r="H145" s="231">
        <v>16.462900000000001</v>
      </c>
      <c r="I145" s="231">
        <v>3.9641999999999999</v>
      </c>
      <c r="J145" s="231">
        <v>19.229700000000001</v>
      </c>
      <c r="K145" s="231">
        <v>1.7782</v>
      </c>
      <c r="L145" s="231">
        <v>3.3319999999999999</v>
      </c>
      <c r="M145" s="231">
        <v>2.6493000000000002</v>
      </c>
      <c r="N145" s="231">
        <v>0</v>
      </c>
      <c r="O145" s="231">
        <v>0</v>
      </c>
      <c r="P145" s="231">
        <v>0</v>
      </c>
    </row>
    <row r="146" spans="1:16" s="255" customFormat="1" ht="15">
      <c r="A146" s="247">
        <v>4</v>
      </c>
      <c r="B146" s="231">
        <v>0</v>
      </c>
      <c r="C146" s="231">
        <v>0</v>
      </c>
      <c r="D146" s="231">
        <v>8.2012999999999998</v>
      </c>
      <c r="E146" s="231">
        <v>1.7356</v>
      </c>
      <c r="F146" s="231">
        <v>11.6187</v>
      </c>
      <c r="G146" s="231">
        <v>2.089</v>
      </c>
      <c r="H146" s="231">
        <v>13.719099999999999</v>
      </c>
      <c r="I146" s="231">
        <v>3.3035000000000001</v>
      </c>
      <c r="J146" s="231">
        <v>16.024699999999999</v>
      </c>
      <c r="K146" s="231">
        <v>1.4818</v>
      </c>
      <c r="L146" s="231">
        <v>2.7766999999999999</v>
      </c>
      <c r="M146" s="231">
        <v>2.2077</v>
      </c>
      <c r="N146" s="231">
        <v>0</v>
      </c>
      <c r="O146" s="231">
        <v>0</v>
      </c>
      <c r="P146" s="231">
        <v>0</v>
      </c>
    </row>
    <row r="147" spans="1:16" s="255" customFormat="1" ht="15">
      <c r="A147" s="247">
        <v>5</v>
      </c>
      <c r="B147" s="231">
        <v>0</v>
      </c>
      <c r="C147" s="231">
        <v>0</v>
      </c>
      <c r="D147" s="231">
        <v>6.5609999999999999</v>
      </c>
      <c r="E147" s="231">
        <v>1.3885000000000001</v>
      </c>
      <c r="F147" s="231">
        <v>9.2949999999999999</v>
      </c>
      <c r="G147" s="231">
        <v>1.6712</v>
      </c>
      <c r="H147" s="231">
        <v>10.975199999999999</v>
      </c>
      <c r="I147" s="231">
        <v>2.6427999999999998</v>
      </c>
      <c r="J147" s="231">
        <v>12.819800000000001</v>
      </c>
      <c r="K147" s="231">
        <v>1.1854</v>
      </c>
      <c r="L147" s="231">
        <v>2.2212999999999998</v>
      </c>
      <c r="M147" s="231">
        <v>1.7662</v>
      </c>
      <c r="N147" s="231">
        <v>0</v>
      </c>
      <c r="O147" s="231">
        <v>0</v>
      </c>
      <c r="P147" s="231">
        <v>0</v>
      </c>
    </row>
    <row r="148" spans="1:16" s="255" customFormat="1" ht="15">
      <c r="A148" s="247">
        <v>6</v>
      </c>
      <c r="B148" s="231">
        <v>0</v>
      </c>
      <c r="C148" s="231">
        <v>0</v>
      </c>
      <c r="D148" s="231">
        <v>4.9207999999999998</v>
      </c>
      <c r="E148" s="231">
        <v>1.0412999999999999</v>
      </c>
      <c r="F148" s="231">
        <v>6.9711999999999996</v>
      </c>
      <c r="G148" s="231">
        <v>1.2534000000000001</v>
      </c>
      <c r="H148" s="231">
        <v>8.2314000000000007</v>
      </c>
      <c r="I148" s="231">
        <v>1.9821</v>
      </c>
      <c r="J148" s="231">
        <v>9.6148000000000007</v>
      </c>
      <c r="K148" s="231">
        <v>0.8891</v>
      </c>
      <c r="L148" s="231">
        <v>1.6659999999999999</v>
      </c>
      <c r="M148" s="231">
        <v>1.3246</v>
      </c>
      <c r="N148" s="231">
        <v>0</v>
      </c>
      <c r="O148" s="231">
        <v>0</v>
      </c>
      <c r="P148" s="231">
        <v>0</v>
      </c>
    </row>
    <row r="149" spans="1:16" s="255" customFormat="1" ht="15">
      <c r="A149" s="247">
        <v>7</v>
      </c>
      <c r="B149" s="231">
        <v>0</v>
      </c>
      <c r="C149" s="231">
        <v>0</v>
      </c>
      <c r="D149" s="231">
        <v>4.8103999999999996</v>
      </c>
      <c r="E149" s="231">
        <v>1.0124</v>
      </c>
      <c r="F149" s="231">
        <v>6.5746000000000002</v>
      </c>
      <c r="G149" s="231">
        <v>1.2185999999999999</v>
      </c>
      <c r="H149" s="231">
        <v>7.8712999999999997</v>
      </c>
      <c r="I149" s="231">
        <v>1.927</v>
      </c>
      <c r="J149" s="231">
        <v>9.2246000000000006</v>
      </c>
      <c r="K149" s="231">
        <v>0.86439999999999995</v>
      </c>
      <c r="L149" s="231">
        <v>1.8584000000000001</v>
      </c>
      <c r="M149" s="231">
        <v>1.3063</v>
      </c>
      <c r="N149" s="231">
        <v>0</v>
      </c>
      <c r="O149" s="231">
        <v>0</v>
      </c>
      <c r="P149" s="231">
        <v>0</v>
      </c>
    </row>
    <row r="150" spans="1:16" s="255" customFormat="1" ht="15">
      <c r="A150" s="247">
        <v>8</v>
      </c>
      <c r="B150" s="231">
        <v>0</v>
      </c>
      <c r="C150" s="231">
        <v>0</v>
      </c>
      <c r="D150" s="231">
        <v>4.7</v>
      </c>
      <c r="E150" s="231">
        <v>0.98350000000000004</v>
      </c>
      <c r="F150" s="231">
        <v>6.1779000000000002</v>
      </c>
      <c r="G150" s="231">
        <v>1.1838</v>
      </c>
      <c r="H150" s="231">
        <v>7.5111999999999997</v>
      </c>
      <c r="I150" s="231">
        <v>1.8720000000000001</v>
      </c>
      <c r="J150" s="231">
        <v>8.8344000000000005</v>
      </c>
      <c r="K150" s="231">
        <v>0.8397</v>
      </c>
      <c r="L150" s="231">
        <v>2.0508000000000002</v>
      </c>
      <c r="M150" s="231">
        <v>1.2879</v>
      </c>
      <c r="N150" s="231">
        <v>0</v>
      </c>
      <c r="O150" s="231">
        <v>0</v>
      </c>
      <c r="P150" s="231">
        <v>0</v>
      </c>
    </row>
    <row r="151" spans="1:16" s="255" customFormat="1" ht="15">
      <c r="A151" s="247">
        <v>9</v>
      </c>
      <c r="B151" s="231">
        <v>0</v>
      </c>
      <c r="C151" s="231">
        <v>0</v>
      </c>
      <c r="D151" s="231">
        <v>4.5895999999999999</v>
      </c>
      <c r="E151" s="231">
        <v>0.9546</v>
      </c>
      <c r="F151" s="231">
        <v>5.7812999999999999</v>
      </c>
      <c r="G151" s="231">
        <v>1.149</v>
      </c>
      <c r="H151" s="231">
        <v>7.1509999999999998</v>
      </c>
      <c r="I151" s="231">
        <v>1.8169</v>
      </c>
      <c r="J151" s="231">
        <v>8.4441000000000006</v>
      </c>
      <c r="K151" s="231">
        <v>0.81499999999999995</v>
      </c>
      <c r="L151" s="231">
        <v>2.2433000000000001</v>
      </c>
      <c r="M151" s="231">
        <v>1.2695000000000001</v>
      </c>
      <c r="N151" s="231">
        <v>0</v>
      </c>
      <c r="O151" s="231">
        <v>0</v>
      </c>
      <c r="P151" s="231">
        <v>0</v>
      </c>
    </row>
    <row r="152" spans="1:16" s="255" customFormat="1" ht="15">
      <c r="A152" s="247">
        <v>10</v>
      </c>
      <c r="B152" s="231">
        <v>0</v>
      </c>
      <c r="C152" s="231">
        <v>0</v>
      </c>
      <c r="D152" s="231">
        <v>4.4793000000000003</v>
      </c>
      <c r="E152" s="231">
        <v>0.92559999999999998</v>
      </c>
      <c r="F152" s="231">
        <v>5.3845999999999998</v>
      </c>
      <c r="G152" s="231">
        <v>1.1141000000000001</v>
      </c>
      <c r="H152" s="231">
        <v>6.7908999999999997</v>
      </c>
      <c r="I152" s="231">
        <v>1.7618</v>
      </c>
      <c r="J152" s="231">
        <v>8.0539000000000005</v>
      </c>
      <c r="K152" s="231">
        <v>0.7903</v>
      </c>
      <c r="L152" s="231">
        <v>2.4357000000000002</v>
      </c>
      <c r="M152" s="231">
        <v>1.2511000000000001</v>
      </c>
      <c r="N152" s="231">
        <v>0</v>
      </c>
      <c r="O152" s="231">
        <v>0</v>
      </c>
      <c r="P152" s="231">
        <v>0</v>
      </c>
    </row>
    <row r="153" spans="1:16" s="255" customFormat="1" ht="15">
      <c r="A153" s="247">
        <v>11</v>
      </c>
      <c r="B153" s="231">
        <v>0</v>
      </c>
      <c r="C153" s="231">
        <v>0</v>
      </c>
      <c r="D153" s="231">
        <v>4.3689</v>
      </c>
      <c r="E153" s="231">
        <v>0.89670000000000005</v>
      </c>
      <c r="F153" s="231">
        <v>4.9880000000000004</v>
      </c>
      <c r="G153" s="231">
        <v>1.0792999999999999</v>
      </c>
      <c r="H153" s="231">
        <v>6.4306999999999999</v>
      </c>
      <c r="I153" s="231">
        <v>1.7068000000000001</v>
      </c>
      <c r="J153" s="231">
        <v>7.6637000000000004</v>
      </c>
      <c r="K153" s="231">
        <v>0.76559999999999995</v>
      </c>
      <c r="L153" s="231">
        <v>2.6280999999999999</v>
      </c>
      <c r="M153" s="231">
        <v>1.2326999999999999</v>
      </c>
      <c r="N153" s="231">
        <v>0</v>
      </c>
      <c r="O153" s="231">
        <v>0</v>
      </c>
      <c r="P153" s="231">
        <v>0</v>
      </c>
    </row>
    <row r="154" spans="1:16" s="255" customFormat="1" ht="15">
      <c r="A154" s="247">
        <v>12</v>
      </c>
      <c r="B154" s="231">
        <v>0</v>
      </c>
      <c r="C154" s="231">
        <v>0</v>
      </c>
      <c r="D154" s="231">
        <v>4.2584999999999997</v>
      </c>
      <c r="E154" s="231">
        <v>0.86780000000000002</v>
      </c>
      <c r="F154" s="231">
        <v>4.5913000000000004</v>
      </c>
      <c r="G154" s="231">
        <v>1.0445</v>
      </c>
      <c r="H154" s="231">
        <v>6.0705999999999998</v>
      </c>
      <c r="I154" s="231">
        <v>1.6516999999999999</v>
      </c>
      <c r="J154" s="231">
        <v>7.2735000000000003</v>
      </c>
      <c r="K154" s="231">
        <v>0.7409</v>
      </c>
      <c r="L154" s="231">
        <v>2.8205</v>
      </c>
      <c r="M154" s="231">
        <v>1.2142999999999999</v>
      </c>
      <c r="N154" s="231">
        <v>0</v>
      </c>
      <c r="O154" s="231">
        <v>0</v>
      </c>
      <c r="P154" s="231">
        <v>0</v>
      </c>
    </row>
    <row r="155" spans="1:16" s="255" customFormat="1" ht="15">
      <c r="A155" s="247">
        <v>13</v>
      </c>
      <c r="B155" s="231">
        <v>0</v>
      </c>
      <c r="C155" s="231">
        <v>0</v>
      </c>
      <c r="D155" s="231">
        <v>4.1481000000000003</v>
      </c>
      <c r="E155" s="231">
        <v>0.83889999999999998</v>
      </c>
      <c r="F155" s="231">
        <v>4.1947000000000001</v>
      </c>
      <c r="G155" s="231">
        <v>1.0097</v>
      </c>
      <c r="H155" s="231">
        <v>5.7104999999999997</v>
      </c>
      <c r="I155" s="231">
        <v>1.5967</v>
      </c>
      <c r="J155" s="231">
        <v>6.8832000000000004</v>
      </c>
      <c r="K155" s="231">
        <v>0.71619999999999995</v>
      </c>
      <c r="L155" s="231">
        <v>3.0129000000000001</v>
      </c>
      <c r="M155" s="231">
        <v>1.1959</v>
      </c>
      <c r="N155" s="231">
        <v>0</v>
      </c>
      <c r="O155" s="231">
        <v>0</v>
      </c>
      <c r="P155" s="231">
        <v>0</v>
      </c>
    </row>
    <row r="156" spans="1:16" s="255" customFormat="1" ht="15">
      <c r="A156" s="247">
        <v>14</v>
      </c>
      <c r="B156" s="231">
        <v>0</v>
      </c>
      <c r="C156" s="231">
        <v>0</v>
      </c>
      <c r="D156" s="231">
        <v>4.0377000000000001</v>
      </c>
      <c r="E156" s="231">
        <v>0.80989999999999995</v>
      </c>
      <c r="F156" s="231">
        <v>3.798</v>
      </c>
      <c r="G156" s="231">
        <v>0.97489999999999999</v>
      </c>
      <c r="H156" s="231">
        <v>5.3502999999999998</v>
      </c>
      <c r="I156" s="231">
        <v>1.5416000000000001</v>
      </c>
      <c r="J156" s="231">
        <v>6.4930000000000003</v>
      </c>
      <c r="K156" s="231">
        <v>0.6915</v>
      </c>
      <c r="L156" s="231">
        <v>3.2054</v>
      </c>
      <c r="M156" s="231">
        <v>1.1775</v>
      </c>
      <c r="N156" s="231">
        <v>0</v>
      </c>
      <c r="O156" s="231">
        <v>0</v>
      </c>
      <c r="P156" s="231">
        <v>0</v>
      </c>
    </row>
    <row r="157" spans="1:16" s="255" customFormat="1" ht="15">
      <c r="A157" s="247">
        <v>15</v>
      </c>
      <c r="B157" s="231">
        <v>0</v>
      </c>
      <c r="C157" s="231">
        <v>0</v>
      </c>
      <c r="D157" s="231">
        <v>3.9272999999999998</v>
      </c>
      <c r="E157" s="231">
        <v>0.78100000000000003</v>
      </c>
      <c r="F157" s="231">
        <v>3.4013</v>
      </c>
      <c r="G157" s="231">
        <v>0.94010000000000005</v>
      </c>
      <c r="H157" s="231">
        <v>4.9901999999999997</v>
      </c>
      <c r="I157" s="231">
        <v>1.4865999999999999</v>
      </c>
      <c r="J157" s="231">
        <v>6.1028000000000002</v>
      </c>
      <c r="K157" s="231">
        <v>0.66679999999999995</v>
      </c>
      <c r="L157" s="231">
        <v>3.3978000000000002</v>
      </c>
      <c r="M157" s="231">
        <v>1.1591</v>
      </c>
      <c r="N157" s="231">
        <v>0</v>
      </c>
      <c r="O157" s="231">
        <v>0</v>
      </c>
      <c r="P157" s="231">
        <v>0</v>
      </c>
    </row>
    <row r="158" spans="1:16" s="255" customFormat="1" ht="15">
      <c r="A158" s="247">
        <v>16</v>
      </c>
      <c r="B158" s="231">
        <v>0</v>
      </c>
      <c r="C158" s="231">
        <v>0</v>
      </c>
      <c r="D158" s="231">
        <v>3.8170000000000002</v>
      </c>
      <c r="E158" s="231">
        <v>0.75209999999999999</v>
      </c>
      <c r="F158" s="231">
        <v>3.0047000000000001</v>
      </c>
      <c r="G158" s="231">
        <v>0.9052</v>
      </c>
      <c r="H158" s="231">
        <v>4.6300999999999997</v>
      </c>
      <c r="I158" s="231">
        <v>1.4315</v>
      </c>
      <c r="J158" s="231">
        <v>5.7125000000000004</v>
      </c>
      <c r="K158" s="231">
        <v>0.6421</v>
      </c>
      <c r="L158" s="231">
        <v>3.5901999999999998</v>
      </c>
      <c r="M158" s="231">
        <v>1.1407</v>
      </c>
      <c r="N158" s="231">
        <v>0</v>
      </c>
      <c r="O158" s="231">
        <v>0</v>
      </c>
      <c r="P158" s="231">
        <v>0</v>
      </c>
    </row>
    <row r="159" spans="1:16" s="255" customFormat="1" ht="15">
      <c r="A159" s="247">
        <v>17</v>
      </c>
      <c r="B159" s="231">
        <v>0</v>
      </c>
      <c r="C159" s="231">
        <v>0</v>
      </c>
      <c r="D159" s="231">
        <v>3.7065999999999999</v>
      </c>
      <c r="E159" s="231">
        <v>0.72319999999999995</v>
      </c>
      <c r="F159" s="231">
        <v>2.6080000000000001</v>
      </c>
      <c r="G159" s="231">
        <v>0.87039999999999995</v>
      </c>
      <c r="H159" s="231">
        <v>4.2698999999999998</v>
      </c>
      <c r="I159" s="231">
        <v>1.3764000000000001</v>
      </c>
      <c r="J159" s="231">
        <v>5.3223000000000003</v>
      </c>
      <c r="K159" s="231">
        <v>0.61739999999999995</v>
      </c>
      <c r="L159" s="231">
        <v>3.7826</v>
      </c>
      <c r="M159" s="231">
        <v>1.1223000000000001</v>
      </c>
      <c r="N159" s="231">
        <v>0</v>
      </c>
      <c r="O159" s="231">
        <v>0</v>
      </c>
      <c r="P159" s="231">
        <v>0</v>
      </c>
    </row>
    <row r="160" spans="1:16" s="255" customFormat="1" ht="15">
      <c r="A160" s="247">
        <v>18</v>
      </c>
      <c r="B160" s="231">
        <v>0</v>
      </c>
      <c r="C160" s="231">
        <v>0</v>
      </c>
      <c r="D160" s="231">
        <v>3.5962000000000001</v>
      </c>
      <c r="E160" s="231">
        <v>0.69420000000000004</v>
      </c>
      <c r="F160" s="231">
        <v>2.2113999999999998</v>
      </c>
      <c r="G160" s="231">
        <v>0.83560000000000001</v>
      </c>
      <c r="H160" s="231">
        <v>3.9098000000000002</v>
      </c>
      <c r="I160" s="231">
        <v>1.3213999999999999</v>
      </c>
      <c r="J160" s="231">
        <v>4.9321000000000002</v>
      </c>
      <c r="K160" s="231">
        <v>0.5927</v>
      </c>
      <c r="L160" s="231">
        <v>3.9750000000000001</v>
      </c>
      <c r="M160" s="231">
        <v>1.1039000000000001</v>
      </c>
      <c r="N160" s="231">
        <v>4.1012000000000004</v>
      </c>
      <c r="O160" s="231">
        <v>0.32890000000000003</v>
      </c>
      <c r="P160" s="231">
        <v>0</v>
      </c>
    </row>
    <row r="161" spans="1:16" s="255" customFormat="1" ht="15">
      <c r="A161" s="247">
        <v>19</v>
      </c>
      <c r="B161" s="231">
        <v>0</v>
      </c>
      <c r="C161" s="231">
        <v>0</v>
      </c>
      <c r="D161" s="231">
        <v>3.4830000000000001</v>
      </c>
      <c r="E161" s="231">
        <v>0.70520000000000005</v>
      </c>
      <c r="F161" s="231">
        <v>2.4138000000000002</v>
      </c>
      <c r="G161" s="231">
        <v>0.8296</v>
      </c>
      <c r="H161" s="231">
        <v>3.8399000000000001</v>
      </c>
      <c r="I161" s="231">
        <v>1.2779</v>
      </c>
      <c r="J161" s="231">
        <v>4.7473000000000001</v>
      </c>
      <c r="K161" s="231">
        <v>0.69830000000000003</v>
      </c>
      <c r="L161" s="231">
        <v>3.8212000000000002</v>
      </c>
      <c r="M161" s="231">
        <v>1.1623000000000001</v>
      </c>
      <c r="N161" s="231">
        <v>3.9872999999999998</v>
      </c>
      <c r="O161" s="231">
        <v>0.31979999999999997</v>
      </c>
      <c r="P161" s="231">
        <v>0</v>
      </c>
    </row>
    <row r="162" spans="1:16" s="255" customFormat="1" ht="15">
      <c r="A162" s="247">
        <v>20</v>
      </c>
      <c r="B162" s="231">
        <v>0</v>
      </c>
      <c r="C162" s="231">
        <v>0</v>
      </c>
      <c r="D162" s="231">
        <v>3.3698000000000001</v>
      </c>
      <c r="E162" s="231">
        <v>0.71619999999999995</v>
      </c>
      <c r="F162" s="231">
        <v>2.6162000000000001</v>
      </c>
      <c r="G162" s="231">
        <v>0.82350000000000001</v>
      </c>
      <c r="H162" s="231">
        <v>3.77</v>
      </c>
      <c r="I162" s="231">
        <v>1.2343999999999999</v>
      </c>
      <c r="J162" s="231">
        <v>4.5625999999999998</v>
      </c>
      <c r="K162" s="231">
        <v>0.80389999999999995</v>
      </c>
      <c r="L162" s="231">
        <v>3.6674000000000002</v>
      </c>
      <c r="M162" s="231">
        <v>1.2206999999999999</v>
      </c>
      <c r="N162" s="231">
        <v>3.8734000000000002</v>
      </c>
      <c r="O162" s="231">
        <v>0.31059999999999999</v>
      </c>
      <c r="P162" s="231">
        <v>0</v>
      </c>
    </row>
    <row r="163" spans="1:16" s="255" customFormat="1" ht="15">
      <c r="A163" s="247">
        <v>21</v>
      </c>
      <c r="B163" s="231">
        <v>0</v>
      </c>
      <c r="C163" s="231">
        <v>0</v>
      </c>
      <c r="D163" s="231">
        <v>3.5438000000000001</v>
      </c>
      <c r="E163" s="231">
        <v>1.1458999999999999</v>
      </c>
      <c r="F163" s="231">
        <v>3.1798000000000002</v>
      </c>
      <c r="G163" s="231">
        <v>1.0165</v>
      </c>
      <c r="H163" s="231">
        <v>4.0880999999999998</v>
      </c>
      <c r="I163" s="231">
        <v>1.3352999999999999</v>
      </c>
      <c r="J163" s="231">
        <v>4.9038000000000004</v>
      </c>
      <c r="K163" s="231">
        <v>1.2862</v>
      </c>
      <c r="L163" s="231">
        <v>3.9346000000000001</v>
      </c>
      <c r="M163" s="231">
        <v>1.4554</v>
      </c>
      <c r="N163" s="231">
        <v>4.4946999999999999</v>
      </c>
      <c r="O163" s="231">
        <v>0.29330000000000001</v>
      </c>
      <c r="P163" s="231">
        <v>0</v>
      </c>
    </row>
    <row r="164" spans="1:16" s="255" customFormat="1" ht="15">
      <c r="A164" s="247">
        <v>22</v>
      </c>
      <c r="B164" s="231">
        <v>0</v>
      </c>
      <c r="C164" s="231">
        <v>0</v>
      </c>
      <c r="D164" s="231">
        <v>3.399</v>
      </c>
      <c r="E164" s="231">
        <v>1.1202000000000001</v>
      </c>
      <c r="F164" s="231">
        <v>3.4243000000000001</v>
      </c>
      <c r="G164" s="231">
        <v>1.0049999999999999</v>
      </c>
      <c r="H164" s="231">
        <v>4.0090000000000003</v>
      </c>
      <c r="I164" s="231">
        <v>1.2931999999999999</v>
      </c>
      <c r="J164" s="231">
        <v>4.7195999999999998</v>
      </c>
      <c r="K164" s="231">
        <v>1.2535000000000001</v>
      </c>
      <c r="L164" s="231">
        <v>3.7803</v>
      </c>
      <c r="M164" s="231">
        <v>1.5335000000000001</v>
      </c>
      <c r="N164" s="231">
        <v>4.3585000000000003</v>
      </c>
      <c r="O164" s="231">
        <v>0.28439999999999999</v>
      </c>
      <c r="P164" s="231">
        <v>0</v>
      </c>
    </row>
    <row r="165" spans="1:16" s="255" customFormat="1" ht="15">
      <c r="A165" s="247">
        <v>23</v>
      </c>
      <c r="B165" s="231">
        <v>0</v>
      </c>
      <c r="C165" s="231">
        <v>0</v>
      </c>
      <c r="D165" s="231">
        <v>3.2541000000000002</v>
      </c>
      <c r="E165" s="231">
        <v>1.0944</v>
      </c>
      <c r="F165" s="231">
        <v>3.6688000000000001</v>
      </c>
      <c r="G165" s="231">
        <v>0.99339999999999995</v>
      </c>
      <c r="H165" s="231">
        <v>3.9298999999999999</v>
      </c>
      <c r="I165" s="231">
        <v>1.2509999999999999</v>
      </c>
      <c r="J165" s="231">
        <v>4.5354000000000001</v>
      </c>
      <c r="K165" s="231">
        <v>1.2209000000000001</v>
      </c>
      <c r="L165" s="231">
        <v>3.6259999999999999</v>
      </c>
      <c r="M165" s="231">
        <v>1.6114999999999999</v>
      </c>
      <c r="N165" s="231">
        <v>4.2222999999999997</v>
      </c>
      <c r="O165" s="231">
        <v>0.27550000000000002</v>
      </c>
      <c r="P165" s="231">
        <v>0</v>
      </c>
    </row>
    <row r="166" spans="1:16" s="255" customFormat="1" ht="15">
      <c r="A166" s="247">
        <v>24</v>
      </c>
      <c r="B166" s="231">
        <v>0</v>
      </c>
      <c r="C166" s="231">
        <v>0</v>
      </c>
      <c r="D166" s="231">
        <v>3.1092</v>
      </c>
      <c r="E166" s="231">
        <v>1.0687</v>
      </c>
      <c r="F166" s="231">
        <v>3.9131999999999998</v>
      </c>
      <c r="G166" s="231">
        <v>0.98180000000000001</v>
      </c>
      <c r="H166" s="231">
        <v>3.8508</v>
      </c>
      <c r="I166" s="231">
        <v>1.2088000000000001</v>
      </c>
      <c r="J166" s="231">
        <v>4.3512000000000004</v>
      </c>
      <c r="K166" s="231">
        <v>1.1881999999999999</v>
      </c>
      <c r="L166" s="231">
        <v>3.4716999999999998</v>
      </c>
      <c r="M166" s="231">
        <v>1.6896</v>
      </c>
      <c r="N166" s="231">
        <v>4.0861000000000001</v>
      </c>
      <c r="O166" s="231">
        <v>0.26669999999999999</v>
      </c>
      <c r="P166" s="231">
        <v>0</v>
      </c>
    </row>
    <row r="167" spans="1:16" s="255" customFormat="1" ht="15">
      <c r="A167" s="247">
        <v>25</v>
      </c>
      <c r="B167" s="231">
        <v>0</v>
      </c>
      <c r="C167" s="231">
        <v>0</v>
      </c>
      <c r="D167" s="231">
        <v>2.9643000000000002</v>
      </c>
      <c r="E167" s="231">
        <v>1.0428999999999999</v>
      </c>
      <c r="F167" s="231">
        <v>4.1577000000000002</v>
      </c>
      <c r="G167" s="231">
        <v>0.97030000000000005</v>
      </c>
      <c r="H167" s="231">
        <v>3.7715999999999998</v>
      </c>
      <c r="I167" s="231">
        <v>1.1667000000000001</v>
      </c>
      <c r="J167" s="231">
        <v>4.1669999999999998</v>
      </c>
      <c r="K167" s="231">
        <v>1.1555</v>
      </c>
      <c r="L167" s="231">
        <v>3.3174000000000001</v>
      </c>
      <c r="M167" s="231">
        <v>1.7677</v>
      </c>
      <c r="N167" s="231">
        <v>3.9499</v>
      </c>
      <c r="O167" s="231">
        <v>0.25779999999999997</v>
      </c>
      <c r="P167" s="231">
        <v>0</v>
      </c>
    </row>
    <row r="168" spans="1:16" s="255" customFormat="1" ht="15">
      <c r="A168" s="247">
        <v>26</v>
      </c>
      <c r="B168" s="231">
        <v>0</v>
      </c>
      <c r="C168" s="231">
        <v>0</v>
      </c>
      <c r="D168" s="231">
        <v>2.8193999999999999</v>
      </c>
      <c r="E168" s="231">
        <v>1.0170999999999999</v>
      </c>
      <c r="F168" s="231">
        <v>4.4021999999999997</v>
      </c>
      <c r="G168" s="231">
        <v>0.9587</v>
      </c>
      <c r="H168" s="231">
        <v>3.6924999999999999</v>
      </c>
      <c r="I168" s="231">
        <v>1.1245000000000001</v>
      </c>
      <c r="J168" s="231">
        <v>3.9828000000000001</v>
      </c>
      <c r="K168" s="231">
        <v>1.1229</v>
      </c>
      <c r="L168" s="231">
        <v>3.1629999999999998</v>
      </c>
      <c r="M168" s="231">
        <v>1.8456999999999999</v>
      </c>
      <c r="N168" s="231">
        <v>3.8136999999999999</v>
      </c>
      <c r="O168" s="231">
        <v>0.24890000000000001</v>
      </c>
      <c r="P168" s="231">
        <v>0</v>
      </c>
    </row>
    <row r="169" spans="1:16" s="255" customFormat="1" ht="15">
      <c r="A169" s="247">
        <v>27</v>
      </c>
      <c r="B169" s="231">
        <v>0</v>
      </c>
      <c r="C169" s="231">
        <v>0</v>
      </c>
      <c r="D169" s="231">
        <v>2.6745000000000001</v>
      </c>
      <c r="E169" s="231">
        <v>0.99139999999999995</v>
      </c>
      <c r="F169" s="231">
        <v>4.6466000000000003</v>
      </c>
      <c r="G169" s="231">
        <v>0.94720000000000004</v>
      </c>
      <c r="H169" s="231">
        <v>3.6133999999999999</v>
      </c>
      <c r="I169" s="231">
        <v>1.0823</v>
      </c>
      <c r="J169" s="231">
        <v>3.7987000000000002</v>
      </c>
      <c r="K169" s="231">
        <v>1.0902000000000001</v>
      </c>
      <c r="L169" s="231">
        <v>3.0087000000000002</v>
      </c>
      <c r="M169" s="231">
        <v>1.9238</v>
      </c>
      <c r="N169" s="231">
        <v>3.6775000000000002</v>
      </c>
      <c r="O169" s="231">
        <v>0.24</v>
      </c>
      <c r="P169" s="231">
        <v>0</v>
      </c>
    </row>
    <row r="170" spans="1:16" s="255" customFormat="1" ht="15">
      <c r="A170" s="247">
        <v>28</v>
      </c>
      <c r="B170" s="231">
        <v>0</v>
      </c>
      <c r="C170" s="231">
        <v>0</v>
      </c>
      <c r="D170" s="231">
        <v>2.5297000000000001</v>
      </c>
      <c r="E170" s="231">
        <v>0.96560000000000001</v>
      </c>
      <c r="F170" s="231">
        <v>4.8910999999999998</v>
      </c>
      <c r="G170" s="231">
        <v>0.93559999999999999</v>
      </c>
      <c r="H170" s="231">
        <v>3.5343</v>
      </c>
      <c r="I170" s="231">
        <v>1.0401</v>
      </c>
      <c r="J170" s="231">
        <v>3.6145</v>
      </c>
      <c r="K170" s="231">
        <v>1.0575000000000001</v>
      </c>
      <c r="L170" s="231">
        <v>2.8544</v>
      </c>
      <c r="M170" s="231">
        <v>2.0017999999999998</v>
      </c>
      <c r="N170" s="231">
        <v>3.5413000000000001</v>
      </c>
      <c r="O170" s="231">
        <v>0.2311</v>
      </c>
      <c r="P170" s="231">
        <v>0</v>
      </c>
    </row>
    <row r="171" spans="1:16" s="255" customFormat="1" ht="15">
      <c r="A171" s="247">
        <v>29</v>
      </c>
      <c r="B171" s="231">
        <v>0</v>
      </c>
      <c r="C171" s="231">
        <v>0</v>
      </c>
      <c r="D171" s="231">
        <v>2.3847999999999998</v>
      </c>
      <c r="E171" s="231">
        <v>0.93989999999999996</v>
      </c>
      <c r="F171" s="231">
        <v>5.1356000000000002</v>
      </c>
      <c r="G171" s="231">
        <v>0.92400000000000004</v>
      </c>
      <c r="H171" s="231">
        <v>3.4552</v>
      </c>
      <c r="I171" s="231">
        <v>0.998</v>
      </c>
      <c r="J171" s="231">
        <v>3.4302999999999999</v>
      </c>
      <c r="K171" s="231">
        <v>1.0248999999999999</v>
      </c>
      <c r="L171" s="231">
        <v>2.7000999999999999</v>
      </c>
      <c r="M171" s="231">
        <v>2.0798999999999999</v>
      </c>
      <c r="N171" s="231">
        <v>3.4051</v>
      </c>
      <c r="O171" s="231">
        <v>0.22220000000000001</v>
      </c>
      <c r="P171" s="231">
        <v>0</v>
      </c>
    </row>
    <row r="172" spans="1:16" s="255" customFormat="1" ht="15">
      <c r="A172" s="247">
        <v>30</v>
      </c>
      <c r="B172" s="231">
        <v>0</v>
      </c>
      <c r="C172" s="231">
        <v>0</v>
      </c>
      <c r="D172" s="231">
        <v>2.2399</v>
      </c>
      <c r="E172" s="231">
        <v>0.91410000000000002</v>
      </c>
      <c r="F172" s="231">
        <v>5.38</v>
      </c>
      <c r="G172" s="231">
        <v>0.91249999999999998</v>
      </c>
      <c r="H172" s="231">
        <v>3.3761000000000001</v>
      </c>
      <c r="I172" s="231">
        <v>0.95579999999999998</v>
      </c>
      <c r="J172" s="231">
        <v>3.2461000000000002</v>
      </c>
      <c r="K172" s="231">
        <v>0.99219999999999997</v>
      </c>
      <c r="L172" s="231">
        <v>2.5457999999999998</v>
      </c>
      <c r="M172" s="231">
        <v>2.1579999999999999</v>
      </c>
      <c r="N172" s="231">
        <v>3.2688999999999999</v>
      </c>
      <c r="O172" s="231">
        <v>0.21329999999999999</v>
      </c>
      <c r="P172" s="231">
        <v>0</v>
      </c>
    </row>
    <row r="173" spans="1:16" s="255" customFormat="1" ht="15">
      <c r="A173" s="247">
        <v>31</v>
      </c>
      <c r="B173" s="231">
        <v>0</v>
      </c>
      <c r="C173" s="231">
        <v>0</v>
      </c>
      <c r="D173" s="231">
        <v>2.8845999999999998</v>
      </c>
      <c r="E173" s="231">
        <v>0.9103</v>
      </c>
      <c r="F173" s="231">
        <v>5.0227000000000004</v>
      </c>
      <c r="G173" s="231">
        <v>0.9073</v>
      </c>
      <c r="H173" s="231">
        <v>3.3995000000000002</v>
      </c>
      <c r="I173" s="231">
        <v>0.95089999999999997</v>
      </c>
      <c r="J173" s="231">
        <v>3.1324999999999998</v>
      </c>
      <c r="K173" s="231">
        <v>0.94830000000000003</v>
      </c>
      <c r="L173" s="231">
        <v>2.5651999999999999</v>
      </c>
      <c r="M173" s="231">
        <v>2.0880999999999998</v>
      </c>
      <c r="N173" s="231">
        <v>3.1877</v>
      </c>
      <c r="O173" s="231">
        <v>0.27200000000000002</v>
      </c>
      <c r="P173" s="231">
        <v>0</v>
      </c>
    </row>
    <row r="174" spans="1:16" s="255" customFormat="1" ht="15">
      <c r="A174" s="247">
        <v>32</v>
      </c>
      <c r="B174" s="231">
        <v>0</v>
      </c>
      <c r="C174" s="231">
        <v>0</v>
      </c>
      <c r="D174" s="231">
        <v>3.5293000000000001</v>
      </c>
      <c r="E174" s="231">
        <v>0.90649999999999997</v>
      </c>
      <c r="F174" s="231">
        <v>4.6654</v>
      </c>
      <c r="G174" s="231">
        <v>0.90210000000000001</v>
      </c>
      <c r="H174" s="231">
        <v>3.4228999999999998</v>
      </c>
      <c r="I174" s="231">
        <v>0.94599999999999995</v>
      </c>
      <c r="J174" s="231">
        <v>3.0190000000000001</v>
      </c>
      <c r="K174" s="231">
        <v>0.90429999999999999</v>
      </c>
      <c r="L174" s="231">
        <v>2.5846</v>
      </c>
      <c r="M174" s="231">
        <v>2.0183</v>
      </c>
      <c r="N174" s="231">
        <v>3.1063999999999998</v>
      </c>
      <c r="O174" s="231">
        <v>0.3306</v>
      </c>
      <c r="P174" s="231">
        <v>0</v>
      </c>
    </row>
    <row r="175" spans="1:16" s="255" customFormat="1" ht="15">
      <c r="A175" s="247">
        <v>33</v>
      </c>
      <c r="B175" s="231">
        <v>0</v>
      </c>
      <c r="C175" s="231">
        <v>0</v>
      </c>
      <c r="D175" s="231">
        <v>3.9361999999999999</v>
      </c>
      <c r="E175" s="231">
        <v>1.4613</v>
      </c>
      <c r="F175" s="231">
        <v>5.0038999999999998</v>
      </c>
      <c r="G175" s="231">
        <v>1.3748</v>
      </c>
      <c r="H175" s="231">
        <v>3.7757000000000001</v>
      </c>
      <c r="I175" s="231">
        <v>1.4</v>
      </c>
      <c r="J175" s="231">
        <v>3.1042000000000001</v>
      </c>
      <c r="K175" s="231">
        <v>1.6507000000000001</v>
      </c>
      <c r="L175" s="231">
        <v>3.0243000000000002</v>
      </c>
      <c r="M175" s="231">
        <v>2.5667</v>
      </c>
      <c r="N175" s="231">
        <v>3.3353999999999999</v>
      </c>
      <c r="O175" s="231">
        <v>1.8587</v>
      </c>
      <c r="P175" s="231">
        <v>0</v>
      </c>
    </row>
    <row r="176" spans="1:16" s="255" customFormat="1" ht="15">
      <c r="A176" s="247">
        <v>34</v>
      </c>
      <c r="B176" s="231">
        <v>0</v>
      </c>
      <c r="C176" s="231">
        <v>0</v>
      </c>
      <c r="D176" s="231">
        <v>4.5446</v>
      </c>
      <c r="E176" s="231">
        <v>1.4612000000000001</v>
      </c>
      <c r="F176" s="231">
        <v>4.9817</v>
      </c>
      <c r="G176" s="231">
        <v>1.3687</v>
      </c>
      <c r="H176" s="231">
        <v>3.8279000000000001</v>
      </c>
      <c r="I176" s="231">
        <v>1.3894</v>
      </c>
      <c r="J176" s="231">
        <v>2.9708000000000001</v>
      </c>
      <c r="K176" s="231">
        <v>1.6162000000000001</v>
      </c>
      <c r="L176" s="231">
        <v>3.0339999999999998</v>
      </c>
      <c r="M176" s="231">
        <v>2.4929999999999999</v>
      </c>
      <c r="N176" s="231">
        <v>3.2562000000000002</v>
      </c>
      <c r="O176" s="231">
        <v>1.8145</v>
      </c>
      <c r="P176" s="231">
        <v>0</v>
      </c>
    </row>
    <row r="177" spans="1:16" s="255" customFormat="1" ht="15">
      <c r="A177" s="247">
        <v>35</v>
      </c>
      <c r="B177" s="231">
        <v>0</v>
      </c>
      <c r="C177" s="231">
        <v>0</v>
      </c>
      <c r="D177" s="231">
        <v>5.1529999999999996</v>
      </c>
      <c r="E177" s="231">
        <v>1.4610000000000001</v>
      </c>
      <c r="F177" s="231">
        <v>4.9593999999999996</v>
      </c>
      <c r="G177" s="231">
        <v>1.3626</v>
      </c>
      <c r="H177" s="231">
        <v>3.8801000000000001</v>
      </c>
      <c r="I177" s="231">
        <v>1.3788</v>
      </c>
      <c r="J177" s="231">
        <v>2.8374000000000001</v>
      </c>
      <c r="K177" s="231">
        <v>1.5815999999999999</v>
      </c>
      <c r="L177" s="231">
        <v>3.0438000000000001</v>
      </c>
      <c r="M177" s="231">
        <v>2.4192999999999998</v>
      </c>
      <c r="N177" s="231">
        <v>3.177</v>
      </c>
      <c r="O177" s="231">
        <v>1.7704</v>
      </c>
      <c r="P177" s="231">
        <v>0</v>
      </c>
    </row>
    <row r="178" spans="1:16" s="255" customFormat="1" ht="15">
      <c r="A178" s="247">
        <v>36</v>
      </c>
      <c r="B178" s="231">
        <v>0</v>
      </c>
      <c r="C178" s="231">
        <v>0</v>
      </c>
      <c r="D178" s="231">
        <v>5.7613000000000003</v>
      </c>
      <c r="E178" s="231">
        <v>1.4609000000000001</v>
      </c>
      <c r="F178" s="231">
        <v>4.9371999999999998</v>
      </c>
      <c r="G178" s="231">
        <v>1.3565</v>
      </c>
      <c r="H178" s="231">
        <v>3.9321999999999999</v>
      </c>
      <c r="I178" s="231">
        <v>1.3681000000000001</v>
      </c>
      <c r="J178" s="231">
        <v>2.7040000000000002</v>
      </c>
      <c r="K178" s="231">
        <v>1.5470999999999999</v>
      </c>
      <c r="L178" s="231">
        <v>3.0535999999999999</v>
      </c>
      <c r="M178" s="231">
        <v>2.3456000000000001</v>
      </c>
      <c r="N178" s="231">
        <v>3.0977999999999999</v>
      </c>
      <c r="O178" s="231">
        <v>1.7262999999999999</v>
      </c>
      <c r="P178" s="231">
        <v>0</v>
      </c>
    </row>
    <row r="179" spans="1:16" s="255" customFormat="1" ht="15">
      <c r="A179" s="247">
        <v>37</v>
      </c>
      <c r="B179" s="231">
        <v>0</v>
      </c>
      <c r="C179" s="231">
        <v>0</v>
      </c>
      <c r="D179" s="231">
        <v>6.3696999999999999</v>
      </c>
      <c r="E179" s="231">
        <v>1.4608000000000001</v>
      </c>
      <c r="F179" s="231">
        <v>4.9149000000000003</v>
      </c>
      <c r="G179" s="231">
        <v>1.3504</v>
      </c>
      <c r="H179" s="231">
        <v>3.9843999999999999</v>
      </c>
      <c r="I179" s="231">
        <v>1.3574999999999999</v>
      </c>
      <c r="J179" s="231">
        <v>2.5705</v>
      </c>
      <c r="K179" s="231">
        <v>1.5125</v>
      </c>
      <c r="L179" s="231">
        <v>3.0634000000000001</v>
      </c>
      <c r="M179" s="231">
        <v>2.2719</v>
      </c>
      <c r="N179" s="231">
        <v>3.0186000000000002</v>
      </c>
      <c r="O179" s="231">
        <v>1.6820999999999999</v>
      </c>
      <c r="P179" s="231">
        <v>0</v>
      </c>
    </row>
    <row r="180" spans="1:16" s="255" customFormat="1" ht="15">
      <c r="A180" s="247">
        <v>38</v>
      </c>
      <c r="B180" s="231">
        <v>0</v>
      </c>
      <c r="C180" s="231">
        <v>0</v>
      </c>
      <c r="D180" s="231">
        <v>6.9781000000000004</v>
      </c>
      <c r="E180" s="231">
        <v>1.4605999999999999</v>
      </c>
      <c r="F180" s="231">
        <v>4.8926999999999996</v>
      </c>
      <c r="G180" s="231">
        <v>1.3442000000000001</v>
      </c>
      <c r="H180" s="231">
        <v>4.0366</v>
      </c>
      <c r="I180" s="231">
        <v>1.3469</v>
      </c>
      <c r="J180" s="231">
        <v>2.4371</v>
      </c>
      <c r="K180" s="231">
        <v>1.478</v>
      </c>
      <c r="L180" s="231">
        <v>3.0731999999999999</v>
      </c>
      <c r="M180" s="231">
        <v>2.1981999999999999</v>
      </c>
      <c r="N180" s="231">
        <v>2.9394</v>
      </c>
      <c r="O180" s="231">
        <v>1.6379999999999999</v>
      </c>
      <c r="P180" s="231">
        <v>0</v>
      </c>
    </row>
    <row r="181" spans="1:16" s="255" customFormat="1" ht="15">
      <c r="A181" s="247">
        <v>39</v>
      </c>
      <c r="B181" s="231">
        <v>0</v>
      </c>
      <c r="C181" s="231">
        <v>0</v>
      </c>
      <c r="D181" s="231">
        <v>7.5864000000000003</v>
      </c>
      <c r="E181" s="231">
        <v>1.4604999999999999</v>
      </c>
      <c r="F181" s="231">
        <v>4.8704000000000001</v>
      </c>
      <c r="G181" s="231">
        <v>1.3381000000000001</v>
      </c>
      <c r="H181" s="231">
        <v>4.0887000000000002</v>
      </c>
      <c r="I181" s="231">
        <v>1.3363</v>
      </c>
      <c r="J181" s="231">
        <v>2.3037000000000001</v>
      </c>
      <c r="K181" s="231">
        <v>1.4434</v>
      </c>
      <c r="L181" s="231">
        <v>3.0830000000000002</v>
      </c>
      <c r="M181" s="231">
        <v>2.1244999999999998</v>
      </c>
      <c r="N181" s="231">
        <v>2.8601999999999999</v>
      </c>
      <c r="O181" s="231">
        <v>1.5939000000000001</v>
      </c>
      <c r="P181" s="231">
        <v>0</v>
      </c>
    </row>
    <row r="182" spans="1:16" s="255" customFormat="1" ht="15">
      <c r="A182" s="247">
        <v>40</v>
      </c>
      <c r="B182" s="231">
        <v>0</v>
      </c>
      <c r="C182" s="231">
        <v>0</v>
      </c>
      <c r="D182" s="231">
        <v>8.1948000000000008</v>
      </c>
      <c r="E182" s="231">
        <v>1.4603999999999999</v>
      </c>
      <c r="F182" s="231">
        <v>4.8482000000000003</v>
      </c>
      <c r="G182" s="231">
        <v>1.3320000000000001</v>
      </c>
      <c r="H182" s="231">
        <v>4.1409000000000002</v>
      </c>
      <c r="I182" s="231">
        <v>1.3255999999999999</v>
      </c>
      <c r="J182" s="231">
        <v>2.1703000000000001</v>
      </c>
      <c r="K182" s="231">
        <v>1.4089</v>
      </c>
      <c r="L182" s="231">
        <v>3.0928</v>
      </c>
      <c r="M182" s="231">
        <v>2.0508000000000002</v>
      </c>
      <c r="N182" s="231">
        <v>2.7810000000000001</v>
      </c>
      <c r="O182" s="231">
        <v>1.5497000000000001</v>
      </c>
      <c r="P182" s="231">
        <v>0</v>
      </c>
    </row>
    <row r="183" spans="1:16" s="255" customFormat="1" ht="15">
      <c r="A183" s="247">
        <v>41</v>
      </c>
      <c r="B183" s="231">
        <v>0</v>
      </c>
      <c r="C183" s="231">
        <v>0</v>
      </c>
      <c r="D183" s="231">
        <v>8.8032000000000004</v>
      </c>
      <c r="E183" s="231">
        <v>1.4602999999999999</v>
      </c>
      <c r="F183" s="231">
        <v>4.8258999999999999</v>
      </c>
      <c r="G183" s="231">
        <v>1.3259000000000001</v>
      </c>
      <c r="H183" s="231">
        <v>4.1931000000000003</v>
      </c>
      <c r="I183" s="231">
        <v>1.3149999999999999</v>
      </c>
      <c r="J183" s="231">
        <v>2.0369000000000002</v>
      </c>
      <c r="K183" s="231">
        <v>1.3743000000000001</v>
      </c>
      <c r="L183" s="231">
        <v>3.1025999999999998</v>
      </c>
      <c r="M183" s="231">
        <v>1.9771000000000001</v>
      </c>
      <c r="N183" s="231">
        <v>2.7018</v>
      </c>
      <c r="O183" s="231">
        <v>1.5056</v>
      </c>
      <c r="P183" s="231">
        <v>0</v>
      </c>
    </row>
    <row r="184" spans="1:16" s="255" customFormat="1" ht="15">
      <c r="A184" s="247">
        <v>42</v>
      </c>
      <c r="B184" s="231">
        <v>0</v>
      </c>
      <c r="C184" s="231">
        <v>0</v>
      </c>
      <c r="D184" s="231">
        <v>9.4116</v>
      </c>
      <c r="E184" s="231">
        <v>1.4601</v>
      </c>
      <c r="F184" s="231">
        <v>4.8037000000000001</v>
      </c>
      <c r="G184" s="231">
        <v>1.3198000000000001</v>
      </c>
      <c r="H184" s="231">
        <v>4.2453000000000003</v>
      </c>
      <c r="I184" s="231">
        <v>1.3044</v>
      </c>
      <c r="J184" s="231">
        <v>1.9034</v>
      </c>
      <c r="K184" s="231">
        <v>1.3398000000000001</v>
      </c>
      <c r="L184" s="231">
        <v>3.1122999999999998</v>
      </c>
      <c r="M184" s="231">
        <v>1.9034</v>
      </c>
      <c r="N184" s="231">
        <v>2.6225999999999998</v>
      </c>
      <c r="O184" s="231">
        <v>1.4615</v>
      </c>
      <c r="P184" s="231">
        <v>0</v>
      </c>
    </row>
    <row r="185" spans="1:16" s="255" customFormat="1" ht="15">
      <c r="A185" s="247">
        <v>43</v>
      </c>
      <c r="B185" s="231">
        <v>0</v>
      </c>
      <c r="C185" s="231">
        <v>0</v>
      </c>
      <c r="D185" s="231">
        <v>8.827</v>
      </c>
      <c r="E185" s="231">
        <v>1.46</v>
      </c>
      <c r="F185" s="231">
        <v>4.7842000000000002</v>
      </c>
      <c r="G185" s="231">
        <v>1.3172999999999999</v>
      </c>
      <c r="H185" s="231">
        <v>4.0734000000000004</v>
      </c>
      <c r="I185" s="231">
        <v>1.3029999999999999</v>
      </c>
      <c r="J185" s="231">
        <v>2.2313000000000001</v>
      </c>
      <c r="K185" s="231">
        <v>1.3364</v>
      </c>
      <c r="L185" s="231">
        <v>3.052</v>
      </c>
      <c r="M185" s="231">
        <v>1.903</v>
      </c>
      <c r="N185" s="231">
        <v>2.5777999999999999</v>
      </c>
      <c r="O185" s="231">
        <v>1.4605999999999999</v>
      </c>
      <c r="P185" s="231">
        <v>0</v>
      </c>
    </row>
    <row r="186" spans="1:16" s="255" customFormat="1" ht="15">
      <c r="A186" s="247">
        <v>44</v>
      </c>
      <c r="B186" s="231">
        <v>0</v>
      </c>
      <c r="C186" s="231">
        <v>0</v>
      </c>
      <c r="D186" s="231">
        <v>8.2423999999999999</v>
      </c>
      <c r="E186" s="231">
        <v>1.4599</v>
      </c>
      <c r="F186" s="231">
        <v>4.7648000000000001</v>
      </c>
      <c r="G186" s="231">
        <v>1.3148</v>
      </c>
      <c r="H186" s="231">
        <v>3.9016000000000002</v>
      </c>
      <c r="I186" s="231">
        <v>1.3017000000000001</v>
      </c>
      <c r="J186" s="231">
        <v>2.5592000000000001</v>
      </c>
      <c r="K186" s="231">
        <v>1.333</v>
      </c>
      <c r="L186" s="231">
        <v>2.9916999999999998</v>
      </c>
      <c r="M186" s="231">
        <v>1.9027000000000001</v>
      </c>
      <c r="N186" s="231">
        <v>2.5329999999999999</v>
      </c>
      <c r="O186" s="231">
        <v>1.4596</v>
      </c>
      <c r="P186" s="231">
        <v>0</v>
      </c>
    </row>
    <row r="187" spans="1:16" s="255" customFormat="1" ht="15">
      <c r="A187" s="247">
        <v>45</v>
      </c>
      <c r="B187" s="231">
        <v>0</v>
      </c>
      <c r="C187" s="231">
        <v>0</v>
      </c>
      <c r="D187" s="231">
        <v>8.4235000000000007</v>
      </c>
      <c r="E187" s="231">
        <v>1.6056999999999999</v>
      </c>
      <c r="F187" s="231">
        <v>5.2199</v>
      </c>
      <c r="G187" s="231">
        <v>1.4435</v>
      </c>
      <c r="H187" s="231">
        <v>4.1028000000000002</v>
      </c>
      <c r="I187" s="231">
        <v>1.4302999999999999</v>
      </c>
      <c r="J187" s="231">
        <v>3.1757</v>
      </c>
      <c r="K187" s="231">
        <v>1.4624999999999999</v>
      </c>
      <c r="L187" s="231">
        <v>3.2244999999999999</v>
      </c>
      <c r="M187" s="231">
        <v>2.0924999999999998</v>
      </c>
      <c r="N187" s="231">
        <v>2.7370000000000001</v>
      </c>
      <c r="O187" s="231">
        <v>1.6046</v>
      </c>
      <c r="P187" s="231">
        <v>0</v>
      </c>
    </row>
    <row r="188" spans="1:16" s="255" customFormat="1" ht="15">
      <c r="A188" s="247">
        <v>46</v>
      </c>
      <c r="B188" s="231">
        <v>0</v>
      </c>
      <c r="C188" s="231">
        <v>0</v>
      </c>
      <c r="D188" s="231">
        <v>7.7805</v>
      </c>
      <c r="E188" s="231">
        <v>1.6055999999999999</v>
      </c>
      <c r="F188" s="231">
        <v>5.1985000000000001</v>
      </c>
      <c r="G188" s="231">
        <v>1.4407000000000001</v>
      </c>
      <c r="H188" s="231">
        <v>3.9138000000000002</v>
      </c>
      <c r="I188" s="231">
        <v>1.4288000000000001</v>
      </c>
      <c r="J188" s="231">
        <v>3.5364</v>
      </c>
      <c r="K188" s="231">
        <v>1.4588000000000001</v>
      </c>
      <c r="L188" s="231">
        <v>3.1581000000000001</v>
      </c>
      <c r="M188" s="231">
        <v>2.0920999999999998</v>
      </c>
      <c r="N188" s="231">
        <v>2.6877</v>
      </c>
      <c r="O188" s="231">
        <v>1.6035999999999999</v>
      </c>
      <c r="P188" s="231">
        <v>0</v>
      </c>
    </row>
    <row r="189" spans="1:16" s="255" customFormat="1" ht="15">
      <c r="A189" s="247">
        <v>47</v>
      </c>
      <c r="B189" s="231">
        <v>0</v>
      </c>
      <c r="C189" s="231">
        <v>0</v>
      </c>
      <c r="D189" s="231">
        <v>7.1374000000000004</v>
      </c>
      <c r="E189" s="231">
        <v>1.6053999999999999</v>
      </c>
      <c r="F189" s="231">
        <v>5.1772</v>
      </c>
      <c r="G189" s="231">
        <v>1.4379</v>
      </c>
      <c r="H189" s="231">
        <v>3.7248000000000001</v>
      </c>
      <c r="I189" s="231">
        <v>1.4273</v>
      </c>
      <c r="J189" s="231">
        <v>3.8969999999999998</v>
      </c>
      <c r="K189" s="231">
        <v>1.4550000000000001</v>
      </c>
      <c r="L189" s="231">
        <v>3.0916999999999999</v>
      </c>
      <c r="M189" s="231">
        <v>2.0916000000000001</v>
      </c>
      <c r="N189" s="231">
        <v>2.6383999999999999</v>
      </c>
      <c r="O189" s="231">
        <v>1.6026</v>
      </c>
      <c r="P189" s="231">
        <v>0</v>
      </c>
    </row>
    <row r="190" spans="1:16" s="255" customFormat="1" ht="15">
      <c r="A190" s="247">
        <v>48</v>
      </c>
      <c r="B190" s="231">
        <v>0</v>
      </c>
      <c r="C190" s="231">
        <v>0</v>
      </c>
      <c r="D190" s="231">
        <v>6.4943</v>
      </c>
      <c r="E190" s="231">
        <v>1.6052999999999999</v>
      </c>
      <c r="F190" s="231">
        <v>5.1558000000000002</v>
      </c>
      <c r="G190" s="231">
        <v>1.4352</v>
      </c>
      <c r="H190" s="231">
        <v>3.5358000000000001</v>
      </c>
      <c r="I190" s="231">
        <v>1.4258</v>
      </c>
      <c r="J190" s="231">
        <v>4.2576000000000001</v>
      </c>
      <c r="K190" s="231">
        <v>1.4513</v>
      </c>
      <c r="L190" s="231">
        <v>3.0253999999999999</v>
      </c>
      <c r="M190" s="231">
        <v>2.0912000000000002</v>
      </c>
      <c r="N190" s="231">
        <v>2.5891000000000002</v>
      </c>
      <c r="O190" s="231">
        <v>1.6015999999999999</v>
      </c>
      <c r="P190" s="231">
        <v>0</v>
      </c>
    </row>
    <row r="191" spans="1:16" s="255" customFormat="1" ht="15">
      <c r="A191" s="247">
        <v>49</v>
      </c>
      <c r="B191" s="231">
        <v>0</v>
      </c>
      <c r="C191" s="231">
        <v>0</v>
      </c>
      <c r="D191" s="231">
        <v>5.8513000000000002</v>
      </c>
      <c r="E191" s="231">
        <v>1.6051</v>
      </c>
      <c r="F191" s="231">
        <v>5.1344000000000003</v>
      </c>
      <c r="G191" s="231">
        <v>1.4323999999999999</v>
      </c>
      <c r="H191" s="231">
        <v>3.3468</v>
      </c>
      <c r="I191" s="231">
        <v>1.4242999999999999</v>
      </c>
      <c r="J191" s="231">
        <v>4.6182999999999996</v>
      </c>
      <c r="K191" s="231">
        <v>1.4475</v>
      </c>
      <c r="L191" s="231">
        <v>2.9590000000000001</v>
      </c>
      <c r="M191" s="231">
        <v>2.0908000000000002</v>
      </c>
      <c r="N191" s="231">
        <v>2.5396999999999998</v>
      </c>
      <c r="O191" s="231">
        <v>1.6006</v>
      </c>
      <c r="P191" s="231">
        <v>0</v>
      </c>
    </row>
    <row r="192" spans="1:16" s="255" customFormat="1" ht="15">
      <c r="A192" s="247">
        <v>50</v>
      </c>
      <c r="B192" s="231">
        <v>0</v>
      </c>
      <c r="C192" s="231">
        <v>0</v>
      </c>
      <c r="D192" s="231">
        <v>5.2081999999999997</v>
      </c>
      <c r="E192" s="231">
        <v>1.605</v>
      </c>
      <c r="F192" s="231">
        <v>5.1130000000000004</v>
      </c>
      <c r="G192" s="231">
        <v>1.4296</v>
      </c>
      <c r="H192" s="231">
        <v>3.1577999999999999</v>
      </c>
      <c r="I192" s="231">
        <v>1.4228000000000001</v>
      </c>
      <c r="J192" s="231">
        <v>4.9789000000000003</v>
      </c>
      <c r="K192" s="231">
        <v>1.4438</v>
      </c>
      <c r="L192" s="231">
        <v>2.8925999999999998</v>
      </c>
      <c r="M192" s="231">
        <v>2.0903</v>
      </c>
      <c r="N192" s="231">
        <v>2.4904000000000002</v>
      </c>
      <c r="O192" s="231">
        <v>1.5995999999999999</v>
      </c>
      <c r="P192" s="231">
        <v>0</v>
      </c>
    </row>
    <row r="193" spans="1:16" s="255" customFormat="1" ht="15">
      <c r="A193" s="247">
        <v>51</v>
      </c>
      <c r="B193" s="231">
        <v>0</v>
      </c>
      <c r="C193" s="231">
        <v>0</v>
      </c>
      <c r="D193" s="231">
        <v>4.5651999999999999</v>
      </c>
      <c r="E193" s="231">
        <v>1.6048</v>
      </c>
      <c r="F193" s="231">
        <v>5.0917000000000003</v>
      </c>
      <c r="G193" s="231">
        <v>1.4269000000000001</v>
      </c>
      <c r="H193" s="231">
        <v>2.9687999999999999</v>
      </c>
      <c r="I193" s="231">
        <v>1.4213</v>
      </c>
      <c r="J193" s="231">
        <v>5.3395999999999999</v>
      </c>
      <c r="K193" s="231">
        <v>1.44</v>
      </c>
      <c r="L193" s="231">
        <v>2.8262999999999998</v>
      </c>
      <c r="M193" s="231">
        <v>2.0899000000000001</v>
      </c>
      <c r="N193" s="231">
        <v>2.4411</v>
      </c>
      <c r="O193" s="231">
        <v>1.5986</v>
      </c>
      <c r="P193" s="231">
        <v>0</v>
      </c>
    </row>
    <row r="194" spans="1:16" s="255" customFormat="1" ht="15">
      <c r="A194" s="247">
        <v>52</v>
      </c>
      <c r="B194" s="231">
        <v>0</v>
      </c>
      <c r="C194" s="231">
        <v>0</v>
      </c>
      <c r="D194" s="231">
        <v>3.9220999999999999</v>
      </c>
      <c r="E194" s="231">
        <v>1.6047</v>
      </c>
      <c r="F194" s="231">
        <v>5.0702999999999996</v>
      </c>
      <c r="G194" s="231">
        <v>1.4240999999999999</v>
      </c>
      <c r="H194" s="231">
        <v>2.7797999999999998</v>
      </c>
      <c r="I194" s="231">
        <v>1.4198</v>
      </c>
      <c r="J194" s="231">
        <v>5.7001999999999997</v>
      </c>
      <c r="K194" s="231">
        <v>1.4362999999999999</v>
      </c>
      <c r="L194" s="231">
        <v>2.7599</v>
      </c>
      <c r="M194" s="231">
        <v>2.0895000000000001</v>
      </c>
      <c r="N194" s="231">
        <v>2.3917999999999999</v>
      </c>
      <c r="O194" s="231">
        <v>1.5975999999999999</v>
      </c>
      <c r="P194" s="231">
        <v>0</v>
      </c>
    </row>
    <row r="195" spans="1:16" s="255" customFormat="1" ht="15">
      <c r="A195" s="247">
        <v>53</v>
      </c>
      <c r="B195" s="231">
        <v>0</v>
      </c>
      <c r="C195" s="231">
        <v>0</v>
      </c>
      <c r="D195" s="231">
        <v>3.2789999999999999</v>
      </c>
      <c r="E195" s="231">
        <v>1.6045</v>
      </c>
      <c r="F195" s="231">
        <v>5.0488999999999997</v>
      </c>
      <c r="G195" s="231">
        <v>1.4213</v>
      </c>
      <c r="H195" s="231">
        <v>2.5908000000000002</v>
      </c>
      <c r="I195" s="231">
        <v>1.4184000000000001</v>
      </c>
      <c r="J195" s="231">
        <v>6.0609000000000002</v>
      </c>
      <c r="K195" s="231">
        <v>1.4325000000000001</v>
      </c>
      <c r="L195" s="231">
        <v>2.6934999999999998</v>
      </c>
      <c r="M195" s="231">
        <v>2.0891000000000002</v>
      </c>
      <c r="N195" s="231">
        <v>2.3424999999999998</v>
      </c>
      <c r="O195" s="231">
        <v>1.5967</v>
      </c>
      <c r="P195" s="231">
        <v>0</v>
      </c>
    </row>
    <row r="196" spans="1:16" s="255" customFormat="1" ht="15">
      <c r="A196" s="247">
        <v>54</v>
      </c>
      <c r="B196" s="231">
        <v>0</v>
      </c>
      <c r="C196" s="231">
        <v>0</v>
      </c>
      <c r="D196" s="231">
        <v>2.6360000000000001</v>
      </c>
      <c r="E196" s="231">
        <v>1.6044</v>
      </c>
      <c r="F196" s="231">
        <v>5.0274999999999999</v>
      </c>
      <c r="G196" s="231">
        <v>1.4186000000000001</v>
      </c>
      <c r="H196" s="231">
        <v>2.4018000000000002</v>
      </c>
      <c r="I196" s="231">
        <v>1.4169</v>
      </c>
      <c r="J196" s="231">
        <v>6.4215</v>
      </c>
      <c r="K196" s="231">
        <v>1.4288000000000001</v>
      </c>
      <c r="L196" s="231">
        <v>2.6272000000000002</v>
      </c>
      <c r="M196" s="231">
        <v>2.0886</v>
      </c>
      <c r="N196" s="231">
        <v>2.2932000000000001</v>
      </c>
      <c r="O196" s="231">
        <v>1.5956999999999999</v>
      </c>
      <c r="P196" s="231">
        <v>0</v>
      </c>
    </row>
    <row r="197" spans="1:16" s="255" customFormat="1" ht="15">
      <c r="A197" s="247">
        <v>55</v>
      </c>
      <c r="B197" s="231">
        <v>0</v>
      </c>
      <c r="C197" s="231">
        <v>0</v>
      </c>
      <c r="D197" s="231">
        <v>2.919</v>
      </c>
      <c r="E197" s="231">
        <v>1.5874999999999999</v>
      </c>
      <c r="F197" s="231">
        <v>4.9537000000000004</v>
      </c>
      <c r="G197" s="231">
        <v>1.4168000000000001</v>
      </c>
      <c r="H197" s="231">
        <v>2.3721000000000001</v>
      </c>
      <c r="I197" s="231">
        <v>1.4153</v>
      </c>
      <c r="J197" s="231">
        <v>6.1307</v>
      </c>
      <c r="K197" s="231">
        <v>1.4274</v>
      </c>
      <c r="L197" s="231">
        <v>2.589</v>
      </c>
      <c r="M197" s="231">
        <v>2.0703</v>
      </c>
      <c r="N197" s="231">
        <v>2.2522000000000002</v>
      </c>
      <c r="O197" s="231">
        <v>1.5947</v>
      </c>
      <c r="P197" s="231">
        <v>0</v>
      </c>
    </row>
    <row r="198" spans="1:16" s="255" customFormat="1" ht="15">
      <c r="A198" s="247">
        <v>56</v>
      </c>
      <c r="B198" s="231">
        <v>0</v>
      </c>
      <c r="C198" s="231">
        <v>0</v>
      </c>
      <c r="D198" s="231">
        <v>3.202</v>
      </c>
      <c r="E198" s="231">
        <v>1.5707</v>
      </c>
      <c r="F198" s="231">
        <v>4.8799000000000001</v>
      </c>
      <c r="G198" s="231">
        <v>1.4149</v>
      </c>
      <c r="H198" s="231">
        <v>2.3424999999999998</v>
      </c>
      <c r="I198" s="231">
        <v>1.4137999999999999</v>
      </c>
      <c r="J198" s="231">
        <v>5.8399000000000001</v>
      </c>
      <c r="K198" s="231">
        <v>1.4259999999999999</v>
      </c>
      <c r="L198" s="231">
        <v>2.5508999999999999</v>
      </c>
      <c r="M198" s="231">
        <v>2.0518999999999998</v>
      </c>
      <c r="N198" s="231">
        <v>2.2111999999999998</v>
      </c>
      <c r="O198" s="231">
        <v>1.5936999999999999</v>
      </c>
      <c r="P198" s="231">
        <v>0</v>
      </c>
    </row>
    <row r="199" spans="1:16" s="255" customFormat="1" ht="15">
      <c r="A199" s="247">
        <v>57</v>
      </c>
      <c r="B199" s="231">
        <v>0</v>
      </c>
      <c r="C199" s="231">
        <v>0</v>
      </c>
      <c r="D199" s="231">
        <v>3.4849999999999999</v>
      </c>
      <c r="E199" s="231">
        <v>1.5538000000000001</v>
      </c>
      <c r="F199" s="231">
        <v>4.806</v>
      </c>
      <c r="G199" s="231">
        <v>1.4131</v>
      </c>
      <c r="H199" s="231">
        <v>2.3128000000000002</v>
      </c>
      <c r="I199" s="231">
        <v>1.4123000000000001</v>
      </c>
      <c r="J199" s="231">
        <v>5.5491000000000001</v>
      </c>
      <c r="K199" s="231">
        <v>1.4246000000000001</v>
      </c>
      <c r="L199" s="231">
        <v>2.5127000000000002</v>
      </c>
      <c r="M199" s="231">
        <v>2.0335000000000001</v>
      </c>
      <c r="N199" s="231">
        <v>2.1701000000000001</v>
      </c>
      <c r="O199" s="231">
        <v>1.5927</v>
      </c>
      <c r="P199" s="231">
        <v>0</v>
      </c>
    </row>
    <row r="200" spans="1:16" s="255" customFormat="1" ht="15">
      <c r="A200" s="247">
        <v>58</v>
      </c>
      <c r="B200" s="231">
        <v>0</v>
      </c>
      <c r="C200" s="231">
        <v>0</v>
      </c>
      <c r="D200" s="231">
        <v>3.7679999999999998</v>
      </c>
      <c r="E200" s="231">
        <v>1.5368999999999999</v>
      </c>
      <c r="F200" s="231">
        <v>4.7321999999999997</v>
      </c>
      <c r="G200" s="231">
        <v>1.4113</v>
      </c>
      <c r="H200" s="231">
        <v>2.2831999999999999</v>
      </c>
      <c r="I200" s="231">
        <v>1.4108000000000001</v>
      </c>
      <c r="J200" s="231">
        <v>5.2583000000000002</v>
      </c>
      <c r="K200" s="231">
        <v>1.4232</v>
      </c>
      <c r="L200" s="231">
        <v>2.4746000000000001</v>
      </c>
      <c r="M200" s="231">
        <v>2.0150999999999999</v>
      </c>
      <c r="N200" s="231">
        <v>2.1291000000000002</v>
      </c>
      <c r="O200" s="231">
        <v>1.5916999999999999</v>
      </c>
      <c r="P200" s="231">
        <v>0</v>
      </c>
    </row>
    <row r="201" spans="1:16" s="255" customFormat="1" ht="15">
      <c r="A201" s="247">
        <v>59</v>
      </c>
      <c r="B201" s="231">
        <v>0</v>
      </c>
      <c r="C201" s="231">
        <v>0</v>
      </c>
      <c r="D201" s="231">
        <v>4.0510000000000002</v>
      </c>
      <c r="E201" s="231">
        <v>1.52</v>
      </c>
      <c r="F201" s="231">
        <v>4.6584000000000003</v>
      </c>
      <c r="G201" s="231">
        <v>1.4095</v>
      </c>
      <c r="H201" s="231">
        <v>2.2534999999999998</v>
      </c>
      <c r="I201" s="231">
        <v>1.4092</v>
      </c>
      <c r="J201" s="231">
        <v>4.9673999999999996</v>
      </c>
      <c r="K201" s="231">
        <v>1.4218</v>
      </c>
      <c r="L201" s="231">
        <v>2.4363999999999999</v>
      </c>
      <c r="M201" s="231">
        <v>1.9967999999999999</v>
      </c>
      <c r="N201" s="231">
        <v>2.0880999999999998</v>
      </c>
      <c r="O201" s="231">
        <v>1.5907</v>
      </c>
      <c r="P201" s="231">
        <v>0</v>
      </c>
    </row>
    <row r="202" spans="1:16" s="255" customFormat="1" ht="15">
      <c r="A202" s="247">
        <v>60</v>
      </c>
      <c r="B202" s="231">
        <v>0</v>
      </c>
      <c r="C202" s="231">
        <v>0</v>
      </c>
      <c r="D202" s="231">
        <v>4.3339999999999996</v>
      </c>
      <c r="E202" s="231">
        <v>1.5032000000000001</v>
      </c>
      <c r="F202" s="231">
        <v>4.5846</v>
      </c>
      <c r="G202" s="231">
        <v>1.4077</v>
      </c>
      <c r="H202" s="231">
        <v>2.2239</v>
      </c>
      <c r="I202" s="231">
        <v>1.4077</v>
      </c>
      <c r="J202" s="231">
        <v>4.6765999999999996</v>
      </c>
      <c r="K202" s="231">
        <v>1.4204000000000001</v>
      </c>
      <c r="L202" s="231">
        <v>2.3982999999999999</v>
      </c>
      <c r="M202" s="231">
        <v>1.9783999999999999</v>
      </c>
      <c r="N202" s="231">
        <v>2.0470000000000002</v>
      </c>
      <c r="O202" s="231">
        <v>1.5896999999999999</v>
      </c>
      <c r="P202" s="231">
        <v>0</v>
      </c>
    </row>
    <row r="203" spans="1:16" s="255" customFormat="1">
      <c r="A203" s="254"/>
      <c r="B203" s="75"/>
      <c r="C203" s="75"/>
      <c r="D203" s="75"/>
      <c r="E203" s="75"/>
      <c r="F203" s="75"/>
      <c r="G203" s="75"/>
      <c r="H203" s="75"/>
      <c r="I203" s="75"/>
      <c r="J203" s="75"/>
      <c r="K203" s="75"/>
      <c r="L203" s="75"/>
      <c r="M203" s="75"/>
      <c r="N203" s="75"/>
      <c r="O203" s="75"/>
      <c r="P203" s="75"/>
    </row>
    <row r="204" spans="1:16" s="255" customFormat="1">
      <c r="A204" s="73" t="e">
        <f>HLOOKUP('[3]NEER Claim Cost Calculator'!$I$22, B208:P269, MATCH('[3]NEER Claim Cost Calculator'!$K$22,A208:A269))</f>
        <v>#N/A</v>
      </c>
      <c r="B204" s="75"/>
      <c r="C204" s="75"/>
      <c r="D204" s="75"/>
      <c r="E204" s="75"/>
      <c r="F204" s="75"/>
      <c r="G204" s="75"/>
      <c r="H204" s="75"/>
      <c r="I204" s="75"/>
      <c r="J204" s="75"/>
      <c r="K204" s="75"/>
      <c r="L204" s="75"/>
      <c r="M204" s="75"/>
      <c r="N204" s="75"/>
      <c r="O204" s="75"/>
      <c r="P204" s="75"/>
    </row>
    <row r="205" spans="1:16" s="253" customFormat="1">
      <c r="A205" s="467" t="s">
        <v>11449</v>
      </c>
      <c r="B205" s="467"/>
      <c r="C205" s="467"/>
      <c r="D205" s="467"/>
      <c r="E205" s="467"/>
      <c r="F205" s="467"/>
      <c r="G205" s="467"/>
      <c r="H205" s="467"/>
      <c r="I205" s="467"/>
      <c r="J205" s="467"/>
      <c r="K205" s="467"/>
      <c r="L205" s="467"/>
      <c r="M205" s="467"/>
      <c r="N205" s="467"/>
      <c r="O205" s="467"/>
      <c r="P205" s="467"/>
    </row>
    <row r="206" spans="1:16" s="255" customFormat="1">
      <c r="A206" s="471" t="s">
        <v>2097</v>
      </c>
      <c r="B206" s="471"/>
      <c r="C206" s="471"/>
      <c r="D206" s="471"/>
      <c r="E206" s="471"/>
      <c r="F206" s="471"/>
      <c r="G206" s="471"/>
      <c r="H206" s="471"/>
      <c r="I206" s="471"/>
      <c r="J206" s="471"/>
      <c r="K206" s="471"/>
      <c r="L206" s="471"/>
      <c r="M206" s="471"/>
      <c r="N206" s="471"/>
      <c r="O206" s="471"/>
      <c r="P206" s="471"/>
    </row>
    <row r="207" spans="1:16" s="255" customFormat="1">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s="255" customFormat="1">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s="255" customFormat="1" ht="15">
      <c r="A209" s="247">
        <v>0</v>
      </c>
      <c r="B209" s="231">
        <v>0</v>
      </c>
      <c r="C209" s="231">
        <v>0</v>
      </c>
      <c r="D209" s="231">
        <v>24.127500000000001</v>
      </c>
      <c r="E209" s="231">
        <v>8.0832999999999995</v>
      </c>
      <c r="F209" s="231">
        <v>28.095300000000002</v>
      </c>
      <c r="G209" s="231">
        <v>6.8842999999999996</v>
      </c>
      <c r="H209" s="231">
        <v>27.824200000000001</v>
      </c>
      <c r="I209" s="231">
        <v>6.9169</v>
      </c>
      <c r="J209" s="231">
        <v>27.1785</v>
      </c>
      <c r="K209" s="231">
        <v>4.2332999999999998</v>
      </c>
      <c r="L209" s="231">
        <v>21.5594</v>
      </c>
      <c r="M209" s="231">
        <v>8.1241000000000003</v>
      </c>
      <c r="N209" s="231">
        <v>0</v>
      </c>
      <c r="O209" s="231">
        <v>0</v>
      </c>
      <c r="P209" s="231">
        <v>0</v>
      </c>
    </row>
    <row r="210" spans="1:16" s="255" customFormat="1" ht="15">
      <c r="A210" s="247">
        <v>1</v>
      </c>
      <c r="B210" s="231">
        <v>0</v>
      </c>
      <c r="C210" s="231">
        <v>0</v>
      </c>
      <c r="D210" s="231">
        <v>21.4466</v>
      </c>
      <c r="E210" s="231">
        <v>7.1851000000000003</v>
      </c>
      <c r="F210" s="231">
        <v>24.973600000000001</v>
      </c>
      <c r="G210" s="231">
        <v>6.1193</v>
      </c>
      <c r="H210" s="231">
        <v>24.732600000000001</v>
      </c>
      <c r="I210" s="231">
        <v>6.1482999999999999</v>
      </c>
      <c r="J210" s="231">
        <v>24.1587</v>
      </c>
      <c r="K210" s="231">
        <v>3.7629999999999999</v>
      </c>
      <c r="L210" s="231">
        <v>19.164000000000001</v>
      </c>
      <c r="M210" s="231">
        <v>7.2214</v>
      </c>
      <c r="N210" s="231">
        <v>0</v>
      </c>
      <c r="O210" s="231">
        <v>0</v>
      </c>
      <c r="P210" s="231">
        <v>0</v>
      </c>
    </row>
    <row r="211" spans="1:16" s="255" customFormat="1" ht="15">
      <c r="A211" s="247">
        <v>2</v>
      </c>
      <c r="B211" s="231">
        <v>0</v>
      </c>
      <c r="C211" s="231">
        <v>0</v>
      </c>
      <c r="D211" s="231">
        <v>18.765799999999999</v>
      </c>
      <c r="E211" s="231">
        <v>6.2869999999999999</v>
      </c>
      <c r="F211" s="231">
        <v>21.851900000000001</v>
      </c>
      <c r="G211" s="231">
        <v>5.3544</v>
      </c>
      <c r="H211" s="231">
        <v>21.640999999999998</v>
      </c>
      <c r="I211" s="231">
        <v>5.3798000000000004</v>
      </c>
      <c r="J211" s="231">
        <v>21.1388</v>
      </c>
      <c r="K211" s="231">
        <v>3.2926000000000002</v>
      </c>
      <c r="L211" s="231">
        <v>16.7685</v>
      </c>
      <c r="M211" s="231">
        <v>6.3186999999999998</v>
      </c>
      <c r="N211" s="231">
        <v>0</v>
      </c>
      <c r="O211" s="231">
        <v>0</v>
      </c>
      <c r="P211" s="231">
        <v>0</v>
      </c>
    </row>
    <row r="212" spans="1:16" s="255" customFormat="1" ht="15">
      <c r="A212" s="247">
        <v>3</v>
      </c>
      <c r="B212" s="231">
        <v>0</v>
      </c>
      <c r="C212" s="231">
        <v>0</v>
      </c>
      <c r="D212" s="231">
        <v>16.085000000000001</v>
      </c>
      <c r="E212" s="231">
        <v>5.3888999999999996</v>
      </c>
      <c r="F212" s="231">
        <v>18.7302</v>
      </c>
      <c r="G212" s="231">
        <v>4.5895000000000001</v>
      </c>
      <c r="H212" s="231">
        <v>18.549499999999998</v>
      </c>
      <c r="I212" s="231">
        <v>4.6113</v>
      </c>
      <c r="J212" s="231">
        <v>18.119</v>
      </c>
      <c r="K212" s="231">
        <v>2.8222</v>
      </c>
      <c r="L212" s="231">
        <v>14.372999999999999</v>
      </c>
      <c r="M212" s="231">
        <v>5.4160000000000004</v>
      </c>
      <c r="N212" s="231">
        <v>0</v>
      </c>
      <c r="O212" s="231">
        <v>0</v>
      </c>
      <c r="P212" s="231">
        <v>0</v>
      </c>
    </row>
    <row r="213" spans="1:16" s="255" customFormat="1" ht="15">
      <c r="A213" s="247">
        <v>4</v>
      </c>
      <c r="B213" s="231">
        <v>0</v>
      </c>
      <c r="C213" s="231">
        <v>0</v>
      </c>
      <c r="D213" s="231">
        <v>13.4041</v>
      </c>
      <c r="E213" s="231">
        <v>4.4907000000000004</v>
      </c>
      <c r="F213" s="231">
        <v>15.608499999999999</v>
      </c>
      <c r="G213" s="231">
        <v>3.8246000000000002</v>
      </c>
      <c r="H213" s="231">
        <v>15.4579</v>
      </c>
      <c r="I213" s="231">
        <v>3.8426999999999998</v>
      </c>
      <c r="J213" s="231">
        <v>15.0992</v>
      </c>
      <c r="K213" s="231">
        <v>2.3517999999999999</v>
      </c>
      <c r="L213" s="231">
        <v>11.977499999999999</v>
      </c>
      <c r="M213" s="231">
        <v>4.5133999999999999</v>
      </c>
      <c r="N213" s="231">
        <v>0</v>
      </c>
      <c r="O213" s="231">
        <v>0</v>
      </c>
      <c r="P213" s="231">
        <v>0</v>
      </c>
    </row>
    <row r="214" spans="1:16" s="255" customFormat="1" ht="15">
      <c r="A214" s="247">
        <v>5</v>
      </c>
      <c r="B214" s="231">
        <v>0</v>
      </c>
      <c r="C214" s="231">
        <v>0</v>
      </c>
      <c r="D214" s="231">
        <v>10.7233</v>
      </c>
      <c r="E214" s="231">
        <v>3.5926</v>
      </c>
      <c r="F214" s="231">
        <v>12.486800000000001</v>
      </c>
      <c r="G214" s="231">
        <v>3.0596999999999999</v>
      </c>
      <c r="H214" s="231">
        <v>12.366300000000001</v>
      </c>
      <c r="I214" s="231">
        <v>3.0741999999999998</v>
      </c>
      <c r="J214" s="231">
        <v>12.0793</v>
      </c>
      <c r="K214" s="231">
        <v>1.8815</v>
      </c>
      <c r="L214" s="231">
        <v>9.5820000000000007</v>
      </c>
      <c r="M214" s="231">
        <v>3.6107</v>
      </c>
      <c r="N214" s="231">
        <v>0</v>
      </c>
      <c r="O214" s="231">
        <v>0</v>
      </c>
      <c r="P214" s="231">
        <v>0</v>
      </c>
    </row>
    <row r="215" spans="1:16" s="255" customFormat="1" ht="15">
      <c r="A215" s="247">
        <v>6</v>
      </c>
      <c r="B215" s="231">
        <v>0</v>
      </c>
      <c r="C215" s="231">
        <v>0</v>
      </c>
      <c r="D215" s="231">
        <v>8.0425000000000004</v>
      </c>
      <c r="E215" s="231">
        <v>2.6943999999999999</v>
      </c>
      <c r="F215" s="231">
        <v>9.3651</v>
      </c>
      <c r="G215" s="231">
        <v>2.2948</v>
      </c>
      <c r="H215" s="231">
        <v>9.2746999999999993</v>
      </c>
      <c r="I215" s="231">
        <v>2.3056000000000001</v>
      </c>
      <c r="J215" s="231">
        <v>9.0594999999999999</v>
      </c>
      <c r="K215" s="231">
        <v>1.4111</v>
      </c>
      <c r="L215" s="231">
        <v>7.1864999999999997</v>
      </c>
      <c r="M215" s="231">
        <v>2.7080000000000002</v>
      </c>
      <c r="N215" s="231">
        <v>0</v>
      </c>
      <c r="O215" s="231">
        <v>0</v>
      </c>
      <c r="P215" s="231">
        <v>0</v>
      </c>
    </row>
    <row r="216" spans="1:16" s="255" customFormat="1" ht="15">
      <c r="A216" s="247">
        <v>7</v>
      </c>
      <c r="B216" s="231">
        <v>0</v>
      </c>
      <c r="C216" s="231">
        <v>0</v>
      </c>
      <c r="D216" s="231">
        <v>8.0815000000000001</v>
      </c>
      <c r="E216" s="231">
        <v>2.6196000000000002</v>
      </c>
      <c r="F216" s="231">
        <v>9.0907999999999998</v>
      </c>
      <c r="G216" s="231">
        <v>2.2309999999999999</v>
      </c>
      <c r="H216" s="231">
        <v>9.0015000000000001</v>
      </c>
      <c r="I216" s="231">
        <v>2.2416</v>
      </c>
      <c r="J216" s="231">
        <v>8.7606999999999999</v>
      </c>
      <c r="K216" s="231">
        <v>1.3718999999999999</v>
      </c>
      <c r="L216" s="231">
        <v>6.9908999999999999</v>
      </c>
      <c r="M216" s="231">
        <v>2.6328</v>
      </c>
      <c r="N216" s="231">
        <v>0</v>
      </c>
      <c r="O216" s="231">
        <v>0</v>
      </c>
      <c r="P216" s="231">
        <v>0</v>
      </c>
    </row>
    <row r="217" spans="1:16" s="255" customFormat="1" ht="15">
      <c r="A217" s="247">
        <v>8</v>
      </c>
      <c r="B217" s="231">
        <v>0</v>
      </c>
      <c r="C217" s="231">
        <v>0</v>
      </c>
      <c r="D217" s="231">
        <v>8.1204000000000001</v>
      </c>
      <c r="E217" s="231">
        <v>2.5447000000000002</v>
      </c>
      <c r="F217" s="231">
        <v>8.8165999999999993</v>
      </c>
      <c r="G217" s="231">
        <v>2.1673</v>
      </c>
      <c r="H217" s="231">
        <v>8.7283000000000008</v>
      </c>
      <c r="I217" s="231">
        <v>2.1775000000000002</v>
      </c>
      <c r="J217" s="231">
        <v>8.4619</v>
      </c>
      <c r="K217" s="231">
        <v>1.3327</v>
      </c>
      <c r="L217" s="231">
        <v>6.7953000000000001</v>
      </c>
      <c r="M217" s="231">
        <v>2.5575999999999999</v>
      </c>
      <c r="N217" s="231">
        <v>0</v>
      </c>
      <c r="O217" s="231">
        <v>0</v>
      </c>
      <c r="P217" s="231">
        <v>0</v>
      </c>
    </row>
    <row r="218" spans="1:16" s="255" customFormat="1" ht="15">
      <c r="A218" s="247">
        <v>9</v>
      </c>
      <c r="B218" s="231">
        <v>0</v>
      </c>
      <c r="C218" s="231">
        <v>0</v>
      </c>
      <c r="D218" s="231">
        <v>8.1593999999999998</v>
      </c>
      <c r="E218" s="231">
        <v>2.4699</v>
      </c>
      <c r="F218" s="231">
        <v>8.5422999999999991</v>
      </c>
      <c r="G218" s="231">
        <v>2.1034999999999999</v>
      </c>
      <c r="H218" s="231">
        <v>8.4550999999999998</v>
      </c>
      <c r="I218" s="231">
        <v>2.1135000000000002</v>
      </c>
      <c r="J218" s="231">
        <v>8.1631</v>
      </c>
      <c r="K218" s="231">
        <v>1.2935000000000001</v>
      </c>
      <c r="L218" s="231">
        <v>6.5998000000000001</v>
      </c>
      <c r="M218" s="231">
        <v>2.4824000000000002</v>
      </c>
      <c r="N218" s="231">
        <v>0</v>
      </c>
      <c r="O218" s="231">
        <v>0</v>
      </c>
      <c r="P218" s="231">
        <v>0</v>
      </c>
    </row>
    <row r="219" spans="1:16" s="255" customFormat="1" ht="15">
      <c r="A219" s="247">
        <v>10</v>
      </c>
      <c r="B219" s="231">
        <v>0</v>
      </c>
      <c r="C219" s="231">
        <v>0</v>
      </c>
      <c r="D219" s="231">
        <v>8.1983999999999995</v>
      </c>
      <c r="E219" s="231">
        <v>2.395</v>
      </c>
      <c r="F219" s="231">
        <v>8.2681000000000004</v>
      </c>
      <c r="G219" s="231">
        <v>2.0398000000000001</v>
      </c>
      <c r="H219" s="231">
        <v>8.1819000000000006</v>
      </c>
      <c r="I219" s="231">
        <v>2.0493999999999999</v>
      </c>
      <c r="J219" s="231">
        <v>7.8643999999999998</v>
      </c>
      <c r="K219" s="231">
        <v>1.2543</v>
      </c>
      <c r="L219" s="231">
        <v>6.4042000000000003</v>
      </c>
      <c r="M219" s="231">
        <v>2.4070999999999998</v>
      </c>
      <c r="N219" s="231">
        <v>0</v>
      </c>
      <c r="O219" s="231">
        <v>0</v>
      </c>
      <c r="P219" s="231">
        <v>0</v>
      </c>
    </row>
    <row r="220" spans="1:16" s="255" customFormat="1" ht="15">
      <c r="A220" s="247">
        <v>11</v>
      </c>
      <c r="B220" s="231">
        <v>0</v>
      </c>
      <c r="C220" s="231">
        <v>0</v>
      </c>
      <c r="D220" s="231">
        <v>8.2372999999999994</v>
      </c>
      <c r="E220" s="231">
        <v>2.3201999999999998</v>
      </c>
      <c r="F220" s="231">
        <v>7.9938000000000002</v>
      </c>
      <c r="G220" s="231">
        <v>1.976</v>
      </c>
      <c r="H220" s="231">
        <v>7.9085999999999999</v>
      </c>
      <c r="I220" s="231">
        <v>1.9854000000000001</v>
      </c>
      <c r="J220" s="231">
        <v>7.5655999999999999</v>
      </c>
      <c r="K220" s="231">
        <v>1.2151000000000001</v>
      </c>
      <c r="L220" s="231">
        <v>6.2085999999999997</v>
      </c>
      <c r="M220" s="231">
        <v>2.3319000000000001</v>
      </c>
      <c r="N220" s="231">
        <v>0</v>
      </c>
      <c r="O220" s="231">
        <v>0</v>
      </c>
      <c r="P220" s="231">
        <v>0</v>
      </c>
    </row>
    <row r="221" spans="1:16" s="255" customFormat="1" ht="15">
      <c r="A221" s="247">
        <v>12</v>
      </c>
      <c r="B221" s="231">
        <v>0</v>
      </c>
      <c r="C221" s="231">
        <v>0</v>
      </c>
      <c r="D221" s="231">
        <v>8.2763000000000009</v>
      </c>
      <c r="E221" s="231">
        <v>2.2454000000000001</v>
      </c>
      <c r="F221" s="231">
        <v>7.7195999999999998</v>
      </c>
      <c r="G221" s="231">
        <v>1.9123000000000001</v>
      </c>
      <c r="H221" s="231">
        <v>7.6353999999999997</v>
      </c>
      <c r="I221" s="231">
        <v>1.9214</v>
      </c>
      <c r="J221" s="231">
        <v>7.2667999999999999</v>
      </c>
      <c r="K221" s="231">
        <v>1.1758999999999999</v>
      </c>
      <c r="L221" s="231">
        <v>6.0130999999999997</v>
      </c>
      <c r="M221" s="231">
        <v>2.2566999999999999</v>
      </c>
      <c r="N221" s="231">
        <v>0</v>
      </c>
      <c r="O221" s="231">
        <v>0</v>
      </c>
      <c r="P221" s="231">
        <v>0</v>
      </c>
    </row>
    <row r="222" spans="1:16" s="255" customFormat="1" ht="15">
      <c r="A222" s="247">
        <v>13</v>
      </c>
      <c r="B222" s="231">
        <v>0</v>
      </c>
      <c r="C222" s="231">
        <v>0</v>
      </c>
      <c r="D222" s="231">
        <v>8.3153000000000006</v>
      </c>
      <c r="E222" s="231">
        <v>2.1705000000000001</v>
      </c>
      <c r="F222" s="231">
        <v>7.4452999999999996</v>
      </c>
      <c r="G222" s="231">
        <v>1.8485</v>
      </c>
      <c r="H222" s="231">
        <v>7.3621999999999996</v>
      </c>
      <c r="I222" s="231">
        <v>1.8573</v>
      </c>
      <c r="J222" s="231">
        <v>6.968</v>
      </c>
      <c r="K222" s="231">
        <v>1.1367</v>
      </c>
      <c r="L222" s="231">
        <v>5.8174999999999999</v>
      </c>
      <c r="M222" s="231">
        <v>2.1815000000000002</v>
      </c>
      <c r="N222" s="231">
        <v>0</v>
      </c>
      <c r="O222" s="231">
        <v>0</v>
      </c>
      <c r="P222" s="231">
        <v>0</v>
      </c>
    </row>
    <row r="223" spans="1:16" s="255" customFormat="1" ht="15">
      <c r="A223" s="247">
        <v>14</v>
      </c>
      <c r="B223" s="231">
        <v>0</v>
      </c>
      <c r="C223" s="231">
        <v>0</v>
      </c>
      <c r="D223" s="231">
        <v>8.3543000000000003</v>
      </c>
      <c r="E223" s="231">
        <v>2.0956999999999999</v>
      </c>
      <c r="F223" s="231">
        <v>7.1710000000000003</v>
      </c>
      <c r="G223" s="231">
        <v>1.7847999999999999</v>
      </c>
      <c r="H223" s="231">
        <v>7.0890000000000004</v>
      </c>
      <c r="I223" s="231">
        <v>1.7932999999999999</v>
      </c>
      <c r="J223" s="231">
        <v>6.6692</v>
      </c>
      <c r="K223" s="231">
        <v>1.0974999999999999</v>
      </c>
      <c r="L223" s="231">
        <v>5.6219000000000001</v>
      </c>
      <c r="M223" s="231">
        <v>2.1061999999999999</v>
      </c>
      <c r="N223" s="231">
        <v>0</v>
      </c>
      <c r="O223" s="231">
        <v>0</v>
      </c>
      <c r="P223" s="231">
        <v>0</v>
      </c>
    </row>
    <row r="224" spans="1:16" s="255" customFormat="1" ht="15">
      <c r="A224" s="247">
        <v>15</v>
      </c>
      <c r="B224" s="231">
        <v>0</v>
      </c>
      <c r="C224" s="231">
        <v>0</v>
      </c>
      <c r="D224" s="231">
        <v>8.3932000000000002</v>
      </c>
      <c r="E224" s="231">
        <v>2.0207999999999999</v>
      </c>
      <c r="F224" s="231">
        <v>6.8967999999999998</v>
      </c>
      <c r="G224" s="231">
        <v>1.7211000000000001</v>
      </c>
      <c r="H224" s="231">
        <v>6.8156999999999996</v>
      </c>
      <c r="I224" s="231">
        <v>1.7292000000000001</v>
      </c>
      <c r="J224" s="231">
        <v>6.3704000000000001</v>
      </c>
      <c r="K224" s="231">
        <v>1.0583</v>
      </c>
      <c r="L224" s="231">
        <v>5.4264000000000001</v>
      </c>
      <c r="M224" s="231">
        <v>2.0310000000000001</v>
      </c>
      <c r="N224" s="231">
        <v>0</v>
      </c>
      <c r="O224" s="231">
        <v>0</v>
      </c>
      <c r="P224" s="231">
        <v>0</v>
      </c>
    </row>
    <row r="225" spans="1:16" s="255" customFormat="1" ht="15">
      <c r="A225" s="247">
        <v>16</v>
      </c>
      <c r="B225" s="231">
        <v>0</v>
      </c>
      <c r="C225" s="231">
        <v>0</v>
      </c>
      <c r="D225" s="231">
        <v>8.4321999999999999</v>
      </c>
      <c r="E225" s="231">
        <v>1.946</v>
      </c>
      <c r="F225" s="231">
        <v>6.6224999999999996</v>
      </c>
      <c r="G225" s="231">
        <v>1.6573</v>
      </c>
      <c r="H225" s="231">
        <v>6.5425000000000004</v>
      </c>
      <c r="I225" s="231">
        <v>1.6652</v>
      </c>
      <c r="J225" s="231">
        <v>6.0716000000000001</v>
      </c>
      <c r="K225" s="231">
        <v>1.0190999999999999</v>
      </c>
      <c r="L225" s="231">
        <v>5.2308000000000003</v>
      </c>
      <c r="M225" s="231">
        <v>1.9558</v>
      </c>
      <c r="N225" s="231">
        <v>0</v>
      </c>
      <c r="O225" s="231">
        <v>0</v>
      </c>
      <c r="P225" s="231">
        <v>0</v>
      </c>
    </row>
    <row r="226" spans="1:16" s="255" customFormat="1" ht="15">
      <c r="A226" s="247">
        <v>17</v>
      </c>
      <c r="B226" s="231">
        <v>0</v>
      </c>
      <c r="C226" s="231">
        <v>0</v>
      </c>
      <c r="D226" s="231">
        <v>8.4711999999999996</v>
      </c>
      <c r="E226" s="231">
        <v>1.8711</v>
      </c>
      <c r="F226" s="231">
        <v>6.3483000000000001</v>
      </c>
      <c r="G226" s="231">
        <v>1.5935999999999999</v>
      </c>
      <c r="H226" s="231">
        <v>6.2693000000000003</v>
      </c>
      <c r="I226" s="231">
        <v>1.6011</v>
      </c>
      <c r="J226" s="231">
        <v>5.7728000000000002</v>
      </c>
      <c r="K226" s="231">
        <v>0.97989999999999999</v>
      </c>
      <c r="L226" s="231">
        <v>5.0351999999999997</v>
      </c>
      <c r="M226" s="231">
        <v>1.8806</v>
      </c>
      <c r="N226" s="231">
        <v>0</v>
      </c>
      <c r="O226" s="231">
        <v>0</v>
      </c>
      <c r="P226" s="231">
        <v>0</v>
      </c>
    </row>
    <row r="227" spans="1:16" s="255" customFormat="1" ht="15">
      <c r="A227" s="247">
        <v>18</v>
      </c>
      <c r="B227" s="231">
        <v>0</v>
      </c>
      <c r="C227" s="231">
        <v>0</v>
      </c>
      <c r="D227" s="231">
        <v>8.5101999999999993</v>
      </c>
      <c r="E227" s="231">
        <v>1.7963</v>
      </c>
      <c r="F227" s="231">
        <v>6.0739999999999998</v>
      </c>
      <c r="G227" s="231">
        <v>1.5298</v>
      </c>
      <c r="H227" s="231">
        <v>5.9961000000000002</v>
      </c>
      <c r="I227" s="231">
        <v>1.5370999999999999</v>
      </c>
      <c r="J227" s="231">
        <v>5.4741</v>
      </c>
      <c r="K227" s="231">
        <v>0.94069999999999998</v>
      </c>
      <c r="L227" s="231">
        <v>4.8395999999999999</v>
      </c>
      <c r="M227" s="231">
        <v>1.8052999999999999</v>
      </c>
      <c r="N227" s="231">
        <v>6.9821</v>
      </c>
      <c r="O227" s="231">
        <v>5.8183999999999996</v>
      </c>
      <c r="P227" s="231">
        <v>0</v>
      </c>
    </row>
    <row r="228" spans="1:16" s="255" customFormat="1" ht="15">
      <c r="A228" s="247">
        <v>19</v>
      </c>
      <c r="B228" s="231">
        <v>0</v>
      </c>
      <c r="C228" s="231">
        <v>0</v>
      </c>
      <c r="D228" s="231">
        <v>8.4482999999999997</v>
      </c>
      <c r="E228" s="231">
        <v>1.7501</v>
      </c>
      <c r="F228" s="231">
        <v>6.1494999999999997</v>
      </c>
      <c r="G228" s="231">
        <v>1.5046999999999999</v>
      </c>
      <c r="H228" s="231">
        <v>5.9381000000000004</v>
      </c>
      <c r="I228" s="231">
        <v>1.5201</v>
      </c>
      <c r="J228" s="231">
        <v>5.3205</v>
      </c>
      <c r="K228" s="231">
        <v>0.95250000000000001</v>
      </c>
      <c r="L228" s="231">
        <v>4.7816999999999998</v>
      </c>
      <c r="M228" s="231">
        <v>1.8460000000000001</v>
      </c>
      <c r="N228" s="231">
        <v>6.7881999999999998</v>
      </c>
      <c r="O228" s="231">
        <v>5.6567999999999996</v>
      </c>
      <c r="P228" s="231">
        <v>0</v>
      </c>
    </row>
    <row r="229" spans="1:16" s="255" customFormat="1" ht="15">
      <c r="A229" s="247">
        <v>20</v>
      </c>
      <c r="B229" s="231">
        <v>0</v>
      </c>
      <c r="C229" s="231">
        <v>0</v>
      </c>
      <c r="D229" s="231">
        <v>8.3864000000000001</v>
      </c>
      <c r="E229" s="231">
        <v>1.7039</v>
      </c>
      <c r="F229" s="231">
        <v>6.2248999999999999</v>
      </c>
      <c r="G229" s="231">
        <v>1.4797</v>
      </c>
      <c r="H229" s="231">
        <v>5.8800999999999997</v>
      </c>
      <c r="I229" s="231">
        <v>1.5032000000000001</v>
      </c>
      <c r="J229" s="231">
        <v>5.1669</v>
      </c>
      <c r="K229" s="231">
        <v>0.96430000000000005</v>
      </c>
      <c r="L229" s="231">
        <v>4.7237</v>
      </c>
      <c r="M229" s="231">
        <v>1.8867</v>
      </c>
      <c r="N229" s="231">
        <v>6.5941999999999998</v>
      </c>
      <c r="O229" s="231">
        <v>5.4951999999999996</v>
      </c>
      <c r="P229" s="231">
        <v>0</v>
      </c>
    </row>
    <row r="230" spans="1:16" s="255" customFormat="1" ht="15">
      <c r="A230" s="247">
        <v>21</v>
      </c>
      <c r="B230" s="231">
        <v>0</v>
      </c>
      <c r="C230" s="231">
        <v>0</v>
      </c>
      <c r="D230" s="231">
        <v>9.3827999999999996</v>
      </c>
      <c r="E230" s="231">
        <v>1.8616999999999999</v>
      </c>
      <c r="F230" s="231">
        <v>7.1258999999999997</v>
      </c>
      <c r="G230" s="231">
        <v>1.6366000000000001</v>
      </c>
      <c r="H230" s="231">
        <v>6.5594000000000001</v>
      </c>
      <c r="I230" s="231">
        <v>1.6739999999999999</v>
      </c>
      <c r="J230" s="231">
        <v>5.6272000000000002</v>
      </c>
      <c r="K230" s="231">
        <v>1.5427999999999999</v>
      </c>
      <c r="L230" s="231">
        <v>5.2542999999999997</v>
      </c>
      <c r="M230" s="231">
        <v>2.1833999999999998</v>
      </c>
      <c r="N230" s="231">
        <v>7.2122000000000002</v>
      </c>
      <c r="O230" s="231">
        <v>6.0102000000000002</v>
      </c>
      <c r="P230" s="231">
        <v>0</v>
      </c>
    </row>
    <row r="231" spans="1:16" s="255" customFormat="1" ht="15">
      <c r="A231" s="247">
        <v>22</v>
      </c>
      <c r="B231" s="231">
        <v>0</v>
      </c>
      <c r="C231" s="231">
        <v>0</v>
      </c>
      <c r="D231" s="231">
        <v>9.3720999999999997</v>
      </c>
      <c r="E231" s="231">
        <v>1.8198000000000001</v>
      </c>
      <c r="F231" s="231">
        <v>7.2613000000000003</v>
      </c>
      <c r="G231" s="231">
        <v>1.6180000000000001</v>
      </c>
      <c r="H231" s="231">
        <v>6.5347</v>
      </c>
      <c r="I231" s="231">
        <v>1.6652</v>
      </c>
      <c r="J231" s="231">
        <v>5.4843000000000002</v>
      </c>
      <c r="K231" s="231">
        <v>1.5036</v>
      </c>
      <c r="L231" s="231">
        <v>5.2210000000000001</v>
      </c>
      <c r="M231" s="231">
        <v>2.2454999999999998</v>
      </c>
      <c r="N231" s="231">
        <v>6.9936999999999996</v>
      </c>
      <c r="O231" s="231">
        <v>5.8280000000000003</v>
      </c>
      <c r="P231" s="231">
        <v>0</v>
      </c>
    </row>
    <row r="232" spans="1:16" s="255" customFormat="1" ht="15">
      <c r="A232" s="247">
        <v>23</v>
      </c>
      <c r="B232" s="231">
        <v>0</v>
      </c>
      <c r="C232" s="231">
        <v>0</v>
      </c>
      <c r="D232" s="231">
        <v>9.3613999999999997</v>
      </c>
      <c r="E232" s="231">
        <v>1.778</v>
      </c>
      <c r="F232" s="231">
        <v>7.3967000000000001</v>
      </c>
      <c r="G232" s="231">
        <v>1.5993999999999999</v>
      </c>
      <c r="H232" s="231">
        <v>6.51</v>
      </c>
      <c r="I232" s="231">
        <v>1.6563000000000001</v>
      </c>
      <c r="J232" s="231">
        <v>5.3414000000000001</v>
      </c>
      <c r="K232" s="231">
        <v>1.4643999999999999</v>
      </c>
      <c r="L232" s="231">
        <v>5.1877000000000004</v>
      </c>
      <c r="M232" s="231">
        <v>2.3075000000000001</v>
      </c>
      <c r="N232" s="231">
        <v>6.7751000000000001</v>
      </c>
      <c r="O232" s="231">
        <v>5.6459000000000001</v>
      </c>
      <c r="P232" s="231">
        <v>0</v>
      </c>
    </row>
    <row r="233" spans="1:16" s="255" customFormat="1" ht="15">
      <c r="A233" s="247">
        <v>24</v>
      </c>
      <c r="B233" s="231">
        <v>0</v>
      </c>
      <c r="C233" s="231">
        <v>0</v>
      </c>
      <c r="D233" s="231">
        <v>9.3506999999999998</v>
      </c>
      <c r="E233" s="231">
        <v>1.7361</v>
      </c>
      <c r="F233" s="231">
        <v>7.5320999999999998</v>
      </c>
      <c r="G233" s="231">
        <v>1.5808</v>
      </c>
      <c r="H233" s="231">
        <v>6.4852999999999996</v>
      </c>
      <c r="I233" s="231">
        <v>1.6475</v>
      </c>
      <c r="J233" s="231">
        <v>5.1985000000000001</v>
      </c>
      <c r="K233" s="231">
        <v>1.4253</v>
      </c>
      <c r="L233" s="231">
        <v>5.1543999999999999</v>
      </c>
      <c r="M233" s="231">
        <v>2.3696000000000002</v>
      </c>
      <c r="N233" s="231">
        <v>6.5566000000000004</v>
      </c>
      <c r="O233" s="231">
        <v>5.4638</v>
      </c>
      <c r="P233" s="231">
        <v>0</v>
      </c>
    </row>
    <row r="234" spans="1:16" s="255" customFormat="1" ht="15">
      <c r="A234" s="247">
        <v>25</v>
      </c>
      <c r="B234" s="231">
        <v>0</v>
      </c>
      <c r="C234" s="231">
        <v>0</v>
      </c>
      <c r="D234" s="231">
        <v>9.34</v>
      </c>
      <c r="E234" s="231">
        <v>1.6942999999999999</v>
      </c>
      <c r="F234" s="231">
        <v>7.6675000000000004</v>
      </c>
      <c r="G234" s="231">
        <v>1.5621</v>
      </c>
      <c r="H234" s="231">
        <v>6.4606000000000003</v>
      </c>
      <c r="I234" s="231">
        <v>1.6387</v>
      </c>
      <c r="J234" s="231">
        <v>5.0556000000000001</v>
      </c>
      <c r="K234" s="231">
        <v>1.3861000000000001</v>
      </c>
      <c r="L234" s="231">
        <v>5.1211000000000002</v>
      </c>
      <c r="M234" s="231">
        <v>2.4317000000000002</v>
      </c>
      <c r="N234" s="231">
        <v>6.3380000000000001</v>
      </c>
      <c r="O234" s="231">
        <v>5.2816999999999998</v>
      </c>
      <c r="P234" s="231">
        <v>0</v>
      </c>
    </row>
    <row r="235" spans="1:16" s="255" customFormat="1" ht="15">
      <c r="A235" s="247">
        <v>26</v>
      </c>
      <c r="B235" s="231">
        <v>0</v>
      </c>
      <c r="C235" s="231">
        <v>0</v>
      </c>
      <c r="D235" s="231">
        <v>9.3292999999999999</v>
      </c>
      <c r="E235" s="231">
        <v>1.6524000000000001</v>
      </c>
      <c r="F235" s="231">
        <v>7.8029000000000002</v>
      </c>
      <c r="G235" s="231">
        <v>1.5435000000000001</v>
      </c>
      <c r="H235" s="231">
        <v>6.4359000000000002</v>
      </c>
      <c r="I235" s="231">
        <v>1.6297999999999999</v>
      </c>
      <c r="J235" s="231">
        <v>4.9127000000000001</v>
      </c>
      <c r="K235" s="231">
        <v>1.3469</v>
      </c>
      <c r="L235" s="231">
        <v>5.0877999999999997</v>
      </c>
      <c r="M235" s="231">
        <v>2.4937</v>
      </c>
      <c r="N235" s="231">
        <v>6.1195000000000004</v>
      </c>
      <c r="O235" s="231">
        <v>5.0994999999999999</v>
      </c>
      <c r="P235" s="231">
        <v>0</v>
      </c>
    </row>
    <row r="236" spans="1:16" s="255" customFormat="1" ht="15">
      <c r="A236" s="247">
        <v>27</v>
      </c>
      <c r="B236" s="231">
        <v>0</v>
      </c>
      <c r="C236" s="231">
        <v>0</v>
      </c>
      <c r="D236" s="231">
        <v>9.3186</v>
      </c>
      <c r="E236" s="231">
        <v>1.6106</v>
      </c>
      <c r="F236" s="231">
        <v>7.9382999999999999</v>
      </c>
      <c r="G236" s="231">
        <v>1.5248999999999999</v>
      </c>
      <c r="H236" s="231">
        <v>6.4112</v>
      </c>
      <c r="I236" s="231">
        <v>1.621</v>
      </c>
      <c r="J236" s="231">
        <v>4.7698</v>
      </c>
      <c r="K236" s="231">
        <v>1.3077000000000001</v>
      </c>
      <c r="L236" s="231">
        <v>5.0545</v>
      </c>
      <c r="M236" s="231">
        <v>2.5558000000000001</v>
      </c>
      <c r="N236" s="231">
        <v>5.9009</v>
      </c>
      <c r="O236" s="231">
        <v>4.9173999999999998</v>
      </c>
      <c r="P236" s="231">
        <v>0</v>
      </c>
    </row>
    <row r="237" spans="1:16" s="255" customFormat="1" ht="15">
      <c r="A237" s="247">
        <v>28</v>
      </c>
      <c r="B237" s="231">
        <v>0</v>
      </c>
      <c r="C237" s="231">
        <v>0</v>
      </c>
      <c r="D237" s="231">
        <v>9.3079000000000001</v>
      </c>
      <c r="E237" s="231">
        <v>1.5687</v>
      </c>
      <c r="F237" s="231">
        <v>8.0737000000000005</v>
      </c>
      <c r="G237" s="231">
        <v>1.5063</v>
      </c>
      <c r="H237" s="231">
        <v>6.3864000000000001</v>
      </c>
      <c r="I237" s="231">
        <v>1.6122000000000001</v>
      </c>
      <c r="J237" s="231">
        <v>4.6269</v>
      </c>
      <c r="K237" s="231">
        <v>1.2685</v>
      </c>
      <c r="L237" s="231">
        <v>5.0212000000000003</v>
      </c>
      <c r="M237" s="231">
        <v>2.6177999999999999</v>
      </c>
      <c r="N237" s="231">
        <v>5.6822999999999997</v>
      </c>
      <c r="O237" s="231">
        <v>4.7352999999999996</v>
      </c>
      <c r="P237" s="231">
        <v>0</v>
      </c>
    </row>
    <row r="238" spans="1:16" s="255" customFormat="1" ht="15">
      <c r="A238" s="247">
        <v>29</v>
      </c>
      <c r="B238" s="231">
        <v>0</v>
      </c>
      <c r="C238" s="231">
        <v>0</v>
      </c>
      <c r="D238" s="231">
        <v>9.2972999999999999</v>
      </c>
      <c r="E238" s="231">
        <v>1.5268999999999999</v>
      </c>
      <c r="F238" s="231">
        <v>8.2090999999999994</v>
      </c>
      <c r="G238" s="231">
        <v>1.4877</v>
      </c>
      <c r="H238" s="231">
        <v>6.3616999999999999</v>
      </c>
      <c r="I238" s="231">
        <v>1.6033999999999999</v>
      </c>
      <c r="J238" s="231">
        <v>4.4839000000000002</v>
      </c>
      <c r="K238" s="231">
        <v>1.2294</v>
      </c>
      <c r="L238" s="231">
        <v>4.9878999999999998</v>
      </c>
      <c r="M238" s="231">
        <v>2.6798999999999999</v>
      </c>
      <c r="N238" s="231">
        <v>5.4638</v>
      </c>
      <c r="O238" s="231">
        <v>4.5532000000000004</v>
      </c>
      <c r="P238" s="231">
        <v>0</v>
      </c>
    </row>
    <row r="239" spans="1:16" s="255" customFormat="1" ht="15">
      <c r="A239" s="247">
        <v>30</v>
      </c>
      <c r="B239" s="231">
        <v>0</v>
      </c>
      <c r="C239" s="231">
        <v>0</v>
      </c>
      <c r="D239" s="231">
        <v>9.2866</v>
      </c>
      <c r="E239" s="231">
        <v>1.4850000000000001</v>
      </c>
      <c r="F239" s="231">
        <v>8.3444000000000003</v>
      </c>
      <c r="G239" s="231">
        <v>1.4691000000000001</v>
      </c>
      <c r="H239" s="231">
        <v>6.3369999999999997</v>
      </c>
      <c r="I239" s="231">
        <v>1.5945</v>
      </c>
      <c r="J239" s="231">
        <v>4.3410000000000002</v>
      </c>
      <c r="K239" s="231">
        <v>1.1901999999999999</v>
      </c>
      <c r="L239" s="231">
        <v>4.9546999999999999</v>
      </c>
      <c r="M239" s="231">
        <v>2.7418999999999998</v>
      </c>
      <c r="N239" s="231">
        <v>5.2451999999999996</v>
      </c>
      <c r="O239" s="231">
        <v>4.3710000000000004</v>
      </c>
      <c r="P239" s="231">
        <v>0</v>
      </c>
    </row>
    <row r="240" spans="1:16" s="255" customFormat="1" ht="15">
      <c r="A240" s="247">
        <v>31</v>
      </c>
      <c r="B240" s="231">
        <v>0</v>
      </c>
      <c r="C240" s="231">
        <v>0</v>
      </c>
      <c r="D240" s="231">
        <v>9.5816999999999997</v>
      </c>
      <c r="E240" s="231">
        <v>1.4524999999999999</v>
      </c>
      <c r="F240" s="231">
        <v>8.3917000000000002</v>
      </c>
      <c r="G240" s="231">
        <v>1.4423999999999999</v>
      </c>
      <c r="H240" s="231">
        <v>6.3898999999999999</v>
      </c>
      <c r="I240" s="231">
        <v>1.5537000000000001</v>
      </c>
      <c r="J240" s="231">
        <v>4.38</v>
      </c>
      <c r="K240" s="231">
        <v>1.1846000000000001</v>
      </c>
      <c r="L240" s="231">
        <v>4.9709000000000003</v>
      </c>
      <c r="M240" s="231">
        <v>2.6838000000000002</v>
      </c>
      <c r="N240" s="231">
        <v>5.0343</v>
      </c>
      <c r="O240" s="231">
        <v>4.1166</v>
      </c>
      <c r="P240" s="231">
        <v>0</v>
      </c>
    </row>
    <row r="241" spans="1:16" s="255" customFormat="1" ht="15">
      <c r="A241" s="247">
        <v>32</v>
      </c>
      <c r="B241" s="231">
        <v>0</v>
      </c>
      <c r="C241" s="231">
        <v>0</v>
      </c>
      <c r="D241" s="231">
        <v>9.8767999999999994</v>
      </c>
      <c r="E241" s="231">
        <v>1.42</v>
      </c>
      <c r="F241" s="231">
        <v>8.4390000000000001</v>
      </c>
      <c r="G241" s="231">
        <v>1.4157999999999999</v>
      </c>
      <c r="H241" s="231">
        <v>6.4428000000000001</v>
      </c>
      <c r="I241" s="231">
        <v>1.5128999999999999</v>
      </c>
      <c r="J241" s="231">
        <v>4.4188999999999998</v>
      </c>
      <c r="K241" s="231">
        <v>1.1791</v>
      </c>
      <c r="L241" s="231">
        <v>4.9870999999999999</v>
      </c>
      <c r="M241" s="231">
        <v>2.6257000000000001</v>
      </c>
      <c r="N241" s="231">
        <v>4.8234000000000004</v>
      </c>
      <c r="O241" s="231">
        <v>3.8620999999999999</v>
      </c>
      <c r="P241" s="231">
        <v>0</v>
      </c>
    </row>
    <row r="242" spans="1:16" s="255" customFormat="1" ht="15">
      <c r="A242" s="247">
        <v>33</v>
      </c>
      <c r="B242" s="231">
        <v>0</v>
      </c>
      <c r="C242" s="231">
        <v>0</v>
      </c>
      <c r="D242" s="231">
        <v>10.537800000000001</v>
      </c>
      <c r="E242" s="231">
        <v>1.8923000000000001</v>
      </c>
      <c r="F242" s="231">
        <v>8.3671000000000006</v>
      </c>
      <c r="G242" s="231">
        <v>1.8934</v>
      </c>
      <c r="H242" s="231">
        <v>6.5480999999999998</v>
      </c>
      <c r="I242" s="231">
        <v>1.9694</v>
      </c>
      <c r="J242" s="231">
        <v>4.694</v>
      </c>
      <c r="K242" s="231">
        <v>1.7919</v>
      </c>
      <c r="L242" s="231">
        <v>5.3680000000000003</v>
      </c>
      <c r="M242" s="231">
        <v>3.2595000000000001</v>
      </c>
      <c r="N242" s="231">
        <v>3.9597000000000002</v>
      </c>
      <c r="O242" s="231">
        <v>3.5529999999999999</v>
      </c>
      <c r="P242" s="231">
        <v>0</v>
      </c>
    </row>
    <row r="243" spans="1:16" s="255" customFormat="1" ht="15">
      <c r="A243" s="247">
        <v>34</v>
      </c>
      <c r="B243" s="231">
        <v>0</v>
      </c>
      <c r="C243" s="231">
        <v>0</v>
      </c>
      <c r="D243" s="231">
        <v>10.984999999999999</v>
      </c>
      <c r="E243" s="231">
        <v>1.86</v>
      </c>
      <c r="F243" s="231">
        <v>8.3808000000000007</v>
      </c>
      <c r="G243" s="231">
        <v>1.8665</v>
      </c>
      <c r="H243" s="231">
        <v>6.5736999999999997</v>
      </c>
      <c r="I243" s="231">
        <v>1.9296</v>
      </c>
      <c r="J243" s="231">
        <v>4.7140000000000004</v>
      </c>
      <c r="K243" s="231">
        <v>1.7838000000000001</v>
      </c>
      <c r="L243" s="231">
        <v>5.3673999999999999</v>
      </c>
      <c r="M243" s="231">
        <v>3.1953</v>
      </c>
      <c r="N243" s="231">
        <v>3.8622000000000001</v>
      </c>
      <c r="O243" s="231">
        <v>3.3639999999999999</v>
      </c>
      <c r="P243" s="231">
        <v>0</v>
      </c>
    </row>
    <row r="244" spans="1:16" s="255" customFormat="1" ht="15">
      <c r="A244" s="247">
        <v>35</v>
      </c>
      <c r="B244" s="231">
        <v>0</v>
      </c>
      <c r="C244" s="231">
        <v>0</v>
      </c>
      <c r="D244" s="231">
        <v>11.4321</v>
      </c>
      <c r="E244" s="231">
        <v>1.8277000000000001</v>
      </c>
      <c r="F244" s="231">
        <v>8.3943999999999992</v>
      </c>
      <c r="G244" s="231">
        <v>1.8394999999999999</v>
      </c>
      <c r="H244" s="231">
        <v>6.5994000000000002</v>
      </c>
      <c r="I244" s="231">
        <v>1.8897999999999999</v>
      </c>
      <c r="J244" s="231">
        <v>4.734</v>
      </c>
      <c r="K244" s="231">
        <v>1.7756000000000001</v>
      </c>
      <c r="L244" s="231">
        <v>5.3667999999999996</v>
      </c>
      <c r="M244" s="231">
        <v>3.1309999999999998</v>
      </c>
      <c r="N244" s="231">
        <v>3.7646000000000002</v>
      </c>
      <c r="O244" s="231">
        <v>3.1751</v>
      </c>
      <c r="P244" s="231">
        <v>0</v>
      </c>
    </row>
    <row r="245" spans="1:16" s="255" customFormat="1" ht="15">
      <c r="A245" s="247">
        <v>36</v>
      </c>
      <c r="B245" s="231">
        <v>0</v>
      </c>
      <c r="C245" s="231">
        <v>0</v>
      </c>
      <c r="D245" s="231">
        <v>11.879300000000001</v>
      </c>
      <c r="E245" s="231">
        <v>1.7954000000000001</v>
      </c>
      <c r="F245" s="231">
        <v>8.4080999999999992</v>
      </c>
      <c r="G245" s="231">
        <v>1.8126</v>
      </c>
      <c r="H245" s="231">
        <v>6.6250999999999998</v>
      </c>
      <c r="I245" s="231">
        <v>1.8499000000000001</v>
      </c>
      <c r="J245" s="231">
        <v>4.7539999999999996</v>
      </c>
      <c r="K245" s="231">
        <v>1.7675000000000001</v>
      </c>
      <c r="L245" s="231">
        <v>5.3661000000000003</v>
      </c>
      <c r="M245" s="231">
        <v>3.0667</v>
      </c>
      <c r="N245" s="231">
        <v>3.6669999999999998</v>
      </c>
      <c r="O245" s="231">
        <v>2.9862000000000002</v>
      </c>
      <c r="P245" s="231">
        <v>0</v>
      </c>
    </row>
    <row r="246" spans="1:16" s="255" customFormat="1" ht="15">
      <c r="A246" s="247">
        <v>37</v>
      </c>
      <c r="B246" s="231">
        <v>0</v>
      </c>
      <c r="C246" s="231">
        <v>0</v>
      </c>
      <c r="D246" s="231">
        <v>12.326499999999999</v>
      </c>
      <c r="E246" s="231">
        <v>1.7630999999999999</v>
      </c>
      <c r="F246" s="231">
        <v>8.4216999999999995</v>
      </c>
      <c r="G246" s="231">
        <v>1.7856000000000001</v>
      </c>
      <c r="H246" s="231">
        <v>6.6506999999999996</v>
      </c>
      <c r="I246" s="231">
        <v>1.8101</v>
      </c>
      <c r="J246" s="231">
        <v>4.774</v>
      </c>
      <c r="K246" s="231">
        <v>1.7593000000000001</v>
      </c>
      <c r="L246" s="231">
        <v>5.3654999999999999</v>
      </c>
      <c r="M246" s="231">
        <v>3.0024999999999999</v>
      </c>
      <c r="N246" s="231">
        <v>3.5693999999999999</v>
      </c>
      <c r="O246" s="231">
        <v>2.7972999999999999</v>
      </c>
      <c r="P246" s="231">
        <v>0</v>
      </c>
    </row>
    <row r="247" spans="1:16" s="255" customFormat="1" ht="15">
      <c r="A247" s="247">
        <v>38</v>
      </c>
      <c r="B247" s="231">
        <v>0</v>
      </c>
      <c r="C247" s="231">
        <v>0</v>
      </c>
      <c r="D247" s="231">
        <v>12.7737</v>
      </c>
      <c r="E247" s="231">
        <v>1.7307999999999999</v>
      </c>
      <c r="F247" s="231">
        <v>8.4353999999999996</v>
      </c>
      <c r="G247" s="231">
        <v>1.7586999999999999</v>
      </c>
      <c r="H247" s="231">
        <v>6.6764000000000001</v>
      </c>
      <c r="I247" s="231">
        <v>1.7702</v>
      </c>
      <c r="J247" s="231">
        <v>4.7939999999999996</v>
      </c>
      <c r="K247" s="231">
        <v>1.7512000000000001</v>
      </c>
      <c r="L247" s="231">
        <v>5.3647999999999998</v>
      </c>
      <c r="M247" s="231">
        <v>2.9382000000000001</v>
      </c>
      <c r="N247" s="231">
        <v>3.4718</v>
      </c>
      <c r="O247" s="231">
        <v>2.6082999999999998</v>
      </c>
      <c r="P247" s="231">
        <v>0</v>
      </c>
    </row>
    <row r="248" spans="1:16" s="255" customFormat="1" ht="15">
      <c r="A248" s="247">
        <v>39</v>
      </c>
      <c r="B248" s="231">
        <v>0</v>
      </c>
      <c r="C248" s="231">
        <v>0</v>
      </c>
      <c r="D248" s="231">
        <v>13.220800000000001</v>
      </c>
      <c r="E248" s="231">
        <v>1.6984999999999999</v>
      </c>
      <c r="F248" s="231">
        <v>8.4489999999999998</v>
      </c>
      <c r="G248" s="231">
        <v>1.7317</v>
      </c>
      <c r="H248" s="231">
        <v>6.7020999999999997</v>
      </c>
      <c r="I248" s="231">
        <v>1.7303999999999999</v>
      </c>
      <c r="J248" s="231">
        <v>4.8140999999999998</v>
      </c>
      <c r="K248" s="231">
        <v>1.7431000000000001</v>
      </c>
      <c r="L248" s="231">
        <v>5.3642000000000003</v>
      </c>
      <c r="M248" s="231">
        <v>2.8738999999999999</v>
      </c>
      <c r="N248" s="231">
        <v>3.3742999999999999</v>
      </c>
      <c r="O248" s="231">
        <v>2.4194</v>
      </c>
      <c r="P248" s="231">
        <v>0</v>
      </c>
    </row>
    <row r="249" spans="1:16" s="255" customFormat="1" ht="15">
      <c r="A249" s="247">
        <v>40</v>
      </c>
      <c r="B249" s="231">
        <v>0</v>
      </c>
      <c r="C249" s="231">
        <v>0</v>
      </c>
      <c r="D249" s="231">
        <v>13.667999999999999</v>
      </c>
      <c r="E249" s="231">
        <v>1.6661999999999999</v>
      </c>
      <c r="F249" s="231">
        <v>8.4626999999999999</v>
      </c>
      <c r="G249" s="231">
        <v>1.7048000000000001</v>
      </c>
      <c r="H249" s="231">
        <v>6.7276999999999996</v>
      </c>
      <c r="I249" s="231">
        <v>1.6904999999999999</v>
      </c>
      <c r="J249" s="231">
        <v>4.8341000000000003</v>
      </c>
      <c r="K249" s="231">
        <v>1.7349000000000001</v>
      </c>
      <c r="L249" s="231">
        <v>5.3635999999999999</v>
      </c>
      <c r="M249" s="231">
        <v>2.8096999999999999</v>
      </c>
      <c r="N249" s="231">
        <v>3.2766999999999999</v>
      </c>
      <c r="O249" s="231">
        <v>2.2305000000000001</v>
      </c>
      <c r="P249" s="231">
        <v>0</v>
      </c>
    </row>
    <row r="250" spans="1:16" s="255" customFormat="1" ht="15">
      <c r="A250" s="247">
        <v>41</v>
      </c>
      <c r="B250" s="231">
        <v>0</v>
      </c>
      <c r="C250" s="231">
        <v>0</v>
      </c>
      <c r="D250" s="231">
        <v>14.1152</v>
      </c>
      <c r="E250" s="231">
        <v>1.6338999999999999</v>
      </c>
      <c r="F250" s="231">
        <v>8.4763999999999999</v>
      </c>
      <c r="G250" s="231">
        <v>1.6778</v>
      </c>
      <c r="H250" s="231">
        <v>6.7534000000000001</v>
      </c>
      <c r="I250" s="231">
        <v>1.6507000000000001</v>
      </c>
      <c r="J250" s="231">
        <v>4.8540999999999999</v>
      </c>
      <c r="K250" s="231">
        <v>1.7267999999999999</v>
      </c>
      <c r="L250" s="231">
        <v>5.3628999999999998</v>
      </c>
      <c r="M250" s="231">
        <v>2.7454000000000001</v>
      </c>
      <c r="N250" s="231">
        <v>3.1791</v>
      </c>
      <c r="O250" s="231">
        <v>2.0415000000000001</v>
      </c>
      <c r="P250" s="231">
        <v>0</v>
      </c>
    </row>
    <row r="251" spans="1:16" s="255" customFormat="1" ht="15">
      <c r="A251" s="247">
        <v>42</v>
      </c>
      <c r="B251" s="231">
        <v>0</v>
      </c>
      <c r="C251" s="231">
        <v>0</v>
      </c>
      <c r="D251" s="231">
        <v>14.5624</v>
      </c>
      <c r="E251" s="231">
        <v>1.6015999999999999</v>
      </c>
      <c r="F251" s="231">
        <v>8.49</v>
      </c>
      <c r="G251" s="231">
        <v>1.6509</v>
      </c>
      <c r="H251" s="231">
        <v>6.7790999999999997</v>
      </c>
      <c r="I251" s="231">
        <v>1.6108</v>
      </c>
      <c r="J251" s="231">
        <v>4.8741000000000003</v>
      </c>
      <c r="K251" s="231">
        <v>1.7185999999999999</v>
      </c>
      <c r="L251" s="231">
        <v>5.3623000000000003</v>
      </c>
      <c r="M251" s="231">
        <v>2.6810999999999998</v>
      </c>
      <c r="N251" s="231">
        <v>3.0815000000000001</v>
      </c>
      <c r="O251" s="231">
        <v>1.8526</v>
      </c>
      <c r="P251" s="231">
        <v>0</v>
      </c>
    </row>
    <row r="252" spans="1:16" s="255" customFormat="1" ht="15">
      <c r="A252" s="247">
        <v>43</v>
      </c>
      <c r="B252" s="231">
        <v>0</v>
      </c>
      <c r="C252" s="231">
        <v>0</v>
      </c>
      <c r="D252" s="231">
        <v>14.0176</v>
      </c>
      <c r="E252" s="231">
        <v>1.5885</v>
      </c>
      <c r="F252" s="231">
        <v>8.3025000000000002</v>
      </c>
      <c r="G252" s="231">
        <v>1.6345000000000001</v>
      </c>
      <c r="H252" s="231">
        <v>6.6338999999999997</v>
      </c>
      <c r="I252" s="231">
        <v>1.5974999999999999</v>
      </c>
      <c r="J252" s="231">
        <v>4.8437000000000001</v>
      </c>
      <c r="K252" s="231">
        <v>1.7032</v>
      </c>
      <c r="L252" s="231">
        <v>5.2666000000000004</v>
      </c>
      <c r="M252" s="231">
        <v>2.6383999999999999</v>
      </c>
      <c r="N252" s="231">
        <v>3.0188999999999999</v>
      </c>
      <c r="O252" s="231">
        <v>1.8322000000000001</v>
      </c>
      <c r="P252" s="231">
        <v>0</v>
      </c>
    </row>
    <row r="253" spans="1:16" s="255" customFormat="1" ht="15">
      <c r="A253" s="247">
        <v>44</v>
      </c>
      <c r="B253" s="231">
        <v>0</v>
      </c>
      <c r="C253" s="231">
        <v>0</v>
      </c>
      <c r="D253" s="231">
        <v>13.472799999999999</v>
      </c>
      <c r="E253" s="231">
        <v>1.5753999999999999</v>
      </c>
      <c r="F253" s="231">
        <v>8.1151</v>
      </c>
      <c r="G253" s="231">
        <v>1.6181000000000001</v>
      </c>
      <c r="H253" s="231">
        <v>6.4888000000000003</v>
      </c>
      <c r="I253" s="231">
        <v>1.5842000000000001</v>
      </c>
      <c r="J253" s="231">
        <v>4.8132000000000001</v>
      </c>
      <c r="K253" s="231">
        <v>1.6877</v>
      </c>
      <c r="L253" s="231">
        <v>5.1710000000000003</v>
      </c>
      <c r="M253" s="231">
        <v>2.5956999999999999</v>
      </c>
      <c r="N253" s="231">
        <v>2.9561999999999999</v>
      </c>
      <c r="O253" s="231">
        <v>1.8117000000000001</v>
      </c>
      <c r="P253" s="231">
        <v>0</v>
      </c>
    </row>
    <row r="254" spans="1:16" s="255" customFormat="1" ht="15">
      <c r="A254" s="247">
        <v>45</v>
      </c>
      <c r="B254" s="231">
        <v>0</v>
      </c>
      <c r="C254" s="231">
        <v>0</v>
      </c>
      <c r="D254" s="231">
        <v>14.220800000000001</v>
      </c>
      <c r="E254" s="231">
        <v>1.7185999999999999</v>
      </c>
      <c r="F254" s="231">
        <v>8.7202999999999999</v>
      </c>
      <c r="G254" s="231">
        <v>1.7618</v>
      </c>
      <c r="H254" s="231">
        <v>6.9781000000000004</v>
      </c>
      <c r="I254" s="231">
        <v>1.7279</v>
      </c>
      <c r="J254" s="231">
        <v>5.2610999999999999</v>
      </c>
      <c r="K254" s="231">
        <v>1.8393999999999999</v>
      </c>
      <c r="L254" s="231">
        <v>5.5829000000000004</v>
      </c>
      <c r="M254" s="231">
        <v>2.8083</v>
      </c>
      <c r="N254" s="231">
        <v>3.1829000000000001</v>
      </c>
      <c r="O254" s="231">
        <v>1.9703999999999999</v>
      </c>
      <c r="P254" s="231">
        <v>0</v>
      </c>
    </row>
    <row r="255" spans="1:16" s="255" customFormat="1" ht="15">
      <c r="A255" s="247">
        <v>46</v>
      </c>
      <c r="B255" s="231">
        <v>0</v>
      </c>
      <c r="C255" s="231">
        <v>0</v>
      </c>
      <c r="D255" s="231">
        <v>13.621499999999999</v>
      </c>
      <c r="E255" s="231">
        <v>1.7041999999999999</v>
      </c>
      <c r="F255" s="231">
        <v>8.5140999999999991</v>
      </c>
      <c r="G255" s="231">
        <v>1.7437</v>
      </c>
      <c r="H255" s="231">
        <v>6.8183999999999996</v>
      </c>
      <c r="I255" s="231">
        <v>1.7132000000000001</v>
      </c>
      <c r="J255" s="231">
        <v>5.2275999999999998</v>
      </c>
      <c r="K255" s="231">
        <v>1.8224</v>
      </c>
      <c r="L255" s="231">
        <v>5.4775999999999998</v>
      </c>
      <c r="M255" s="231">
        <v>2.7612999999999999</v>
      </c>
      <c r="N255" s="231">
        <v>3.1139999999999999</v>
      </c>
      <c r="O255" s="231">
        <v>1.9479</v>
      </c>
      <c r="P255" s="231">
        <v>0</v>
      </c>
    </row>
    <row r="256" spans="1:16" s="255" customFormat="1" ht="15">
      <c r="A256" s="247">
        <v>47</v>
      </c>
      <c r="B256" s="231">
        <v>0</v>
      </c>
      <c r="C256" s="231">
        <v>0</v>
      </c>
      <c r="D256" s="231">
        <v>13.0222</v>
      </c>
      <c r="E256" s="231">
        <v>1.6898</v>
      </c>
      <c r="F256" s="231">
        <v>8.3079000000000001</v>
      </c>
      <c r="G256" s="231">
        <v>1.7257</v>
      </c>
      <c r="H256" s="231">
        <v>6.6588000000000003</v>
      </c>
      <c r="I256" s="231">
        <v>1.6986000000000001</v>
      </c>
      <c r="J256" s="231">
        <v>5.1940999999999997</v>
      </c>
      <c r="K256" s="231">
        <v>1.8053999999999999</v>
      </c>
      <c r="L256" s="231">
        <v>5.3723999999999998</v>
      </c>
      <c r="M256" s="231">
        <v>2.7143000000000002</v>
      </c>
      <c r="N256" s="231">
        <v>3.0451000000000001</v>
      </c>
      <c r="O256" s="231">
        <v>1.9255</v>
      </c>
      <c r="P256" s="231">
        <v>0</v>
      </c>
    </row>
    <row r="257" spans="1:16" s="255" customFormat="1" ht="15">
      <c r="A257" s="247">
        <v>48</v>
      </c>
      <c r="B257" s="231">
        <v>0</v>
      </c>
      <c r="C257" s="231">
        <v>0</v>
      </c>
      <c r="D257" s="231">
        <v>12.4229</v>
      </c>
      <c r="E257" s="231">
        <v>1.6754</v>
      </c>
      <c r="F257" s="231">
        <v>8.1016999999999992</v>
      </c>
      <c r="G257" s="231">
        <v>1.7076</v>
      </c>
      <c r="H257" s="231">
        <v>6.4991000000000003</v>
      </c>
      <c r="I257" s="231">
        <v>1.6839</v>
      </c>
      <c r="J257" s="231">
        <v>5.1607000000000003</v>
      </c>
      <c r="K257" s="231">
        <v>1.7884</v>
      </c>
      <c r="L257" s="231">
        <v>5.2671999999999999</v>
      </c>
      <c r="M257" s="231">
        <v>2.6673</v>
      </c>
      <c r="N257" s="231">
        <v>2.9762</v>
      </c>
      <c r="O257" s="231">
        <v>1.903</v>
      </c>
      <c r="P257" s="231">
        <v>0</v>
      </c>
    </row>
    <row r="258" spans="1:16" s="255" customFormat="1" ht="15">
      <c r="A258" s="247">
        <v>49</v>
      </c>
      <c r="B258" s="231">
        <v>0</v>
      </c>
      <c r="C258" s="231">
        <v>0</v>
      </c>
      <c r="D258" s="231">
        <v>11.823700000000001</v>
      </c>
      <c r="E258" s="231">
        <v>1.661</v>
      </c>
      <c r="F258" s="231">
        <v>7.8955000000000002</v>
      </c>
      <c r="G258" s="231">
        <v>1.6896</v>
      </c>
      <c r="H258" s="231">
        <v>6.3395000000000001</v>
      </c>
      <c r="I258" s="231">
        <v>1.6692</v>
      </c>
      <c r="J258" s="231">
        <v>5.1272000000000002</v>
      </c>
      <c r="K258" s="231">
        <v>1.7714000000000001</v>
      </c>
      <c r="L258" s="231">
        <v>5.1619999999999999</v>
      </c>
      <c r="M258" s="231">
        <v>2.6202999999999999</v>
      </c>
      <c r="N258" s="231">
        <v>2.9072</v>
      </c>
      <c r="O258" s="231">
        <v>1.8805000000000001</v>
      </c>
      <c r="P258" s="231">
        <v>0</v>
      </c>
    </row>
    <row r="259" spans="1:16" s="255" customFormat="1" ht="15">
      <c r="A259" s="247">
        <v>50</v>
      </c>
      <c r="B259" s="231">
        <v>0</v>
      </c>
      <c r="C259" s="231">
        <v>0</v>
      </c>
      <c r="D259" s="231">
        <v>11.224399999999999</v>
      </c>
      <c r="E259" s="231">
        <v>1.6466000000000001</v>
      </c>
      <c r="F259" s="231">
        <v>7.6891999999999996</v>
      </c>
      <c r="G259" s="231">
        <v>1.6715</v>
      </c>
      <c r="H259" s="231">
        <v>6.1798000000000002</v>
      </c>
      <c r="I259" s="231">
        <v>1.6546000000000001</v>
      </c>
      <c r="J259" s="231">
        <v>5.0937000000000001</v>
      </c>
      <c r="K259" s="231">
        <v>1.7543</v>
      </c>
      <c r="L259" s="231">
        <v>5.0568</v>
      </c>
      <c r="M259" s="231">
        <v>2.5733000000000001</v>
      </c>
      <c r="N259" s="231">
        <v>2.8382999999999998</v>
      </c>
      <c r="O259" s="231">
        <v>1.8580000000000001</v>
      </c>
      <c r="P259" s="231">
        <v>0</v>
      </c>
    </row>
    <row r="260" spans="1:16" s="255" customFormat="1" ht="15">
      <c r="A260" s="247">
        <v>51</v>
      </c>
      <c r="B260" s="231">
        <v>0</v>
      </c>
      <c r="C260" s="231">
        <v>0</v>
      </c>
      <c r="D260" s="231">
        <v>10.6251</v>
      </c>
      <c r="E260" s="231">
        <v>1.6322000000000001</v>
      </c>
      <c r="F260" s="231">
        <v>7.4829999999999997</v>
      </c>
      <c r="G260" s="231">
        <v>1.6535</v>
      </c>
      <c r="H260" s="231">
        <v>6.0202</v>
      </c>
      <c r="I260" s="231">
        <v>1.6398999999999999</v>
      </c>
      <c r="J260" s="231">
        <v>5.0602999999999998</v>
      </c>
      <c r="K260" s="231">
        <v>1.7373000000000001</v>
      </c>
      <c r="L260" s="231">
        <v>4.9515000000000002</v>
      </c>
      <c r="M260" s="231">
        <v>2.5263</v>
      </c>
      <c r="N260" s="231">
        <v>2.7694000000000001</v>
      </c>
      <c r="O260" s="231">
        <v>1.8354999999999999</v>
      </c>
      <c r="P260" s="231">
        <v>0</v>
      </c>
    </row>
    <row r="261" spans="1:16" s="255" customFormat="1" ht="15">
      <c r="A261" s="247">
        <v>52</v>
      </c>
      <c r="B261" s="231">
        <v>0</v>
      </c>
      <c r="C261" s="231">
        <v>0</v>
      </c>
      <c r="D261" s="231">
        <v>10.0259</v>
      </c>
      <c r="E261" s="231">
        <v>1.6177999999999999</v>
      </c>
      <c r="F261" s="231">
        <v>7.2767999999999997</v>
      </c>
      <c r="G261" s="231">
        <v>1.6354</v>
      </c>
      <c r="H261" s="231">
        <v>5.8605</v>
      </c>
      <c r="I261" s="231">
        <v>1.6252</v>
      </c>
      <c r="J261" s="231">
        <v>5.0267999999999997</v>
      </c>
      <c r="K261" s="231">
        <v>1.7202999999999999</v>
      </c>
      <c r="L261" s="231">
        <v>4.8463000000000003</v>
      </c>
      <c r="M261" s="231">
        <v>2.4792999999999998</v>
      </c>
      <c r="N261" s="231">
        <v>2.7004999999999999</v>
      </c>
      <c r="O261" s="231">
        <v>1.8130999999999999</v>
      </c>
      <c r="P261" s="231">
        <v>0</v>
      </c>
    </row>
    <row r="262" spans="1:16" s="255" customFormat="1" ht="15">
      <c r="A262" s="247">
        <v>53</v>
      </c>
      <c r="B262" s="231">
        <v>0</v>
      </c>
      <c r="C262" s="231">
        <v>0</v>
      </c>
      <c r="D262" s="231">
        <v>9.4266000000000005</v>
      </c>
      <c r="E262" s="231">
        <v>1.6034999999999999</v>
      </c>
      <c r="F262" s="231">
        <v>7.0705999999999998</v>
      </c>
      <c r="G262" s="231">
        <v>1.6173</v>
      </c>
      <c r="H262" s="231">
        <v>5.7008999999999999</v>
      </c>
      <c r="I262" s="231">
        <v>1.6106</v>
      </c>
      <c r="J262" s="231">
        <v>4.9932999999999996</v>
      </c>
      <c r="K262" s="231">
        <v>1.7033</v>
      </c>
      <c r="L262" s="231">
        <v>4.7411000000000003</v>
      </c>
      <c r="M262" s="231">
        <v>2.4323000000000001</v>
      </c>
      <c r="N262" s="231">
        <v>2.6315</v>
      </c>
      <c r="O262" s="231">
        <v>1.7906</v>
      </c>
      <c r="P262" s="231">
        <v>0</v>
      </c>
    </row>
    <row r="263" spans="1:16" s="255" customFormat="1" ht="15">
      <c r="A263" s="247">
        <v>54</v>
      </c>
      <c r="B263" s="231">
        <v>0</v>
      </c>
      <c r="C263" s="231">
        <v>0</v>
      </c>
      <c r="D263" s="231">
        <v>8.8272999999999993</v>
      </c>
      <c r="E263" s="231">
        <v>1.5891</v>
      </c>
      <c r="F263" s="231">
        <v>6.8643000000000001</v>
      </c>
      <c r="G263" s="231">
        <v>1.5992999999999999</v>
      </c>
      <c r="H263" s="231">
        <v>5.5412999999999997</v>
      </c>
      <c r="I263" s="231">
        <v>1.5959000000000001</v>
      </c>
      <c r="J263" s="231">
        <v>4.9598000000000004</v>
      </c>
      <c r="K263" s="231">
        <v>1.6861999999999999</v>
      </c>
      <c r="L263" s="231">
        <v>4.6359000000000004</v>
      </c>
      <c r="M263" s="231">
        <v>2.3853</v>
      </c>
      <c r="N263" s="231">
        <v>2.5626000000000002</v>
      </c>
      <c r="O263" s="231">
        <v>1.7681</v>
      </c>
      <c r="P263" s="231">
        <v>0</v>
      </c>
    </row>
    <row r="264" spans="1:16" s="255" customFormat="1" ht="15">
      <c r="A264" s="247">
        <v>55</v>
      </c>
      <c r="B264" s="231">
        <v>0</v>
      </c>
      <c r="C264" s="231">
        <v>0</v>
      </c>
      <c r="D264" s="231">
        <v>8.8972999999999995</v>
      </c>
      <c r="E264" s="231">
        <v>1.5812999999999999</v>
      </c>
      <c r="F264" s="231">
        <v>6.6562999999999999</v>
      </c>
      <c r="G264" s="231">
        <v>1.5908</v>
      </c>
      <c r="H264" s="231">
        <v>5.2996999999999996</v>
      </c>
      <c r="I264" s="231">
        <v>1.5891</v>
      </c>
      <c r="J264" s="231">
        <v>4.766</v>
      </c>
      <c r="K264" s="231">
        <v>1.6857</v>
      </c>
      <c r="L264" s="231">
        <v>4.5122999999999998</v>
      </c>
      <c r="M264" s="231">
        <v>2.3693</v>
      </c>
      <c r="N264" s="231">
        <v>2.5114999999999998</v>
      </c>
      <c r="O264" s="231">
        <v>1.7592000000000001</v>
      </c>
      <c r="P264" s="231">
        <v>0</v>
      </c>
    </row>
    <row r="265" spans="1:16" s="255" customFormat="1" ht="15">
      <c r="A265" s="247">
        <v>56</v>
      </c>
      <c r="B265" s="231">
        <v>0</v>
      </c>
      <c r="C265" s="231">
        <v>0</v>
      </c>
      <c r="D265" s="231">
        <v>8.9672000000000001</v>
      </c>
      <c r="E265" s="231">
        <v>1.5736000000000001</v>
      </c>
      <c r="F265" s="231">
        <v>6.4482999999999997</v>
      </c>
      <c r="G265" s="231">
        <v>1.5824</v>
      </c>
      <c r="H265" s="231">
        <v>5.0582000000000003</v>
      </c>
      <c r="I265" s="231">
        <v>1.5824</v>
      </c>
      <c r="J265" s="231">
        <v>4.5721999999999996</v>
      </c>
      <c r="K265" s="231">
        <v>1.6851</v>
      </c>
      <c r="L265" s="231">
        <v>4.3886000000000003</v>
      </c>
      <c r="M265" s="231">
        <v>2.3532000000000002</v>
      </c>
      <c r="N265" s="231">
        <v>2.4603000000000002</v>
      </c>
      <c r="O265" s="231">
        <v>1.7503</v>
      </c>
      <c r="P265" s="231">
        <v>0</v>
      </c>
    </row>
    <row r="266" spans="1:16" s="255" customFormat="1" ht="15">
      <c r="A266" s="247">
        <v>57</v>
      </c>
      <c r="B266" s="231">
        <v>0</v>
      </c>
      <c r="C266" s="231">
        <v>0</v>
      </c>
      <c r="D266" s="231">
        <v>9.0372000000000003</v>
      </c>
      <c r="E266" s="231">
        <v>1.5658000000000001</v>
      </c>
      <c r="F266" s="231">
        <v>6.2403000000000004</v>
      </c>
      <c r="G266" s="231">
        <v>1.5739000000000001</v>
      </c>
      <c r="H266" s="231">
        <v>4.8166000000000002</v>
      </c>
      <c r="I266" s="231">
        <v>1.5755999999999999</v>
      </c>
      <c r="J266" s="231">
        <v>4.3784000000000001</v>
      </c>
      <c r="K266" s="231">
        <v>1.6846000000000001</v>
      </c>
      <c r="L266" s="231">
        <v>4.2649999999999997</v>
      </c>
      <c r="M266" s="231">
        <v>2.3372000000000002</v>
      </c>
      <c r="N266" s="231">
        <v>2.4091999999999998</v>
      </c>
      <c r="O266" s="231">
        <v>1.7413000000000001</v>
      </c>
      <c r="P266" s="231">
        <v>0</v>
      </c>
    </row>
    <row r="267" spans="1:16" s="255" customFormat="1" ht="15">
      <c r="A267" s="247">
        <v>58</v>
      </c>
      <c r="B267" s="231">
        <v>0</v>
      </c>
      <c r="C267" s="231">
        <v>0</v>
      </c>
      <c r="D267" s="231">
        <v>9.1072000000000006</v>
      </c>
      <c r="E267" s="231">
        <v>1.5581</v>
      </c>
      <c r="F267" s="231">
        <v>6.0321999999999996</v>
      </c>
      <c r="G267" s="231">
        <v>1.5654999999999999</v>
      </c>
      <c r="H267" s="231">
        <v>4.5750999999999999</v>
      </c>
      <c r="I267" s="231">
        <v>1.5688</v>
      </c>
      <c r="J267" s="231">
        <v>4.1844999999999999</v>
      </c>
      <c r="K267" s="231">
        <v>1.6839999999999999</v>
      </c>
      <c r="L267" s="231">
        <v>4.1413000000000002</v>
      </c>
      <c r="M267" s="231">
        <v>2.3212000000000002</v>
      </c>
      <c r="N267" s="231">
        <v>2.3580000000000001</v>
      </c>
      <c r="O267" s="231">
        <v>1.7323999999999999</v>
      </c>
      <c r="P267" s="231">
        <v>0</v>
      </c>
    </row>
    <row r="268" spans="1:16" s="255" customFormat="1" ht="15">
      <c r="A268" s="247">
        <v>59</v>
      </c>
      <c r="B268" s="231">
        <v>0</v>
      </c>
      <c r="C268" s="231">
        <v>0</v>
      </c>
      <c r="D268" s="231">
        <v>9.1770999999999994</v>
      </c>
      <c r="E268" s="231">
        <v>1.5504</v>
      </c>
      <c r="F268" s="231">
        <v>5.8242000000000003</v>
      </c>
      <c r="G268" s="231">
        <v>1.5569999999999999</v>
      </c>
      <c r="H268" s="231">
        <v>4.3335999999999997</v>
      </c>
      <c r="I268" s="231">
        <v>1.5621</v>
      </c>
      <c r="J268" s="231">
        <v>3.9906999999999999</v>
      </c>
      <c r="K268" s="231">
        <v>1.6835</v>
      </c>
      <c r="L268" s="231">
        <v>4.0176999999999996</v>
      </c>
      <c r="M268" s="231">
        <v>2.3052000000000001</v>
      </c>
      <c r="N268" s="231">
        <v>2.3069000000000002</v>
      </c>
      <c r="O268" s="231">
        <v>1.7235</v>
      </c>
      <c r="P268" s="231">
        <v>0</v>
      </c>
    </row>
    <row r="269" spans="1:16" s="255" customFormat="1" ht="15">
      <c r="A269" s="247">
        <v>60</v>
      </c>
      <c r="B269" s="231">
        <v>0</v>
      </c>
      <c r="C269" s="231">
        <v>0</v>
      </c>
      <c r="D269" s="231">
        <v>9.2470999999999997</v>
      </c>
      <c r="E269" s="231">
        <v>1.5426</v>
      </c>
      <c r="F269" s="231">
        <v>5.6162000000000001</v>
      </c>
      <c r="G269" s="231">
        <v>1.5486</v>
      </c>
      <c r="H269" s="231">
        <v>4.0919999999999996</v>
      </c>
      <c r="I269" s="231">
        <v>1.5552999999999999</v>
      </c>
      <c r="J269" s="231">
        <v>3.7968999999999999</v>
      </c>
      <c r="K269" s="231">
        <v>1.6829000000000001</v>
      </c>
      <c r="L269" s="231">
        <v>3.8940999999999999</v>
      </c>
      <c r="M269" s="231">
        <v>2.2890999999999999</v>
      </c>
      <c r="N269" s="231">
        <v>2.2557999999999998</v>
      </c>
      <c r="O269" s="231">
        <v>1.7145999999999999</v>
      </c>
      <c r="P269" s="231">
        <v>0</v>
      </c>
    </row>
    <row r="270" spans="1:16" s="255" customFormat="1">
      <c r="A270" s="254"/>
      <c r="B270" s="75"/>
      <c r="C270" s="75"/>
      <c r="D270" s="75"/>
      <c r="E270" s="75"/>
      <c r="F270" s="75"/>
      <c r="G270" s="75"/>
      <c r="H270" s="75"/>
      <c r="I270" s="75"/>
      <c r="J270" s="75"/>
      <c r="K270" s="75"/>
      <c r="L270" s="75"/>
      <c r="M270" s="75"/>
      <c r="N270" s="75"/>
      <c r="O270" s="75"/>
      <c r="P270" s="75"/>
    </row>
    <row r="271" spans="1:16" s="255" customFormat="1">
      <c r="A271" s="73" t="e">
        <f>HLOOKUP('[3]NEER Claim Cost Calculator'!$I$22, B275:P336, MATCH('[3]NEER Claim Cost Calculator'!$K$22,A275:A336))</f>
        <v>#N/A</v>
      </c>
      <c r="B271" s="75"/>
      <c r="C271" s="75"/>
      <c r="D271" s="75"/>
      <c r="E271" s="75"/>
      <c r="F271" s="75"/>
      <c r="G271" s="75"/>
      <c r="H271" s="75"/>
      <c r="I271" s="75"/>
      <c r="J271" s="75"/>
      <c r="K271" s="75"/>
      <c r="L271" s="75"/>
      <c r="M271" s="75"/>
      <c r="N271" s="75"/>
      <c r="O271" s="75"/>
      <c r="P271" s="75"/>
    </row>
    <row r="272" spans="1:16" s="253" customFormat="1">
      <c r="A272" s="467" t="s">
        <v>11449</v>
      </c>
      <c r="B272" s="467"/>
      <c r="C272" s="467"/>
      <c r="D272" s="467"/>
      <c r="E272" s="467"/>
      <c r="F272" s="467"/>
      <c r="G272" s="467"/>
      <c r="H272" s="467"/>
      <c r="I272" s="467"/>
      <c r="J272" s="467"/>
      <c r="K272" s="467"/>
      <c r="L272" s="467"/>
      <c r="M272" s="467"/>
      <c r="N272" s="467"/>
      <c r="O272" s="467"/>
      <c r="P272" s="467"/>
    </row>
    <row r="273" spans="1:16" s="255" customFormat="1">
      <c r="A273" s="471" t="s">
        <v>8269</v>
      </c>
      <c r="B273" s="471"/>
      <c r="C273" s="471"/>
      <c r="D273" s="471"/>
      <c r="E273" s="471"/>
      <c r="F273" s="471"/>
      <c r="G273" s="471"/>
      <c r="H273" s="471"/>
      <c r="I273" s="471"/>
      <c r="J273" s="471"/>
      <c r="K273" s="471"/>
      <c r="L273" s="471"/>
      <c r="M273" s="471"/>
      <c r="N273" s="471"/>
      <c r="O273" s="471"/>
      <c r="P273" s="471"/>
    </row>
    <row r="274" spans="1:16" s="255" customFormat="1">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s="255" customFormat="1">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s="255" customFormat="1" ht="15">
      <c r="A276" s="247">
        <v>0</v>
      </c>
      <c r="B276" s="231">
        <v>0</v>
      </c>
      <c r="C276" s="231">
        <v>0</v>
      </c>
      <c r="D276" s="231">
        <v>17.660599999999999</v>
      </c>
      <c r="E276" s="231">
        <v>4.5595999999999997</v>
      </c>
      <c r="F276" s="231">
        <v>22.0031</v>
      </c>
      <c r="G276" s="231">
        <v>4.1273</v>
      </c>
      <c r="H276" s="231">
        <v>23.4818</v>
      </c>
      <c r="I276" s="231">
        <v>4.2088999999999999</v>
      </c>
      <c r="J276" s="231">
        <v>27.143999999999998</v>
      </c>
      <c r="K276" s="231">
        <v>3.4053</v>
      </c>
      <c r="L276" s="231">
        <v>16.6995</v>
      </c>
      <c r="M276" s="231">
        <v>4.1028000000000002</v>
      </c>
      <c r="N276" s="231">
        <v>0</v>
      </c>
      <c r="O276" s="231">
        <v>0</v>
      </c>
      <c r="P276" s="231">
        <v>0</v>
      </c>
    </row>
    <row r="277" spans="1:16" s="255" customFormat="1" ht="15">
      <c r="A277" s="247">
        <v>1</v>
      </c>
      <c r="B277" s="231">
        <v>0</v>
      </c>
      <c r="C277" s="231">
        <v>0</v>
      </c>
      <c r="D277" s="231">
        <v>15.6983</v>
      </c>
      <c r="E277" s="231">
        <v>4.0529999999999999</v>
      </c>
      <c r="F277" s="231">
        <v>19.558299999999999</v>
      </c>
      <c r="G277" s="231">
        <v>3.6686999999999999</v>
      </c>
      <c r="H277" s="231">
        <v>20.872699999999998</v>
      </c>
      <c r="I277" s="231">
        <v>3.7412000000000001</v>
      </c>
      <c r="J277" s="231">
        <v>24.128</v>
      </c>
      <c r="K277" s="231">
        <v>3.0268999999999999</v>
      </c>
      <c r="L277" s="231">
        <v>14.843999999999999</v>
      </c>
      <c r="M277" s="231">
        <v>3.6469999999999998</v>
      </c>
      <c r="N277" s="231">
        <v>0</v>
      </c>
      <c r="O277" s="231">
        <v>0</v>
      </c>
      <c r="P277" s="231">
        <v>0</v>
      </c>
    </row>
    <row r="278" spans="1:16" s="255" customFormat="1" ht="15">
      <c r="A278" s="247">
        <v>2</v>
      </c>
      <c r="B278" s="231">
        <v>0</v>
      </c>
      <c r="C278" s="231">
        <v>0</v>
      </c>
      <c r="D278" s="231">
        <v>13.736000000000001</v>
      </c>
      <c r="E278" s="231">
        <v>3.5464000000000002</v>
      </c>
      <c r="F278" s="231">
        <v>17.113499999999998</v>
      </c>
      <c r="G278" s="231">
        <v>3.2101000000000002</v>
      </c>
      <c r="H278" s="231">
        <v>18.2636</v>
      </c>
      <c r="I278" s="231">
        <v>3.2736000000000001</v>
      </c>
      <c r="J278" s="231">
        <v>21.111999999999998</v>
      </c>
      <c r="K278" s="231">
        <v>2.6486000000000001</v>
      </c>
      <c r="L278" s="231">
        <v>12.9885</v>
      </c>
      <c r="M278" s="231">
        <v>3.1911</v>
      </c>
      <c r="N278" s="231">
        <v>0</v>
      </c>
      <c r="O278" s="231">
        <v>0</v>
      </c>
      <c r="P278" s="231">
        <v>0</v>
      </c>
    </row>
    <row r="279" spans="1:16" s="255" customFormat="1" ht="15">
      <c r="A279" s="247">
        <v>3</v>
      </c>
      <c r="B279" s="231">
        <v>0</v>
      </c>
      <c r="C279" s="231">
        <v>0</v>
      </c>
      <c r="D279" s="231">
        <v>11.7737</v>
      </c>
      <c r="E279" s="231">
        <v>3.0396999999999998</v>
      </c>
      <c r="F279" s="231">
        <v>14.668699999999999</v>
      </c>
      <c r="G279" s="231">
        <v>2.7515000000000001</v>
      </c>
      <c r="H279" s="231">
        <v>15.654500000000001</v>
      </c>
      <c r="I279" s="231">
        <v>2.8058999999999998</v>
      </c>
      <c r="J279" s="231">
        <v>18.096</v>
      </c>
      <c r="K279" s="231">
        <v>2.2702</v>
      </c>
      <c r="L279" s="231">
        <v>11.132999999999999</v>
      </c>
      <c r="M279" s="231">
        <v>2.7351999999999999</v>
      </c>
      <c r="N279" s="231">
        <v>0</v>
      </c>
      <c r="O279" s="231">
        <v>0</v>
      </c>
      <c r="P279" s="231">
        <v>0</v>
      </c>
    </row>
    <row r="280" spans="1:16" s="255" customFormat="1" ht="15">
      <c r="A280" s="247">
        <v>4</v>
      </c>
      <c r="B280" s="231">
        <v>0</v>
      </c>
      <c r="C280" s="231">
        <v>0</v>
      </c>
      <c r="D280" s="231">
        <v>9.8114000000000008</v>
      </c>
      <c r="E280" s="231">
        <v>2.5331000000000001</v>
      </c>
      <c r="F280" s="231">
        <v>12.2239</v>
      </c>
      <c r="G280" s="231">
        <v>2.2928999999999999</v>
      </c>
      <c r="H280" s="231">
        <v>13.045400000000001</v>
      </c>
      <c r="I280" s="231">
        <v>2.3382999999999998</v>
      </c>
      <c r="J280" s="231">
        <v>15.08</v>
      </c>
      <c r="K280" s="231">
        <v>1.8917999999999999</v>
      </c>
      <c r="L280" s="231">
        <v>9.2774999999999999</v>
      </c>
      <c r="M280" s="231">
        <v>2.2793000000000001</v>
      </c>
      <c r="N280" s="231">
        <v>0</v>
      </c>
      <c r="O280" s="231">
        <v>0</v>
      </c>
      <c r="P280" s="231">
        <v>0</v>
      </c>
    </row>
    <row r="281" spans="1:16" s="255" customFormat="1" ht="15">
      <c r="A281" s="247">
        <v>5</v>
      </c>
      <c r="B281" s="231">
        <v>0</v>
      </c>
      <c r="C281" s="231">
        <v>0</v>
      </c>
      <c r="D281" s="231">
        <v>7.8491999999999997</v>
      </c>
      <c r="E281" s="231">
        <v>2.0265</v>
      </c>
      <c r="F281" s="231">
        <v>9.7790999999999997</v>
      </c>
      <c r="G281" s="231">
        <v>1.8344</v>
      </c>
      <c r="H281" s="231">
        <v>10.436299999999999</v>
      </c>
      <c r="I281" s="231">
        <v>1.8706</v>
      </c>
      <c r="J281" s="231">
        <v>12.064</v>
      </c>
      <c r="K281" s="231">
        <v>1.5135000000000001</v>
      </c>
      <c r="L281" s="231">
        <v>7.4219999999999997</v>
      </c>
      <c r="M281" s="231">
        <v>1.8234999999999999</v>
      </c>
      <c r="N281" s="231">
        <v>0</v>
      </c>
      <c r="O281" s="231">
        <v>0</v>
      </c>
      <c r="P281" s="231">
        <v>0</v>
      </c>
    </row>
    <row r="282" spans="1:16" s="255" customFormat="1" ht="15">
      <c r="A282" s="247">
        <v>6</v>
      </c>
      <c r="B282" s="231">
        <v>0</v>
      </c>
      <c r="C282" s="231">
        <v>0</v>
      </c>
      <c r="D282" s="231">
        <v>5.8868999999999998</v>
      </c>
      <c r="E282" s="231">
        <v>1.5199</v>
      </c>
      <c r="F282" s="231">
        <v>7.3343999999999996</v>
      </c>
      <c r="G282" s="231">
        <v>1.3757999999999999</v>
      </c>
      <c r="H282" s="231">
        <v>7.8273000000000001</v>
      </c>
      <c r="I282" s="231">
        <v>1.403</v>
      </c>
      <c r="J282" s="231">
        <v>9.048</v>
      </c>
      <c r="K282" s="231">
        <v>1.1351</v>
      </c>
      <c r="L282" s="231">
        <v>5.5664999999999996</v>
      </c>
      <c r="M282" s="231">
        <v>1.3675999999999999</v>
      </c>
      <c r="N282" s="231">
        <v>0</v>
      </c>
      <c r="O282" s="231">
        <v>0</v>
      </c>
      <c r="P282" s="231">
        <v>0</v>
      </c>
    </row>
    <row r="283" spans="1:16" s="255" customFormat="1" ht="15">
      <c r="A283" s="247">
        <v>7</v>
      </c>
      <c r="B283" s="231">
        <v>0</v>
      </c>
      <c r="C283" s="231">
        <v>0</v>
      </c>
      <c r="D283" s="231">
        <v>5.7282999999999999</v>
      </c>
      <c r="E283" s="231">
        <v>1.4776</v>
      </c>
      <c r="F283" s="231">
        <v>7.0023999999999997</v>
      </c>
      <c r="G283" s="231">
        <v>1.3374999999999999</v>
      </c>
      <c r="H283" s="231">
        <v>7.5446</v>
      </c>
      <c r="I283" s="231">
        <v>1.3640000000000001</v>
      </c>
      <c r="J283" s="231">
        <v>8.6879000000000008</v>
      </c>
      <c r="K283" s="231">
        <v>1.1035999999999999</v>
      </c>
      <c r="L283" s="231">
        <v>5.4200999999999997</v>
      </c>
      <c r="M283" s="231">
        <v>1.3295999999999999</v>
      </c>
      <c r="N283" s="231">
        <v>0</v>
      </c>
      <c r="O283" s="231">
        <v>0</v>
      </c>
      <c r="P283" s="231">
        <v>0</v>
      </c>
    </row>
    <row r="284" spans="1:16" s="255" customFormat="1" ht="15">
      <c r="A284" s="247">
        <v>8</v>
      </c>
      <c r="B284" s="231">
        <v>0</v>
      </c>
      <c r="C284" s="231">
        <v>0</v>
      </c>
      <c r="D284" s="231">
        <v>5.5697000000000001</v>
      </c>
      <c r="E284" s="231">
        <v>1.4354</v>
      </c>
      <c r="F284" s="231">
        <v>6.6704999999999997</v>
      </c>
      <c r="G284" s="231">
        <v>1.2992999999999999</v>
      </c>
      <c r="H284" s="231">
        <v>7.2618999999999998</v>
      </c>
      <c r="I284" s="231">
        <v>1.325</v>
      </c>
      <c r="J284" s="231">
        <v>8.3278999999999996</v>
      </c>
      <c r="K284" s="231">
        <v>1.0720000000000001</v>
      </c>
      <c r="L284" s="231">
        <v>5.2737999999999996</v>
      </c>
      <c r="M284" s="231">
        <v>1.2916000000000001</v>
      </c>
      <c r="N284" s="231">
        <v>0</v>
      </c>
      <c r="O284" s="231">
        <v>0</v>
      </c>
      <c r="P284" s="231">
        <v>0</v>
      </c>
    </row>
    <row r="285" spans="1:16" s="255" customFormat="1" ht="15">
      <c r="A285" s="247">
        <v>9</v>
      </c>
      <c r="B285" s="231">
        <v>0</v>
      </c>
      <c r="C285" s="231">
        <v>0</v>
      </c>
      <c r="D285" s="231">
        <v>5.4112</v>
      </c>
      <c r="E285" s="231">
        <v>1.3932</v>
      </c>
      <c r="F285" s="231">
        <v>6.3385999999999996</v>
      </c>
      <c r="G285" s="231">
        <v>1.2611000000000001</v>
      </c>
      <c r="H285" s="231">
        <v>6.9793000000000003</v>
      </c>
      <c r="I285" s="231">
        <v>1.286</v>
      </c>
      <c r="J285" s="231">
        <v>7.9678000000000004</v>
      </c>
      <c r="K285" s="231">
        <v>1.0405</v>
      </c>
      <c r="L285" s="231">
        <v>5.1273999999999997</v>
      </c>
      <c r="M285" s="231">
        <v>1.2536</v>
      </c>
      <c r="N285" s="231">
        <v>0</v>
      </c>
      <c r="O285" s="231">
        <v>0</v>
      </c>
      <c r="P285" s="231">
        <v>0</v>
      </c>
    </row>
    <row r="286" spans="1:16" s="255" customFormat="1" ht="15">
      <c r="A286" s="247">
        <v>10</v>
      </c>
      <c r="B286" s="231">
        <v>0</v>
      </c>
      <c r="C286" s="231">
        <v>0</v>
      </c>
      <c r="D286" s="231">
        <v>5.2526000000000002</v>
      </c>
      <c r="E286" s="231">
        <v>1.351</v>
      </c>
      <c r="F286" s="231">
        <v>6.0067000000000004</v>
      </c>
      <c r="G286" s="231">
        <v>1.2229000000000001</v>
      </c>
      <c r="H286" s="231">
        <v>6.6966000000000001</v>
      </c>
      <c r="I286" s="231">
        <v>1.2471000000000001</v>
      </c>
      <c r="J286" s="231">
        <v>7.6078000000000001</v>
      </c>
      <c r="K286" s="231">
        <v>1.0089999999999999</v>
      </c>
      <c r="L286" s="231">
        <v>4.9809999999999999</v>
      </c>
      <c r="M286" s="231">
        <v>1.2157</v>
      </c>
      <c r="N286" s="231">
        <v>0</v>
      </c>
      <c r="O286" s="231">
        <v>0</v>
      </c>
      <c r="P286" s="231">
        <v>0</v>
      </c>
    </row>
    <row r="287" spans="1:16" s="255" customFormat="1" ht="15">
      <c r="A287" s="247">
        <v>11</v>
      </c>
      <c r="B287" s="231">
        <v>0</v>
      </c>
      <c r="C287" s="231">
        <v>0</v>
      </c>
      <c r="D287" s="231">
        <v>5.0940000000000003</v>
      </c>
      <c r="E287" s="231">
        <v>1.3088</v>
      </c>
      <c r="F287" s="231">
        <v>5.6748000000000003</v>
      </c>
      <c r="G287" s="231">
        <v>1.1847000000000001</v>
      </c>
      <c r="H287" s="231">
        <v>6.4139999999999997</v>
      </c>
      <c r="I287" s="231">
        <v>1.2081</v>
      </c>
      <c r="J287" s="231">
        <v>7.2477</v>
      </c>
      <c r="K287" s="231">
        <v>0.97750000000000004</v>
      </c>
      <c r="L287" s="231">
        <v>4.8346999999999998</v>
      </c>
      <c r="M287" s="231">
        <v>1.1777</v>
      </c>
      <c r="N287" s="231">
        <v>0</v>
      </c>
      <c r="O287" s="231">
        <v>0</v>
      </c>
      <c r="P287" s="231">
        <v>0</v>
      </c>
    </row>
    <row r="288" spans="1:16" s="255" customFormat="1" ht="15">
      <c r="A288" s="247">
        <v>12</v>
      </c>
      <c r="B288" s="231">
        <v>0</v>
      </c>
      <c r="C288" s="231">
        <v>0</v>
      </c>
      <c r="D288" s="231">
        <v>4.9355000000000002</v>
      </c>
      <c r="E288" s="231">
        <v>1.2665999999999999</v>
      </c>
      <c r="F288" s="231">
        <v>5.3429000000000002</v>
      </c>
      <c r="G288" s="231">
        <v>1.1465000000000001</v>
      </c>
      <c r="H288" s="231">
        <v>6.1313000000000004</v>
      </c>
      <c r="I288" s="231">
        <v>1.1691</v>
      </c>
      <c r="J288" s="231">
        <v>6.8875999999999999</v>
      </c>
      <c r="K288" s="231">
        <v>0.94589999999999996</v>
      </c>
      <c r="L288" s="231">
        <v>4.6882999999999999</v>
      </c>
      <c r="M288" s="231">
        <v>1.1396999999999999</v>
      </c>
      <c r="N288" s="231">
        <v>0</v>
      </c>
      <c r="O288" s="231">
        <v>0</v>
      </c>
      <c r="P288" s="231">
        <v>0</v>
      </c>
    </row>
    <row r="289" spans="1:16" s="255" customFormat="1" ht="15">
      <c r="A289" s="247">
        <v>13</v>
      </c>
      <c r="B289" s="231">
        <v>0</v>
      </c>
      <c r="C289" s="231">
        <v>0</v>
      </c>
      <c r="D289" s="231">
        <v>4.7769000000000004</v>
      </c>
      <c r="E289" s="231">
        <v>1.2242999999999999</v>
      </c>
      <c r="F289" s="231">
        <v>5.0110000000000001</v>
      </c>
      <c r="G289" s="231">
        <v>1.1083000000000001</v>
      </c>
      <c r="H289" s="231">
        <v>5.8487</v>
      </c>
      <c r="I289" s="231">
        <v>1.1302000000000001</v>
      </c>
      <c r="J289" s="231">
        <v>6.5275999999999996</v>
      </c>
      <c r="K289" s="231">
        <v>0.91439999999999999</v>
      </c>
      <c r="L289" s="231">
        <v>4.5419</v>
      </c>
      <c r="M289" s="231">
        <v>1.1016999999999999</v>
      </c>
      <c r="N289" s="231">
        <v>0</v>
      </c>
      <c r="O289" s="231">
        <v>0</v>
      </c>
      <c r="P289" s="231">
        <v>0</v>
      </c>
    </row>
    <row r="290" spans="1:16" s="255" customFormat="1" ht="15">
      <c r="A290" s="247">
        <v>14</v>
      </c>
      <c r="B290" s="231">
        <v>0</v>
      </c>
      <c r="C290" s="231">
        <v>0</v>
      </c>
      <c r="D290" s="231">
        <v>4.6184000000000003</v>
      </c>
      <c r="E290" s="231">
        <v>1.1820999999999999</v>
      </c>
      <c r="F290" s="231">
        <v>4.6791</v>
      </c>
      <c r="G290" s="231">
        <v>1.07</v>
      </c>
      <c r="H290" s="231">
        <v>5.5659999999999998</v>
      </c>
      <c r="I290" s="231">
        <v>1.0911999999999999</v>
      </c>
      <c r="J290" s="231">
        <v>6.1675000000000004</v>
      </c>
      <c r="K290" s="231">
        <v>0.88290000000000002</v>
      </c>
      <c r="L290" s="231">
        <v>4.3956</v>
      </c>
      <c r="M290" s="231">
        <v>1.0637000000000001</v>
      </c>
      <c r="N290" s="231">
        <v>0</v>
      </c>
      <c r="O290" s="231">
        <v>0</v>
      </c>
      <c r="P290" s="231">
        <v>0</v>
      </c>
    </row>
    <row r="291" spans="1:16" s="255" customFormat="1" ht="15">
      <c r="A291" s="247">
        <v>15</v>
      </c>
      <c r="B291" s="231">
        <v>0</v>
      </c>
      <c r="C291" s="231">
        <v>0</v>
      </c>
      <c r="D291" s="231">
        <v>4.4598000000000004</v>
      </c>
      <c r="E291" s="231">
        <v>1.1398999999999999</v>
      </c>
      <c r="F291" s="231">
        <v>4.3472</v>
      </c>
      <c r="G291" s="231">
        <v>1.0318000000000001</v>
      </c>
      <c r="H291" s="231">
        <v>5.2834000000000003</v>
      </c>
      <c r="I291" s="231">
        <v>1.0522</v>
      </c>
      <c r="J291" s="231">
        <v>5.8074000000000003</v>
      </c>
      <c r="K291" s="231">
        <v>0.85129999999999995</v>
      </c>
      <c r="L291" s="231">
        <v>4.2492000000000001</v>
      </c>
      <c r="M291" s="231">
        <v>1.0257000000000001</v>
      </c>
      <c r="N291" s="231">
        <v>0</v>
      </c>
      <c r="O291" s="231">
        <v>0</v>
      </c>
      <c r="P291" s="231">
        <v>0</v>
      </c>
    </row>
    <row r="292" spans="1:16" s="255" customFormat="1" ht="15">
      <c r="A292" s="247">
        <v>16</v>
      </c>
      <c r="B292" s="231">
        <v>0</v>
      </c>
      <c r="C292" s="231">
        <v>0</v>
      </c>
      <c r="D292" s="231">
        <v>4.3011999999999997</v>
      </c>
      <c r="E292" s="231">
        <v>1.0976999999999999</v>
      </c>
      <c r="F292" s="231">
        <v>4.0152999999999999</v>
      </c>
      <c r="G292" s="231">
        <v>0.99360000000000004</v>
      </c>
      <c r="H292" s="231">
        <v>5.0007000000000001</v>
      </c>
      <c r="I292" s="231">
        <v>1.0132000000000001</v>
      </c>
      <c r="J292" s="231">
        <v>5.4474</v>
      </c>
      <c r="K292" s="231">
        <v>0.81979999999999997</v>
      </c>
      <c r="L292" s="231">
        <v>4.1028000000000002</v>
      </c>
      <c r="M292" s="231">
        <v>0.98770000000000002</v>
      </c>
      <c r="N292" s="231">
        <v>0</v>
      </c>
      <c r="O292" s="231">
        <v>0</v>
      </c>
      <c r="P292" s="231">
        <v>0</v>
      </c>
    </row>
    <row r="293" spans="1:16" s="255" customFormat="1" ht="15">
      <c r="A293" s="247">
        <v>17</v>
      </c>
      <c r="B293" s="231">
        <v>0</v>
      </c>
      <c r="C293" s="231">
        <v>0</v>
      </c>
      <c r="D293" s="231">
        <v>4.1426999999999996</v>
      </c>
      <c r="E293" s="231">
        <v>1.0555000000000001</v>
      </c>
      <c r="F293" s="231">
        <v>3.6833999999999998</v>
      </c>
      <c r="G293" s="231">
        <v>0.95540000000000003</v>
      </c>
      <c r="H293" s="231">
        <v>4.7180999999999997</v>
      </c>
      <c r="I293" s="231">
        <v>0.97430000000000005</v>
      </c>
      <c r="J293" s="231">
        <v>5.0872999999999999</v>
      </c>
      <c r="K293" s="231">
        <v>0.7883</v>
      </c>
      <c r="L293" s="231">
        <v>3.9565000000000001</v>
      </c>
      <c r="M293" s="231">
        <v>0.94969999999999999</v>
      </c>
      <c r="N293" s="231">
        <v>0</v>
      </c>
      <c r="O293" s="231">
        <v>0</v>
      </c>
      <c r="P293" s="231">
        <v>0</v>
      </c>
    </row>
    <row r="294" spans="1:16" s="255" customFormat="1" ht="15">
      <c r="A294" s="247">
        <v>18</v>
      </c>
      <c r="B294" s="231">
        <v>0</v>
      </c>
      <c r="C294" s="231">
        <v>0</v>
      </c>
      <c r="D294" s="231">
        <v>3.9841000000000002</v>
      </c>
      <c r="E294" s="231">
        <v>1.0132000000000001</v>
      </c>
      <c r="F294" s="231">
        <v>3.3515000000000001</v>
      </c>
      <c r="G294" s="231">
        <v>0.91720000000000002</v>
      </c>
      <c r="H294" s="231">
        <v>4.4353999999999996</v>
      </c>
      <c r="I294" s="231">
        <v>0.93530000000000002</v>
      </c>
      <c r="J294" s="231">
        <v>4.7272999999999996</v>
      </c>
      <c r="K294" s="231">
        <v>0.75670000000000004</v>
      </c>
      <c r="L294" s="231">
        <v>3.8100999999999998</v>
      </c>
      <c r="M294" s="231">
        <v>0.91169999999999995</v>
      </c>
      <c r="N294" s="231">
        <v>4.1127000000000002</v>
      </c>
      <c r="O294" s="231">
        <v>1.0615000000000001</v>
      </c>
      <c r="P294" s="231">
        <v>0</v>
      </c>
    </row>
    <row r="295" spans="1:16" s="255" customFormat="1" ht="15">
      <c r="A295" s="247">
        <v>19</v>
      </c>
      <c r="B295" s="231">
        <v>0</v>
      </c>
      <c r="C295" s="231">
        <v>0</v>
      </c>
      <c r="D295" s="231">
        <v>4.2596999999999996</v>
      </c>
      <c r="E295" s="231">
        <v>0.99070000000000003</v>
      </c>
      <c r="F295" s="231">
        <v>3.7286999999999999</v>
      </c>
      <c r="G295" s="231">
        <v>0.90180000000000005</v>
      </c>
      <c r="H295" s="231">
        <v>4.3860000000000001</v>
      </c>
      <c r="I295" s="231">
        <v>0.93049999999999999</v>
      </c>
      <c r="J295" s="231">
        <v>4.5860000000000003</v>
      </c>
      <c r="K295" s="231">
        <v>0.749</v>
      </c>
      <c r="L295" s="231">
        <v>3.6831</v>
      </c>
      <c r="M295" s="231">
        <v>0.95789999999999997</v>
      </c>
      <c r="N295" s="231">
        <v>3.9984999999999999</v>
      </c>
      <c r="O295" s="231">
        <v>1.032</v>
      </c>
      <c r="P295" s="231">
        <v>0</v>
      </c>
    </row>
    <row r="296" spans="1:16" s="255" customFormat="1" ht="15">
      <c r="A296" s="247">
        <v>20</v>
      </c>
      <c r="B296" s="231">
        <v>0</v>
      </c>
      <c r="C296" s="231">
        <v>0</v>
      </c>
      <c r="D296" s="231">
        <v>4.5353000000000003</v>
      </c>
      <c r="E296" s="231">
        <v>0.96809999999999996</v>
      </c>
      <c r="F296" s="231">
        <v>4.1059000000000001</v>
      </c>
      <c r="G296" s="231">
        <v>0.88639999999999997</v>
      </c>
      <c r="H296" s="231">
        <v>4.3365999999999998</v>
      </c>
      <c r="I296" s="231">
        <v>0.92569999999999997</v>
      </c>
      <c r="J296" s="231">
        <v>4.4447000000000001</v>
      </c>
      <c r="K296" s="231">
        <v>0.74129999999999996</v>
      </c>
      <c r="L296" s="231">
        <v>3.556</v>
      </c>
      <c r="M296" s="231">
        <v>1.004</v>
      </c>
      <c r="N296" s="231">
        <v>3.8841999999999999</v>
      </c>
      <c r="O296" s="231">
        <v>1.0024999999999999</v>
      </c>
      <c r="P296" s="231">
        <v>0</v>
      </c>
    </row>
    <row r="297" spans="1:16" s="255" customFormat="1" ht="15">
      <c r="A297" s="247">
        <v>21</v>
      </c>
      <c r="B297" s="231">
        <v>0</v>
      </c>
      <c r="C297" s="231">
        <v>0</v>
      </c>
      <c r="D297" s="231">
        <v>5.1303000000000001</v>
      </c>
      <c r="E297" s="231">
        <v>1.0626</v>
      </c>
      <c r="F297" s="231">
        <v>5.1356000000000002</v>
      </c>
      <c r="G297" s="231">
        <v>0.98</v>
      </c>
      <c r="H297" s="231">
        <v>4.8288000000000002</v>
      </c>
      <c r="I297" s="231">
        <v>1.0114000000000001</v>
      </c>
      <c r="J297" s="231">
        <v>4.8285</v>
      </c>
      <c r="K297" s="231">
        <v>1.0575000000000001</v>
      </c>
      <c r="L297" s="231">
        <v>3.8445</v>
      </c>
      <c r="M297" s="231">
        <v>1.1944999999999999</v>
      </c>
      <c r="N297" s="231">
        <v>4.5072999999999999</v>
      </c>
      <c r="O297" s="231">
        <v>0.97399999999999998</v>
      </c>
      <c r="P297" s="231">
        <v>0</v>
      </c>
    </row>
    <row r="298" spans="1:16" s="255" customFormat="1" ht="15">
      <c r="A298" s="247">
        <v>22</v>
      </c>
      <c r="B298" s="231">
        <v>0</v>
      </c>
      <c r="C298" s="231">
        <v>0</v>
      </c>
      <c r="D298" s="231">
        <v>5.3712</v>
      </c>
      <c r="E298" s="231">
        <v>1.0430999999999999</v>
      </c>
      <c r="F298" s="231">
        <v>5.6115000000000004</v>
      </c>
      <c r="G298" s="231">
        <v>0.96840000000000004</v>
      </c>
      <c r="H298" s="231">
        <v>4.8026999999999997</v>
      </c>
      <c r="I298" s="231">
        <v>1.0036</v>
      </c>
      <c r="J298" s="231">
        <v>4.6947999999999999</v>
      </c>
      <c r="K298" s="231">
        <v>1.0282</v>
      </c>
      <c r="L298" s="231">
        <v>3.7210000000000001</v>
      </c>
      <c r="M298" s="231">
        <v>1.2564</v>
      </c>
      <c r="N298" s="231">
        <v>4.3707000000000003</v>
      </c>
      <c r="O298" s="231">
        <v>0.94450000000000001</v>
      </c>
      <c r="P298" s="231">
        <v>0</v>
      </c>
    </row>
    <row r="299" spans="1:16" s="255" customFormat="1" ht="15">
      <c r="A299" s="247">
        <v>23</v>
      </c>
      <c r="B299" s="231">
        <v>0</v>
      </c>
      <c r="C299" s="231">
        <v>0</v>
      </c>
      <c r="D299" s="231">
        <v>5.6120000000000001</v>
      </c>
      <c r="E299" s="231">
        <v>1.0236000000000001</v>
      </c>
      <c r="F299" s="231">
        <v>6.0873999999999997</v>
      </c>
      <c r="G299" s="231">
        <v>0.95689999999999997</v>
      </c>
      <c r="H299" s="231">
        <v>4.7766000000000002</v>
      </c>
      <c r="I299" s="231">
        <v>0.99580000000000002</v>
      </c>
      <c r="J299" s="231">
        <v>4.5609999999999999</v>
      </c>
      <c r="K299" s="231">
        <v>0.99890000000000001</v>
      </c>
      <c r="L299" s="231">
        <v>3.5975000000000001</v>
      </c>
      <c r="M299" s="231">
        <v>1.3184</v>
      </c>
      <c r="N299" s="231">
        <v>4.2340999999999998</v>
      </c>
      <c r="O299" s="231">
        <v>0.91490000000000005</v>
      </c>
      <c r="P299" s="231">
        <v>0</v>
      </c>
    </row>
    <row r="300" spans="1:16" s="255" customFormat="1" ht="15">
      <c r="A300" s="247">
        <v>24</v>
      </c>
      <c r="B300" s="231">
        <v>0</v>
      </c>
      <c r="C300" s="231">
        <v>0</v>
      </c>
      <c r="D300" s="231">
        <v>5.8529</v>
      </c>
      <c r="E300" s="231">
        <v>1.0042</v>
      </c>
      <c r="F300" s="231">
        <v>6.5632999999999999</v>
      </c>
      <c r="G300" s="231">
        <v>0.94530000000000003</v>
      </c>
      <c r="H300" s="231">
        <v>4.7506000000000004</v>
      </c>
      <c r="I300" s="231">
        <v>0.98799999999999999</v>
      </c>
      <c r="J300" s="231">
        <v>4.4272999999999998</v>
      </c>
      <c r="K300" s="231">
        <v>0.96960000000000002</v>
      </c>
      <c r="L300" s="231">
        <v>3.4740000000000002</v>
      </c>
      <c r="M300" s="231">
        <v>1.3803000000000001</v>
      </c>
      <c r="N300" s="231">
        <v>4.0975000000000001</v>
      </c>
      <c r="O300" s="231">
        <v>0.88539999999999996</v>
      </c>
      <c r="P300" s="231">
        <v>0</v>
      </c>
    </row>
    <row r="301" spans="1:16" s="255" customFormat="1" ht="15">
      <c r="A301" s="247">
        <v>25</v>
      </c>
      <c r="B301" s="231">
        <v>0</v>
      </c>
      <c r="C301" s="231">
        <v>0</v>
      </c>
      <c r="D301" s="231">
        <v>6.0937999999999999</v>
      </c>
      <c r="E301" s="231">
        <v>0.98470000000000002</v>
      </c>
      <c r="F301" s="231">
        <v>7.0392000000000001</v>
      </c>
      <c r="G301" s="231">
        <v>0.93379999999999996</v>
      </c>
      <c r="H301" s="231">
        <v>4.7244999999999999</v>
      </c>
      <c r="I301" s="231">
        <v>0.98019999999999996</v>
      </c>
      <c r="J301" s="231">
        <v>4.2934999999999999</v>
      </c>
      <c r="K301" s="231">
        <v>0.94030000000000002</v>
      </c>
      <c r="L301" s="231">
        <v>3.3504</v>
      </c>
      <c r="M301" s="231">
        <v>1.4421999999999999</v>
      </c>
      <c r="N301" s="231">
        <v>3.9609000000000001</v>
      </c>
      <c r="O301" s="231">
        <v>0.85589999999999999</v>
      </c>
      <c r="P301" s="231">
        <v>0</v>
      </c>
    </row>
    <row r="302" spans="1:16" s="255" customFormat="1" ht="15">
      <c r="A302" s="247">
        <v>26</v>
      </c>
      <c r="B302" s="231">
        <v>0</v>
      </c>
      <c r="C302" s="231">
        <v>0</v>
      </c>
      <c r="D302" s="231">
        <v>6.3346999999999998</v>
      </c>
      <c r="E302" s="231">
        <v>0.96519999999999995</v>
      </c>
      <c r="F302" s="231">
        <v>7.5152000000000001</v>
      </c>
      <c r="G302" s="231">
        <v>0.92220000000000002</v>
      </c>
      <c r="H302" s="231">
        <v>4.6985000000000001</v>
      </c>
      <c r="I302" s="231">
        <v>0.97250000000000003</v>
      </c>
      <c r="J302" s="231">
        <v>4.1597999999999997</v>
      </c>
      <c r="K302" s="231">
        <v>0.91100000000000003</v>
      </c>
      <c r="L302" s="231">
        <v>3.2269000000000001</v>
      </c>
      <c r="M302" s="231">
        <v>1.5042</v>
      </c>
      <c r="N302" s="231">
        <v>3.8243</v>
      </c>
      <c r="O302" s="231">
        <v>0.82640000000000002</v>
      </c>
      <c r="P302" s="231">
        <v>0</v>
      </c>
    </row>
    <row r="303" spans="1:16" s="255" customFormat="1" ht="15">
      <c r="A303" s="247">
        <v>27</v>
      </c>
      <c r="B303" s="231">
        <v>0</v>
      </c>
      <c r="C303" s="231">
        <v>0</v>
      </c>
      <c r="D303" s="231">
        <v>6.5755999999999997</v>
      </c>
      <c r="E303" s="231">
        <v>0.94579999999999997</v>
      </c>
      <c r="F303" s="231">
        <v>7.9911000000000003</v>
      </c>
      <c r="G303" s="231">
        <v>0.91059999999999997</v>
      </c>
      <c r="H303" s="231">
        <v>4.6723999999999997</v>
      </c>
      <c r="I303" s="231">
        <v>0.9647</v>
      </c>
      <c r="J303" s="231">
        <v>4.0259999999999998</v>
      </c>
      <c r="K303" s="231">
        <v>0.88170000000000004</v>
      </c>
      <c r="L303" s="231">
        <v>3.1034000000000002</v>
      </c>
      <c r="M303" s="231">
        <v>1.5661</v>
      </c>
      <c r="N303" s="231">
        <v>3.6878000000000002</v>
      </c>
      <c r="O303" s="231">
        <v>0.79690000000000005</v>
      </c>
      <c r="P303" s="231">
        <v>0</v>
      </c>
    </row>
    <row r="304" spans="1:16" s="255" customFormat="1" ht="15">
      <c r="A304" s="247">
        <v>28</v>
      </c>
      <c r="B304" s="231">
        <v>0</v>
      </c>
      <c r="C304" s="231">
        <v>0</v>
      </c>
      <c r="D304" s="231">
        <v>6.8163999999999998</v>
      </c>
      <c r="E304" s="231">
        <v>0.92630000000000001</v>
      </c>
      <c r="F304" s="231">
        <v>8.4670000000000005</v>
      </c>
      <c r="G304" s="231">
        <v>0.89910000000000001</v>
      </c>
      <c r="H304" s="231">
        <v>4.6463999999999999</v>
      </c>
      <c r="I304" s="231">
        <v>0.95689999999999997</v>
      </c>
      <c r="J304" s="231">
        <v>3.8923000000000001</v>
      </c>
      <c r="K304" s="231">
        <v>0.85240000000000005</v>
      </c>
      <c r="L304" s="231">
        <v>2.9799000000000002</v>
      </c>
      <c r="M304" s="231">
        <v>1.6279999999999999</v>
      </c>
      <c r="N304" s="231">
        <v>3.5512000000000001</v>
      </c>
      <c r="O304" s="231">
        <v>0.76739999999999997</v>
      </c>
      <c r="P304" s="231">
        <v>0</v>
      </c>
    </row>
    <row r="305" spans="1:16" s="255" customFormat="1" ht="15">
      <c r="A305" s="247">
        <v>29</v>
      </c>
      <c r="B305" s="231">
        <v>0</v>
      </c>
      <c r="C305" s="231">
        <v>0</v>
      </c>
      <c r="D305" s="231">
        <v>7.0572999999999997</v>
      </c>
      <c r="E305" s="231">
        <v>0.90680000000000005</v>
      </c>
      <c r="F305" s="231">
        <v>8.9428999999999998</v>
      </c>
      <c r="G305" s="231">
        <v>0.88749999999999996</v>
      </c>
      <c r="H305" s="231">
        <v>4.6203000000000003</v>
      </c>
      <c r="I305" s="231">
        <v>0.94910000000000005</v>
      </c>
      <c r="J305" s="231">
        <v>3.7585000000000002</v>
      </c>
      <c r="K305" s="231">
        <v>0.82310000000000005</v>
      </c>
      <c r="L305" s="231">
        <v>2.8563000000000001</v>
      </c>
      <c r="M305" s="231">
        <v>1.69</v>
      </c>
      <c r="N305" s="231">
        <v>3.4146000000000001</v>
      </c>
      <c r="O305" s="231">
        <v>0.7379</v>
      </c>
      <c r="P305" s="231">
        <v>0</v>
      </c>
    </row>
    <row r="306" spans="1:16" s="255" customFormat="1" ht="15">
      <c r="A306" s="247">
        <v>30</v>
      </c>
      <c r="B306" s="231">
        <v>0</v>
      </c>
      <c r="C306" s="231">
        <v>0</v>
      </c>
      <c r="D306" s="231">
        <v>7.2981999999999996</v>
      </c>
      <c r="E306" s="231">
        <v>0.88739999999999997</v>
      </c>
      <c r="F306" s="231">
        <v>9.4189000000000007</v>
      </c>
      <c r="G306" s="231">
        <v>0.876</v>
      </c>
      <c r="H306" s="231">
        <v>4.5941999999999998</v>
      </c>
      <c r="I306" s="231">
        <v>0.94130000000000003</v>
      </c>
      <c r="J306" s="231">
        <v>3.6246999999999998</v>
      </c>
      <c r="K306" s="231">
        <v>0.79379999999999995</v>
      </c>
      <c r="L306" s="231">
        <v>2.7328000000000001</v>
      </c>
      <c r="M306" s="231">
        <v>1.7519</v>
      </c>
      <c r="N306" s="231">
        <v>3.278</v>
      </c>
      <c r="O306" s="231">
        <v>0.70830000000000004</v>
      </c>
      <c r="P306" s="231">
        <v>0</v>
      </c>
    </row>
    <row r="307" spans="1:16" s="255" customFormat="1" ht="15">
      <c r="A307" s="247">
        <v>31</v>
      </c>
      <c r="B307" s="231">
        <v>0</v>
      </c>
      <c r="C307" s="231">
        <v>0</v>
      </c>
      <c r="D307" s="231">
        <v>7.0366</v>
      </c>
      <c r="E307" s="231">
        <v>0.87580000000000002</v>
      </c>
      <c r="F307" s="231">
        <v>9.3180999999999994</v>
      </c>
      <c r="G307" s="231">
        <v>0.87239999999999995</v>
      </c>
      <c r="H307" s="231">
        <v>4.6706000000000003</v>
      </c>
      <c r="I307" s="231">
        <v>0.93359999999999999</v>
      </c>
      <c r="J307" s="231">
        <v>3.6434000000000002</v>
      </c>
      <c r="K307" s="231">
        <v>0.78910000000000002</v>
      </c>
      <c r="L307" s="231">
        <v>2.7119</v>
      </c>
      <c r="M307" s="231">
        <v>1.712</v>
      </c>
      <c r="N307" s="231">
        <v>3.1896</v>
      </c>
      <c r="O307" s="231">
        <v>0.73229999999999995</v>
      </c>
      <c r="P307" s="231">
        <v>0</v>
      </c>
    </row>
    <row r="308" spans="1:16" s="255" customFormat="1" ht="15">
      <c r="A308" s="247">
        <v>32</v>
      </c>
      <c r="B308" s="231">
        <v>0</v>
      </c>
      <c r="C308" s="231">
        <v>0</v>
      </c>
      <c r="D308" s="231">
        <v>6.7748999999999997</v>
      </c>
      <c r="E308" s="231">
        <v>0.86429999999999996</v>
      </c>
      <c r="F308" s="231">
        <v>9.2173999999999996</v>
      </c>
      <c r="G308" s="231">
        <v>0.86880000000000002</v>
      </c>
      <c r="H308" s="231">
        <v>4.7469000000000001</v>
      </c>
      <c r="I308" s="231">
        <v>0.92579999999999996</v>
      </c>
      <c r="J308" s="231">
        <v>3.6621000000000001</v>
      </c>
      <c r="K308" s="231">
        <v>0.78439999999999999</v>
      </c>
      <c r="L308" s="231">
        <v>2.6909999999999998</v>
      </c>
      <c r="M308" s="231">
        <v>1.6720999999999999</v>
      </c>
      <c r="N308" s="231">
        <v>3.1013000000000002</v>
      </c>
      <c r="O308" s="231">
        <v>0.75629999999999997</v>
      </c>
      <c r="P308" s="231">
        <v>0</v>
      </c>
    </row>
    <row r="309" spans="1:16" s="255" customFormat="1" ht="15">
      <c r="A309" s="247">
        <v>33</v>
      </c>
      <c r="B309" s="231">
        <v>0</v>
      </c>
      <c r="C309" s="231">
        <v>0</v>
      </c>
      <c r="D309" s="231">
        <v>6.3940000000000001</v>
      </c>
      <c r="E309" s="231">
        <v>1.2208000000000001</v>
      </c>
      <c r="F309" s="231">
        <v>8.3007000000000009</v>
      </c>
      <c r="G309" s="231">
        <v>1.2296</v>
      </c>
      <c r="H309" s="231">
        <v>4.6101000000000001</v>
      </c>
      <c r="I309" s="231">
        <v>1.3463000000000001</v>
      </c>
      <c r="J309" s="231">
        <v>3.6413000000000002</v>
      </c>
      <c r="K309" s="231">
        <v>1.1435</v>
      </c>
      <c r="L309" s="231">
        <v>2.8633000000000002</v>
      </c>
      <c r="M309" s="231">
        <v>2.0467</v>
      </c>
      <c r="N309" s="231">
        <v>3.1132</v>
      </c>
      <c r="O309" s="231">
        <v>1.796</v>
      </c>
      <c r="P309" s="231">
        <v>0</v>
      </c>
    </row>
    <row r="310" spans="1:16" s="255" customFormat="1" ht="15">
      <c r="A310" s="247">
        <v>34</v>
      </c>
      <c r="B310" s="231">
        <v>0</v>
      </c>
      <c r="C310" s="231">
        <v>0</v>
      </c>
      <c r="D310" s="231">
        <v>6.2324000000000002</v>
      </c>
      <c r="E310" s="231">
        <v>1.2096</v>
      </c>
      <c r="F310" s="231">
        <v>8.1874000000000002</v>
      </c>
      <c r="G310" s="231">
        <v>1.2252000000000001</v>
      </c>
      <c r="H310" s="231">
        <v>4.6593</v>
      </c>
      <c r="I310" s="231">
        <v>1.3302</v>
      </c>
      <c r="J310" s="231">
        <v>3.6456</v>
      </c>
      <c r="K310" s="231">
        <v>1.1334</v>
      </c>
      <c r="L310" s="231">
        <v>2.8386999999999998</v>
      </c>
      <c r="M310" s="231">
        <v>2.0053000000000001</v>
      </c>
      <c r="N310" s="231">
        <v>3.0310000000000001</v>
      </c>
      <c r="O310" s="231">
        <v>1.7485999999999999</v>
      </c>
      <c r="P310" s="231">
        <v>0</v>
      </c>
    </row>
    <row r="311" spans="1:16" s="255" customFormat="1" ht="15">
      <c r="A311" s="247">
        <v>35</v>
      </c>
      <c r="B311" s="231">
        <v>0</v>
      </c>
      <c r="C311" s="231">
        <v>0</v>
      </c>
      <c r="D311" s="231">
        <v>6.0709</v>
      </c>
      <c r="E311" s="231">
        <v>1.1982999999999999</v>
      </c>
      <c r="F311" s="231">
        <v>8.0740999999999996</v>
      </c>
      <c r="G311" s="231">
        <v>1.2209000000000001</v>
      </c>
      <c r="H311" s="231">
        <v>4.7084999999999999</v>
      </c>
      <c r="I311" s="231">
        <v>1.3140000000000001</v>
      </c>
      <c r="J311" s="231">
        <v>3.65</v>
      </c>
      <c r="K311" s="231">
        <v>1.1232</v>
      </c>
      <c r="L311" s="231">
        <v>2.8142</v>
      </c>
      <c r="M311" s="231">
        <v>1.9639</v>
      </c>
      <c r="N311" s="231">
        <v>2.9487999999999999</v>
      </c>
      <c r="O311" s="231">
        <v>1.7011000000000001</v>
      </c>
      <c r="P311" s="231">
        <v>0</v>
      </c>
    </row>
    <row r="312" spans="1:16" s="255" customFormat="1" ht="15">
      <c r="A312" s="247">
        <v>36</v>
      </c>
      <c r="B312" s="231">
        <v>0</v>
      </c>
      <c r="C312" s="231">
        <v>0</v>
      </c>
      <c r="D312" s="231">
        <v>5.9093999999999998</v>
      </c>
      <c r="E312" s="231">
        <v>1.1871</v>
      </c>
      <c r="F312" s="231">
        <v>7.9607999999999999</v>
      </c>
      <c r="G312" s="231">
        <v>1.2164999999999999</v>
      </c>
      <c r="H312" s="231">
        <v>4.7576000000000001</v>
      </c>
      <c r="I312" s="231">
        <v>1.2979000000000001</v>
      </c>
      <c r="J312" s="231">
        <v>3.6543999999999999</v>
      </c>
      <c r="K312" s="231">
        <v>1.113</v>
      </c>
      <c r="L312" s="231">
        <v>2.7896999999999998</v>
      </c>
      <c r="M312" s="231">
        <v>1.9225000000000001</v>
      </c>
      <c r="N312" s="231">
        <v>2.8664999999999998</v>
      </c>
      <c r="O312" s="231">
        <v>1.6536999999999999</v>
      </c>
      <c r="P312" s="231">
        <v>0</v>
      </c>
    </row>
    <row r="313" spans="1:16" s="255" customFormat="1" ht="15">
      <c r="A313" s="247">
        <v>37</v>
      </c>
      <c r="B313" s="231">
        <v>0</v>
      </c>
      <c r="C313" s="231">
        <v>0</v>
      </c>
      <c r="D313" s="231">
        <v>5.7477999999999998</v>
      </c>
      <c r="E313" s="231">
        <v>1.1758</v>
      </c>
      <c r="F313" s="231">
        <v>7.8475000000000001</v>
      </c>
      <c r="G313" s="231">
        <v>1.2121999999999999</v>
      </c>
      <c r="H313" s="231">
        <v>4.8068</v>
      </c>
      <c r="I313" s="231">
        <v>1.2818000000000001</v>
      </c>
      <c r="J313" s="231">
        <v>3.6587000000000001</v>
      </c>
      <c r="K313" s="231">
        <v>1.1028</v>
      </c>
      <c r="L313" s="231">
        <v>2.7652000000000001</v>
      </c>
      <c r="M313" s="231">
        <v>1.881</v>
      </c>
      <c r="N313" s="231">
        <v>2.7843</v>
      </c>
      <c r="O313" s="231">
        <v>1.6063000000000001</v>
      </c>
      <c r="P313" s="231">
        <v>0</v>
      </c>
    </row>
    <row r="314" spans="1:16" s="255" customFormat="1" ht="15">
      <c r="A314" s="247">
        <v>38</v>
      </c>
      <c r="B314" s="231">
        <v>0</v>
      </c>
      <c r="C314" s="231">
        <v>0</v>
      </c>
      <c r="D314" s="231">
        <v>5.5862999999999996</v>
      </c>
      <c r="E314" s="231">
        <v>1.1646000000000001</v>
      </c>
      <c r="F314" s="231">
        <v>7.7343000000000002</v>
      </c>
      <c r="G314" s="231">
        <v>1.2078</v>
      </c>
      <c r="H314" s="231">
        <v>4.8559999999999999</v>
      </c>
      <c r="I314" s="231">
        <v>1.2657</v>
      </c>
      <c r="J314" s="231">
        <v>3.6631</v>
      </c>
      <c r="K314" s="231">
        <v>1.0926</v>
      </c>
      <c r="L314" s="231">
        <v>2.7406999999999999</v>
      </c>
      <c r="M314" s="231">
        <v>1.8395999999999999</v>
      </c>
      <c r="N314" s="231">
        <v>2.7021000000000002</v>
      </c>
      <c r="O314" s="231">
        <v>1.5588</v>
      </c>
      <c r="P314" s="231">
        <v>0</v>
      </c>
    </row>
    <row r="315" spans="1:16" s="255" customFormat="1" ht="15">
      <c r="A315" s="247">
        <v>39</v>
      </c>
      <c r="B315" s="231">
        <v>0</v>
      </c>
      <c r="C315" s="231">
        <v>0</v>
      </c>
      <c r="D315" s="231">
        <v>5.4246999999999996</v>
      </c>
      <c r="E315" s="231">
        <v>1.1533</v>
      </c>
      <c r="F315" s="231">
        <v>7.6210000000000004</v>
      </c>
      <c r="G315" s="231">
        <v>1.2035</v>
      </c>
      <c r="H315" s="231">
        <v>4.9051999999999998</v>
      </c>
      <c r="I315" s="231">
        <v>1.2496</v>
      </c>
      <c r="J315" s="231">
        <v>3.6675</v>
      </c>
      <c r="K315" s="231">
        <v>1.0824</v>
      </c>
      <c r="L315" s="231">
        <v>2.7162000000000002</v>
      </c>
      <c r="M315" s="231">
        <v>1.7982</v>
      </c>
      <c r="N315" s="231">
        <v>2.6198000000000001</v>
      </c>
      <c r="O315" s="231">
        <v>1.5114000000000001</v>
      </c>
      <c r="P315" s="231">
        <v>0</v>
      </c>
    </row>
    <row r="316" spans="1:16" s="255" customFormat="1" ht="15">
      <c r="A316" s="247">
        <v>40</v>
      </c>
      <c r="B316" s="231">
        <v>0</v>
      </c>
      <c r="C316" s="231">
        <v>0</v>
      </c>
      <c r="D316" s="231">
        <v>5.2632000000000003</v>
      </c>
      <c r="E316" s="231">
        <v>1.1420999999999999</v>
      </c>
      <c r="F316" s="231">
        <v>7.5076999999999998</v>
      </c>
      <c r="G316" s="231">
        <v>1.1991000000000001</v>
      </c>
      <c r="H316" s="231">
        <v>4.9543999999999997</v>
      </c>
      <c r="I316" s="231">
        <v>1.2334000000000001</v>
      </c>
      <c r="J316" s="231">
        <v>3.6718999999999999</v>
      </c>
      <c r="K316" s="231">
        <v>1.0722</v>
      </c>
      <c r="L316" s="231">
        <v>2.6917</v>
      </c>
      <c r="M316" s="231">
        <v>1.7567999999999999</v>
      </c>
      <c r="N316" s="231">
        <v>2.5375999999999999</v>
      </c>
      <c r="O316" s="231">
        <v>1.4639</v>
      </c>
      <c r="P316" s="231">
        <v>0</v>
      </c>
    </row>
    <row r="317" spans="1:16" s="255" customFormat="1" ht="15">
      <c r="A317" s="247">
        <v>41</v>
      </c>
      <c r="B317" s="231">
        <v>0</v>
      </c>
      <c r="C317" s="231">
        <v>0</v>
      </c>
      <c r="D317" s="231">
        <v>5.1017000000000001</v>
      </c>
      <c r="E317" s="231">
        <v>1.1308</v>
      </c>
      <c r="F317" s="231">
        <v>7.3944000000000001</v>
      </c>
      <c r="G317" s="231">
        <v>1.1948000000000001</v>
      </c>
      <c r="H317" s="231">
        <v>5.0035999999999996</v>
      </c>
      <c r="I317" s="231">
        <v>1.2173</v>
      </c>
      <c r="J317" s="231">
        <v>3.6762000000000001</v>
      </c>
      <c r="K317" s="231">
        <v>1.0620000000000001</v>
      </c>
      <c r="L317" s="231">
        <v>2.6671999999999998</v>
      </c>
      <c r="M317" s="231">
        <v>1.7154</v>
      </c>
      <c r="N317" s="231">
        <v>2.4554</v>
      </c>
      <c r="O317" s="231">
        <v>1.4165000000000001</v>
      </c>
      <c r="P317" s="231">
        <v>0</v>
      </c>
    </row>
    <row r="318" spans="1:16" s="255" customFormat="1" ht="15">
      <c r="A318" s="247">
        <v>42</v>
      </c>
      <c r="B318" s="231">
        <v>0</v>
      </c>
      <c r="C318" s="231">
        <v>0</v>
      </c>
      <c r="D318" s="231">
        <v>4.9401000000000002</v>
      </c>
      <c r="E318" s="231">
        <v>1.1195999999999999</v>
      </c>
      <c r="F318" s="231">
        <v>7.2811000000000003</v>
      </c>
      <c r="G318" s="231">
        <v>1.1903999999999999</v>
      </c>
      <c r="H318" s="231">
        <v>5.0526999999999997</v>
      </c>
      <c r="I318" s="231">
        <v>1.2012</v>
      </c>
      <c r="J318" s="231">
        <v>3.6806000000000001</v>
      </c>
      <c r="K318" s="231">
        <v>1.0518000000000001</v>
      </c>
      <c r="L318" s="231">
        <v>2.6425999999999998</v>
      </c>
      <c r="M318" s="231">
        <v>1.6739999999999999</v>
      </c>
      <c r="N318" s="231">
        <v>2.3731</v>
      </c>
      <c r="O318" s="231">
        <v>1.3691</v>
      </c>
      <c r="P318" s="231">
        <v>0</v>
      </c>
    </row>
    <row r="319" spans="1:16" s="255" customFormat="1" ht="15">
      <c r="A319" s="247">
        <v>43</v>
      </c>
      <c r="B319" s="231">
        <v>0</v>
      </c>
      <c r="C319" s="231">
        <v>0</v>
      </c>
      <c r="D319" s="231">
        <v>4.9652000000000003</v>
      </c>
      <c r="E319" s="231">
        <v>1.1154999999999999</v>
      </c>
      <c r="F319" s="231">
        <v>7.1525999999999996</v>
      </c>
      <c r="G319" s="231">
        <v>1.1840999999999999</v>
      </c>
      <c r="H319" s="231">
        <v>5.1327999999999996</v>
      </c>
      <c r="I319" s="231">
        <v>1.1937</v>
      </c>
      <c r="J319" s="231">
        <v>3.5745</v>
      </c>
      <c r="K319" s="231">
        <v>1.0516000000000001</v>
      </c>
      <c r="L319" s="231">
        <v>2.6052</v>
      </c>
      <c r="M319" s="231">
        <v>1.6553</v>
      </c>
      <c r="N319" s="231">
        <v>2.3216000000000001</v>
      </c>
      <c r="O319" s="231">
        <v>1.3586</v>
      </c>
      <c r="P319" s="231">
        <v>0</v>
      </c>
    </row>
    <row r="320" spans="1:16" s="255" customFormat="1" ht="15">
      <c r="A320" s="247">
        <v>44</v>
      </c>
      <c r="B320" s="231">
        <v>0</v>
      </c>
      <c r="C320" s="231">
        <v>0</v>
      </c>
      <c r="D320" s="231">
        <v>4.9901999999999997</v>
      </c>
      <c r="E320" s="231">
        <v>1.1114999999999999</v>
      </c>
      <c r="F320" s="231">
        <v>7.024</v>
      </c>
      <c r="G320" s="231">
        <v>1.1778</v>
      </c>
      <c r="H320" s="231">
        <v>5.2130000000000001</v>
      </c>
      <c r="I320" s="231">
        <v>1.1861999999999999</v>
      </c>
      <c r="J320" s="231">
        <v>3.4683999999999999</v>
      </c>
      <c r="K320" s="231">
        <v>1.0513999999999999</v>
      </c>
      <c r="L320" s="231">
        <v>2.5676999999999999</v>
      </c>
      <c r="M320" s="231">
        <v>1.6365000000000001</v>
      </c>
      <c r="N320" s="231">
        <v>2.2700999999999998</v>
      </c>
      <c r="O320" s="231">
        <v>1.3481000000000001</v>
      </c>
      <c r="P320" s="231">
        <v>0</v>
      </c>
    </row>
    <row r="321" spans="1:16" s="255" customFormat="1" ht="15">
      <c r="A321" s="247">
        <v>45</v>
      </c>
      <c r="B321" s="231">
        <v>0</v>
      </c>
      <c r="C321" s="231">
        <v>0</v>
      </c>
      <c r="D321" s="231">
        <v>5.5167000000000002</v>
      </c>
      <c r="E321" s="231">
        <v>1.2181999999999999</v>
      </c>
      <c r="F321" s="231">
        <v>7.585</v>
      </c>
      <c r="G321" s="231">
        <v>1.2886</v>
      </c>
      <c r="H321" s="231">
        <v>5.8224</v>
      </c>
      <c r="I321" s="231">
        <v>1.2966</v>
      </c>
      <c r="J321" s="231">
        <v>3.6985000000000001</v>
      </c>
      <c r="K321" s="231">
        <v>1.1563000000000001</v>
      </c>
      <c r="L321" s="231">
        <v>2.7833000000000001</v>
      </c>
      <c r="M321" s="231">
        <v>1.7796000000000001</v>
      </c>
      <c r="N321" s="231">
        <v>2.4403999999999999</v>
      </c>
      <c r="O321" s="231">
        <v>1.4713000000000001</v>
      </c>
      <c r="P321" s="231">
        <v>0</v>
      </c>
    </row>
    <row r="322" spans="1:16" s="255" customFormat="1" ht="15">
      <c r="A322" s="247">
        <v>46</v>
      </c>
      <c r="B322" s="231">
        <v>0</v>
      </c>
      <c r="C322" s="231">
        <v>0</v>
      </c>
      <c r="D322" s="231">
        <v>5.5442999999999998</v>
      </c>
      <c r="E322" s="231">
        <v>1.2137</v>
      </c>
      <c r="F322" s="231">
        <v>7.4436</v>
      </c>
      <c r="G322" s="231">
        <v>1.2816000000000001</v>
      </c>
      <c r="H322" s="231">
        <v>5.9104999999999999</v>
      </c>
      <c r="I322" s="231">
        <v>1.2884</v>
      </c>
      <c r="J322" s="231">
        <v>3.5817000000000001</v>
      </c>
      <c r="K322" s="231">
        <v>1.1560999999999999</v>
      </c>
      <c r="L322" s="231">
        <v>2.7421000000000002</v>
      </c>
      <c r="M322" s="231">
        <v>1.7589999999999999</v>
      </c>
      <c r="N322" s="231">
        <v>2.3837000000000002</v>
      </c>
      <c r="O322" s="231">
        <v>1.4598</v>
      </c>
      <c r="P322" s="231">
        <v>0</v>
      </c>
    </row>
    <row r="323" spans="1:16" s="255" customFormat="1" ht="15">
      <c r="A323" s="247">
        <v>47</v>
      </c>
      <c r="B323" s="231">
        <v>0</v>
      </c>
      <c r="C323" s="231">
        <v>0</v>
      </c>
      <c r="D323" s="231">
        <v>5.5717999999999996</v>
      </c>
      <c r="E323" s="231">
        <v>1.2093</v>
      </c>
      <c r="F323" s="231">
        <v>7.3022</v>
      </c>
      <c r="G323" s="231">
        <v>1.2746</v>
      </c>
      <c r="H323" s="231">
        <v>5.9985999999999997</v>
      </c>
      <c r="I323" s="231">
        <v>1.2801</v>
      </c>
      <c r="J323" s="231">
        <v>3.4649999999999999</v>
      </c>
      <c r="K323" s="231">
        <v>1.1558999999999999</v>
      </c>
      <c r="L323" s="231">
        <v>2.7008999999999999</v>
      </c>
      <c r="M323" s="231">
        <v>1.7383999999999999</v>
      </c>
      <c r="N323" s="231">
        <v>2.327</v>
      </c>
      <c r="O323" s="231">
        <v>1.4481999999999999</v>
      </c>
      <c r="P323" s="231">
        <v>0</v>
      </c>
    </row>
    <row r="324" spans="1:16" s="255" customFormat="1" ht="15">
      <c r="A324" s="247">
        <v>48</v>
      </c>
      <c r="B324" s="231">
        <v>0</v>
      </c>
      <c r="C324" s="231">
        <v>0</v>
      </c>
      <c r="D324" s="231">
        <v>5.5994000000000002</v>
      </c>
      <c r="E324" s="231">
        <v>1.2048000000000001</v>
      </c>
      <c r="F324" s="231">
        <v>7.1608000000000001</v>
      </c>
      <c r="G324" s="231">
        <v>1.2677</v>
      </c>
      <c r="H324" s="231">
        <v>6.0867000000000004</v>
      </c>
      <c r="I324" s="231">
        <v>1.2719</v>
      </c>
      <c r="J324" s="231">
        <v>3.3483000000000001</v>
      </c>
      <c r="K324" s="231">
        <v>1.1556</v>
      </c>
      <c r="L324" s="231">
        <v>2.6597</v>
      </c>
      <c r="M324" s="231">
        <v>1.7178</v>
      </c>
      <c r="N324" s="231">
        <v>2.2703000000000002</v>
      </c>
      <c r="O324" s="231">
        <v>1.4367000000000001</v>
      </c>
      <c r="P324" s="231">
        <v>0</v>
      </c>
    </row>
    <row r="325" spans="1:16" s="255" customFormat="1" ht="15">
      <c r="A325" s="247">
        <v>49</v>
      </c>
      <c r="B325" s="231">
        <v>0</v>
      </c>
      <c r="C325" s="231">
        <v>0</v>
      </c>
      <c r="D325" s="231">
        <v>5.6269</v>
      </c>
      <c r="E325" s="231">
        <v>1.2003999999999999</v>
      </c>
      <c r="F325" s="231">
        <v>7.0194000000000001</v>
      </c>
      <c r="G325" s="231">
        <v>1.2606999999999999</v>
      </c>
      <c r="H325" s="231">
        <v>6.1748000000000003</v>
      </c>
      <c r="I325" s="231">
        <v>1.2637</v>
      </c>
      <c r="J325" s="231">
        <v>3.2315</v>
      </c>
      <c r="K325" s="231">
        <v>1.1554</v>
      </c>
      <c r="L325" s="231">
        <v>2.6185</v>
      </c>
      <c r="M325" s="231">
        <v>1.6972</v>
      </c>
      <c r="N325" s="231">
        <v>2.2136</v>
      </c>
      <c r="O325" s="231">
        <v>1.4251</v>
      </c>
      <c r="P325" s="231">
        <v>0</v>
      </c>
    </row>
    <row r="326" spans="1:16" s="255" customFormat="1" ht="15">
      <c r="A326" s="247">
        <v>50</v>
      </c>
      <c r="B326" s="231">
        <v>0</v>
      </c>
      <c r="C326" s="231">
        <v>0</v>
      </c>
      <c r="D326" s="231">
        <v>5.6543999999999999</v>
      </c>
      <c r="E326" s="231">
        <v>1.1959</v>
      </c>
      <c r="F326" s="231">
        <v>6.8780000000000001</v>
      </c>
      <c r="G326" s="231">
        <v>1.2538</v>
      </c>
      <c r="H326" s="231">
        <v>6.2629000000000001</v>
      </c>
      <c r="I326" s="231">
        <v>1.2554000000000001</v>
      </c>
      <c r="J326" s="231">
        <v>3.1147999999999998</v>
      </c>
      <c r="K326" s="231">
        <v>1.1552</v>
      </c>
      <c r="L326" s="231">
        <v>2.5773999999999999</v>
      </c>
      <c r="M326" s="231">
        <v>1.6766000000000001</v>
      </c>
      <c r="N326" s="231">
        <v>2.1568999999999998</v>
      </c>
      <c r="O326" s="231">
        <v>1.4136</v>
      </c>
      <c r="P326" s="231">
        <v>0</v>
      </c>
    </row>
    <row r="327" spans="1:16" s="255" customFormat="1" ht="15">
      <c r="A327" s="247">
        <v>51</v>
      </c>
      <c r="B327" s="231">
        <v>0</v>
      </c>
      <c r="C327" s="231">
        <v>0</v>
      </c>
      <c r="D327" s="231">
        <v>5.6820000000000004</v>
      </c>
      <c r="E327" s="231">
        <v>1.1915</v>
      </c>
      <c r="F327" s="231">
        <v>6.7366000000000001</v>
      </c>
      <c r="G327" s="231">
        <v>1.2467999999999999</v>
      </c>
      <c r="H327" s="231">
        <v>6.3510999999999997</v>
      </c>
      <c r="I327" s="231">
        <v>1.2472000000000001</v>
      </c>
      <c r="J327" s="231">
        <v>2.9981</v>
      </c>
      <c r="K327" s="231">
        <v>1.155</v>
      </c>
      <c r="L327" s="231">
        <v>2.5362</v>
      </c>
      <c r="M327" s="231">
        <v>1.6559999999999999</v>
      </c>
      <c r="N327" s="231">
        <v>2.1002000000000001</v>
      </c>
      <c r="O327" s="231">
        <v>1.4019999999999999</v>
      </c>
      <c r="P327" s="231">
        <v>0</v>
      </c>
    </row>
    <row r="328" spans="1:16" s="255" customFormat="1" ht="15">
      <c r="A328" s="247">
        <v>52</v>
      </c>
      <c r="B328" s="231">
        <v>0</v>
      </c>
      <c r="C328" s="231">
        <v>0</v>
      </c>
      <c r="D328" s="231">
        <v>5.7095000000000002</v>
      </c>
      <c r="E328" s="231">
        <v>1.1871</v>
      </c>
      <c r="F328" s="231">
        <v>6.5952000000000002</v>
      </c>
      <c r="G328" s="231">
        <v>1.2398</v>
      </c>
      <c r="H328" s="231">
        <v>6.4391999999999996</v>
      </c>
      <c r="I328" s="231">
        <v>1.2390000000000001</v>
      </c>
      <c r="J328" s="231">
        <v>2.8813</v>
      </c>
      <c r="K328" s="231">
        <v>1.1547000000000001</v>
      </c>
      <c r="L328" s="231">
        <v>2.4950000000000001</v>
      </c>
      <c r="M328" s="231">
        <v>1.6354</v>
      </c>
      <c r="N328" s="231">
        <v>2.0434999999999999</v>
      </c>
      <c r="O328" s="231">
        <v>1.3905000000000001</v>
      </c>
      <c r="P328" s="231">
        <v>0</v>
      </c>
    </row>
    <row r="329" spans="1:16" s="255" customFormat="1" ht="15">
      <c r="A329" s="247">
        <v>53</v>
      </c>
      <c r="B329" s="231">
        <v>0</v>
      </c>
      <c r="C329" s="231">
        <v>0</v>
      </c>
      <c r="D329" s="231">
        <v>5.7370999999999999</v>
      </c>
      <c r="E329" s="231">
        <v>1.1826000000000001</v>
      </c>
      <c r="F329" s="231">
        <v>6.4538000000000002</v>
      </c>
      <c r="G329" s="231">
        <v>1.2329000000000001</v>
      </c>
      <c r="H329" s="231">
        <v>6.5273000000000003</v>
      </c>
      <c r="I329" s="231">
        <v>1.2306999999999999</v>
      </c>
      <c r="J329" s="231">
        <v>2.7646000000000002</v>
      </c>
      <c r="K329" s="231">
        <v>1.1545000000000001</v>
      </c>
      <c r="L329" s="231">
        <v>2.4538000000000002</v>
      </c>
      <c r="M329" s="231">
        <v>1.6148</v>
      </c>
      <c r="N329" s="231">
        <v>1.9867999999999999</v>
      </c>
      <c r="O329" s="231">
        <v>1.379</v>
      </c>
      <c r="P329" s="231">
        <v>0</v>
      </c>
    </row>
    <row r="330" spans="1:16" s="255" customFormat="1" ht="15">
      <c r="A330" s="247">
        <v>54</v>
      </c>
      <c r="B330" s="231">
        <v>0</v>
      </c>
      <c r="C330" s="231">
        <v>0</v>
      </c>
      <c r="D330" s="231">
        <v>5.7645999999999997</v>
      </c>
      <c r="E330" s="231">
        <v>1.1781999999999999</v>
      </c>
      <c r="F330" s="231">
        <v>6.3124000000000002</v>
      </c>
      <c r="G330" s="231">
        <v>1.2259</v>
      </c>
      <c r="H330" s="231">
        <v>6.6154000000000002</v>
      </c>
      <c r="I330" s="231">
        <v>1.2224999999999999</v>
      </c>
      <c r="J330" s="231">
        <v>2.6478999999999999</v>
      </c>
      <c r="K330" s="231">
        <v>1.1543000000000001</v>
      </c>
      <c r="L330" s="231">
        <v>2.4125999999999999</v>
      </c>
      <c r="M330" s="231">
        <v>1.5942000000000001</v>
      </c>
      <c r="N330" s="231">
        <v>1.9300999999999999</v>
      </c>
      <c r="O330" s="231">
        <v>1.3673999999999999</v>
      </c>
      <c r="P330" s="231">
        <v>0</v>
      </c>
    </row>
    <row r="331" spans="1:16" s="255" customFormat="1" ht="15">
      <c r="A331" s="247">
        <v>55</v>
      </c>
      <c r="B331" s="231">
        <v>0</v>
      </c>
      <c r="C331" s="231">
        <v>0</v>
      </c>
      <c r="D331" s="231">
        <v>5.7549999999999999</v>
      </c>
      <c r="E331" s="231">
        <v>1.1761999999999999</v>
      </c>
      <c r="F331" s="231">
        <v>6.4001999999999999</v>
      </c>
      <c r="G331" s="231">
        <v>1.2182999999999999</v>
      </c>
      <c r="H331" s="231">
        <v>6.2535999999999996</v>
      </c>
      <c r="I331" s="231">
        <v>1.2150000000000001</v>
      </c>
      <c r="J331" s="231">
        <v>2.6720999999999999</v>
      </c>
      <c r="K331" s="231">
        <v>1.153</v>
      </c>
      <c r="L331" s="231">
        <v>2.3368000000000002</v>
      </c>
      <c r="M331" s="231">
        <v>1.5840000000000001</v>
      </c>
      <c r="N331" s="231">
        <v>1.8929</v>
      </c>
      <c r="O331" s="231">
        <v>1.3584000000000001</v>
      </c>
      <c r="P331" s="231">
        <v>0</v>
      </c>
    </row>
    <row r="332" spans="1:16" s="255" customFormat="1" ht="15">
      <c r="A332" s="247">
        <v>56</v>
      </c>
      <c r="B332" s="231">
        <v>0</v>
      </c>
      <c r="C332" s="231">
        <v>0</v>
      </c>
      <c r="D332" s="231">
        <v>5.7453000000000003</v>
      </c>
      <c r="E332" s="231">
        <v>1.1741999999999999</v>
      </c>
      <c r="F332" s="231">
        <v>6.4881000000000002</v>
      </c>
      <c r="G332" s="231">
        <v>1.2105999999999999</v>
      </c>
      <c r="H332" s="231">
        <v>5.8917999999999999</v>
      </c>
      <c r="I332" s="231">
        <v>1.2075</v>
      </c>
      <c r="J332" s="231">
        <v>2.6962999999999999</v>
      </c>
      <c r="K332" s="231">
        <v>1.1517999999999999</v>
      </c>
      <c r="L332" s="231">
        <v>2.2610000000000001</v>
      </c>
      <c r="M332" s="231">
        <v>1.5739000000000001</v>
      </c>
      <c r="N332" s="231">
        <v>1.8557999999999999</v>
      </c>
      <c r="O332" s="231">
        <v>1.3492999999999999</v>
      </c>
      <c r="P332" s="231">
        <v>0</v>
      </c>
    </row>
    <row r="333" spans="1:16" s="255" customFormat="1" ht="15">
      <c r="A333" s="247">
        <v>57</v>
      </c>
      <c r="B333" s="231">
        <v>0</v>
      </c>
      <c r="C333" s="231">
        <v>0</v>
      </c>
      <c r="D333" s="231">
        <v>5.7356999999999996</v>
      </c>
      <c r="E333" s="231">
        <v>1.1722999999999999</v>
      </c>
      <c r="F333" s="231">
        <v>6.5758999999999999</v>
      </c>
      <c r="G333" s="231">
        <v>1.2030000000000001</v>
      </c>
      <c r="H333" s="231">
        <v>5.53</v>
      </c>
      <c r="I333" s="231">
        <v>1.2</v>
      </c>
      <c r="J333" s="231">
        <v>2.7204999999999999</v>
      </c>
      <c r="K333" s="231">
        <v>1.1506000000000001</v>
      </c>
      <c r="L333" s="231">
        <v>2.1852</v>
      </c>
      <c r="M333" s="231">
        <v>1.5638000000000001</v>
      </c>
      <c r="N333" s="231">
        <v>1.8186</v>
      </c>
      <c r="O333" s="231">
        <v>1.3403</v>
      </c>
      <c r="P333" s="231">
        <v>0</v>
      </c>
    </row>
    <row r="334" spans="1:16" s="255" customFormat="1" ht="15">
      <c r="A334" s="247">
        <v>58</v>
      </c>
      <c r="B334" s="231">
        <v>0</v>
      </c>
      <c r="C334" s="231">
        <v>0</v>
      </c>
      <c r="D334" s="231">
        <v>5.7260999999999997</v>
      </c>
      <c r="E334" s="231">
        <v>1.1702999999999999</v>
      </c>
      <c r="F334" s="231">
        <v>6.6637000000000004</v>
      </c>
      <c r="G334" s="231">
        <v>1.1954</v>
      </c>
      <c r="H334" s="231">
        <v>5.1681999999999997</v>
      </c>
      <c r="I334" s="231">
        <v>1.1924999999999999</v>
      </c>
      <c r="J334" s="231">
        <v>2.7446999999999999</v>
      </c>
      <c r="K334" s="231">
        <v>1.1493</v>
      </c>
      <c r="L334" s="231">
        <v>2.1093999999999999</v>
      </c>
      <c r="M334" s="231">
        <v>1.5537000000000001</v>
      </c>
      <c r="N334" s="231">
        <v>1.7815000000000001</v>
      </c>
      <c r="O334" s="231">
        <v>1.3311999999999999</v>
      </c>
      <c r="P334" s="231">
        <v>0</v>
      </c>
    </row>
    <row r="335" spans="1:16" s="255" customFormat="1" ht="15">
      <c r="A335" s="247">
        <v>59</v>
      </c>
      <c r="B335" s="231">
        <v>0</v>
      </c>
      <c r="C335" s="231">
        <v>0</v>
      </c>
      <c r="D335" s="231">
        <v>5.7164999999999999</v>
      </c>
      <c r="E335" s="231">
        <v>1.1682999999999999</v>
      </c>
      <c r="F335" s="231">
        <v>6.7515000000000001</v>
      </c>
      <c r="G335" s="231">
        <v>1.1877</v>
      </c>
      <c r="H335" s="231">
        <v>4.8064</v>
      </c>
      <c r="I335" s="231">
        <v>1.1851</v>
      </c>
      <c r="J335" s="231">
        <v>2.7690000000000001</v>
      </c>
      <c r="K335" s="231">
        <v>1.1480999999999999</v>
      </c>
      <c r="L335" s="231">
        <v>2.0335999999999999</v>
      </c>
      <c r="M335" s="231">
        <v>1.5435000000000001</v>
      </c>
      <c r="N335" s="231">
        <v>1.7444</v>
      </c>
      <c r="O335" s="231">
        <v>1.3222</v>
      </c>
      <c r="P335" s="231">
        <v>0</v>
      </c>
    </row>
    <row r="336" spans="1:16" s="255" customFormat="1" ht="15">
      <c r="A336" s="247">
        <v>60</v>
      </c>
      <c r="B336" s="231">
        <v>0</v>
      </c>
      <c r="C336" s="231">
        <v>0</v>
      </c>
      <c r="D336" s="231">
        <v>5.7068000000000003</v>
      </c>
      <c r="E336" s="231">
        <v>1.1662999999999999</v>
      </c>
      <c r="F336" s="231">
        <v>6.8392999999999997</v>
      </c>
      <c r="G336" s="231">
        <v>1.1800999999999999</v>
      </c>
      <c r="H336" s="231">
        <v>4.4446000000000003</v>
      </c>
      <c r="I336" s="231">
        <v>1.1776</v>
      </c>
      <c r="J336" s="231">
        <v>2.7932000000000001</v>
      </c>
      <c r="K336" s="231">
        <v>1.1468</v>
      </c>
      <c r="L336" s="231">
        <v>1.9577</v>
      </c>
      <c r="M336" s="231">
        <v>1.5334000000000001</v>
      </c>
      <c r="N336" s="231">
        <v>1.7072000000000001</v>
      </c>
      <c r="O336" s="231">
        <v>1.3130999999999999</v>
      </c>
      <c r="P336" s="231">
        <v>0</v>
      </c>
    </row>
    <row r="337" spans="1:16" s="255" customFormat="1">
      <c r="A337" s="254"/>
      <c r="B337" s="75"/>
      <c r="C337" s="75"/>
      <c r="D337" s="75"/>
      <c r="E337" s="75"/>
      <c r="F337" s="75"/>
      <c r="G337" s="75"/>
      <c r="H337" s="75"/>
      <c r="I337" s="75"/>
      <c r="J337" s="75"/>
      <c r="K337" s="75"/>
      <c r="L337" s="75"/>
      <c r="M337" s="75"/>
      <c r="N337" s="75"/>
      <c r="O337" s="75"/>
      <c r="P337" s="75"/>
    </row>
    <row r="338" spans="1:16" s="255" customFormat="1">
      <c r="A338" s="73" t="e">
        <f>HLOOKUP('[3]NEER Claim Cost Calculator'!$I$22, B342:P403, MATCH('[3]NEER Claim Cost Calculator'!$K$22,A342:A403))</f>
        <v>#N/A</v>
      </c>
      <c r="B338" s="75"/>
      <c r="C338" s="75"/>
      <c r="D338" s="75"/>
      <c r="E338" s="75"/>
      <c r="F338" s="75"/>
      <c r="G338" s="75"/>
      <c r="H338" s="75"/>
      <c r="I338" s="75"/>
      <c r="J338" s="75"/>
      <c r="K338" s="75"/>
      <c r="L338" s="75"/>
      <c r="M338" s="75"/>
      <c r="N338" s="75"/>
      <c r="O338" s="75"/>
      <c r="P338" s="75"/>
    </row>
    <row r="339" spans="1:16" s="253" customFormat="1">
      <c r="A339" s="467" t="s">
        <v>11449</v>
      </c>
      <c r="B339" s="467"/>
      <c r="C339" s="467"/>
      <c r="D339" s="467"/>
      <c r="E339" s="467"/>
      <c r="F339" s="467"/>
      <c r="G339" s="467"/>
      <c r="H339" s="467"/>
      <c r="I339" s="467"/>
      <c r="J339" s="467"/>
      <c r="K339" s="467"/>
      <c r="L339" s="467"/>
      <c r="M339" s="467"/>
      <c r="N339" s="467"/>
      <c r="O339" s="467"/>
      <c r="P339" s="467"/>
    </row>
    <row r="340" spans="1:16" s="255" customFormat="1">
      <c r="A340" s="471" t="s">
        <v>9997</v>
      </c>
      <c r="B340" s="471"/>
      <c r="C340" s="471"/>
      <c r="D340" s="471"/>
      <c r="E340" s="471"/>
      <c r="F340" s="471"/>
      <c r="G340" s="471"/>
      <c r="H340" s="471"/>
      <c r="I340" s="471"/>
      <c r="J340" s="471"/>
      <c r="K340" s="471"/>
      <c r="L340" s="471"/>
      <c r="M340" s="471"/>
      <c r="N340" s="471"/>
      <c r="O340" s="471"/>
      <c r="P340" s="471"/>
    </row>
    <row r="341" spans="1:16" s="255" customFormat="1">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s="255" customFormat="1">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s="255" customFormat="1" ht="15">
      <c r="A343" s="247">
        <v>0</v>
      </c>
      <c r="B343" s="231">
        <v>0</v>
      </c>
      <c r="C343" s="231">
        <v>0</v>
      </c>
      <c r="D343" s="231">
        <v>13.056900000000001</v>
      </c>
      <c r="E343" s="231">
        <v>3.8826000000000001</v>
      </c>
      <c r="F343" s="231">
        <v>18.887899999999998</v>
      </c>
      <c r="G343" s="231">
        <v>4.5270000000000001</v>
      </c>
      <c r="H343" s="231">
        <v>23.26</v>
      </c>
      <c r="I343" s="231">
        <v>3.7113</v>
      </c>
      <c r="J343" s="231">
        <v>24.679500000000001</v>
      </c>
      <c r="K343" s="231">
        <v>3.1974</v>
      </c>
      <c r="L343" s="231">
        <v>16.985299999999999</v>
      </c>
      <c r="M343" s="231">
        <v>6.0579000000000001</v>
      </c>
      <c r="N343" s="231">
        <v>0</v>
      </c>
      <c r="O343" s="231">
        <v>0</v>
      </c>
      <c r="P343" s="231">
        <v>0</v>
      </c>
    </row>
    <row r="344" spans="1:16" s="255" customFormat="1" ht="15">
      <c r="A344" s="247">
        <v>1</v>
      </c>
      <c r="B344" s="231">
        <v>0</v>
      </c>
      <c r="C344" s="231">
        <v>0</v>
      </c>
      <c r="D344" s="231">
        <v>11.606199999999999</v>
      </c>
      <c r="E344" s="231">
        <v>3.4512</v>
      </c>
      <c r="F344" s="231">
        <v>16.789300000000001</v>
      </c>
      <c r="G344" s="231">
        <v>4.024</v>
      </c>
      <c r="H344" s="231">
        <v>20.6755</v>
      </c>
      <c r="I344" s="231">
        <v>3.2989000000000002</v>
      </c>
      <c r="J344" s="231">
        <v>21.9373</v>
      </c>
      <c r="K344" s="231">
        <v>2.8422000000000001</v>
      </c>
      <c r="L344" s="231">
        <v>15.098100000000001</v>
      </c>
      <c r="M344" s="231">
        <v>5.3848000000000003</v>
      </c>
      <c r="N344" s="231">
        <v>0</v>
      </c>
      <c r="O344" s="231">
        <v>0</v>
      </c>
      <c r="P344" s="231">
        <v>0</v>
      </c>
    </row>
    <row r="345" spans="1:16" s="255" customFormat="1" ht="15">
      <c r="A345" s="247">
        <v>2</v>
      </c>
      <c r="B345" s="231">
        <v>0</v>
      </c>
      <c r="C345" s="231">
        <v>0</v>
      </c>
      <c r="D345" s="231">
        <v>10.1554</v>
      </c>
      <c r="E345" s="231">
        <v>3.0198</v>
      </c>
      <c r="F345" s="231">
        <v>14.6906</v>
      </c>
      <c r="G345" s="231">
        <v>3.5209999999999999</v>
      </c>
      <c r="H345" s="231">
        <v>18.091100000000001</v>
      </c>
      <c r="I345" s="231">
        <v>2.8866000000000001</v>
      </c>
      <c r="J345" s="231">
        <v>19.1952</v>
      </c>
      <c r="K345" s="231">
        <v>2.4868999999999999</v>
      </c>
      <c r="L345" s="231">
        <v>13.210800000000001</v>
      </c>
      <c r="M345" s="231">
        <v>4.7117000000000004</v>
      </c>
      <c r="N345" s="231">
        <v>0</v>
      </c>
      <c r="O345" s="231">
        <v>0</v>
      </c>
      <c r="P345" s="231">
        <v>0</v>
      </c>
    </row>
    <row r="346" spans="1:16" s="255" customFormat="1" ht="15">
      <c r="A346" s="247">
        <v>3</v>
      </c>
      <c r="B346" s="231">
        <v>0</v>
      </c>
      <c r="C346" s="231">
        <v>0</v>
      </c>
      <c r="D346" s="231">
        <v>8.7045999999999992</v>
      </c>
      <c r="E346" s="231">
        <v>2.5884</v>
      </c>
      <c r="F346" s="231">
        <v>12.592000000000001</v>
      </c>
      <c r="G346" s="231">
        <v>3.0179999999999998</v>
      </c>
      <c r="H346" s="231">
        <v>15.506600000000001</v>
      </c>
      <c r="I346" s="231">
        <v>2.4742000000000002</v>
      </c>
      <c r="J346" s="231">
        <v>16.452999999999999</v>
      </c>
      <c r="K346" s="231">
        <v>2.1316000000000002</v>
      </c>
      <c r="L346" s="231">
        <v>11.323600000000001</v>
      </c>
      <c r="M346" s="231">
        <v>4.0385999999999997</v>
      </c>
      <c r="N346" s="231">
        <v>0</v>
      </c>
      <c r="O346" s="231">
        <v>0</v>
      </c>
      <c r="P346" s="231">
        <v>0</v>
      </c>
    </row>
    <row r="347" spans="1:16" s="255" customFormat="1" ht="15">
      <c r="A347" s="247">
        <v>4</v>
      </c>
      <c r="B347" s="231">
        <v>0</v>
      </c>
      <c r="C347" s="231">
        <v>0</v>
      </c>
      <c r="D347" s="231">
        <v>7.2538</v>
      </c>
      <c r="E347" s="231">
        <v>2.157</v>
      </c>
      <c r="F347" s="231">
        <v>10.4933</v>
      </c>
      <c r="G347" s="231">
        <v>2.5150000000000001</v>
      </c>
      <c r="H347" s="231">
        <v>12.9222</v>
      </c>
      <c r="I347" s="231">
        <v>2.0617999999999999</v>
      </c>
      <c r="J347" s="231">
        <v>13.710800000000001</v>
      </c>
      <c r="K347" s="231">
        <v>1.7763</v>
      </c>
      <c r="L347" s="231">
        <v>9.4362999999999992</v>
      </c>
      <c r="M347" s="231">
        <v>3.3654999999999999</v>
      </c>
      <c r="N347" s="231">
        <v>0</v>
      </c>
      <c r="O347" s="231">
        <v>0</v>
      </c>
      <c r="P347" s="231">
        <v>0</v>
      </c>
    </row>
    <row r="348" spans="1:16" s="255" customFormat="1" ht="15">
      <c r="A348" s="247">
        <v>5</v>
      </c>
      <c r="B348" s="231">
        <v>0</v>
      </c>
      <c r="C348" s="231">
        <v>0</v>
      </c>
      <c r="D348" s="231">
        <v>5.8030999999999997</v>
      </c>
      <c r="E348" s="231">
        <v>1.7256</v>
      </c>
      <c r="F348" s="231">
        <v>8.3946000000000005</v>
      </c>
      <c r="G348" s="231">
        <v>2.012</v>
      </c>
      <c r="H348" s="231">
        <v>10.3378</v>
      </c>
      <c r="I348" s="231">
        <v>1.6495</v>
      </c>
      <c r="J348" s="231">
        <v>10.9687</v>
      </c>
      <c r="K348" s="231">
        <v>1.4211</v>
      </c>
      <c r="L348" s="231">
        <v>7.5490000000000004</v>
      </c>
      <c r="M348" s="231">
        <v>2.6924000000000001</v>
      </c>
      <c r="N348" s="231">
        <v>0</v>
      </c>
      <c r="O348" s="231">
        <v>0</v>
      </c>
      <c r="P348" s="231">
        <v>0</v>
      </c>
    </row>
    <row r="349" spans="1:16" s="255" customFormat="1" ht="15">
      <c r="A349" s="247">
        <v>6</v>
      </c>
      <c r="B349" s="231">
        <v>0</v>
      </c>
      <c r="C349" s="231">
        <v>0</v>
      </c>
      <c r="D349" s="231">
        <v>4.3522999999999996</v>
      </c>
      <c r="E349" s="231">
        <v>1.2942</v>
      </c>
      <c r="F349" s="231">
        <v>6.2960000000000003</v>
      </c>
      <c r="G349" s="231">
        <v>1.5089999999999999</v>
      </c>
      <c r="H349" s="231">
        <v>7.7533000000000003</v>
      </c>
      <c r="I349" s="231">
        <v>1.2371000000000001</v>
      </c>
      <c r="J349" s="231">
        <v>8.2264999999999997</v>
      </c>
      <c r="K349" s="231">
        <v>1.0658000000000001</v>
      </c>
      <c r="L349" s="231">
        <v>5.6618000000000004</v>
      </c>
      <c r="M349" s="231">
        <v>2.0192999999999999</v>
      </c>
      <c r="N349" s="231">
        <v>0</v>
      </c>
      <c r="O349" s="231">
        <v>0</v>
      </c>
      <c r="P349" s="231">
        <v>0</v>
      </c>
    </row>
    <row r="350" spans="1:16" s="255" customFormat="1" ht="15">
      <c r="A350" s="247">
        <v>7</v>
      </c>
      <c r="B350" s="231">
        <v>0</v>
      </c>
      <c r="C350" s="231">
        <v>0</v>
      </c>
      <c r="D350" s="231">
        <v>4.2363</v>
      </c>
      <c r="E350" s="231">
        <v>1.2582</v>
      </c>
      <c r="F350" s="231">
        <v>6.0284000000000004</v>
      </c>
      <c r="G350" s="231">
        <v>1.4671000000000001</v>
      </c>
      <c r="H350" s="231">
        <v>7.4545000000000003</v>
      </c>
      <c r="I350" s="231">
        <v>1.2027000000000001</v>
      </c>
      <c r="J350" s="231">
        <v>7.9320000000000004</v>
      </c>
      <c r="K350" s="231">
        <v>1.0362</v>
      </c>
      <c r="L350" s="231">
        <v>5.5011000000000001</v>
      </c>
      <c r="M350" s="231">
        <v>1.9632000000000001</v>
      </c>
      <c r="N350" s="231">
        <v>0</v>
      </c>
      <c r="O350" s="231">
        <v>0</v>
      </c>
      <c r="P350" s="231">
        <v>0</v>
      </c>
    </row>
    <row r="351" spans="1:16" s="255" customFormat="1" ht="15">
      <c r="A351" s="247">
        <v>8</v>
      </c>
      <c r="B351" s="231">
        <v>0</v>
      </c>
      <c r="C351" s="231">
        <v>0</v>
      </c>
      <c r="D351" s="231">
        <v>4.1203000000000003</v>
      </c>
      <c r="E351" s="231">
        <v>1.2222999999999999</v>
      </c>
      <c r="F351" s="231">
        <v>5.7607999999999997</v>
      </c>
      <c r="G351" s="231">
        <v>1.4252</v>
      </c>
      <c r="H351" s="231">
        <v>7.1555999999999997</v>
      </c>
      <c r="I351" s="231">
        <v>1.1684000000000001</v>
      </c>
      <c r="J351" s="231">
        <v>7.6375999999999999</v>
      </c>
      <c r="K351" s="231">
        <v>1.0065999999999999</v>
      </c>
      <c r="L351" s="231">
        <v>5.3404999999999996</v>
      </c>
      <c r="M351" s="231">
        <v>1.9071</v>
      </c>
      <c r="N351" s="231">
        <v>0</v>
      </c>
      <c r="O351" s="231">
        <v>0</v>
      </c>
      <c r="P351" s="231">
        <v>0</v>
      </c>
    </row>
    <row r="352" spans="1:16" s="255" customFormat="1" ht="15">
      <c r="A352" s="247">
        <v>9</v>
      </c>
      <c r="B352" s="231">
        <v>0</v>
      </c>
      <c r="C352" s="231">
        <v>0</v>
      </c>
      <c r="D352" s="231">
        <v>4.0042</v>
      </c>
      <c r="E352" s="231">
        <v>1.1862999999999999</v>
      </c>
      <c r="F352" s="231">
        <v>5.4931999999999999</v>
      </c>
      <c r="G352" s="231">
        <v>1.3832</v>
      </c>
      <c r="H352" s="231">
        <v>6.8567999999999998</v>
      </c>
      <c r="I352" s="231">
        <v>1.1339999999999999</v>
      </c>
      <c r="J352" s="231">
        <v>7.3430999999999997</v>
      </c>
      <c r="K352" s="231">
        <v>0.97699999999999998</v>
      </c>
      <c r="L352" s="231">
        <v>5.1798000000000002</v>
      </c>
      <c r="M352" s="231">
        <v>1.851</v>
      </c>
      <c r="N352" s="231">
        <v>0</v>
      </c>
      <c r="O352" s="231">
        <v>0</v>
      </c>
      <c r="P352" s="231">
        <v>0</v>
      </c>
    </row>
    <row r="353" spans="1:16" s="255" customFormat="1" ht="15">
      <c r="A353" s="247">
        <v>10</v>
      </c>
      <c r="B353" s="231">
        <v>0</v>
      </c>
      <c r="C353" s="231">
        <v>0</v>
      </c>
      <c r="D353" s="231">
        <v>3.8881999999999999</v>
      </c>
      <c r="E353" s="231">
        <v>1.1504000000000001</v>
      </c>
      <c r="F353" s="231">
        <v>5.2256999999999998</v>
      </c>
      <c r="G353" s="231">
        <v>1.3412999999999999</v>
      </c>
      <c r="H353" s="231">
        <v>6.5579000000000001</v>
      </c>
      <c r="I353" s="231">
        <v>1.0995999999999999</v>
      </c>
      <c r="J353" s="231">
        <v>7.0486000000000004</v>
      </c>
      <c r="K353" s="231">
        <v>0.94740000000000002</v>
      </c>
      <c r="L353" s="231">
        <v>5.0191999999999997</v>
      </c>
      <c r="M353" s="231">
        <v>1.7948999999999999</v>
      </c>
      <c r="N353" s="231">
        <v>0</v>
      </c>
      <c r="O353" s="231">
        <v>0</v>
      </c>
      <c r="P353" s="231">
        <v>0</v>
      </c>
    </row>
    <row r="354" spans="1:16" s="255" customFormat="1" ht="15">
      <c r="A354" s="247">
        <v>11</v>
      </c>
      <c r="B354" s="231">
        <v>0</v>
      </c>
      <c r="C354" s="231">
        <v>0</v>
      </c>
      <c r="D354" s="231">
        <v>3.7722000000000002</v>
      </c>
      <c r="E354" s="231">
        <v>1.1144000000000001</v>
      </c>
      <c r="F354" s="231">
        <v>4.9581</v>
      </c>
      <c r="G354" s="231">
        <v>1.2994000000000001</v>
      </c>
      <c r="H354" s="231">
        <v>6.2591000000000001</v>
      </c>
      <c r="I354" s="231">
        <v>1.0652999999999999</v>
      </c>
      <c r="J354" s="231">
        <v>6.7541000000000002</v>
      </c>
      <c r="K354" s="231">
        <v>0.91779999999999995</v>
      </c>
      <c r="L354" s="231">
        <v>4.8585000000000003</v>
      </c>
      <c r="M354" s="231">
        <v>1.7387999999999999</v>
      </c>
      <c r="N354" s="231">
        <v>0</v>
      </c>
      <c r="O354" s="231">
        <v>0</v>
      </c>
      <c r="P354" s="231">
        <v>0</v>
      </c>
    </row>
    <row r="355" spans="1:16" s="255" customFormat="1" ht="15">
      <c r="A355" s="247">
        <v>12</v>
      </c>
      <c r="B355" s="231">
        <v>0</v>
      </c>
      <c r="C355" s="231">
        <v>0</v>
      </c>
      <c r="D355" s="231">
        <v>3.6560999999999999</v>
      </c>
      <c r="E355" s="231">
        <v>1.0785</v>
      </c>
      <c r="F355" s="231">
        <v>4.6905000000000001</v>
      </c>
      <c r="G355" s="231">
        <v>1.2575000000000001</v>
      </c>
      <c r="H355" s="231">
        <v>5.9602000000000004</v>
      </c>
      <c r="I355" s="231">
        <v>1.0308999999999999</v>
      </c>
      <c r="J355" s="231">
        <v>6.4596999999999998</v>
      </c>
      <c r="K355" s="231">
        <v>0.88819999999999999</v>
      </c>
      <c r="L355" s="231">
        <v>4.6978999999999997</v>
      </c>
      <c r="M355" s="231">
        <v>1.6828000000000001</v>
      </c>
      <c r="N355" s="231">
        <v>0</v>
      </c>
      <c r="O355" s="231">
        <v>0</v>
      </c>
      <c r="P355" s="231">
        <v>0</v>
      </c>
    </row>
    <row r="356" spans="1:16" s="255" customFormat="1" ht="15">
      <c r="A356" s="247">
        <v>13</v>
      </c>
      <c r="B356" s="231">
        <v>0</v>
      </c>
      <c r="C356" s="231">
        <v>0</v>
      </c>
      <c r="D356" s="231">
        <v>3.5400999999999998</v>
      </c>
      <c r="E356" s="231">
        <v>1.0425</v>
      </c>
      <c r="F356" s="231">
        <v>4.4229000000000003</v>
      </c>
      <c r="G356" s="231">
        <v>1.2156</v>
      </c>
      <c r="H356" s="231">
        <v>5.6614000000000004</v>
      </c>
      <c r="I356" s="231">
        <v>0.99660000000000004</v>
      </c>
      <c r="J356" s="231">
        <v>6.1651999999999996</v>
      </c>
      <c r="K356" s="231">
        <v>0.85860000000000003</v>
      </c>
      <c r="L356" s="231">
        <v>4.5372000000000003</v>
      </c>
      <c r="M356" s="231">
        <v>1.6267</v>
      </c>
      <c r="N356" s="231">
        <v>0</v>
      </c>
      <c r="O356" s="231">
        <v>0</v>
      </c>
      <c r="P356" s="231">
        <v>0</v>
      </c>
    </row>
    <row r="357" spans="1:16" s="255" customFormat="1" ht="15">
      <c r="A357" s="247">
        <v>14</v>
      </c>
      <c r="B357" s="231">
        <v>0</v>
      </c>
      <c r="C357" s="231">
        <v>0</v>
      </c>
      <c r="D357" s="231">
        <v>3.4241000000000001</v>
      </c>
      <c r="E357" s="231">
        <v>1.0065999999999999</v>
      </c>
      <c r="F357" s="231">
        <v>4.1554000000000002</v>
      </c>
      <c r="G357" s="231">
        <v>1.1737</v>
      </c>
      <c r="H357" s="231">
        <v>5.3625999999999996</v>
      </c>
      <c r="I357" s="231">
        <v>0.96220000000000006</v>
      </c>
      <c r="J357" s="231">
        <v>5.8707000000000003</v>
      </c>
      <c r="K357" s="231">
        <v>0.82899999999999996</v>
      </c>
      <c r="L357" s="231">
        <v>4.3765999999999998</v>
      </c>
      <c r="M357" s="231">
        <v>1.5706</v>
      </c>
      <c r="N357" s="231">
        <v>0</v>
      </c>
      <c r="O357" s="231">
        <v>0</v>
      </c>
      <c r="P357" s="231">
        <v>0</v>
      </c>
    </row>
    <row r="358" spans="1:16" s="255" customFormat="1" ht="15">
      <c r="A358" s="247">
        <v>15</v>
      </c>
      <c r="B358" s="231">
        <v>0</v>
      </c>
      <c r="C358" s="231">
        <v>0</v>
      </c>
      <c r="D358" s="231">
        <v>3.3081</v>
      </c>
      <c r="E358" s="231">
        <v>0.97060000000000002</v>
      </c>
      <c r="F358" s="231">
        <v>3.8877999999999999</v>
      </c>
      <c r="G358" s="231">
        <v>1.1316999999999999</v>
      </c>
      <c r="H358" s="231">
        <v>5.0636999999999999</v>
      </c>
      <c r="I358" s="231">
        <v>0.92779999999999996</v>
      </c>
      <c r="J358" s="231">
        <v>5.5762</v>
      </c>
      <c r="K358" s="231">
        <v>0.7994</v>
      </c>
      <c r="L358" s="231">
        <v>4.2159000000000004</v>
      </c>
      <c r="M358" s="231">
        <v>1.5145</v>
      </c>
      <c r="N358" s="231">
        <v>0</v>
      </c>
      <c r="O358" s="231">
        <v>0</v>
      </c>
      <c r="P358" s="231">
        <v>0</v>
      </c>
    </row>
    <row r="359" spans="1:16" s="255" customFormat="1" ht="15">
      <c r="A359" s="247">
        <v>16</v>
      </c>
      <c r="B359" s="231">
        <v>0</v>
      </c>
      <c r="C359" s="231">
        <v>0</v>
      </c>
      <c r="D359" s="231">
        <v>3.1920000000000002</v>
      </c>
      <c r="E359" s="231">
        <v>0.93469999999999998</v>
      </c>
      <c r="F359" s="231">
        <v>3.6202000000000001</v>
      </c>
      <c r="G359" s="231">
        <v>1.0898000000000001</v>
      </c>
      <c r="H359" s="231">
        <v>4.7648999999999999</v>
      </c>
      <c r="I359" s="231">
        <v>0.89349999999999996</v>
      </c>
      <c r="J359" s="231">
        <v>5.2817999999999996</v>
      </c>
      <c r="K359" s="231">
        <v>0.76980000000000004</v>
      </c>
      <c r="L359" s="231">
        <v>4.0552999999999999</v>
      </c>
      <c r="M359" s="231">
        <v>1.4583999999999999</v>
      </c>
      <c r="N359" s="231">
        <v>0</v>
      </c>
      <c r="O359" s="231">
        <v>0</v>
      </c>
      <c r="P359" s="231">
        <v>0</v>
      </c>
    </row>
    <row r="360" spans="1:16" s="255" customFormat="1" ht="15">
      <c r="A360" s="247">
        <v>17</v>
      </c>
      <c r="B360" s="231">
        <v>0</v>
      </c>
      <c r="C360" s="231">
        <v>0</v>
      </c>
      <c r="D360" s="231">
        <v>3.0760000000000001</v>
      </c>
      <c r="E360" s="231">
        <v>0.89870000000000005</v>
      </c>
      <c r="F360" s="231">
        <v>3.3525999999999998</v>
      </c>
      <c r="G360" s="231">
        <v>1.0479000000000001</v>
      </c>
      <c r="H360" s="231">
        <v>4.4660000000000002</v>
      </c>
      <c r="I360" s="231">
        <v>0.85909999999999997</v>
      </c>
      <c r="J360" s="231">
        <v>4.9873000000000003</v>
      </c>
      <c r="K360" s="231">
        <v>0.74009999999999998</v>
      </c>
      <c r="L360" s="231">
        <v>3.8946000000000001</v>
      </c>
      <c r="M360" s="231">
        <v>1.4023000000000001</v>
      </c>
      <c r="N360" s="231">
        <v>0</v>
      </c>
      <c r="O360" s="231">
        <v>0</v>
      </c>
      <c r="P360" s="231">
        <v>0</v>
      </c>
    </row>
    <row r="361" spans="1:16" s="255" customFormat="1" ht="15">
      <c r="A361" s="247">
        <v>18</v>
      </c>
      <c r="B361" s="231">
        <v>0</v>
      </c>
      <c r="C361" s="231">
        <v>0</v>
      </c>
      <c r="D361" s="231">
        <v>2.96</v>
      </c>
      <c r="E361" s="231">
        <v>0.86280000000000001</v>
      </c>
      <c r="F361" s="231">
        <v>3.085</v>
      </c>
      <c r="G361" s="231">
        <v>1.006</v>
      </c>
      <c r="H361" s="231">
        <v>4.1672000000000002</v>
      </c>
      <c r="I361" s="231">
        <v>0.82469999999999999</v>
      </c>
      <c r="J361" s="231">
        <v>4.6928000000000001</v>
      </c>
      <c r="K361" s="231">
        <v>0.71050000000000002</v>
      </c>
      <c r="L361" s="231">
        <v>3.734</v>
      </c>
      <c r="M361" s="231">
        <v>1.3462000000000001</v>
      </c>
      <c r="N361" s="231">
        <v>4.0583</v>
      </c>
      <c r="O361" s="231">
        <v>1.4767999999999999</v>
      </c>
      <c r="P361" s="231">
        <v>0</v>
      </c>
    </row>
    <row r="362" spans="1:16" s="255" customFormat="1" ht="15">
      <c r="A362" s="247">
        <v>19</v>
      </c>
      <c r="B362" s="231">
        <v>0</v>
      </c>
      <c r="C362" s="231">
        <v>0</v>
      </c>
      <c r="D362" s="231">
        <v>3.2382</v>
      </c>
      <c r="E362" s="231">
        <v>0.85309999999999997</v>
      </c>
      <c r="F362" s="231">
        <v>3.1770999999999998</v>
      </c>
      <c r="G362" s="231">
        <v>0.99239999999999995</v>
      </c>
      <c r="H362" s="231">
        <v>4.2032999999999996</v>
      </c>
      <c r="I362" s="231">
        <v>0.82869999999999999</v>
      </c>
      <c r="J362" s="231">
        <v>4.5571000000000002</v>
      </c>
      <c r="K362" s="231">
        <v>0.74560000000000004</v>
      </c>
      <c r="L362" s="231">
        <v>3.6234999999999999</v>
      </c>
      <c r="M362" s="231">
        <v>1.3752</v>
      </c>
      <c r="N362" s="231">
        <v>3.9456000000000002</v>
      </c>
      <c r="O362" s="231">
        <v>1.4358</v>
      </c>
      <c r="P362" s="231">
        <v>0</v>
      </c>
    </row>
    <row r="363" spans="1:16" s="255" customFormat="1" ht="15">
      <c r="A363" s="247">
        <v>20</v>
      </c>
      <c r="B363" s="231">
        <v>0</v>
      </c>
      <c r="C363" s="231">
        <v>0</v>
      </c>
      <c r="D363" s="231">
        <v>3.5164</v>
      </c>
      <c r="E363" s="231">
        <v>0.84330000000000005</v>
      </c>
      <c r="F363" s="231">
        <v>3.2692000000000001</v>
      </c>
      <c r="G363" s="231">
        <v>0.97889999999999999</v>
      </c>
      <c r="H363" s="231">
        <v>4.2393000000000001</v>
      </c>
      <c r="I363" s="231">
        <v>0.83260000000000001</v>
      </c>
      <c r="J363" s="231">
        <v>4.4214000000000002</v>
      </c>
      <c r="K363" s="231">
        <v>0.78069999999999995</v>
      </c>
      <c r="L363" s="231">
        <v>3.5129000000000001</v>
      </c>
      <c r="M363" s="231">
        <v>1.4041999999999999</v>
      </c>
      <c r="N363" s="231">
        <v>3.8329</v>
      </c>
      <c r="O363" s="231">
        <v>1.3947000000000001</v>
      </c>
      <c r="P363" s="231">
        <v>0</v>
      </c>
    </row>
    <row r="364" spans="1:16" s="255" customFormat="1" ht="15">
      <c r="A364" s="247">
        <v>21</v>
      </c>
      <c r="B364" s="231">
        <v>0</v>
      </c>
      <c r="C364" s="231">
        <v>0</v>
      </c>
      <c r="D364" s="231">
        <v>4.3384999999999998</v>
      </c>
      <c r="E364" s="231">
        <v>0.93889999999999996</v>
      </c>
      <c r="F364" s="231">
        <v>3.8121</v>
      </c>
      <c r="G364" s="231">
        <v>1.0868</v>
      </c>
      <c r="H364" s="231">
        <v>4.8326000000000002</v>
      </c>
      <c r="I364" s="231">
        <v>1.0944</v>
      </c>
      <c r="J364" s="231">
        <v>4.8097000000000003</v>
      </c>
      <c r="K364" s="231">
        <v>1.2491000000000001</v>
      </c>
      <c r="L364" s="231">
        <v>3.8178999999999998</v>
      </c>
      <c r="M364" s="231">
        <v>1.5366</v>
      </c>
      <c r="N364" s="231">
        <v>4.4477000000000002</v>
      </c>
      <c r="O364" s="231">
        <v>1.6185</v>
      </c>
      <c r="P364" s="231">
        <v>0</v>
      </c>
    </row>
    <row r="365" spans="1:16" s="255" customFormat="1" ht="15">
      <c r="A365" s="247">
        <v>22</v>
      </c>
      <c r="B365" s="231">
        <v>0</v>
      </c>
      <c r="C365" s="231">
        <v>0</v>
      </c>
      <c r="D365" s="231">
        <v>4.6931000000000003</v>
      </c>
      <c r="E365" s="231">
        <v>0.93369999999999997</v>
      </c>
      <c r="F365" s="231">
        <v>3.9451000000000001</v>
      </c>
      <c r="G365" s="231">
        <v>1.0780000000000001</v>
      </c>
      <c r="H365" s="231">
        <v>4.9066999999999998</v>
      </c>
      <c r="I365" s="231">
        <v>1.0887</v>
      </c>
      <c r="J365" s="231">
        <v>4.6822999999999997</v>
      </c>
      <c r="K365" s="231">
        <v>1.2174</v>
      </c>
      <c r="L365" s="231">
        <v>3.7134999999999998</v>
      </c>
      <c r="M365" s="231">
        <v>1.591</v>
      </c>
      <c r="N365" s="231">
        <v>4.3129</v>
      </c>
      <c r="O365" s="231">
        <v>1.5693999999999999</v>
      </c>
      <c r="P365" s="231">
        <v>0</v>
      </c>
    </row>
    <row r="366" spans="1:16" s="255" customFormat="1" ht="15">
      <c r="A366" s="247">
        <v>23</v>
      </c>
      <c r="B366" s="231">
        <v>0</v>
      </c>
      <c r="C366" s="231">
        <v>0</v>
      </c>
      <c r="D366" s="231">
        <v>5.0476999999999999</v>
      </c>
      <c r="E366" s="231">
        <v>0.9284</v>
      </c>
      <c r="F366" s="231">
        <v>4.0781999999999998</v>
      </c>
      <c r="G366" s="231">
        <v>1.0692999999999999</v>
      </c>
      <c r="H366" s="231">
        <v>4.9809000000000001</v>
      </c>
      <c r="I366" s="231">
        <v>1.0829</v>
      </c>
      <c r="J366" s="231">
        <v>4.5549999999999997</v>
      </c>
      <c r="K366" s="231">
        <v>1.1857</v>
      </c>
      <c r="L366" s="231">
        <v>3.6092</v>
      </c>
      <c r="M366" s="231">
        <v>1.6453</v>
      </c>
      <c r="N366" s="231">
        <v>4.1780999999999997</v>
      </c>
      <c r="O366" s="231">
        <v>1.5204</v>
      </c>
      <c r="P366" s="231">
        <v>0</v>
      </c>
    </row>
    <row r="367" spans="1:16" s="255" customFormat="1" ht="15">
      <c r="A367" s="247">
        <v>24</v>
      </c>
      <c r="B367" s="231">
        <v>0</v>
      </c>
      <c r="C367" s="231">
        <v>0</v>
      </c>
      <c r="D367" s="231">
        <v>5.4024000000000001</v>
      </c>
      <c r="E367" s="231">
        <v>0.92320000000000002</v>
      </c>
      <c r="F367" s="231">
        <v>4.2111999999999998</v>
      </c>
      <c r="G367" s="231">
        <v>1.0606</v>
      </c>
      <c r="H367" s="231">
        <v>5.0549999999999997</v>
      </c>
      <c r="I367" s="231">
        <v>1.0770999999999999</v>
      </c>
      <c r="J367" s="231">
        <v>4.4276</v>
      </c>
      <c r="K367" s="231">
        <v>1.1538999999999999</v>
      </c>
      <c r="L367" s="231">
        <v>3.5049000000000001</v>
      </c>
      <c r="M367" s="231">
        <v>1.6996</v>
      </c>
      <c r="N367" s="231">
        <v>4.0433000000000003</v>
      </c>
      <c r="O367" s="231">
        <v>1.4713000000000001</v>
      </c>
      <c r="P367" s="231">
        <v>0</v>
      </c>
    </row>
    <row r="368" spans="1:16" s="255" customFormat="1" ht="15">
      <c r="A368" s="247">
        <v>25</v>
      </c>
      <c r="B368" s="231">
        <v>0</v>
      </c>
      <c r="C368" s="231">
        <v>0</v>
      </c>
      <c r="D368" s="231">
        <v>5.7569999999999997</v>
      </c>
      <c r="E368" s="231">
        <v>0.91800000000000004</v>
      </c>
      <c r="F368" s="231">
        <v>4.3441999999999998</v>
      </c>
      <c r="G368" s="231">
        <v>1.0519000000000001</v>
      </c>
      <c r="H368" s="231">
        <v>5.1291000000000002</v>
      </c>
      <c r="I368" s="231">
        <v>1.0713999999999999</v>
      </c>
      <c r="J368" s="231">
        <v>4.3003</v>
      </c>
      <c r="K368" s="231">
        <v>1.1222000000000001</v>
      </c>
      <c r="L368" s="231">
        <v>3.4005000000000001</v>
      </c>
      <c r="M368" s="231">
        <v>1.754</v>
      </c>
      <c r="N368" s="231">
        <v>3.9085999999999999</v>
      </c>
      <c r="O368" s="231">
        <v>1.4222999999999999</v>
      </c>
      <c r="P368" s="231">
        <v>0</v>
      </c>
    </row>
    <row r="369" spans="1:16" s="255" customFormat="1" ht="15">
      <c r="A369" s="247">
        <v>26</v>
      </c>
      <c r="B369" s="231">
        <v>0</v>
      </c>
      <c r="C369" s="231">
        <v>0</v>
      </c>
      <c r="D369" s="231">
        <v>6.1116000000000001</v>
      </c>
      <c r="E369" s="231">
        <v>0.91279999999999994</v>
      </c>
      <c r="F369" s="231">
        <v>4.4772999999999996</v>
      </c>
      <c r="G369" s="231">
        <v>1.0431999999999999</v>
      </c>
      <c r="H369" s="231">
        <v>5.2032999999999996</v>
      </c>
      <c r="I369" s="231">
        <v>1.0656000000000001</v>
      </c>
      <c r="J369" s="231">
        <v>4.1729000000000003</v>
      </c>
      <c r="K369" s="231">
        <v>1.0905</v>
      </c>
      <c r="L369" s="231">
        <v>3.2961999999999998</v>
      </c>
      <c r="M369" s="231">
        <v>1.8083</v>
      </c>
      <c r="N369" s="231">
        <v>3.7738</v>
      </c>
      <c r="O369" s="231">
        <v>1.3733</v>
      </c>
      <c r="P369" s="231">
        <v>0</v>
      </c>
    </row>
    <row r="370" spans="1:16" s="255" customFormat="1" ht="15">
      <c r="A370" s="247">
        <v>27</v>
      </c>
      <c r="B370" s="231">
        <v>0</v>
      </c>
      <c r="C370" s="231">
        <v>0</v>
      </c>
      <c r="D370" s="231">
        <v>6.4661999999999997</v>
      </c>
      <c r="E370" s="231">
        <v>0.90759999999999996</v>
      </c>
      <c r="F370" s="231">
        <v>4.6102999999999996</v>
      </c>
      <c r="G370" s="231">
        <v>1.0344</v>
      </c>
      <c r="H370" s="231">
        <v>5.2774000000000001</v>
      </c>
      <c r="I370" s="231">
        <v>1.0598000000000001</v>
      </c>
      <c r="J370" s="231">
        <v>4.0456000000000003</v>
      </c>
      <c r="K370" s="231">
        <v>1.0588</v>
      </c>
      <c r="L370" s="231">
        <v>3.1918000000000002</v>
      </c>
      <c r="M370" s="231">
        <v>1.8627</v>
      </c>
      <c r="N370" s="231">
        <v>3.6389999999999998</v>
      </c>
      <c r="O370" s="231">
        <v>1.3242</v>
      </c>
      <c r="P370" s="231">
        <v>0</v>
      </c>
    </row>
    <row r="371" spans="1:16" s="255" customFormat="1" ht="15">
      <c r="A371" s="247">
        <v>28</v>
      </c>
      <c r="B371" s="231">
        <v>0</v>
      </c>
      <c r="C371" s="231">
        <v>0</v>
      </c>
      <c r="D371" s="231">
        <v>6.8208000000000002</v>
      </c>
      <c r="E371" s="231">
        <v>0.90239999999999998</v>
      </c>
      <c r="F371" s="231">
        <v>4.7432999999999996</v>
      </c>
      <c r="G371" s="231">
        <v>1.0257000000000001</v>
      </c>
      <c r="H371" s="231">
        <v>5.3516000000000004</v>
      </c>
      <c r="I371" s="231">
        <v>1.054</v>
      </c>
      <c r="J371" s="231">
        <v>3.9182000000000001</v>
      </c>
      <c r="K371" s="231">
        <v>1.0269999999999999</v>
      </c>
      <c r="L371" s="231">
        <v>3.0874999999999999</v>
      </c>
      <c r="M371" s="231">
        <v>1.917</v>
      </c>
      <c r="N371" s="231">
        <v>3.5042</v>
      </c>
      <c r="O371" s="231">
        <v>1.2751999999999999</v>
      </c>
      <c r="P371" s="231">
        <v>0</v>
      </c>
    </row>
    <row r="372" spans="1:16" s="255" customFormat="1" ht="15">
      <c r="A372" s="247">
        <v>29</v>
      </c>
      <c r="B372" s="231">
        <v>0</v>
      </c>
      <c r="C372" s="231">
        <v>0</v>
      </c>
      <c r="D372" s="231">
        <v>7.1755000000000004</v>
      </c>
      <c r="E372" s="231">
        <v>0.89710000000000001</v>
      </c>
      <c r="F372" s="231">
        <v>4.8764000000000003</v>
      </c>
      <c r="G372" s="231">
        <v>1.0169999999999999</v>
      </c>
      <c r="H372" s="231">
        <v>5.4257</v>
      </c>
      <c r="I372" s="231">
        <v>1.0483</v>
      </c>
      <c r="J372" s="231">
        <v>3.7909000000000002</v>
      </c>
      <c r="K372" s="231">
        <v>0.99529999999999996</v>
      </c>
      <c r="L372" s="231">
        <v>2.9832000000000001</v>
      </c>
      <c r="M372" s="231">
        <v>1.9713000000000001</v>
      </c>
      <c r="N372" s="231">
        <v>3.3694000000000002</v>
      </c>
      <c r="O372" s="231">
        <v>1.2261</v>
      </c>
      <c r="P372" s="231">
        <v>0</v>
      </c>
    </row>
    <row r="373" spans="1:16" s="255" customFormat="1" ht="15">
      <c r="A373" s="247">
        <v>30</v>
      </c>
      <c r="B373" s="231">
        <v>0</v>
      </c>
      <c r="C373" s="231">
        <v>0</v>
      </c>
      <c r="D373" s="231">
        <v>7.5301</v>
      </c>
      <c r="E373" s="231">
        <v>0.89190000000000003</v>
      </c>
      <c r="F373" s="231">
        <v>5.0094000000000003</v>
      </c>
      <c r="G373" s="231">
        <v>1.0083</v>
      </c>
      <c r="H373" s="231">
        <v>5.4999000000000002</v>
      </c>
      <c r="I373" s="231">
        <v>1.0425</v>
      </c>
      <c r="J373" s="231">
        <v>3.6635</v>
      </c>
      <c r="K373" s="231">
        <v>0.96360000000000001</v>
      </c>
      <c r="L373" s="231">
        <v>2.8788</v>
      </c>
      <c r="M373" s="231">
        <v>2.0257000000000001</v>
      </c>
      <c r="N373" s="231">
        <v>3.2347000000000001</v>
      </c>
      <c r="O373" s="231">
        <v>1.1771</v>
      </c>
      <c r="P373" s="231">
        <v>0</v>
      </c>
    </row>
    <row r="374" spans="1:16" s="255" customFormat="1" ht="15">
      <c r="A374" s="247">
        <v>31</v>
      </c>
      <c r="B374" s="231">
        <v>0</v>
      </c>
      <c r="C374" s="231">
        <v>0</v>
      </c>
      <c r="D374" s="231">
        <v>7.4752999999999998</v>
      </c>
      <c r="E374" s="231">
        <v>0.88829999999999998</v>
      </c>
      <c r="F374" s="231">
        <v>5.0194000000000001</v>
      </c>
      <c r="G374" s="231">
        <v>1.0013000000000001</v>
      </c>
      <c r="H374" s="231">
        <v>5.4183000000000003</v>
      </c>
      <c r="I374" s="231">
        <v>1.0382</v>
      </c>
      <c r="J374" s="231">
        <v>3.7286000000000001</v>
      </c>
      <c r="K374" s="231">
        <v>0.94350000000000001</v>
      </c>
      <c r="L374" s="231">
        <v>2.8843000000000001</v>
      </c>
      <c r="M374" s="231">
        <v>1.9811000000000001</v>
      </c>
      <c r="N374" s="231">
        <v>3.1583999999999999</v>
      </c>
      <c r="O374" s="231">
        <v>1.1775</v>
      </c>
      <c r="P374" s="231">
        <v>0</v>
      </c>
    </row>
    <row r="375" spans="1:16" s="255" customFormat="1" ht="15">
      <c r="A375" s="247">
        <v>32</v>
      </c>
      <c r="B375" s="231">
        <v>0</v>
      </c>
      <c r="C375" s="231">
        <v>0</v>
      </c>
      <c r="D375" s="231">
        <v>7.4204999999999997</v>
      </c>
      <c r="E375" s="231">
        <v>0.88460000000000005</v>
      </c>
      <c r="F375" s="231">
        <v>5.0293999999999999</v>
      </c>
      <c r="G375" s="231">
        <v>0.99429999999999996</v>
      </c>
      <c r="H375" s="231">
        <v>5.3368000000000002</v>
      </c>
      <c r="I375" s="231">
        <v>1.034</v>
      </c>
      <c r="J375" s="231">
        <v>3.7938000000000001</v>
      </c>
      <c r="K375" s="231">
        <v>0.92330000000000001</v>
      </c>
      <c r="L375" s="231">
        <v>2.8896999999999999</v>
      </c>
      <c r="M375" s="231">
        <v>1.9365000000000001</v>
      </c>
      <c r="N375" s="231">
        <v>3.0819999999999999</v>
      </c>
      <c r="O375" s="231">
        <v>1.1778</v>
      </c>
      <c r="P375" s="231">
        <v>0</v>
      </c>
    </row>
    <row r="376" spans="1:16" s="255" customFormat="1" ht="15">
      <c r="A376" s="247">
        <v>33</v>
      </c>
      <c r="B376" s="231">
        <v>0</v>
      </c>
      <c r="C376" s="231">
        <v>0</v>
      </c>
      <c r="D376" s="231">
        <v>7.4866000000000001</v>
      </c>
      <c r="E376" s="231">
        <v>1.3268</v>
      </c>
      <c r="F376" s="231">
        <v>4.9908999999999999</v>
      </c>
      <c r="G376" s="231">
        <v>1.4212</v>
      </c>
      <c r="H376" s="231">
        <v>5.1897000000000002</v>
      </c>
      <c r="I376" s="231">
        <v>1.4571000000000001</v>
      </c>
      <c r="J376" s="231">
        <v>3.9491000000000001</v>
      </c>
      <c r="K376" s="231">
        <v>1.476</v>
      </c>
      <c r="L376" s="231">
        <v>3.2528000000000001</v>
      </c>
      <c r="M376" s="231">
        <v>2.4638</v>
      </c>
      <c r="N376" s="231">
        <v>3.2486999999999999</v>
      </c>
      <c r="O376" s="231">
        <v>1.6469</v>
      </c>
      <c r="P376" s="231">
        <v>0</v>
      </c>
    </row>
    <row r="377" spans="1:16" s="255" customFormat="1" ht="15">
      <c r="A377" s="247">
        <v>34</v>
      </c>
      <c r="B377" s="231">
        <v>0</v>
      </c>
      <c r="C377" s="231">
        <v>0</v>
      </c>
      <c r="D377" s="231">
        <v>7.5618999999999996</v>
      </c>
      <c r="E377" s="231">
        <v>1.3221000000000001</v>
      </c>
      <c r="F377" s="231">
        <v>4.9836999999999998</v>
      </c>
      <c r="G377" s="231">
        <v>1.4132</v>
      </c>
      <c r="H377" s="231">
        <v>5.1028000000000002</v>
      </c>
      <c r="I377" s="231">
        <v>1.4516</v>
      </c>
      <c r="J377" s="231">
        <v>3.9929999999999999</v>
      </c>
      <c r="K377" s="231">
        <v>1.4708000000000001</v>
      </c>
      <c r="L377" s="231">
        <v>3.2504</v>
      </c>
      <c r="M377" s="231">
        <v>2.4159000000000002</v>
      </c>
      <c r="N377" s="231">
        <v>3.1747999999999998</v>
      </c>
      <c r="O377" s="231">
        <v>1.6440999999999999</v>
      </c>
      <c r="P377" s="231">
        <v>0</v>
      </c>
    </row>
    <row r="378" spans="1:16" s="255" customFormat="1" ht="15">
      <c r="A378" s="247">
        <v>35</v>
      </c>
      <c r="B378" s="231">
        <v>0</v>
      </c>
      <c r="C378" s="231">
        <v>0</v>
      </c>
      <c r="D378" s="231">
        <v>7.6372</v>
      </c>
      <c r="E378" s="231">
        <v>1.3173999999999999</v>
      </c>
      <c r="F378" s="231">
        <v>4.9766000000000004</v>
      </c>
      <c r="G378" s="231">
        <v>1.4052</v>
      </c>
      <c r="H378" s="231">
        <v>5.0159000000000002</v>
      </c>
      <c r="I378" s="231">
        <v>1.4460999999999999</v>
      </c>
      <c r="J378" s="231">
        <v>4.0369000000000002</v>
      </c>
      <c r="K378" s="231">
        <v>1.4655</v>
      </c>
      <c r="L378" s="231">
        <v>3.2480000000000002</v>
      </c>
      <c r="M378" s="231">
        <v>2.3679999999999999</v>
      </c>
      <c r="N378" s="231">
        <v>3.101</v>
      </c>
      <c r="O378" s="231">
        <v>1.6413</v>
      </c>
      <c r="P378" s="231">
        <v>0</v>
      </c>
    </row>
    <row r="379" spans="1:16" s="255" customFormat="1" ht="15">
      <c r="A379" s="247">
        <v>36</v>
      </c>
      <c r="B379" s="231">
        <v>0</v>
      </c>
      <c r="C379" s="231">
        <v>0</v>
      </c>
      <c r="D379" s="231">
        <v>7.7125000000000004</v>
      </c>
      <c r="E379" s="231">
        <v>1.3127</v>
      </c>
      <c r="F379" s="231">
        <v>4.9694000000000003</v>
      </c>
      <c r="G379" s="231">
        <v>1.3972</v>
      </c>
      <c r="H379" s="231">
        <v>4.9290000000000003</v>
      </c>
      <c r="I379" s="231">
        <v>1.4406000000000001</v>
      </c>
      <c r="J379" s="231">
        <v>4.0808999999999997</v>
      </c>
      <c r="K379" s="231">
        <v>1.4602999999999999</v>
      </c>
      <c r="L379" s="231">
        <v>3.2454999999999998</v>
      </c>
      <c r="M379" s="231">
        <v>2.3201999999999998</v>
      </c>
      <c r="N379" s="231">
        <v>3.0272000000000001</v>
      </c>
      <c r="O379" s="231">
        <v>1.6385000000000001</v>
      </c>
      <c r="P379" s="231">
        <v>0</v>
      </c>
    </row>
    <row r="380" spans="1:16" s="255" customFormat="1" ht="15">
      <c r="A380" s="247">
        <v>37</v>
      </c>
      <c r="B380" s="231">
        <v>0</v>
      </c>
      <c r="C380" s="231">
        <v>0</v>
      </c>
      <c r="D380" s="231">
        <v>7.7877999999999998</v>
      </c>
      <c r="E380" s="231">
        <v>1.3080000000000001</v>
      </c>
      <c r="F380" s="231">
        <v>4.9622999999999999</v>
      </c>
      <c r="G380" s="231">
        <v>1.3891</v>
      </c>
      <c r="H380" s="231">
        <v>4.8419999999999996</v>
      </c>
      <c r="I380" s="231">
        <v>1.4351</v>
      </c>
      <c r="J380" s="231">
        <v>4.1247999999999996</v>
      </c>
      <c r="K380" s="231">
        <v>1.4551000000000001</v>
      </c>
      <c r="L380" s="231">
        <v>3.2431000000000001</v>
      </c>
      <c r="M380" s="231">
        <v>2.2723</v>
      </c>
      <c r="N380" s="231">
        <v>2.9533</v>
      </c>
      <c r="O380" s="231">
        <v>1.6356999999999999</v>
      </c>
      <c r="P380" s="231">
        <v>0</v>
      </c>
    </row>
    <row r="381" spans="1:16" s="255" customFormat="1" ht="15">
      <c r="A381" s="247">
        <v>38</v>
      </c>
      <c r="B381" s="231">
        <v>0</v>
      </c>
      <c r="C381" s="231">
        <v>0</v>
      </c>
      <c r="D381" s="231">
        <v>7.8631000000000002</v>
      </c>
      <c r="E381" s="231">
        <v>1.3031999999999999</v>
      </c>
      <c r="F381" s="231">
        <v>4.9550999999999998</v>
      </c>
      <c r="G381" s="231">
        <v>1.3811</v>
      </c>
      <c r="H381" s="231">
        <v>4.7550999999999997</v>
      </c>
      <c r="I381" s="231">
        <v>1.4296</v>
      </c>
      <c r="J381" s="231">
        <v>4.1687000000000003</v>
      </c>
      <c r="K381" s="231">
        <v>1.4499</v>
      </c>
      <c r="L381" s="231">
        <v>3.2406999999999999</v>
      </c>
      <c r="M381" s="231">
        <v>2.2244000000000002</v>
      </c>
      <c r="N381" s="231">
        <v>2.8795000000000002</v>
      </c>
      <c r="O381" s="231">
        <v>1.6329</v>
      </c>
      <c r="P381" s="231">
        <v>0</v>
      </c>
    </row>
    <row r="382" spans="1:16" s="255" customFormat="1" ht="15">
      <c r="A382" s="247">
        <v>39</v>
      </c>
      <c r="B382" s="231">
        <v>0</v>
      </c>
      <c r="C382" s="231">
        <v>0</v>
      </c>
      <c r="D382" s="231">
        <v>7.9383999999999997</v>
      </c>
      <c r="E382" s="231">
        <v>1.2985</v>
      </c>
      <c r="F382" s="231">
        <v>4.9478999999999997</v>
      </c>
      <c r="G382" s="231">
        <v>1.3731</v>
      </c>
      <c r="H382" s="231">
        <v>4.6681999999999997</v>
      </c>
      <c r="I382" s="231">
        <v>1.4240999999999999</v>
      </c>
      <c r="J382" s="231">
        <v>4.2126000000000001</v>
      </c>
      <c r="K382" s="231">
        <v>1.4447000000000001</v>
      </c>
      <c r="L382" s="231">
        <v>3.2382</v>
      </c>
      <c r="M382" s="231">
        <v>2.1764999999999999</v>
      </c>
      <c r="N382" s="231">
        <v>2.8056000000000001</v>
      </c>
      <c r="O382" s="231">
        <v>1.6301000000000001</v>
      </c>
      <c r="P382" s="231">
        <v>0</v>
      </c>
    </row>
    <row r="383" spans="1:16" s="255" customFormat="1" ht="15">
      <c r="A383" s="247">
        <v>40</v>
      </c>
      <c r="B383" s="231">
        <v>0</v>
      </c>
      <c r="C383" s="231">
        <v>0</v>
      </c>
      <c r="D383" s="231">
        <v>8.0137</v>
      </c>
      <c r="E383" s="231">
        <v>1.2938000000000001</v>
      </c>
      <c r="F383" s="231">
        <v>4.9408000000000003</v>
      </c>
      <c r="G383" s="231">
        <v>1.3651</v>
      </c>
      <c r="H383" s="231">
        <v>4.5812999999999997</v>
      </c>
      <c r="I383" s="231">
        <v>1.4186000000000001</v>
      </c>
      <c r="J383" s="231">
        <v>4.2565</v>
      </c>
      <c r="K383" s="231">
        <v>1.4395</v>
      </c>
      <c r="L383" s="231">
        <v>3.2357999999999998</v>
      </c>
      <c r="M383" s="231">
        <v>2.1286</v>
      </c>
      <c r="N383" s="231">
        <v>2.7317999999999998</v>
      </c>
      <c r="O383" s="231">
        <v>1.6272</v>
      </c>
      <c r="P383" s="231">
        <v>0</v>
      </c>
    </row>
    <row r="384" spans="1:16" s="255" customFormat="1" ht="15">
      <c r="A384" s="247">
        <v>41</v>
      </c>
      <c r="B384" s="231">
        <v>0</v>
      </c>
      <c r="C384" s="231">
        <v>0</v>
      </c>
      <c r="D384" s="231">
        <v>8.0890000000000004</v>
      </c>
      <c r="E384" s="231">
        <v>1.2890999999999999</v>
      </c>
      <c r="F384" s="231">
        <v>4.9336000000000002</v>
      </c>
      <c r="G384" s="231">
        <v>1.3571</v>
      </c>
      <c r="H384" s="231">
        <v>4.4943999999999997</v>
      </c>
      <c r="I384" s="231">
        <v>1.4131</v>
      </c>
      <c r="J384" s="231">
        <v>4.3003999999999998</v>
      </c>
      <c r="K384" s="231">
        <v>1.4342999999999999</v>
      </c>
      <c r="L384" s="231">
        <v>3.2334000000000001</v>
      </c>
      <c r="M384" s="231">
        <v>2.0807000000000002</v>
      </c>
      <c r="N384" s="231">
        <v>2.6579999999999999</v>
      </c>
      <c r="O384" s="231">
        <v>1.6244000000000001</v>
      </c>
      <c r="P384" s="231">
        <v>0</v>
      </c>
    </row>
    <row r="385" spans="1:16" s="255" customFormat="1" ht="15">
      <c r="A385" s="247">
        <v>42</v>
      </c>
      <c r="B385" s="231">
        <v>0</v>
      </c>
      <c r="C385" s="231">
        <v>0</v>
      </c>
      <c r="D385" s="231">
        <v>8.1643000000000008</v>
      </c>
      <c r="E385" s="231">
        <v>1.2844</v>
      </c>
      <c r="F385" s="231">
        <v>4.9264999999999999</v>
      </c>
      <c r="G385" s="231">
        <v>1.349</v>
      </c>
      <c r="H385" s="231">
        <v>4.4074999999999998</v>
      </c>
      <c r="I385" s="231">
        <v>1.4076</v>
      </c>
      <c r="J385" s="231">
        <v>4.3442999999999996</v>
      </c>
      <c r="K385" s="231">
        <v>1.4291</v>
      </c>
      <c r="L385" s="231">
        <v>3.2309000000000001</v>
      </c>
      <c r="M385" s="231">
        <v>2.0327999999999999</v>
      </c>
      <c r="N385" s="231">
        <v>2.5840999999999998</v>
      </c>
      <c r="O385" s="231">
        <v>1.6215999999999999</v>
      </c>
      <c r="P385" s="231">
        <v>0</v>
      </c>
    </row>
    <row r="386" spans="1:16" s="255" customFormat="1" ht="15">
      <c r="A386" s="247">
        <v>43</v>
      </c>
      <c r="B386" s="231">
        <v>0</v>
      </c>
      <c r="C386" s="231">
        <v>0</v>
      </c>
      <c r="D386" s="231">
        <v>8.0913000000000004</v>
      </c>
      <c r="E386" s="231">
        <v>1.2796000000000001</v>
      </c>
      <c r="F386" s="231">
        <v>4.8484999999999996</v>
      </c>
      <c r="G386" s="231">
        <v>1.3431999999999999</v>
      </c>
      <c r="H386" s="231">
        <v>4.3472</v>
      </c>
      <c r="I386" s="231">
        <v>1.3968</v>
      </c>
      <c r="J386" s="231">
        <v>4.43</v>
      </c>
      <c r="K386" s="231">
        <v>1.4187000000000001</v>
      </c>
      <c r="L386" s="231">
        <v>3.2019000000000002</v>
      </c>
      <c r="M386" s="231">
        <v>2.0165999999999999</v>
      </c>
      <c r="N386" s="231">
        <v>2.5363000000000002</v>
      </c>
      <c r="O386" s="231">
        <v>1.6083000000000001</v>
      </c>
      <c r="P386" s="231">
        <v>0</v>
      </c>
    </row>
    <row r="387" spans="1:16" s="255" customFormat="1" ht="15">
      <c r="A387" s="247">
        <v>44</v>
      </c>
      <c r="B387" s="231">
        <v>0</v>
      </c>
      <c r="C387" s="231">
        <v>0</v>
      </c>
      <c r="D387" s="231">
        <v>8.0182000000000002</v>
      </c>
      <c r="E387" s="231">
        <v>1.2748999999999999</v>
      </c>
      <c r="F387" s="231">
        <v>4.7706</v>
      </c>
      <c r="G387" s="231">
        <v>1.3372999999999999</v>
      </c>
      <c r="H387" s="231">
        <v>4.2869999999999999</v>
      </c>
      <c r="I387" s="231">
        <v>1.3861000000000001</v>
      </c>
      <c r="J387" s="231">
        <v>4.5156999999999998</v>
      </c>
      <c r="K387" s="231">
        <v>1.4081999999999999</v>
      </c>
      <c r="L387" s="231">
        <v>3.1728999999999998</v>
      </c>
      <c r="M387" s="231">
        <v>2.0004</v>
      </c>
      <c r="N387" s="231">
        <v>2.4885000000000002</v>
      </c>
      <c r="O387" s="231">
        <v>1.595</v>
      </c>
      <c r="P387" s="231">
        <v>0</v>
      </c>
    </row>
    <row r="388" spans="1:16" s="255" customFormat="1" ht="15">
      <c r="A388" s="247">
        <v>45</v>
      </c>
      <c r="B388" s="231">
        <v>0</v>
      </c>
      <c r="C388" s="231">
        <v>0</v>
      </c>
      <c r="D388" s="231">
        <v>8.7396999999999991</v>
      </c>
      <c r="E388" s="231">
        <v>1.3972</v>
      </c>
      <c r="F388" s="231">
        <v>5.1619000000000002</v>
      </c>
      <c r="G388" s="231">
        <v>1.4645999999999999</v>
      </c>
      <c r="H388" s="231">
        <v>4.6494</v>
      </c>
      <c r="I388" s="231">
        <v>1.5128999999999999</v>
      </c>
      <c r="J388" s="231">
        <v>5.0614999999999997</v>
      </c>
      <c r="K388" s="231">
        <v>1.5375000000000001</v>
      </c>
      <c r="L388" s="231">
        <v>3.4582999999999999</v>
      </c>
      <c r="M388" s="231">
        <v>2.1825999999999999</v>
      </c>
      <c r="N388" s="231">
        <v>2.6846999999999999</v>
      </c>
      <c r="O388" s="231">
        <v>1.7398</v>
      </c>
      <c r="P388" s="231">
        <v>0</v>
      </c>
    </row>
    <row r="389" spans="1:16" s="255" customFormat="1" ht="15">
      <c r="A389" s="247">
        <v>46</v>
      </c>
      <c r="B389" s="231">
        <v>0</v>
      </c>
      <c r="C389" s="231">
        <v>0</v>
      </c>
      <c r="D389" s="231">
        <v>8.6593999999999998</v>
      </c>
      <c r="E389" s="231">
        <v>1.3919999999999999</v>
      </c>
      <c r="F389" s="231">
        <v>5.0762</v>
      </c>
      <c r="G389" s="231">
        <v>1.4581999999999999</v>
      </c>
      <c r="H389" s="231">
        <v>4.5831</v>
      </c>
      <c r="I389" s="231">
        <v>1.5011000000000001</v>
      </c>
      <c r="J389" s="231">
        <v>5.1557000000000004</v>
      </c>
      <c r="K389" s="231">
        <v>1.526</v>
      </c>
      <c r="L389" s="231">
        <v>3.4264000000000001</v>
      </c>
      <c r="M389" s="231">
        <v>2.1648000000000001</v>
      </c>
      <c r="N389" s="231">
        <v>2.6320999999999999</v>
      </c>
      <c r="O389" s="231">
        <v>1.7251000000000001</v>
      </c>
      <c r="P389" s="231">
        <v>0</v>
      </c>
    </row>
    <row r="390" spans="1:16" s="255" customFormat="1" ht="15">
      <c r="A390" s="247">
        <v>47</v>
      </c>
      <c r="B390" s="231">
        <v>0</v>
      </c>
      <c r="C390" s="231">
        <v>0</v>
      </c>
      <c r="D390" s="231">
        <v>8.5791000000000004</v>
      </c>
      <c r="E390" s="231">
        <v>1.3868</v>
      </c>
      <c r="F390" s="231">
        <v>4.9904999999999999</v>
      </c>
      <c r="G390" s="231">
        <v>1.4517</v>
      </c>
      <c r="H390" s="231">
        <v>4.5167999999999999</v>
      </c>
      <c r="I390" s="231">
        <v>1.4893000000000001</v>
      </c>
      <c r="J390" s="231">
        <v>5.2499000000000002</v>
      </c>
      <c r="K390" s="231">
        <v>1.5145</v>
      </c>
      <c r="L390" s="231">
        <v>3.3944999999999999</v>
      </c>
      <c r="M390" s="231">
        <v>2.1469</v>
      </c>
      <c r="N390" s="231">
        <v>2.5796000000000001</v>
      </c>
      <c r="O390" s="231">
        <v>1.7104999999999999</v>
      </c>
      <c r="P390" s="231">
        <v>0</v>
      </c>
    </row>
    <row r="391" spans="1:16" s="255" customFormat="1" ht="15">
      <c r="A391" s="247">
        <v>48</v>
      </c>
      <c r="B391" s="231">
        <v>0</v>
      </c>
      <c r="C391" s="231">
        <v>0</v>
      </c>
      <c r="D391" s="231">
        <v>8.4987999999999992</v>
      </c>
      <c r="E391" s="231">
        <v>1.3815999999999999</v>
      </c>
      <c r="F391" s="231">
        <v>4.9047999999999998</v>
      </c>
      <c r="G391" s="231">
        <v>1.4453</v>
      </c>
      <c r="H391" s="231">
        <v>4.4504999999999999</v>
      </c>
      <c r="I391" s="231">
        <v>1.4775</v>
      </c>
      <c r="J391" s="231">
        <v>5.3441999999999998</v>
      </c>
      <c r="K391" s="231">
        <v>1.5029999999999999</v>
      </c>
      <c r="L391" s="231">
        <v>3.3626999999999998</v>
      </c>
      <c r="M391" s="231">
        <v>2.1291000000000002</v>
      </c>
      <c r="N391" s="231">
        <v>2.5270000000000001</v>
      </c>
      <c r="O391" s="231">
        <v>1.6958</v>
      </c>
      <c r="P391" s="231">
        <v>0</v>
      </c>
    </row>
    <row r="392" spans="1:16" s="255" customFormat="1" ht="15">
      <c r="A392" s="247">
        <v>49</v>
      </c>
      <c r="B392" s="231">
        <v>0</v>
      </c>
      <c r="C392" s="231">
        <v>0</v>
      </c>
      <c r="D392" s="231">
        <v>8.4184999999999999</v>
      </c>
      <c r="E392" s="231">
        <v>1.3764000000000001</v>
      </c>
      <c r="F392" s="231">
        <v>4.8190999999999997</v>
      </c>
      <c r="G392" s="231">
        <v>1.4388000000000001</v>
      </c>
      <c r="H392" s="231">
        <v>4.3841999999999999</v>
      </c>
      <c r="I392" s="231">
        <v>1.4657</v>
      </c>
      <c r="J392" s="231">
        <v>5.4383999999999997</v>
      </c>
      <c r="K392" s="231">
        <v>1.4915</v>
      </c>
      <c r="L392" s="231">
        <v>3.3308</v>
      </c>
      <c r="M392" s="231">
        <v>2.1113</v>
      </c>
      <c r="N392" s="231">
        <v>2.4744000000000002</v>
      </c>
      <c r="O392" s="231">
        <v>1.6811</v>
      </c>
      <c r="P392" s="231">
        <v>0</v>
      </c>
    </row>
    <row r="393" spans="1:16" s="255" customFormat="1" ht="15">
      <c r="A393" s="247">
        <v>50</v>
      </c>
      <c r="B393" s="231">
        <v>0</v>
      </c>
      <c r="C393" s="231">
        <v>0</v>
      </c>
      <c r="D393" s="231">
        <v>8.3382000000000005</v>
      </c>
      <c r="E393" s="231">
        <v>1.3712</v>
      </c>
      <c r="F393" s="231">
        <v>4.7332999999999998</v>
      </c>
      <c r="G393" s="231">
        <v>1.4323999999999999</v>
      </c>
      <c r="H393" s="231">
        <v>4.3178999999999998</v>
      </c>
      <c r="I393" s="231">
        <v>1.4539</v>
      </c>
      <c r="J393" s="231">
        <v>5.5326000000000004</v>
      </c>
      <c r="K393" s="231">
        <v>1.4799</v>
      </c>
      <c r="L393" s="231">
        <v>3.2989000000000002</v>
      </c>
      <c r="M393" s="231">
        <v>2.0933999999999999</v>
      </c>
      <c r="N393" s="231">
        <v>2.4218000000000002</v>
      </c>
      <c r="O393" s="231">
        <v>1.6665000000000001</v>
      </c>
      <c r="P393" s="231">
        <v>0</v>
      </c>
    </row>
    <row r="394" spans="1:16" s="255" customFormat="1" ht="15">
      <c r="A394" s="247">
        <v>51</v>
      </c>
      <c r="B394" s="231">
        <v>0</v>
      </c>
      <c r="C394" s="231">
        <v>0</v>
      </c>
      <c r="D394" s="231">
        <v>8.2578999999999994</v>
      </c>
      <c r="E394" s="231">
        <v>1.3660000000000001</v>
      </c>
      <c r="F394" s="231">
        <v>4.6475999999999997</v>
      </c>
      <c r="G394" s="231">
        <v>1.4259999999999999</v>
      </c>
      <c r="H394" s="231">
        <v>4.2515999999999998</v>
      </c>
      <c r="I394" s="231">
        <v>1.4419999999999999</v>
      </c>
      <c r="J394" s="231">
        <v>5.6268000000000002</v>
      </c>
      <c r="K394" s="231">
        <v>1.4683999999999999</v>
      </c>
      <c r="L394" s="231">
        <v>3.2669999999999999</v>
      </c>
      <c r="M394" s="231">
        <v>2.0756000000000001</v>
      </c>
      <c r="N394" s="231">
        <v>2.3692000000000002</v>
      </c>
      <c r="O394" s="231">
        <v>1.6517999999999999</v>
      </c>
      <c r="P394" s="231">
        <v>0</v>
      </c>
    </row>
    <row r="395" spans="1:16" s="255" customFormat="1" ht="15">
      <c r="A395" s="247">
        <v>52</v>
      </c>
      <c r="B395" s="231">
        <v>0</v>
      </c>
      <c r="C395" s="231">
        <v>0</v>
      </c>
      <c r="D395" s="231">
        <v>8.1775000000000002</v>
      </c>
      <c r="E395" s="231">
        <v>1.3608</v>
      </c>
      <c r="F395" s="231">
        <v>4.5618999999999996</v>
      </c>
      <c r="G395" s="231">
        <v>1.4195</v>
      </c>
      <c r="H395" s="231">
        <v>4.1853999999999996</v>
      </c>
      <c r="I395" s="231">
        <v>1.4301999999999999</v>
      </c>
      <c r="J395" s="231">
        <v>5.7210999999999999</v>
      </c>
      <c r="K395" s="231">
        <v>1.4569000000000001</v>
      </c>
      <c r="L395" s="231">
        <v>3.2351000000000001</v>
      </c>
      <c r="M395" s="231">
        <v>2.0577999999999999</v>
      </c>
      <c r="N395" s="231">
        <v>2.3166000000000002</v>
      </c>
      <c r="O395" s="231">
        <v>1.6371</v>
      </c>
      <c r="P395" s="231">
        <v>0</v>
      </c>
    </row>
    <row r="396" spans="1:16" s="255" customFormat="1" ht="15">
      <c r="A396" s="247">
        <v>53</v>
      </c>
      <c r="B396" s="231">
        <v>0</v>
      </c>
      <c r="C396" s="231">
        <v>0</v>
      </c>
      <c r="D396" s="231">
        <v>8.0972000000000008</v>
      </c>
      <c r="E396" s="231">
        <v>1.3555999999999999</v>
      </c>
      <c r="F396" s="231">
        <v>4.4762000000000004</v>
      </c>
      <c r="G396" s="231">
        <v>1.4131</v>
      </c>
      <c r="H396" s="231">
        <v>4.1191000000000004</v>
      </c>
      <c r="I396" s="231">
        <v>1.4184000000000001</v>
      </c>
      <c r="J396" s="231">
        <v>5.8152999999999997</v>
      </c>
      <c r="K396" s="231">
        <v>1.4454</v>
      </c>
      <c r="L396" s="231">
        <v>3.2031999999999998</v>
      </c>
      <c r="M396" s="231">
        <v>2.04</v>
      </c>
      <c r="N396" s="231">
        <v>2.2639999999999998</v>
      </c>
      <c r="O396" s="231">
        <v>1.6225000000000001</v>
      </c>
      <c r="P396" s="231">
        <v>0</v>
      </c>
    </row>
    <row r="397" spans="1:16" s="255" customFormat="1" ht="15">
      <c r="A397" s="247">
        <v>54</v>
      </c>
      <c r="B397" s="231">
        <v>0</v>
      </c>
      <c r="C397" s="231">
        <v>0</v>
      </c>
      <c r="D397" s="231">
        <v>8.0168999999999997</v>
      </c>
      <c r="E397" s="231">
        <v>1.3504</v>
      </c>
      <c r="F397" s="231">
        <v>4.3905000000000003</v>
      </c>
      <c r="G397" s="231">
        <v>1.4066000000000001</v>
      </c>
      <c r="H397" s="231">
        <v>4.0528000000000004</v>
      </c>
      <c r="I397" s="231">
        <v>1.4066000000000001</v>
      </c>
      <c r="J397" s="231">
        <v>5.9095000000000004</v>
      </c>
      <c r="K397" s="231">
        <v>1.4339</v>
      </c>
      <c r="L397" s="231">
        <v>3.1713</v>
      </c>
      <c r="M397" s="231">
        <v>2.0221</v>
      </c>
      <c r="N397" s="231">
        <v>2.2113999999999998</v>
      </c>
      <c r="O397" s="231">
        <v>1.6077999999999999</v>
      </c>
      <c r="P397" s="231">
        <v>0</v>
      </c>
    </row>
    <row r="398" spans="1:16" s="255" customFormat="1" ht="15">
      <c r="A398" s="247">
        <v>55</v>
      </c>
      <c r="B398" s="231">
        <v>0</v>
      </c>
      <c r="C398" s="231">
        <v>0</v>
      </c>
      <c r="D398" s="231">
        <v>7.8917999999999999</v>
      </c>
      <c r="E398" s="231">
        <v>1.3481000000000001</v>
      </c>
      <c r="F398" s="231">
        <v>4.2882999999999996</v>
      </c>
      <c r="G398" s="231">
        <v>1.4003000000000001</v>
      </c>
      <c r="H398" s="231">
        <v>4.0477999999999996</v>
      </c>
      <c r="I398" s="231">
        <v>1.4018999999999999</v>
      </c>
      <c r="J398" s="231">
        <v>5.6536999999999997</v>
      </c>
      <c r="K398" s="231">
        <v>1.4265000000000001</v>
      </c>
      <c r="L398" s="231">
        <v>3.0964</v>
      </c>
      <c r="M398" s="231">
        <v>2.0051999999999999</v>
      </c>
      <c r="N398" s="231">
        <v>2.1716000000000002</v>
      </c>
      <c r="O398" s="231">
        <v>1.5991</v>
      </c>
      <c r="P398" s="231">
        <v>0</v>
      </c>
    </row>
    <row r="399" spans="1:16" s="255" customFormat="1" ht="15">
      <c r="A399" s="247">
        <v>56</v>
      </c>
      <c r="B399" s="231">
        <v>0</v>
      </c>
      <c r="C399" s="231">
        <v>0</v>
      </c>
      <c r="D399" s="231">
        <v>7.7666000000000004</v>
      </c>
      <c r="E399" s="231">
        <v>1.3458000000000001</v>
      </c>
      <c r="F399" s="231">
        <v>4.1860999999999997</v>
      </c>
      <c r="G399" s="231">
        <v>1.3940999999999999</v>
      </c>
      <c r="H399" s="231">
        <v>4.0427999999999997</v>
      </c>
      <c r="I399" s="231">
        <v>1.3971</v>
      </c>
      <c r="J399" s="231">
        <v>5.3978000000000002</v>
      </c>
      <c r="K399" s="231">
        <v>1.419</v>
      </c>
      <c r="L399" s="231">
        <v>3.0213999999999999</v>
      </c>
      <c r="M399" s="231">
        <v>1.9883</v>
      </c>
      <c r="N399" s="231">
        <v>2.1316999999999999</v>
      </c>
      <c r="O399" s="231">
        <v>1.5903</v>
      </c>
      <c r="P399" s="231">
        <v>0</v>
      </c>
    </row>
    <row r="400" spans="1:16" s="255" customFormat="1" ht="15">
      <c r="A400" s="247">
        <v>57</v>
      </c>
      <c r="B400" s="231">
        <v>0</v>
      </c>
      <c r="C400" s="231">
        <v>0</v>
      </c>
      <c r="D400" s="231">
        <v>7.6414999999999997</v>
      </c>
      <c r="E400" s="231">
        <v>1.3434999999999999</v>
      </c>
      <c r="F400" s="231">
        <v>4.0838999999999999</v>
      </c>
      <c r="G400" s="231">
        <v>1.3877999999999999</v>
      </c>
      <c r="H400" s="231">
        <v>4.0378999999999996</v>
      </c>
      <c r="I400" s="231">
        <v>1.3924000000000001</v>
      </c>
      <c r="J400" s="231">
        <v>5.1418999999999997</v>
      </c>
      <c r="K400" s="231">
        <v>1.4116</v>
      </c>
      <c r="L400" s="231">
        <v>2.9464999999999999</v>
      </c>
      <c r="M400" s="231">
        <v>1.9714</v>
      </c>
      <c r="N400" s="231">
        <v>2.0918999999999999</v>
      </c>
      <c r="O400" s="231">
        <v>1.5815999999999999</v>
      </c>
      <c r="P400" s="231">
        <v>0</v>
      </c>
    </row>
    <row r="401" spans="1:16" s="255" customFormat="1" ht="15">
      <c r="A401" s="247">
        <v>58</v>
      </c>
      <c r="B401" s="231">
        <v>0</v>
      </c>
      <c r="C401" s="231">
        <v>0</v>
      </c>
      <c r="D401" s="231">
        <v>7.5163000000000002</v>
      </c>
      <c r="E401" s="231">
        <v>1.3411999999999999</v>
      </c>
      <c r="F401" s="231">
        <v>3.9817</v>
      </c>
      <c r="G401" s="231">
        <v>1.3815</v>
      </c>
      <c r="H401" s="231">
        <v>4.0328999999999997</v>
      </c>
      <c r="I401" s="231">
        <v>1.3876999999999999</v>
      </c>
      <c r="J401" s="231">
        <v>4.8860000000000001</v>
      </c>
      <c r="K401" s="231">
        <v>1.4041999999999999</v>
      </c>
      <c r="L401" s="231">
        <v>2.8715999999999999</v>
      </c>
      <c r="M401" s="231">
        <v>1.9544999999999999</v>
      </c>
      <c r="N401" s="231">
        <v>2.0520999999999998</v>
      </c>
      <c r="O401" s="231">
        <v>1.5728</v>
      </c>
      <c r="P401" s="231">
        <v>0</v>
      </c>
    </row>
    <row r="402" spans="1:16" s="255" customFormat="1" ht="15">
      <c r="A402" s="247">
        <v>59</v>
      </c>
      <c r="B402" s="231">
        <v>0</v>
      </c>
      <c r="C402" s="231">
        <v>0</v>
      </c>
      <c r="D402" s="231">
        <v>7.3912000000000004</v>
      </c>
      <c r="E402" s="231">
        <v>1.3389</v>
      </c>
      <c r="F402" s="231">
        <v>3.8795000000000002</v>
      </c>
      <c r="G402" s="231">
        <v>1.3752</v>
      </c>
      <c r="H402" s="231">
        <v>4.0278999999999998</v>
      </c>
      <c r="I402" s="231">
        <v>1.3829</v>
      </c>
      <c r="J402" s="231">
        <v>4.6300999999999997</v>
      </c>
      <c r="K402" s="231">
        <v>1.3967000000000001</v>
      </c>
      <c r="L402" s="231">
        <v>2.7966000000000002</v>
      </c>
      <c r="M402" s="231">
        <v>1.9376</v>
      </c>
      <c r="N402" s="231">
        <v>2.0123000000000002</v>
      </c>
      <c r="O402" s="231">
        <v>1.5641</v>
      </c>
      <c r="P402" s="231">
        <v>0</v>
      </c>
    </row>
    <row r="403" spans="1:16" s="255" customFormat="1" ht="15">
      <c r="A403" s="247">
        <v>60</v>
      </c>
      <c r="B403" s="231">
        <v>0</v>
      </c>
      <c r="C403" s="231">
        <v>0</v>
      </c>
      <c r="D403" s="231">
        <v>7.266</v>
      </c>
      <c r="E403" s="231">
        <v>1.3366</v>
      </c>
      <c r="F403" s="231">
        <v>3.7772999999999999</v>
      </c>
      <c r="G403" s="231">
        <v>1.3689</v>
      </c>
      <c r="H403" s="231">
        <v>4.0229999999999997</v>
      </c>
      <c r="I403" s="231">
        <v>1.3782000000000001</v>
      </c>
      <c r="J403" s="231">
        <v>4.3742999999999999</v>
      </c>
      <c r="K403" s="231">
        <v>1.3893</v>
      </c>
      <c r="L403" s="231">
        <v>2.7216999999999998</v>
      </c>
      <c r="M403" s="231">
        <v>1.9207000000000001</v>
      </c>
      <c r="N403" s="231">
        <v>1.9723999999999999</v>
      </c>
      <c r="O403" s="231">
        <v>1.5553999999999999</v>
      </c>
      <c r="P403" s="231">
        <v>0</v>
      </c>
    </row>
    <row r="404" spans="1:16" s="255" customFormat="1">
      <c r="A404" s="254"/>
      <c r="B404" s="75"/>
      <c r="C404" s="75"/>
      <c r="D404" s="75"/>
      <c r="E404" s="75"/>
      <c r="F404" s="75"/>
      <c r="G404" s="75"/>
      <c r="H404" s="75"/>
      <c r="I404" s="75"/>
      <c r="J404" s="75"/>
      <c r="K404" s="75"/>
      <c r="L404" s="75"/>
      <c r="M404" s="75"/>
      <c r="N404" s="75"/>
      <c r="O404" s="75"/>
      <c r="P404" s="75"/>
    </row>
    <row r="405" spans="1:16" s="255" customFormat="1">
      <c r="A405" s="73" t="e">
        <f>HLOOKUP('[3]NEER Claim Cost Calculator'!$I$22, B409:P470, MATCH('[3]NEER Claim Cost Calculator'!$K$22,A409:A470))</f>
        <v>#N/A</v>
      </c>
      <c r="B405" s="75"/>
      <c r="C405" s="75"/>
      <c r="D405" s="75"/>
      <c r="E405" s="75"/>
      <c r="F405" s="75"/>
      <c r="G405" s="75"/>
      <c r="H405" s="75"/>
      <c r="I405" s="75"/>
      <c r="J405" s="75"/>
      <c r="K405" s="75"/>
      <c r="L405" s="75"/>
      <c r="M405" s="75"/>
      <c r="N405" s="75"/>
      <c r="O405" s="75"/>
      <c r="P405" s="75"/>
    </row>
    <row r="406" spans="1:16" s="253" customFormat="1">
      <c r="A406" s="467" t="s">
        <v>11449</v>
      </c>
      <c r="B406" s="467"/>
      <c r="C406" s="467"/>
      <c r="D406" s="467"/>
      <c r="E406" s="467"/>
      <c r="F406" s="467"/>
      <c r="G406" s="467"/>
      <c r="H406" s="467"/>
      <c r="I406" s="467"/>
      <c r="J406" s="467"/>
      <c r="K406" s="467"/>
      <c r="L406" s="467"/>
      <c r="M406" s="467"/>
      <c r="N406" s="467"/>
      <c r="O406" s="467"/>
      <c r="P406" s="467"/>
    </row>
    <row r="407" spans="1:16" s="255" customFormat="1">
      <c r="A407" s="471" t="s">
        <v>10048</v>
      </c>
      <c r="B407" s="471"/>
      <c r="C407" s="471"/>
      <c r="D407" s="471"/>
      <c r="E407" s="471"/>
      <c r="F407" s="471"/>
      <c r="G407" s="471"/>
      <c r="H407" s="471"/>
      <c r="I407" s="471"/>
      <c r="J407" s="471"/>
      <c r="K407" s="471"/>
      <c r="L407" s="471"/>
      <c r="M407" s="471"/>
      <c r="N407" s="471"/>
      <c r="O407" s="471"/>
      <c r="P407" s="471"/>
    </row>
    <row r="408" spans="1:16" s="255" customFormat="1">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s="255" customFormat="1">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s="255" customFormat="1" ht="15">
      <c r="A410" s="247">
        <v>0</v>
      </c>
      <c r="B410" s="231">
        <v>0</v>
      </c>
      <c r="C410" s="231">
        <v>0</v>
      </c>
      <c r="D410" s="231">
        <v>15.0975</v>
      </c>
      <c r="E410" s="231">
        <v>5.5384000000000002</v>
      </c>
      <c r="F410" s="231">
        <v>19.0457</v>
      </c>
      <c r="G410" s="231">
        <v>4.8288000000000002</v>
      </c>
      <c r="H410" s="231">
        <v>23.319099999999999</v>
      </c>
      <c r="I410" s="231">
        <v>6.819</v>
      </c>
      <c r="J410" s="231">
        <v>26.803899999999999</v>
      </c>
      <c r="K410" s="231">
        <v>4.1856999999999998</v>
      </c>
      <c r="L410" s="231">
        <v>12.3422</v>
      </c>
      <c r="M410" s="231">
        <v>6.1140999999999996</v>
      </c>
      <c r="N410" s="231">
        <v>0</v>
      </c>
      <c r="O410" s="231">
        <v>0</v>
      </c>
      <c r="P410" s="231">
        <v>0</v>
      </c>
    </row>
    <row r="411" spans="1:16" s="255" customFormat="1" ht="15">
      <c r="A411" s="247">
        <v>1</v>
      </c>
      <c r="B411" s="231">
        <v>0</v>
      </c>
      <c r="C411" s="231">
        <v>0</v>
      </c>
      <c r="D411" s="231">
        <v>13.42</v>
      </c>
      <c r="E411" s="231">
        <v>4.923</v>
      </c>
      <c r="F411" s="231">
        <v>16.929500000000001</v>
      </c>
      <c r="G411" s="231">
        <v>4.2922000000000002</v>
      </c>
      <c r="H411" s="231">
        <v>20.728100000000001</v>
      </c>
      <c r="I411" s="231">
        <v>6.0613000000000001</v>
      </c>
      <c r="J411" s="231">
        <v>23.825700000000001</v>
      </c>
      <c r="K411" s="231">
        <v>3.7206000000000001</v>
      </c>
      <c r="L411" s="231">
        <v>10.9709</v>
      </c>
      <c r="M411" s="231">
        <v>5.4347000000000003</v>
      </c>
      <c r="N411" s="231">
        <v>0</v>
      </c>
      <c r="O411" s="231">
        <v>0</v>
      </c>
      <c r="P411" s="231">
        <v>0</v>
      </c>
    </row>
    <row r="412" spans="1:16" s="255" customFormat="1" ht="15">
      <c r="A412" s="247">
        <v>2</v>
      </c>
      <c r="B412" s="231">
        <v>0</v>
      </c>
      <c r="C412" s="231">
        <v>0</v>
      </c>
      <c r="D412" s="231">
        <v>11.7425</v>
      </c>
      <c r="E412" s="231">
        <v>4.3075999999999999</v>
      </c>
      <c r="F412" s="231">
        <v>14.8133</v>
      </c>
      <c r="G412" s="231">
        <v>3.7557</v>
      </c>
      <c r="H412" s="231">
        <v>18.1371</v>
      </c>
      <c r="I412" s="231">
        <v>5.3037000000000001</v>
      </c>
      <c r="J412" s="231">
        <v>20.8475</v>
      </c>
      <c r="K412" s="231">
        <v>3.2555000000000001</v>
      </c>
      <c r="L412" s="231">
        <v>9.5995000000000008</v>
      </c>
      <c r="M412" s="231">
        <v>4.7553999999999998</v>
      </c>
      <c r="N412" s="231">
        <v>0</v>
      </c>
      <c r="O412" s="231">
        <v>0</v>
      </c>
      <c r="P412" s="231">
        <v>0</v>
      </c>
    </row>
    <row r="413" spans="1:16" s="255" customFormat="1" ht="15">
      <c r="A413" s="247">
        <v>3</v>
      </c>
      <c r="B413" s="231">
        <v>0</v>
      </c>
      <c r="C413" s="231">
        <v>0</v>
      </c>
      <c r="D413" s="231">
        <v>10.065</v>
      </c>
      <c r="E413" s="231">
        <v>3.6922999999999999</v>
      </c>
      <c r="F413" s="231">
        <v>12.697100000000001</v>
      </c>
      <c r="G413" s="231">
        <v>3.2191999999999998</v>
      </c>
      <c r="H413" s="231">
        <v>15.546099999999999</v>
      </c>
      <c r="I413" s="231">
        <v>4.5460000000000003</v>
      </c>
      <c r="J413" s="231">
        <v>17.869299999999999</v>
      </c>
      <c r="K413" s="231">
        <v>2.7905000000000002</v>
      </c>
      <c r="L413" s="231">
        <v>8.2280999999999995</v>
      </c>
      <c r="M413" s="231">
        <v>4.0761000000000003</v>
      </c>
      <c r="N413" s="231">
        <v>0</v>
      </c>
      <c r="O413" s="231">
        <v>0</v>
      </c>
      <c r="P413" s="231">
        <v>0</v>
      </c>
    </row>
    <row r="414" spans="1:16" s="255" customFormat="1" ht="15">
      <c r="A414" s="247">
        <v>4</v>
      </c>
      <c r="B414" s="231">
        <v>0</v>
      </c>
      <c r="C414" s="231">
        <v>0</v>
      </c>
      <c r="D414" s="231">
        <v>8.3874999999999993</v>
      </c>
      <c r="E414" s="231">
        <v>3.0769000000000002</v>
      </c>
      <c r="F414" s="231">
        <v>10.5809</v>
      </c>
      <c r="G414" s="231">
        <v>2.6825999999999999</v>
      </c>
      <c r="H414" s="231">
        <v>12.9551</v>
      </c>
      <c r="I414" s="231">
        <v>3.7883</v>
      </c>
      <c r="J414" s="231">
        <v>14.8911</v>
      </c>
      <c r="K414" s="231">
        <v>2.3254000000000001</v>
      </c>
      <c r="L414" s="231">
        <v>6.8567999999999998</v>
      </c>
      <c r="M414" s="231">
        <v>3.3967000000000001</v>
      </c>
      <c r="N414" s="231">
        <v>0</v>
      </c>
      <c r="O414" s="231">
        <v>0</v>
      </c>
      <c r="P414" s="231">
        <v>0</v>
      </c>
    </row>
    <row r="415" spans="1:16" s="255" customFormat="1" ht="15">
      <c r="A415" s="247">
        <v>5</v>
      </c>
      <c r="B415" s="231">
        <v>0</v>
      </c>
      <c r="C415" s="231">
        <v>0</v>
      </c>
      <c r="D415" s="231">
        <v>6.71</v>
      </c>
      <c r="E415" s="231">
        <v>2.4615</v>
      </c>
      <c r="F415" s="231">
        <v>8.4647000000000006</v>
      </c>
      <c r="G415" s="231">
        <v>2.1461000000000001</v>
      </c>
      <c r="H415" s="231">
        <v>10.364000000000001</v>
      </c>
      <c r="I415" s="231">
        <v>3.0306999999999999</v>
      </c>
      <c r="J415" s="231">
        <v>11.912800000000001</v>
      </c>
      <c r="K415" s="231">
        <v>1.8603000000000001</v>
      </c>
      <c r="L415" s="231">
        <v>5.4854000000000003</v>
      </c>
      <c r="M415" s="231">
        <v>2.7174</v>
      </c>
      <c r="N415" s="231">
        <v>0</v>
      </c>
      <c r="O415" s="231">
        <v>0</v>
      </c>
      <c r="P415" s="231">
        <v>0</v>
      </c>
    </row>
    <row r="416" spans="1:16" s="255" customFormat="1" ht="15">
      <c r="A416" s="247">
        <v>6</v>
      </c>
      <c r="B416" s="231">
        <v>0</v>
      </c>
      <c r="C416" s="231">
        <v>0</v>
      </c>
      <c r="D416" s="231">
        <v>5.0324999999999998</v>
      </c>
      <c r="E416" s="231">
        <v>1.8461000000000001</v>
      </c>
      <c r="F416" s="231">
        <v>6.3486000000000002</v>
      </c>
      <c r="G416" s="231">
        <v>1.6095999999999999</v>
      </c>
      <c r="H416" s="231">
        <v>7.7729999999999997</v>
      </c>
      <c r="I416" s="231">
        <v>2.2730000000000001</v>
      </c>
      <c r="J416" s="231">
        <v>8.9345999999999997</v>
      </c>
      <c r="K416" s="231">
        <v>1.3952</v>
      </c>
      <c r="L416" s="231">
        <v>4.1140999999999996</v>
      </c>
      <c r="M416" s="231">
        <v>2.0379999999999998</v>
      </c>
      <c r="N416" s="231">
        <v>0</v>
      </c>
      <c r="O416" s="231">
        <v>0</v>
      </c>
      <c r="P416" s="231">
        <v>0</v>
      </c>
    </row>
    <row r="417" spans="1:16" s="255" customFormat="1" ht="15">
      <c r="A417" s="247">
        <v>7</v>
      </c>
      <c r="B417" s="231">
        <v>0</v>
      </c>
      <c r="C417" s="231">
        <v>0</v>
      </c>
      <c r="D417" s="231">
        <v>4.8830999999999998</v>
      </c>
      <c r="E417" s="231">
        <v>1.7948999999999999</v>
      </c>
      <c r="F417" s="231">
        <v>6.1262999999999996</v>
      </c>
      <c r="G417" s="231">
        <v>1.5649</v>
      </c>
      <c r="H417" s="231">
        <v>7.5129999999999999</v>
      </c>
      <c r="I417" s="231">
        <v>2.2099000000000002</v>
      </c>
      <c r="J417" s="231">
        <v>8.6194000000000006</v>
      </c>
      <c r="K417" s="231">
        <v>1.3565</v>
      </c>
      <c r="L417" s="231">
        <v>4.1162000000000001</v>
      </c>
      <c r="M417" s="231">
        <v>1.9814000000000001</v>
      </c>
      <c r="N417" s="231">
        <v>0</v>
      </c>
      <c r="O417" s="231">
        <v>0</v>
      </c>
      <c r="P417" s="231">
        <v>0</v>
      </c>
    </row>
    <row r="418" spans="1:16" s="255" customFormat="1" ht="15">
      <c r="A418" s="247">
        <v>8</v>
      </c>
      <c r="B418" s="231">
        <v>0</v>
      </c>
      <c r="C418" s="231">
        <v>0</v>
      </c>
      <c r="D418" s="231">
        <v>4.7336</v>
      </c>
      <c r="E418" s="231">
        <v>1.7436</v>
      </c>
      <c r="F418" s="231">
        <v>5.9039999999999999</v>
      </c>
      <c r="G418" s="231">
        <v>1.5202</v>
      </c>
      <c r="H418" s="231">
        <v>7.2530000000000001</v>
      </c>
      <c r="I418" s="231">
        <v>2.1467000000000001</v>
      </c>
      <c r="J418" s="231">
        <v>8.3041</v>
      </c>
      <c r="K418" s="231">
        <v>1.3177000000000001</v>
      </c>
      <c r="L418" s="231">
        <v>4.1184000000000003</v>
      </c>
      <c r="M418" s="231">
        <v>1.9248000000000001</v>
      </c>
      <c r="N418" s="231">
        <v>0</v>
      </c>
      <c r="O418" s="231">
        <v>0</v>
      </c>
      <c r="P418" s="231">
        <v>0</v>
      </c>
    </row>
    <row r="419" spans="1:16" s="255" customFormat="1" ht="15">
      <c r="A419" s="247">
        <v>9</v>
      </c>
      <c r="B419" s="231">
        <v>0</v>
      </c>
      <c r="C419" s="231">
        <v>0</v>
      </c>
      <c r="D419" s="231">
        <v>4.5842000000000001</v>
      </c>
      <c r="E419" s="231">
        <v>1.6922999999999999</v>
      </c>
      <c r="F419" s="231">
        <v>5.6818</v>
      </c>
      <c r="G419" s="231">
        <v>1.4755</v>
      </c>
      <c r="H419" s="231">
        <v>6.9930000000000003</v>
      </c>
      <c r="I419" s="231">
        <v>2.0836000000000001</v>
      </c>
      <c r="J419" s="231">
        <v>7.9888000000000003</v>
      </c>
      <c r="K419" s="231">
        <v>1.2789999999999999</v>
      </c>
      <c r="L419" s="231">
        <v>4.1204999999999998</v>
      </c>
      <c r="M419" s="231">
        <v>1.8682000000000001</v>
      </c>
      <c r="N419" s="231">
        <v>0</v>
      </c>
      <c r="O419" s="231">
        <v>0</v>
      </c>
      <c r="P419" s="231">
        <v>0</v>
      </c>
    </row>
    <row r="420" spans="1:16" s="255" customFormat="1" ht="15">
      <c r="A420" s="247">
        <v>10</v>
      </c>
      <c r="B420" s="231">
        <v>0</v>
      </c>
      <c r="C420" s="231">
        <v>0</v>
      </c>
      <c r="D420" s="231">
        <v>4.4347000000000003</v>
      </c>
      <c r="E420" s="231">
        <v>1.641</v>
      </c>
      <c r="F420" s="231">
        <v>5.4595000000000002</v>
      </c>
      <c r="G420" s="231">
        <v>1.4307000000000001</v>
      </c>
      <c r="H420" s="231">
        <v>6.7329999999999997</v>
      </c>
      <c r="I420" s="231">
        <v>2.0204</v>
      </c>
      <c r="J420" s="231">
        <v>7.6736000000000004</v>
      </c>
      <c r="K420" s="231">
        <v>1.2402</v>
      </c>
      <c r="L420" s="231">
        <v>4.1227</v>
      </c>
      <c r="M420" s="231">
        <v>1.8116000000000001</v>
      </c>
      <c r="N420" s="231">
        <v>0</v>
      </c>
      <c r="O420" s="231">
        <v>0</v>
      </c>
      <c r="P420" s="231">
        <v>0</v>
      </c>
    </row>
    <row r="421" spans="1:16" s="255" customFormat="1" ht="15">
      <c r="A421" s="247">
        <v>11</v>
      </c>
      <c r="B421" s="231">
        <v>0</v>
      </c>
      <c r="C421" s="231">
        <v>0</v>
      </c>
      <c r="D421" s="231">
        <v>4.2853000000000003</v>
      </c>
      <c r="E421" s="231">
        <v>1.5896999999999999</v>
      </c>
      <c r="F421" s="231">
        <v>5.2371999999999996</v>
      </c>
      <c r="G421" s="231">
        <v>1.3859999999999999</v>
      </c>
      <c r="H421" s="231">
        <v>6.4729999999999999</v>
      </c>
      <c r="I421" s="231">
        <v>1.9573</v>
      </c>
      <c r="J421" s="231">
        <v>7.3582999999999998</v>
      </c>
      <c r="K421" s="231">
        <v>1.2014</v>
      </c>
      <c r="L421" s="231">
        <v>4.1249000000000002</v>
      </c>
      <c r="M421" s="231">
        <v>1.7549999999999999</v>
      </c>
      <c r="N421" s="231">
        <v>0</v>
      </c>
      <c r="O421" s="231">
        <v>0</v>
      </c>
      <c r="P421" s="231">
        <v>0</v>
      </c>
    </row>
    <row r="422" spans="1:16" s="255" customFormat="1" ht="15">
      <c r="A422" s="247">
        <v>12</v>
      </c>
      <c r="B422" s="231">
        <v>0</v>
      </c>
      <c r="C422" s="231">
        <v>0</v>
      </c>
      <c r="D422" s="231">
        <v>4.1357999999999997</v>
      </c>
      <c r="E422" s="231">
        <v>1.5384</v>
      </c>
      <c r="F422" s="231">
        <v>5.0149999999999997</v>
      </c>
      <c r="G422" s="231">
        <v>1.3412999999999999</v>
      </c>
      <c r="H422" s="231">
        <v>6.2130000000000001</v>
      </c>
      <c r="I422" s="231">
        <v>1.8942000000000001</v>
      </c>
      <c r="J422" s="231">
        <v>7.0430000000000001</v>
      </c>
      <c r="K422" s="231">
        <v>1.1627000000000001</v>
      </c>
      <c r="L422" s="231">
        <v>4.1269999999999998</v>
      </c>
      <c r="M422" s="231">
        <v>1.6983999999999999</v>
      </c>
      <c r="N422" s="231">
        <v>0</v>
      </c>
      <c r="O422" s="231">
        <v>0</v>
      </c>
      <c r="P422" s="231">
        <v>0</v>
      </c>
    </row>
    <row r="423" spans="1:16" s="255" customFormat="1" ht="15">
      <c r="A423" s="247">
        <v>13</v>
      </c>
      <c r="B423" s="231">
        <v>0</v>
      </c>
      <c r="C423" s="231">
        <v>0</v>
      </c>
      <c r="D423" s="231">
        <v>3.9864000000000002</v>
      </c>
      <c r="E423" s="231">
        <v>1.4872000000000001</v>
      </c>
      <c r="F423" s="231">
        <v>4.7927</v>
      </c>
      <c r="G423" s="231">
        <v>1.2966</v>
      </c>
      <c r="H423" s="231">
        <v>5.9530000000000003</v>
      </c>
      <c r="I423" s="231">
        <v>1.831</v>
      </c>
      <c r="J423" s="231">
        <v>6.7278000000000002</v>
      </c>
      <c r="K423" s="231">
        <v>1.1238999999999999</v>
      </c>
      <c r="L423" s="231">
        <v>4.1292</v>
      </c>
      <c r="M423" s="231">
        <v>1.6416999999999999</v>
      </c>
      <c r="N423" s="231">
        <v>0</v>
      </c>
      <c r="O423" s="231">
        <v>0</v>
      </c>
      <c r="P423" s="231">
        <v>0</v>
      </c>
    </row>
    <row r="424" spans="1:16" s="255" customFormat="1" ht="15">
      <c r="A424" s="247">
        <v>14</v>
      </c>
      <c r="B424" s="231">
        <v>0</v>
      </c>
      <c r="C424" s="231">
        <v>0</v>
      </c>
      <c r="D424" s="231">
        <v>3.8369</v>
      </c>
      <c r="E424" s="231">
        <v>1.4359</v>
      </c>
      <c r="F424" s="231">
        <v>4.5704000000000002</v>
      </c>
      <c r="G424" s="231">
        <v>1.2519</v>
      </c>
      <c r="H424" s="231">
        <v>5.6929999999999996</v>
      </c>
      <c r="I424" s="231">
        <v>1.7679</v>
      </c>
      <c r="J424" s="231">
        <v>6.4124999999999996</v>
      </c>
      <c r="K424" s="231">
        <v>1.0851999999999999</v>
      </c>
      <c r="L424" s="231">
        <v>4.1313000000000004</v>
      </c>
      <c r="M424" s="231">
        <v>1.5851</v>
      </c>
      <c r="N424" s="231">
        <v>0</v>
      </c>
      <c r="O424" s="231">
        <v>0</v>
      </c>
      <c r="P424" s="231">
        <v>0</v>
      </c>
    </row>
    <row r="425" spans="1:16" s="255" customFormat="1" ht="15">
      <c r="A425" s="247">
        <v>15</v>
      </c>
      <c r="B425" s="231">
        <v>0</v>
      </c>
      <c r="C425" s="231">
        <v>0</v>
      </c>
      <c r="D425" s="231">
        <v>3.6875</v>
      </c>
      <c r="E425" s="231">
        <v>1.3846000000000001</v>
      </c>
      <c r="F425" s="231">
        <v>4.3482000000000003</v>
      </c>
      <c r="G425" s="231">
        <v>1.2072000000000001</v>
      </c>
      <c r="H425" s="231">
        <v>5.4329999999999998</v>
      </c>
      <c r="I425" s="231">
        <v>1.7048000000000001</v>
      </c>
      <c r="J425" s="231">
        <v>6.0972</v>
      </c>
      <c r="K425" s="231">
        <v>1.0464</v>
      </c>
      <c r="L425" s="231">
        <v>4.1334999999999997</v>
      </c>
      <c r="M425" s="231">
        <v>1.5285</v>
      </c>
      <c r="N425" s="231">
        <v>0</v>
      </c>
      <c r="O425" s="231">
        <v>0</v>
      </c>
      <c r="P425" s="231">
        <v>0</v>
      </c>
    </row>
    <row r="426" spans="1:16" s="255" customFormat="1" ht="15">
      <c r="A426" s="247">
        <v>16</v>
      </c>
      <c r="B426" s="231">
        <v>0</v>
      </c>
      <c r="C426" s="231">
        <v>0</v>
      </c>
      <c r="D426" s="231">
        <v>3.5379999999999998</v>
      </c>
      <c r="E426" s="231">
        <v>1.3332999999999999</v>
      </c>
      <c r="F426" s="231">
        <v>4.1258999999999997</v>
      </c>
      <c r="G426" s="231">
        <v>1.1625000000000001</v>
      </c>
      <c r="H426" s="231">
        <v>5.173</v>
      </c>
      <c r="I426" s="231">
        <v>1.6415999999999999</v>
      </c>
      <c r="J426" s="231">
        <v>5.7819000000000003</v>
      </c>
      <c r="K426" s="231">
        <v>1.0077</v>
      </c>
      <c r="L426" s="231">
        <v>4.1356999999999999</v>
      </c>
      <c r="M426" s="231">
        <v>1.4719</v>
      </c>
      <c r="N426" s="231">
        <v>0</v>
      </c>
      <c r="O426" s="231">
        <v>0</v>
      </c>
      <c r="P426" s="231">
        <v>0</v>
      </c>
    </row>
    <row r="427" spans="1:16" s="255" customFormat="1" ht="15">
      <c r="A427" s="247">
        <v>17</v>
      </c>
      <c r="B427" s="231">
        <v>0</v>
      </c>
      <c r="C427" s="231">
        <v>0</v>
      </c>
      <c r="D427" s="231">
        <v>3.3885999999999998</v>
      </c>
      <c r="E427" s="231">
        <v>1.282</v>
      </c>
      <c r="F427" s="231">
        <v>3.9037000000000002</v>
      </c>
      <c r="G427" s="231">
        <v>1.1177999999999999</v>
      </c>
      <c r="H427" s="231">
        <v>4.9130000000000003</v>
      </c>
      <c r="I427" s="231">
        <v>1.5785</v>
      </c>
      <c r="J427" s="231">
        <v>5.4667000000000003</v>
      </c>
      <c r="K427" s="231">
        <v>0.96889999999999998</v>
      </c>
      <c r="L427" s="231">
        <v>4.1378000000000004</v>
      </c>
      <c r="M427" s="231">
        <v>1.4153</v>
      </c>
      <c r="N427" s="231">
        <v>0</v>
      </c>
      <c r="O427" s="231">
        <v>0</v>
      </c>
      <c r="P427" s="231">
        <v>0</v>
      </c>
    </row>
    <row r="428" spans="1:16" s="255" customFormat="1" ht="15">
      <c r="A428" s="247">
        <v>18</v>
      </c>
      <c r="B428" s="231">
        <v>0</v>
      </c>
      <c r="C428" s="231">
        <v>0</v>
      </c>
      <c r="D428" s="231">
        <v>3.2391000000000001</v>
      </c>
      <c r="E428" s="231">
        <v>1.2307999999999999</v>
      </c>
      <c r="F428" s="231">
        <v>3.6814</v>
      </c>
      <c r="G428" s="231">
        <v>1.0730999999999999</v>
      </c>
      <c r="H428" s="231">
        <v>4.6528999999999998</v>
      </c>
      <c r="I428" s="231">
        <v>1.5153000000000001</v>
      </c>
      <c r="J428" s="231">
        <v>5.1513999999999998</v>
      </c>
      <c r="K428" s="231">
        <v>0.93020000000000003</v>
      </c>
      <c r="L428" s="231">
        <v>4.1399999999999997</v>
      </c>
      <c r="M428" s="231">
        <v>1.3587</v>
      </c>
      <c r="N428" s="231">
        <v>4.7366000000000001</v>
      </c>
      <c r="O428" s="231">
        <v>2.6158000000000001</v>
      </c>
      <c r="P428" s="231">
        <v>0</v>
      </c>
    </row>
    <row r="429" spans="1:16" s="255" customFormat="1" ht="15">
      <c r="A429" s="247">
        <v>19</v>
      </c>
      <c r="B429" s="231">
        <v>0</v>
      </c>
      <c r="C429" s="231">
        <v>0</v>
      </c>
      <c r="D429" s="231">
        <v>3.2231999999999998</v>
      </c>
      <c r="E429" s="231">
        <v>1.2053</v>
      </c>
      <c r="F429" s="231">
        <v>3.7246000000000001</v>
      </c>
      <c r="G429" s="231">
        <v>1.0638000000000001</v>
      </c>
      <c r="H429" s="231">
        <v>4.6612999999999998</v>
      </c>
      <c r="I429" s="231">
        <v>1.4878</v>
      </c>
      <c r="J429" s="231">
        <v>5.0023</v>
      </c>
      <c r="K429" s="231">
        <v>0.96040000000000003</v>
      </c>
      <c r="L429" s="231">
        <v>4.0171000000000001</v>
      </c>
      <c r="M429" s="231">
        <v>1.3762000000000001</v>
      </c>
      <c r="N429" s="231">
        <v>4.6050000000000004</v>
      </c>
      <c r="O429" s="231">
        <v>2.5430999999999999</v>
      </c>
      <c r="P429" s="231">
        <v>0</v>
      </c>
    </row>
    <row r="430" spans="1:16" s="255" customFormat="1" ht="15">
      <c r="A430" s="247">
        <v>20</v>
      </c>
      <c r="B430" s="231">
        <v>0</v>
      </c>
      <c r="C430" s="231">
        <v>0</v>
      </c>
      <c r="D430" s="231">
        <v>3.2071999999999998</v>
      </c>
      <c r="E430" s="231">
        <v>1.1798999999999999</v>
      </c>
      <c r="F430" s="231">
        <v>3.7677</v>
      </c>
      <c r="G430" s="231">
        <v>1.0545</v>
      </c>
      <c r="H430" s="231">
        <v>4.6696</v>
      </c>
      <c r="I430" s="231">
        <v>1.4602999999999999</v>
      </c>
      <c r="J430" s="231">
        <v>4.8532000000000002</v>
      </c>
      <c r="K430" s="231">
        <v>0.99070000000000003</v>
      </c>
      <c r="L430" s="231">
        <v>3.8942000000000001</v>
      </c>
      <c r="M430" s="231">
        <v>1.3936999999999999</v>
      </c>
      <c r="N430" s="231">
        <v>4.4734999999999996</v>
      </c>
      <c r="O430" s="231">
        <v>2.4704999999999999</v>
      </c>
      <c r="P430" s="231">
        <v>0</v>
      </c>
    </row>
    <row r="431" spans="1:16" s="255" customFormat="1" ht="15">
      <c r="A431" s="247">
        <v>21</v>
      </c>
      <c r="B431" s="231">
        <v>0</v>
      </c>
      <c r="C431" s="231">
        <v>0</v>
      </c>
      <c r="D431" s="231">
        <v>3.5419</v>
      </c>
      <c r="E431" s="231">
        <v>1.2978000000000001</v>
      </c>
      <c r="F431" s="231">
        <v>4.3098000000000001</v>
      </c>
      <c r="G431" s="231">
        <v>1.1778</v>
      </c>
      <c r="H431" s="231">
        <v>5.2812999999999999</v>
      </c>
      <c r="I431" s="231">
        <v>1.5904</v>
      </c>
      <c r="J431" s="231">
        <v>5.2790999999999997</v>
      </c>
      <c r="K431" s="231">
        <v>1.5851999999999999</v>
      </c>
      <c r="L431" s="231">
        <v>6.2308000000000003</v>
      </c>
      <c r="M431" s="231">
        <v>2.2299000000000002</v>
      </c>
      <c r="N431" s="231">
        <v>5.1909999999999998</v>
      </c>
      <c r="O431" s="231">
        <v>2.4001000000000001</v>
      </c>
      <c r="P431" s="231">
        <v>0</v>
      </c>
    </row>
    <row r="432" spans="1:16" s="255" customFormat="1" ht="15">
      <c r="A432" s="247">
        <v>22</v>
      </c>
      <c r="B432" s="231">
        <v>0</v>
      </c>
      <c r="C432" s="231">
        <v>0</v>
      </c>
      <c r="D432" s="231">
        <v>3.528</v>
      </c>
      <c r="E432" s="231">
        <v>1.2765</v>
      </c>
      <c r="F432" s="231">
        <v>4.3887999999999998</v>
      </c>
      <c r="G432" s="231">
        <v>1.1747000000000001</v>
      </c>
      <c r="H432" s="231">
        <v>5.3258000000000001</v>
      </c>
      <c r="I432" s="231">
        <v>1.5617000000000001</v>
      </c>
      <c r="J432" s="231">
        <v>5.1391999999999998</v>
      </c>
      <c r="K432" s="231">
        <v>1.5448999999999999</v>
      </c>
      <c r="L432" s="231">
        <v>5.8807</v>
      </c>
      <c r="M432" s="231">
        <v>2.0796999999999999</v>
      </c>
      <c r="N432" s="231">
        <v>5.0336999999999996</v>
      </c>
      <c r="O432" s="231">
        <v>2.3273999999999999</v>
      </c>
      <c r="P432" s="231">
        <v>0</v>
      </c>
    </row>
    <row r="433" spans="1:16" s="255" customFormat="1" ht="15">
      <c r="A433" s="247">
        <v>23</v>
      </c>
      <c r="B433" s="231">
        <v>0</v>
      </c>
      <c r="C433" s="231">
        <v>0</v>
      </c>
      <c r="D433" s="231">
        <v>3.5142000000000002</v>
      </c>
      <c r="E433" s="231">
        <v>1.2552000000000001</v>
      </c>
      <c r="F433" s="231">
        <v>4.4678000000000004</v>
      </c>
      <c r="G433" s="231">
        <v>1.1715</v>
      </c>
      <c r="H433" s="231">
        <v>5.3704000000000001</v>
      </c>
      <c r="I433" s="231">
        <v>1.5329999999999999</v>
      </c>
      <c r="J433" s="231">
        <v>4.9992000000000001</v>
      </c>
      <c r="K433" s="231">
        <v>1.5046999999999999</v>
      </c>
      <c r="L433" s="231">
        <v>5.5305999999999997</v>
      </c>
      <c r="M433" s="231">
        <v>1.9294</v>
      </c>
      <c r="N433" s="231">
        <v>4.8764000000000003</v>
      </c>
      <c r="O433" s="231">
        <v>2.2545999999999999</v>
      </c>
      <c r="P433" s="231">
        <v>0</v>
      </c>
    </row>
    <row r="434" spans="1:16" s="255" customFormat="1" ht="15">
      <c r="A434" s="247">
        <v>24</v>
      </c>
      <c r="B434" s="231">
        <v>0</v>
      </c>
      <c r="C434" s="231">
        <v>0</v>
      </c>
      <c r="D434" s="231">
        <v>3.5003000000000002</v>
      </c>
      <c r="E434" s="231">
        <v>1.234</v>
      </c>
      <c r="F434" s="231">
        <v>4.5468000000000002</v>
      </c>
      <c r="G434" s="231">
        <v>1.1684000000000001</v>
      </c>
      <c r="H434" s="231">
        <v>5.415</v>
      </c>
      <c r="I434" s="231">
        <v>1.5043</v>
      </c>
      <c r="J434" s="231">
        <v>4.8592000000000004</v>
      </c>
      <c r="K434" s="231">
        <v>1.4643999999999999</v>
      </c>
      <c r="L434" s="231">
        <v>5.1806000000000001</v>
      </c>
      <c r="M434" s="231">
        <v>1.7790999999999999</v>
      </c>
      <c r="N434" s="231">
        <v>4.7191000000000001</v>
      </c>
      <c r="O434" s="231">
        <v>2.1819000000000002</v>
      </c>
      <c r="P434" s="231">
        <v>0</v>
      </c>
    </row>
    <row r="435" spans="1:16" s="255" customFormat="1" ht="15">
      <c r="A435" s="247">
        <v>25</v>
      </c>
      <c r="B435" s="231">
        <v>0</v>
      </c>
      <c r="C435" s="231">
        <v>0</v>
      </c>
      <c r="D435" s="231">
        <v>3.4864999999999999</v>
      </c>
      <c r="E435" s="231">
        <v>1.2126999999999999</v>
      </c>
      <c r="F435" s="231">
        <v>4.6257999999999999</v>
      </c>
      <c r="G435" s="231">
        <v>1.1653</v>
      </c>
      <c r="H435" s="231">
        <v>5.4595000000000002</v>
      </c>
      <c r="I435" s="231">
        <v>1.4756</v>
      </c>
      <c r="J435" s="231">
        <v>4.7191999999999998</v>
      </c>
      <c r="K435" s="231">
        <v>1.4240999999999999</v>
      </c>
      <c r="L435" s="231">
        <v>4.8304999999999998</v>
      </c>
      <c r="M435" s="231">
        <v>1.6289</v>
      </c>
      <c r="N435" s="231">
        <v>4.5617999999999999</v>
      </c>
      <c r="O435" s="231">
        <v>2.1092</v>
      </c>
      <c r="P435" s="231">
        <v>0</v>
      </c>
    </row>
    <row r="436" spans="1:16" s="255" customFormat="1" ht="15">
      <c r="A436" s="247">
        <v>26</v>
      </c>
      <c r="B436" s="231">
        <v>0</v>
      </c>
      <c r="C436" s="231">
        <v>0</v>
      </c>
      <c r="D436" s="231">
        <v>3.4725999999999999</v>
      </c>
      <c r="E436" s="231">
        <v>1.1914</v>
      </c>
      <c r="F436" s="231">
        <v>4.7047999999999996</v>
      </c>
      <c r="G436" s="231">
        <v>1.1621999999999999</v>
      </c>
      <c r="H436" s="231">
        <v>5.5041000000000002</v>
      </c>
      <c r="I436" s="231">
        <v>1.4469000000000001</v>
      </c>
      <c r="J436" s="231">
        <v>4.5792999999999999</v>
      </c>
      <c r="K436" s="231">
        <v>1.3838999999999999</v>
      </c>
      <c r="L436" s="231">
        <v>4.4804000000000004</v>
      </c>
      <c r="M436" s="231">
        <v>1.4785999999999999</v>
      </c>
      <c r="N436" s="231">
        <v>4.4044999999999996</v>
      </c>
      <c r="O436" s="231">
        <v>2.0364</v>
      </c>
      <c r="P436" s="231">
        <v>0</v>
      </c>
    </row>
    <row r="437" spans="1:16" s="255" customFormat="1" ht="15">
      <c r="A437" s="247">
        <v>27</v>
      </c>
      <c r="B437" s="231">
        <v>0</v>
      </c>
      <c r="C437" s="231">
        <v>0</v>
      </c>
      <c r="D437" s="231">
        <v>3.4586999999999999</v>
      </c>
      <c r="E437" s="231">
        <v>1.1701999999999999</v>
      </c>
      <c r="F437" s="231">
        <v>4.7838000000000003</v>
      </c>
      <c r="G437" s="231">
        <v>1.1591</v>
      </c>
      <c r="H437" s="231">
        <v>5.5487000000000002</v>
      </c>
      <c r="I437" s="231">
        <v>1.4181999999999999</v>
      </c>
      <c r="J437" s="231">
        <v>4.4393000000000002</v>
      </c>
      <c r="K437" s="231">
        <v>1.3435999999999999</v>
      </c>
      <c r="L437" s="231">
        <v>4.1303999999999998</v>
      </c>
      <c r="M437" s="231">
        <v>1.3283</v>
      </c>
      <c r="N437" s="231">
        <v>4.2472000000000003</v>
      </c>
      <c r="O437" s="231">
        <v>1.9637</v>
      </c>
      <c r="P437" s="231">
        <v>0</v>
      </c>
    </row>
    <row r="438" spans="1:16" s="255" customFormat="1" ht="15">
      <c r="A438" s="247">
        <v>28</v>
      </c>
      <c r="B438" s="231">
        <v>0</v>
      </c>
      <c r="C438" s="231">
        <v>0</v>
      </c>
      <c r="D438" s="231">
        <v>3.4449000000000001</v>
      </c>
      <c r="E438" s="231">
        <v>1.1489</v>
      </c>
      <c r="F438" s="231">
        <v>4.8628</v>
      </c>
      <c r="G438" s="231">
        <v>1.1558999999999999</v>
      </c>
      <c r="H438" s="231">
        <v>5.5932000000000004</v>
      </c>
      <c r="I438" s="231">
        <v>1.3895999999999999</v>
      </c>
      <c r="J438" s="231">
        <v>4.2992999999999997</v>
      </c>
      <c r="K438" s="231">
        <v>1.3033999999999999</v>
      </c>
      <c r="L438" s="231">
        <v>3.7803</v>
      </c>
      <c r="M438" s="231">
        <v>1.1780999999999999</v>
      </c>
      <c r="N438" s="231">
        <v>4.0899000000000001</v>
      </c>
      <c r="O438" s="231">
        <v>1.891</v>
      </c>
      <c r="P438" s="231">
        <v>0</v>
      </c>
    </row>
    <row r="439" spans="1:16" s="255" customFormat="1" ht="15">
      <c r="A439" s="247">
        <v>29</v>
      </c>
      <c r="B439" s="231">
        <v>0</v>
      </c>
      <c r="C439" s="231">
        <v>0</v>
      </c>
      <c r="D439" s="231">
        <v>3.431</v>
      </c>
      <c r="E439" s="231">
        <v>1.1275999999999999</v>
      </c>
      <c r="F439" s="231">
        <v>4.9417999999999997</v>
      </c>
      <c r="G439" s="231">
        <v>1.1528</v>
      </c>
      <c r="H439" s="231">
        <v>5.6378000000000004</v>
      </c>
      <c r="I439" s="231">
        <v>1.3609</v>
      </c>
      <c r="J439" s="231">
        <v>4.1593999999999998</v>
      </c>
      <c r="K439" s="231">
        <v>1.2630999999999999</v>
      </c>
      <c r="L439" s="231">
        <v>3.4302000000000001</v>
      </c>
      <c r="M439" s="231">
        <v>1.0278</v>
      </c>
      <c r="N439" s="231">
        <v>3.9325999999999999</v>
      </c>
      <c r="O439" s="231">
        <v>1.8182</v>
      </c>
      <c r="P439" s="231">
        <v>0</v>
      </c>
    </row>
    <row r="440" spans="1:16" s="255" customFormat="1" ht="15">
      <c r="A440" s="247">
        <v>30</v>
      </c>
      <c r="B440" s="231">
        <v>0</v>
      </c>
      <c r="C440" s="231">
        <v>0</v>
      </c>
      <c r="D440" s="231">
        <v>3.4171999999999998</v>
      </c>
      <c r="E440" s="231">
        <v>1.1064000000000001</v>
      </c>
      <c r="F440" s="231">
        <v>5.0208000000000004</v>
      </c>
      <c r="G440" s="231">
        <v>1.1496999999999999</v>
      </c>
      <c r="H440" s="231">
        <v>5.6822999999999997</v>
      </c>
      <c r="I440" s="231">
        <v>1.3322000000000001</v>
      </c>
      <c r="J440" s="231">
        <v>4.0194000000000001</v>
      </c>
      <c r="K440" s="231">
        <v>1.2228000000000001</v>
      </c>
      <c r="L440" s="231">
        <v>3.0802</v>
      </c>
      <c r="M440" s="231">
        <v>0.87749999999999995</v>
      </c>
      <c r="N440" s="231">
        <v>3.7753000000000001</v>
      </c>
      <c r="O440" s="231">
        <v>1.7455000000000001</v>
      </c>
      <c r="P440" s="231">
        <v>0</v>
      </c>
    </row>
    <row r="441" spans="1:16" s="255" customFormat="1" ht="15">
      <c r="A441" s="247">
        <v>31</v>
      </c>
      <c r="B441" s="231">
        <v>0</v>
      </c>
      <c r="C441" s="231">
        <v>0</v>
      </c>
      <c r="D441" s="231">
        <v>3.4691000000000001</v>
      </c>
      <c r="E441" s="231">
        <v>1.1025</v>
      </c>
      <c r="F441" s="231">
        <v>5.0632999999999999</v>
      </c>
      <c r="G441" s="231">
        <v>1.1418999999999999</v>
      </c>
      <c r="H441" s="231">
        <v>5.6498999999999997</v>
      </c>
      <c r="I441" s="231">
        <v>1.3145</v>
      </c>
      <c r="J441" s="231">
        <v>4.0396000000000001</v>
      </c>
      <c r="K441" s="231">
        <v>1.2012</v>
      </c>
      <c r="L441" s="231">
        <v>3.0823999999999998</v>
      </c>
      <c r="M441" s="231">
        <v>0.86870000000000003</v>
      </c>
      <c r="N441" s="231">
        <v>3.6819999999999999</v>
      </c>
      <c r="O441" s="231">
        <v>1.7156</v>
      </c>
      <c r="P441" s="231">
        <v>0</v>
      </c>
    </row>
    <row r="442" spans="1:16" s="255" customFormat="1" ht="15">
      <c r="A442" s="247">
        <v>32</v>
      </c>
      <c r="B442" s="231">
        <v>0</v>
      </c>
      <c r="C442" s="231">
        <v>0</v>
      </c>
      <c r="D442" s="231">
        <v>3.5209999999999999</v>
      </c>
      <c r="E442" s="231">
        <v>1.0987</v>
      </c>
      <c r="F442" s="231">
        <v>5.1056999999999997</v>
      </c>
      <c r="G442" s="231">
        <v>1.1339999999999999</v>
      </c>
      <c r="H442" s="231">
        <v>5.6173999999999999</v>
      </c>
      <c r="I442" s="231">
        <v>1.2968</v>
      </c>
      <c r="J442" s="231">
        <v>4.0598000000000001</v>
      </c>
      <c r="K442" s="231">
        <v>1.1796</v>
      </c>
      <c r="L442" s="231">
        <v>3.0844999999999998</v>
      </c>
      <c r="M442" s="231">
        <v>0.85980000000000001</v>
      </c>
      <c r="N442" s="231">
        <v>3.5886</v>
      </c>
      <c r="O442" s="231">
        <v>1.6857</v>
      </c>
      <c r="P442" s="231">
        <v>0</v>
      </c>
    </row>
    <row r="443" spans="1:16" s="255" customFormat="1" ht="15">
      <c r="A443" s="247">
        <v>33</v>
      </c>
      <c r="B443" s="231">
        <v>0</v>
      </c>
      <c r="C443" s="231">
        <v>0</v>
      </c>
      <c r="D443" s="231">
        <v>3.9356</v>
      </c>
      <c r="E443" s="231">
        <v>1.5465</v>
      </c>
      <c r="F443" s="231">
        <v>5.1547999999999998</v>
      </c>
      <c r="G443" s="231">
        <v>1.5759000000000001</v>
      </c>
      <c r="H443" s="231">
        <v>5.5556000000000001</v>
      </c>
      <c r="I443" s="231">
        <v>1.7122999999999999</v>
      </c>
      <c r="J443" s="231">
        <v>4.2095000000000002</v>
      </c>
      <c r="K443" s="231">
        <v>1.8825000000000001</v>
      </c>
      <c r="L443" s="231">
        <v>3.5924</v>
      </c>
      <c r="M443" s="231">
        <v>2.3494999999999999</v>
      </c>
      <c r="N443" s="231">
        <v>3.742</v>
      </c>
      <c r="O443" s="231">
        <v>1.6279999999999999</v>
      </c>
      <c r="P443" s="231">
        <v>0</v>
      </c>
    </row>
    <row r="444" spans="1:16" s="255" customFormat="1" ht="15">
      <c r="A444" s="247">
        <v>34</v>
      </c>
      <c r="B444" s="231">
        <v>0</v>
      </c>
      <c r="C444" s="231">
        <v>0</v>
      </c>
      <c r="D444" s="231">
        <v>4.0316000000000001</v>
      </c>
      <c r="E444" s="231">
        <v>1.5409999999999999</v>
      </c>
      <c r="F444" s="231">
        <v>5.1755000000000004</v>
      </c>
      <c r="G444" s="231">
        <v>1.5668</v>
      </c>
      <c r="H444" s="231">
        <v>5.5106999999999999</v>
      </c>
      <c r="I444" s="231">
        <v>1.694</v>
      </c>
      <c r="J444" s="231">
        <v>4.2140000000000004</v>
      </c>
      <c r="K444" s="231">
        <v>1.8553999999999999</v>
      </c>
      <c r="L444" s="231">
        <v>3.5853999999999999</v>
      </c>
      <c r="M444" s="231">
        <v>2.3250999999999999</v>
      </c>
      <c r="N444" s="231">
        <v>3.6507999999999998</v>
      </c>
      <c r="O444" s="231">
        <v>1.6223000000000001</v>
      </c>
      <c r="P444" s="231">
        <v>0</v>
      </c>
    </row>
    <row r="445" spans="1:16" s="255" customFormat="1" ht="15">
      <c r="A445" s="247">
        <v>35</v>
      </c>
      <c r="B445" s="231">
        <v>0</v>
      </c>
      <c r="C445" s="231">
        <v>0</v>
      </c>
      <c r="D445" s="231">
        <v>4.1276999999999999</v>
      </c>
      <c r="E445" s="231">
        <v>1.5355000000000001</v>
      </c>
      <c r="F445" s="231">
        <v>5.1961000000000004</v>
      </c>
      <c r="G445" s="231">
        <v>1.5576000000000001</v>
      </c>
      <c r="H445" s="231">
        <v>5.4657999999999998</v>
      </c>
      <c r="I445" s="231">
        <v>1.6757</v>
      </c>
      <c r="J445" s="231">
        <v>4.2186000000000003</v>
      </c>
      <c r="K445" s="231">
        <v>1.8283</v>
      </c>
      <c r="L445" s="231">
        <v>3.5783999999999998</v>
      </c>
      <c r="M445" s="231">
        <v>2.3007</v>
      </c>
      <c r="N445" s="231">
        <v>3.5596000000000001</v>
      </c>
      <c r="O445" s="231">
        <v>1.6166</v>
      </c>
      <c r="P445" s="231">
        <v>0</v>
      </c>
    </row>
    <row r="446" spans="1:16" s="255" customFormat="1" ht="15">
      <c r="A446" s="247">
        <v>36</v>
      </c>
      <c r="B446" s="231">
        <v>0</v>
      </c>
      <c r="C446" s="231">
        <v>0</v>
      </c>
      <c r="D446" s="231">
        <v>4.2237</v>
      </c>
      <c r="E446" s="231">
        <v>1.5299</v>
      </c>
      <c r="F446" s="231">
        <v>5.2168000000000001</v>
      </c>
      <c r="G446" s="231">
        <v>1.5485</v>
      </c>
      <c r="H446" s="231">
        <v>5.4207999999999998</v>
      </c>
      <c r="I446" s="231">
        <v>1.6574</v>
      </c>
      <c r="J446" s="231">
        <v>4.2230999999999996</v>
      </c>
      <c r="K446" s="231">
        <v>1.8011999999999999</v>
      </c>
      <c r="L446" s="231">
        <v>3.5714999999999999</v>
      </c>
      <c r="M446" s="231">
        <v>2.2763</v>
      </c>
      <c r="N446" s="231">
        <v>3.4685000000000001</v>
      </c>
      <c r="O446" s="231">
        <v>1.6109</v>
      </c>
      <c r="P446" s="231">
        <v>0</v>
      </c>
    </row>
    <row r="447" spans="1:16" s="255" customFormat="1" ht="15">
      <c r="A447" s="247">
        <v>37</v>
      </c>
      <c r="B447" s="231">
        <v>0</v>
      </c>
      <c r="C447" s="231">
        <v>0</v>
      </c>
      <c r="D447" s="231">
        <v>4.3197000000000001</v>
      </c>
      <c r="E447" s="231">
        <v>1.5244</v>
      </c>
      <c r="F447" s="231">
        <v>5.2374000000000001</v>
      </c>
      <c r="G447" s="231">
        <v>1.5394000000000001</v>
      </c>
      <c r="H447" s="231">
        <v>5.3758999999999997</v>
      </c>
      <c r="I447" s="231">
        <v>1.6391</v>
      </c>
      <c r="J447" s="231">
        <v>4.2276999999999996</v>
      </c>
      <c r="K447" s="231">
        <v>1.7741</v>
      </c>
      <c r="L447" s="231">
        <v>3.5644999999999998</v>
      </c>
      <c r="M447" s="231">
        <v>2.2519</v>
      </c>
      <c r="N447" s="231">
        <v>3.3773</v>
      </c>
      <c r="O447" s="231">
        <v>1.6052</v>
      </c>
      <c r="P447" s="231">
        <v>0</v>
      </c>
    </row>
    <row r="448" spans="1:16" s="255" customFormat="1" ht="15">
      <c r="A448" s="247">
        <v>38</v>
      </c>
      <c r="B448" s="231">
        <v>0</v>
      </c>
      <c r="C448" s="231">
        <v>0</v>
      </c>
      <c r="D448" s="231">
        <v>4.4157000000000002</v>
      </c>
      <c r="E448" s="231">
        <v>1.5188999999999999</v>
      </c>
      <c r="F448" s="231">
        <v>5.2580999999999998</v>
      </c>
      <c r="G448" s="231">
        <v>1.5303</v>
      </c>
      <c r="H448" s="231">
        <v>5.3310000000000004</v>
      </c>
      <c r="I448" s="231">
        <v>1.6208</v>
      </c>
      <c r="J448" s="231">
        <v>4.2321999999999997</v>
      </c>
      <c r="K448" s="231">
        <v>1.7470000000000001</v>
      </c>
      <c r="L448" s="231">
        <v>3.5575000000000001</v>
      </c>
      <c r="M448" s="231">
        <v>2.2275</v>
      </c>
      <c r="N448" s="231">
        <v>3.2860999999999998</v>
      </c>
      <c r="O448" s="231">
        <v>1.5994999999999999</v>
      </c>
      <c r="P448" s="231">
        <v>0</v>
      </c>
    </row>
    <row r="449" spans="1:16" s="255" customFormat="1" ht="15">
      <c r="A449" s="247">
        <v>39</v>
      </c>
      <c r="B449" s="231">
        <v>0</v>
      </c>
      <c r="C449" s="231">
        <v>0</v>
      </c>
      <c r="D449" s="231">
        <v>4.5118</v>
      </c>
      <c r="E449" s="231">
        <v>1.5134000000000001</v>
      </c>
      <c r="F449" s="231">
        <v>5.2786999999999997</v>
      </c>
      <c r="G449" s="231">
        <v>1.5212000000000001</v>
      </c>
      <c r="H449" s="231">
        <v>5.2861000000000002</v>
      </c>
      <c r="I449" s="231">
        <v>1.6026</v>
      </c>
      <c r="J449" s="231">
        <v>4.2367999999999997</v>
      </c>
      <c r="K449" s="231">
        <v>1.7199</v>
      </c>
      <c r="L449" s="231">
        <v>3.5506000000000002</v>
      </c>
      <c r="M449" s="231">
        <v>2.2031000000000001</v>
      </c>
      <c r="N449" s="231">
        <v>3.1949000000000001</v>
      </c>
      <c r="O449" s="231">
        <v>1.5938000000000001</v>
      </c>
      <c r="P449" s="231">
        <v>0</v>
      </c>
    </row>
    <row r="450" spans="1:16" s="255" customFormat="1" ht="15">
      <c r="A450" s="247">
        <v>40</v>
      </c>
      <c r="B450" s="231">
        <v>0</v>
      </c>
      <c r="C450" s="231">
        <v>0</v>
      </c>
      <c r="D450" s="231">
        <v>4.6078000000000001</v>
      </c>
      <c r="E450" s="231">
        <v>1.5079</v>
      </c>
      <c r="F450" s="231">
        <v>5.2994000000000003</v>
      </c>
      <c r="G450" s="231">
        <v>1.512</v>
      </c>
      <c r="H450" s="231">
        <v>5.2412000000000001</v>
      </c>
      <c r="I450" s="231">
        <v>1.5843</v>
      </c>
      <c r="J450" s="231">
        <v>4.2412999999999998</v>
      </c>
      <c r="K450" s="231">
        <v>1.6928000000000001</v>
      </c>
      <c r="L450" s="231">
        <v>3.5436000000000001</v>
      </c>
      <c r="M450" s="231">
        <v>2.1785999999999999</v>
      </c>
      <c r="N450" s="231">
        <v>3.1036999999999999</v>
      </c>
      <c r="O450" s="231">
        <v>1.5881000000000001</v>
      </c>
      <c r="P450" s="231">
        <v>0</v>
      </c>
    </row>
    <row r="451" spans="1:16" s="255" customFormat="1" ht="15">
      <c r="A451" s="247">
        <v>41</v>
      </c>
      <c r="B451" s="231">
        <v>0</v>
      </c>
      <c r="C451" s="231">
        <v>0</v>
      </c>
      <c r="D451" s="231">
        <v>4.7038000000000002</v>
      </c>
      <c r="E451" s="231">
        <v>1.5024</v>
      </c>
      <c r="F451" s="231">
        <v>5.3201000000000001</v>
      </c>
      <c r="G451" s="231">
        <v>1.5028999999999999</v>
      </c>
      <c r="H451" s="231">
        <v>5.1962999999999999</v>
      </c>
      <c r="I451" s="231">
        <v>1.5660000000000001</v>
      </c>
      <c r="J451" s="231">
        <v>4.2458999999999998</v>
      </c>
      <c r="K451" s="231">
        <v>1.6657</v>
      </c>
      <c r="L451" s="231">
        <v>3.5366</v>
      </c>
      <c r="M451" s="231">
        <v>2.1541999999999999</v>
      </c>
      <c r="N451" s="231">
        <v>3.0125999999999999</v>
      </c>
      <c r="O451" s="231">
        <v>1.5824</v>
      </c>
      <c r="P451" s="231">
        <v>0</v>
      </c>
    </row>
    <row r="452" spans="1:16" s="255" customFormat="1" ht="15">
      <c r="A452" s="247">
        <v>42</v>
      </c>
      <c r="B452" s="231">
        <v>0</v>
      </c>
      <c r="C452" s="231">
        <v>0</v>
      </c>
      <c r="D452" s="231">
        <v>4.7999000000000001</v>
      </c>
      <c r="E452" s="231">
        <v>1.4968999999999999</v>
      </c>
      <c r="F452" s="231">
        <v>5.3407</v>
      </c>
      <c r="G452" s="231">
        <v>1.4938</v>
      </c>
      <c r="H452" s="231">
        <v>5.1513999999999998</v>
      </c>
      <c r="I452" s="231">
        <v>1.5477000000000001</v>
      </c>
      <c r="J452" s="231">
        <v>4.2504</v>
      </c>
      <c r="K452" s="231">
        <v>1.6386000000000001</v>
      </c>
      <c r="L452" s="231">
        <v>3.5297000000000001</v>
      </c>
      <c r="M452" s="231">
        <v>2.1297999999999999</v>
      </c>
      <c r="N452" s="231">
        <v>2.9214000000000002</v>
      </c>
      <c r="O452" s="231">
        <v>1.5767</v>
      </c>
      <c r="P452" s="231">
        <v>0</v>
      </c>
    </row>
    <row r="453" spans="1:16" s="255" customFormat="1" ht="15">
      <c r="A453" s="247">
        <v>43</v>
      </c>
      <c r="B453" s="231">
        <v>0</v>
      </c>
      <c r="C453" s="231">
        <v>0</v>
      </c>
      <c r="D453" s="231">
        <v>4.9189999999999996</v>
      </c>
      <c r="E453" s="231">
        <v>1.4853000000000001</v>
      </c>
      <c r="F453" s="231">
        <v>5.2732999999999999</v>
      </c>
      <c r="G453" s="231">
        <v>1.4810000000000001</v>
      </c>
      <c r="H453" s="231">
        <v>5.1498999999999997</v>
      </c>
      <c r="I453" s="231">
        <v>1.5338000000000001</v>
      </c>
      <c r="J453" s="231">
        <v>4.2465000000000002</v>
      </c>
      <c r="K453" s="231">
        <v>1.6254999999999999</v>
      </c>
      <c r="L453" s="231">
        <v>3.4708999999999999</v>
      </c>
      <c r="M453" s="231">
        <v>2.1168</v>
      </c>
      <c r="N453" s="231">
        <v>2.8628</v>
      </c>
      <c r="O453" s="231">
        <v>1.5709</v>
      </c>
      <c r="P453" s="231">
        <v>0</v>
      </c>
    </row>
    <row r="454" spans="1:16" s="255" customFormat="1" ht="15">
      <c r="A454" s="247">
        <v>44</v>
      </c>
      <c r="B454" s="231">
        <v>0</v>
      </c>
      <c r="C454" s="231">
        <v>0</v>
      </c>
      <c r="D454" s="231">
        <v>5.0381</v>
      </c>
      <c r="E454" s="231">
        <v>1.4737</v>
      </c>
      <c r="F454" s="231">
        <v>5.2060000000000004</v>
      </c>
      <c r="G454" s="231">
        <v>1.4682999999999999</v>
      </c>
      <c r="H454" s="231">
        <v>5.1483999999999996</v>
      </c>
      <c r="I454" s="231">
        <v>1.5199</v>
      </c>
      <c r="J454" s="231">
        <v>4.2426000000000004</v>
      </c>
      <c r="K454" s="231">
        <v>1.6124000000000001</v>
      </c>
      <c r="L454" s="231">
        <v>3.4121000000000001</v>
      </c>
      <c r="M454" s="231">
        <v>2.1036999999999999</v>
      </c>
      <c r="N454" s="231">
        <v>2.8041999999999998</v>
      </c>
      <c r="O454" s="231">
        <v>1.5651999999999999</v>
      </c>
      <c r="P454" s="231">
        <v>0</v>
      </c>
    </row>
    <row r="455" spans="1:16" s="255" customFormat="1" ht="15">
      <c r="A455" s="247">
        <v>45</v>
      </c>
      <c r="B455" s="231">
        <v>0</v>
      </c>
      <c r="C455" s="231">
        <v>0</v>
      </c>
      <c r="D455" s="231">
        <v>5.673</v>
      </c>
      <c r="E455" s="231">
        <v>1.6083000000000001</v>
      </c>
      <c r="F455" s="231">
        <v>5.6524000000000001</v>
      </c>
      <c r="G455" s="231">
        <v>1.6011</v>
      </c>
      <c r="H455" s="231">
        <v>5.6616</v>
      </c>
      <c r="I455" s="231">
        <v>1.6566000000000001</v>
      </c>
      <c r="J455" s="231">
        <v>4.6626000000000003</v>
      </c>
      <c r="K455" s="231">
        <v>1.7593000000000001</v>
      </c>
      <c r="L455" s="231">
        <v>3.6886000000000001</v>
      </c>
      <c r="M455" s="231">
        <v>2.2997000000000001</v>
      </c>
      <c r="N455" s="231">
        <v>3.0200999999999998</v>
      </c>
      <c r="O455" s="231">
        <v>1.7155</v>
      </c>
      <c r="P455" s="231">
        <v>0</v>
      </c>
    </row>
    <row r="456" spans="1:16" s="255" customFormat="1" ht="15">
      <c r="A456" s="247">
        <v>46</v>
      </c>
      <c r="B456" s="231">
        <v>0</v>
      </c>
      <c r="C456" s="231">
        <v>0</v>
      </c>
      <c r="D456" s="231">
        <v>5.8040000000000003</v>
      </c>
      <c r="E456" s="231">
        <v>1.5955999999999999</v>
      </c>
      <c r="F456" s="231">
        <v>5.5782999999999996</v>
      </c>
      <c r="G456" s="231">
        <v>1.5871</v>
      </c>
      <c r="H456" s="231">
        <v>5.66</v>
      </c>
      <c r="I456" s="231">
        <v>1.6414</v>
      </c>
      <c r="J456" s="231">
        <v>4.6582999999999997</v>
      </c>
      <c r="K456" s="231">
        <v>1.7448999999999999</v>
      </c>
      <c r="L456" s="231">
        <v>3.6238999999999999</v>
      </c>
      <c r="M456" s="231">
        <v>2.2854000000000001</v>
      </c>
      <c r="N456" s="231">
        <v>2.9556</v>
      </c>
      <c r="O456" s="231">
        <v>1.7092000000000001</v>
      </c>
      <c r="P456" s="231">
        <v>0</v>
      </c>
    </row>
    <row r="457" spans="1:16" s="255" customFormat="1" ht="15">
      <c r="A457" s="247">
        <v>47</v>
      </c>
      <c r="B457" s="231">
        <v>0</v>
      </c>
      <c r="C457" s="231">
        <v>0</v>
      </c>
      <c r="D457" s="231">
        <v>5.9351000000000003</v>
      </c>
      <c r="E457" s="231">
        <v>1.5828</v>
      </c>
      <c r="F457" s="231">
        <v>5.5042</v>
      </c>
      <c r="G457" s="231">
        <v>1.573</v>
      </c>
      <c r="H457" s="231">
        <v>5.6584000000000003</v>
      </c>
      <c r="I457" s="231">
        <v>1.6261000000000001</v>
      </c>
      <c r="J457" s="231">
        <v>4.6539999999999999</v>
      </c>
      <c r="K457" s="231">
        <v>1.7305999999999999</v>
      </c>
      <c r="L457" s="231">
        <v>3.5592999999999999</v>
      </c>
      <c r="M457" s="231">
        <v>2.2709999999999999</v>
      </c>
      <c r="N457" s="231">
        <v>2.8912</v>
      </c>
      <c r="O457" s="231">
        <v>1.7029000000000001</v>
      </c>
      <c r="P457" s="231">
        <v>0</v>
      </c>
    </row>
    <row r="458" spans="1:16" s="255" customFormat="1" ht="15">
      <c r="A458" s="247">
        <v>48</v>
      </c>
      <c r="B458" s="231">
        <v>0</v>
      </c>
      <c r="C458" s="231">
        <v>0</v>
      </c>
      <c r="D458" s="231">
        <v>6.0660999999999996</v>
      </c>
      <c r="E458" s="231">
        <v>1.5701000000000001</v>
      </c>
      <c r="F458" s="231">
        <v>5.4301000000000004</v>
      </c>
      <c r="G458" s="231">
        <v>1.5589999999999999</v>
      </c>
      <c r="H458" s="231">
        <v>5.6566999999999998</v>
      </c>
      <c r="I458" s="231">
        <v>1.6108</v>
      </c>
      <c r="J458" s="231">
        <v>4.6497000000000002</v>
      </c>
      <c r="K458" s="231">
        <v>1.7161999999999999</v>
      </c>
      <c r="L458" s="231">
        <v>3.4946000000000002</v>
      </c>
      <c r="M458" s="231">
        <v>2.2566000000000002</v>
      </c>
      <c r="N458" s="231">
        <v>2.8267000000000002</v>
      </c>
      <c r="O458" s="231">
        <v>1.6966000000000001</v>
      </c>
      <c r="P458" s="231">
        <v>0</v>
      </c>
    </row>
    <row r="459" spans="1:16" s="255" customFormat="1" ht="15">
      <c r="A459" s="247">
        <v>49</v>
      </c>
      <c r="B459" s="231">
        <v>0</v>
      </c>
      <c r="C459" s="231">
        <v>0</v>
      </c>
      <c r="D459" s="231">
        <v>6.1971999999999996</v>
      </c>
      <c r="E459" s="231">
        <v>1.5572999999999999</v>
      </c>
      <c r="F459" s="231">
        <v>5.3559999999999999</v>
      </c>
      <c r="G459" s="231">
        <v>1.5449999999999999</v>
      </c>
      <c r="H459" s="231">
        <v>5.6551</v>
      </c>
      <c r="I459" s="231">
        <v>1.5954999999999999</v>
      </c>
      <c r="J459" s="231">
        <v>4.6454000000000004</v>
      </c>
      <c r="K459" s="231">
        <v>1.7018</v>
      </c>
      <c r="L459" s="231">
        <v>3.4298999999999999</v>
      </c>
      <c r="M459" s="231">
        <v>2.2423000000000002</v>
      </c>
      <c r="N459" s="231">
        <v>2.7622</v>
      </c>
      <c r="O459" s="231">
        <v>1.6903999999999999</v>
      </c>
      <c r="P459" s="231">
        <v>0</v>
      </c>
    </row>
    <row r="460" spans="1:16" s="255" customFormat="1" ht="15">
      <c r="A460" s="247">
        <v>50</v>
      </c>
      <c r="B460" s="231">
        <v>0</v>
      </c>
      <c r="C460" s="231">
        <v>0</v>
      </c>
      <c r="D460" s="231">
        <v>6.3281999999999998</v>
      </c>
      <c r="E460" s="231">
        <v>1.5446</v>
      </c>
      <c r="F460" s="231">
        <v>5.2819000000000003</v>
      </c>
      <c r="G460" s="231">
        <v>1.5308999999999999</v>
      </c>
      <c r="H460" s="231">
        <v>5.6535000000000002</v>
      </c>
      <c r="I460" s="231">
        <v>1.5803</v>
      </c>
      <c r="J460" s="231">
        <v>4.6410999999999998</v>
      </c>
      <c r="K460" s="231">
        <v>1.6875</v>
      </c>
      <c r="L460" s="231">
        <v>3.3652000000000002</v>
      </c>
      <c r="M460" s="231">
        <v>2.2279</v>
      </c>
      <c r="N460" s="231">
        <v>2.6977000000000002</v>
      </c>
      <c r="O460" s="231">
        <v>1.6840999999999999</v>
      </c>
      <c r="P460" s="231">
        <v>0</v>
      </c>
    </row>
    <row r="461" spans="1:16" s="255" customFormat="1" ht="15">
      <c r="A461" s="247">
        <v>51</v>
      </c>
      <c r="B461" s="231">
        <v>0</v>
      </c>
      <c r="C461" s="231">
        <v>0</v>
      </c>
      <c r="D461" s="231">
        <v>6.4592999999999998</v>
      </c>
      <c r="E461" s="231">
        <v>1.5318000000000001</v>
      </c>
      <c r="F461" s="231">
        <v>5.2077999999999998</v>
      </c>
      <c r="G461" s="231">
        <v>1.5168999999999999</v>
      </c>
      <c r="H461" s="231">
        <v>5.6517999999999997</v>
      </c>
      <c r="I461" s="231">
        <v>1.5649999999999999</v>
      </c>
      <c r="J461" s="231">
        <v>4.6368</v>
      </c>
      <c r="K461" s="231">
        <v>1.6731</v>
      </c>
      <c r="L461" s="231">
        <v>3.3005</v>
      </c>
      <c r="M461" s="231">
        <v>2.2134999999999998</v>
      </c>
      <c r="N461" s="231">
        <v>2.6333000000000002</v>
      </c>
      <c r="O461" s="231">
        <v>1.6778</v>
      </c>
      <c r="P461" s="231">
        <v>0</v>
      </c>
    </row>
    <row r="462" spans="1:16" s="255" customFormat="1" ht="15">
      <c r="A462" s="247">
        <v>52</v>
      </c>
      <c r="B462" s="231">
        <v>0</v>
      </c>
      <c r="C462" s="231">
        <v>0</v>
      </c>
      <c r="D462" s="231">
        <v>6.5903</v>
      </c>
      <c r="E462" s="231">
        <v>1.5190999999999999</v>
      </c>
      <c r="F462" s="231">
        <v>5.1336000000000004</v>
      </c>
      <c r="G462" s="231">
        <v>1.5028999999999999</v>
      </c>
      <c r="H462" s="231">
        <v>5.6501999999999999</v>
      </c>
      <c r="I462" s="231">
        <v>1.5497000000000001</v>
      </c>
      <c r="J462" s="231">
        <v>4.6325000000000003</v>
      </c>
      <c r="K462" s="231">
        <v>1.6587000000000001</v>
      </c>
      <c r="L462" s="231">
        <v>3.2359</v>
      </c>
      <c r="M462" s="231">
        <v>2.1991999999999998</v>
      </c>
      <c r="N462" s="231">
        <v>2.5688</v>
      </c>
      <c r="O462" s="231">
        <v>1.6715</v>
      </c>
      <c r="P462" s="231">
        <v>0</v>
      </c>
    </row>
    <row r="463" spans="1:16" s="255" customFormat="1" ht="15">
      <c r="A463" s="247">
        <v>53</v>
      </c>
      <c r="B463" s="231">
        <v>0</v>
      </c>
      <c r="C463" s="231">
        <v>0</v>
      </c>
      <c r="D463" s="231">
        <v>6.7213000000000003</v>
      </c>
      <c r="E463" s="231">
        <v>1.5063</v>
      </c>
      <c r="F463" s="231">
        <v>5.0594999999999999</v>
      </c>
      <c r="G463" s="231">
        <v>1.4888999999999999</v>
      </c>
      <c r="H463" s="231">
        <v>5.6486000000000001</v>
      </c>
      <c r="I463" s="231">
        <v>1.5344</v>
      </c>
      <c r="J463" s="231">
        <v>4.6283000000000003</v>
      </c>
      <c r="K463" s="231">
        <v>1.6443000000000001</v>
      </c>
      <c r="L463" s="231">
        <v>3.1711999999999998</v>
      </c>
      <c r="M463" s="231">
        <v>2.1848000000000001</v>
      </c>
      <c r="N463" s="231">
        <v>2.5043000000000002</v>
      </c>
      <c r="O463" s="231">
        <v>1.6652</v>
      </c>
      <c r="P463" s="231">
        <v>0</v>
      </c>
    </row>
    <row r="464" spans="1:16" s="255" customFormat="1" ht="15">
      <c r="A464" s="247">
        <v>54</v>
      </c>
      <c r="B464" s="231">
        <v>0</v>
      </c>
      <c r="C464" s="231">
        <v>0</v>
      </c>
      <c r="D464" s="231">
        <v>6.8524000000000003</v>
      </c>
      <c r="E464" s="231">
        <v>1.4936</v>
      </c>
      <c r="F464" s="231">
        <v>4.9854000000000003</v>
      </c>
      <c r="G464" s="231">
        <v>1.4748000000000001</v>
      </c>
      <c r="H464" s="231">
        <v>5.6470000000000002</v>
      </c>
      <c r="I464" s="231">
        <v>1.5192000000000001</v>
      </c>
      <c r="J464" s="231">
        <v>4.6239999999999997</v>
      </c>
      <c r="K464" s="231">
        <v>1.63</v>
      </c>
      <c r="L464" s="231">
        <v>3.1065</v>
      </c>
      <c r="M464" s="231">
        <v>2.1705000000000001</v>
      </c>
      <c r="N464" s="231">
        <v>2.4399000000000002</v>
      </c>
      <c r="O464" s="231">
        <v>1.659</v>
      </c>
      <c r="P464" s="231">
        <v>0</v>
      </c>
    </row>
    <row r="465" spans="1:16" s="255" customFormat="1" ht="15">
      <c r="A465" s="247">
        <v>55</v>
      </c>
      <c r="B465" s="231">
        <v>0</v>
      </c>
      <c r="C465" s="231">
        <v>0</v>
      </c>
      <c r="D465" s="231">
        <v>6.4469000000000003</v>
      </c>
      <c r="E465" s="231">
        <v>1.4896</v>
      </c>
      <c r="F465" s="231">
        <v>4.9371999999999998</v>
      </c>
      <c r="G465" s="231">
        <v>1.4714</v>
      </c>
      <c r="H465" s="231">
        <v>5.4389000000000003</v>
      </c>
      <c r="I465" s="231">
        <v>1.5125</v>
      </c>
      <c r="J465" s="231">
        <v>4.3842999999999996</v>
      </c>
      <c r="K465" s="231">
        <v>1.6142000000000001</v>
      </c>
      <c r="L465" s="231">
        <v>3.0466000000000002</v>
      </c>
      <c r="M465" s="231">
        <v>2.1566000000000001</v>
      </c>
      <c r="N465" s="231">
        <v>2.3932000000000002</v>
      </c>
      <c r="O465" s="231">
        <v>1.6556</v>
      </c>
      <c r="P465" s="231">
        <v>0</v>
      </c>
    </row>
    <row r="466" spans="1:16" s="255" customFormat="1" ht="15">
      <c r="A466" s="247">
        <v>56</v>
      </c>
      <c r="B466" s="231">
        <v>0</v>
      </c>
      <c r="C466" s="231">
        <v>0</v>
      </c>
      <c r="D466" s="231">
        <v>6.0412999999999997</v>
      </c>
      <c r="E466" s="231">
        <v>1.4856</v>
      </c>
      <c r="F466" s="231">
        <v>4.8890000000000002</v>
      </c>
      <c r="G466" s="231">
        <v>1.468</v>
      </c>
      <c r="H466" s="231">
        <v>5.2309000000000001</v>
      </c>
      <c r="I466" s="231">
        <v>1.5058</v>
      </c>
      <c r="J466" s="231">
        <v>4.1447000000000003</v>
      </c>
      <c r="K466" s="231">
        <v>1.5984</v>
      </c>
      <c r="L466" s="231">
        <v>2.9868000000000001</v>
      </c>
      <c r="M466" s="231">
        <v>2.1427999999999998</v>
      </c>
      <c r="N466" s="231">
        <v>2.3464999999999998</v>
      </c>
      <c r="O466" s="231">
        <v>1.6523000000000001</v>
      </c>
      <c r="P466" s="231">
        <v>0</v>
      </c>
    </row>
    <row r="467" spans="1:16" s="255" customFormat="1" ht="15">
      <c r="A467" s="247">
        <v>57</v>
      </c>
      <c r="B467" s="231">
        <v>0</v>
      </c>
      <c r="C467" s="231">
        <v>0</v>
      </c>
      <c r="D467" s="231">
        <v>5.6357999999999997</v>
      </c>
      <c r="E467" s="231">
        <v>1.4816</v>
      </c>
      <c r="F467" s="231">
        <v>4.8407999999999998</v>
      </c>
      <c r="G467" s="231">
        <v>1.4645999999999999</v>
      </c>
      <c r="H467" s="231">
        <v>5.0228999999999999</v>
      </c>
      <c r="I467" s="231">
        <v>1.4991000000000001</v>
      </c>
      <c r="J467" s="231">
        <v>3.9051</v>
      </c>
      <c r="K467" s="231">
        <v>1.5826</v>
      </c>
      <c r="L467" s="231">
        <v>2.9268999999999998</v>
      </c>
      <c r="M467" s="231">
        <v>2.129</v>
      </c>
      <c r="N467" s="231">
        <v>2.2999000000000001</v>
      </c>
      <c r="O467" s="231">
        <v>1.649</v>
      </c>
      <c r="P467" s="231">
        <v>0</v>
      </c>
    </row>
    <row r="468" spans="1:16" s="255" customFormat="1" ht="15">
      <c r="A468" s="247">
        <v>58</v>
      </c>
      <c r="B468" s="231">
        <v>0</v>
      </c>
      <c r="C468" s="231">
        <v>0</v>
      </c>
      <c r="D468" s="231">
        <v>5.2302</v>
      </c>
      <c r="E468" s="231">
        <v>1.4776</v>
      </c>
      <c r="F468" s="231">
        <v>4.7926000000000002</v>
      </c>
      <c r="G468" s="231">
        <v>1.4612000000000001</v>
      </c>
      <c r="H468" s="231">
        <v>4.8148</v>
      </c>
      <c r="I468" s="231">
        <v>1.4923999999999999</v>
      </c>
      <c r="J468" s="231">
        <v>3.6655000000000002</v>
      </c>
      <c r="K468" s="231">
        <v>1.5669</v>
      </c>
      <c r="L468" s="231">
        <v>2.8671000000000002</v>
      </c>
      <c r="M468" s="231">
        <v>2.1151</v>
      </c>
      <c r="N468" s="231">
        <v>2.2532000000000001</v>
      </c>
      <c r="O468" s="231">
        <v>1.6456999999999999</v>
      </c>
      <c r="P468" s="231">
        <v>0</v>
      </c>
    </row>
    <row r="469" spans="1:16" s="255" customFormat="1" ht="15">
      <c r="A469" s="247">
        <v>59</v>
      </c>
      <c r="B469" s="231">
        <v>0</v>
      </c>
      <c r="C469" s="231">
        <v>0</v>
      </c>
      <c r="D469" s="231">
        <v>4.8247</v>
      </c>
      <c r="E469" s="231">
        <v>1.4736</v>
      </c>
      <c r="F469" s="231">
        <v>4.7443999999999997</v>
      </c>
      <c r="G469" s="231">
        <v>1.4578</v>
      </c>
      <c r="H469" s="231">
        <v>4.6067999999999998</v>
      </c>
      <c r="I469" s="231">
        <v>1.4857</v>
      </c>
      <c r="J469" s="231">
        <v>3.4258999999999999</v>
      </c>
      <c r="K469" s="231">
        <v>1.5510999999999999</v>
      </c>
      <c r="L469" s="231">
        <v>2.8071999999999999</v>
      </c>
      <c r="M469" s="231">
        <v>2.1013000000000002</v>
      </c>
      <c r="N469" s="231">
        <v>2.2065000000000001</v>
      </c>
      <c r="O469" s="231">
        <v>1.6423000000000001</v>
      </c>
      <c r="P469" s="231">
        <v>0</v>
      </c>
    </row>
    <row r="470" spans="1:16" s="255" customFormat="1" ht="15">
      <c r="A470" s="247">
        <v>60</v>
      </c>
      <c r="B470" s="231">
        <v>0</v>
      </c>
      <c r="C470" s="231">
        <v>0</v>
      </c>
      <c r="D470" s="231">
        <v>4.4192</v>
      </c>
      <c r="E470" s="231">
        <v>1.4696</v>
      </c>
      <c r="F470" s="231">
        <v>4.6962000000000002</v>
      </c>
      <c r="G470" s="231">
        <v>1.4543999999999999</v>
      </c>
      <c r="H470" s="231">
        <v>4.3987999999999996</v>
      </c>
      <c r="I470" s="231">
        <v>1.4791000000000001</v>
      </c>
      <c r="J470" s="231">
        <v>3.1863000000000001</v>
      </c>
      <c r="K470" s="231">
        <v>1.5353000000000001</v>
      </c>
      <c r="L470" s="231">
        <v>2.7473000000000001</v>
      </c>
      <c r="M470" s="231">
        <v>2.0874999999999999</v>
      </c>
      <c r="N470" s="231">
        <v>2.1598999999999999</v>
      </c>
      <c r="O470" s="231">
        <v>1.639</v>
      </c>
      <c r="P470" s="231">
        <v>0</v>
      </c>
    </row>
    <row r="471" spans="1:16" s="255" customFormat="1">
      <c r="A471" s="254"/>
      <c r="B471" s="75"/>
      <c r="C471" s="75"/>
      <c r="D471" s="75"/>
      <c r="E471" s="75"/>
      <c r="F471" s="75"/>
      <c r="G471" s="75"/>
      <c r="H471" s="75"/>
      <c r="I471" s="75"/>
      <c r="J471" s="75"/>
      <c r="K471" s="75"/>
      <c r="L471" s="75"/>
      <c r="M471" s="75"/>
      <c r="N471" s="75"/>
      <c r="O471" s="75"/>
      <c r="P471" s="75"/>
    </row>
    <row r="472" spans="1:16" s="255" customFormat="1">
      <c r="A472" s="73" t="e">
        <f>HLOOKUP('[3]NEER Claim Cost Calculator'!$I$22, B476:P537, MATCH('[3]NEER Claim Cost Calculator'!$K$22,A476:A537))</f>
        <v>#N/A</v>
      </c>
      <c r="B472" s="75"/>
      <c r="C472" s="75"/>
      <c r="D472" s="75"/>
      <c r="E472" s="75"/>
      <c r="F472" s="75"/>
      <c r="G472" s="75"/>
      <c r="H472" s="75"/>
      <c r="I472" s="75"/>
      <c r="J472" s="75"/>
      <c r="K472" s="75"/>
      <c r="L472" s="75"/>
      <c r="M472" s="75"/>
      <c r="N472" s="75"/>
      <c r="O472" s="75"/>
      <c r="P472" s="75"/>
    </row>
    <row r="473" spans="1:16" s="253" customFormat="1">
      <c r="A473" s="467" t="s">
        <v>11449</v>
      </c>
      <c r="B473" s="467"/>
      <c r="C473" s="467"/>
      <c r="D473" s="467"/>
      <c r="E473" s="467"/>
      <c r="F473" s="467"/>
      <c r="G473" s="467"/>
      <c r="H473" s="467"/>
      <c r="I473" s="467"/>
      <c r="J473" s="467"/>
      <c r="K473" s="467"/>
      <c r="L473" s="467"/>
      <c r="M473" s="467"/>
      <c r="N473" s="467"/>
      <c r="O473" s="467"/>
      <c r="P473" s="467"/>
    </row>
    <row r="474" spans="1:16" s="255" customFormat="1">
      <c r="A474" s="471" t="s">
        <v>8744</v>
      </c>
      <c r="B474" s="471"/>
      <c r="C474" s="471"/>
      <c r="D474" s="471"/>
      <c r="E474" s="471"/>
      <c r="F474" s="471"/>
      <c r="G474" s="471"/>
      <c r="H474" s="471"/>
      <c r="I474" s="471"/>
      <c r="J474" s="471"/>
      <c r="K474" s="471"/>
      <c r="L474" s="471"/>
      <c r="M474" s="471"/>
      <c r="N474" s="471"/>
      <c r="O474" s="471"/>
      <c r="P474" s="471"/>
    </row>
    <row r="475" spans="1:16" s="255" customFormat="1">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s="255" customFormat="1">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s="255" customFormat="1" ht="15">
      <c r="A477" s="247">
        <v>0</v>
      </c>
      <c r="B477" s="231">
        <v>0</v>
      </c>
      <c r="C477" s="231">
        <v>0</v>
      </c>
      <c r="D477" s="231">
        <v>13.066800000000001</v>
      </c>
      <c r="E477" s="231">
        <v>5.3182</v>
      </c>
      <c r="F477" s="231">
        <v>19.4055</v>
      </c>
      <c r="G477" s="231">
        <v>4.8859000000000004</v>
      </c>
      <c r="H477" s="231">
        <v>21.825600000000001</v>
      </c>
      <c r="I477" s="231">
        <v>4.8940000000000001</v>
      </c>
      <c r="J477" s="231">
        <v>23.219899999999999</v>
      </c>
      <c r="K477" s="231">
        <v>5.9625000000000004</v>
      </c>
      <c r="L477" s="231">
        <v>16.231200000000001</v>
      </c>
      <c r="M477" s="231">
        <v>7.7569999999999997</v>
      </c>
      <c r="N477" s="231">
        <v>0</v>
      </c>
      <c r="O477" s="231">
        <v>0</v>
      </c>
      <c r="P477" s="231">
        <v>0</v>
      </c>
    </row>
    <row r="478" spans="1:16" s="255" customFormat="1" ht="15">
      <c r="A478" s="247">
        <v>1</v>
      </c>
      <c r="B478" s="231">
        <v>0</v>
      </c>
      <c r="C478" s="231">
        <v>0</v>
      </c>
      <c r="D478" s="231">
        <v>11.6149</v>
      </c>
      <c r="E478" s="231">
        <v>4.7272999999999996</v>
      </c>
      <c r="F478" s="231">
        <v>17.249300000000002</v>
      </c>
      <c r="G478" s="231">
        <v>4.343</v>
      </c>
      <c r="H478" s="231">
        <v>19.400500000000001</v>
      </c>
      <c r="I478" s="231">
        <v>4.3502000000000001</v>
      </c>
      <c r="J478" s="231">
        <v>20.639900000000001</v>
      </c>
      <c r="K478" s="231">
        <v>5.3</v>
      </c>
      <c r="L478" s="231">
        <v>14.4277</v>
      </c>
      <c r="M478" s="231">
        <v>6.8951000000000002</v>
      </c>
      <c r="N478" s="231">
        <v>0</v>
      </c>
      <c r="O478" s="231">
        <v>0</v>
      </c>
      <c r="P478" s="231">
        <v>0</v>
      </c>
    </row>
    <row r="479" spans="1:16" s="255" customFormat="1" ht="15">
      <c r="A479" s="247">
        <v>2</v>
      </c>
      <c r="B479" s="231">
        <v>0</v>
      </c>
      <c r="C479" s="231">
        <v>0</v>
      </c>
      <c r="D479" s="231">
        <v>10.1631</v>
      </c>
      <c r="E479" s="231">
        <v>4.1364000000000001</v>
      </c>
      <c r="F479" s="231">
        <v>15.0931</v>
      </c>
      <c r="G479" s="231">
        <v>3.8001</v>
      </c>
      <c r="H479" s="231">
        <v>16.9755</v>
      </c>
      <c r="I479" s="231">
        <v>3.8065000000000002</v>
      </c>
      <c r="J479" s="231">
        <v>18.059899999999999</v>
      </c>
      <c r="K479" s="231">
        <v>4.6375000000000002</v>
      </c>
      <c r="L479" s="231">
        <v>12.6243</v>
      </c>
      <c r="M479" s="231">
        <v>6.0331999999999999</v>
      </c>
      <c r="N479" s="231">
        <v>0</v>
      </c>
      <c r="O479" s="231">
        <v>0</v>
      </c>
      <c r="P479" s="231">
        <v>0</v>
      </c>
    </row>
    <row r="480" spans="1:16" s="255" customFormat="1" ht="15">
      <c r="A480" s="247">
        <v>3</v>
      </c>
      <c r="B480" s="231">
        <v>0</v>
      </c>
      <c r="C480" s="231">
        <v>0</v>
      </c>
      <c r="D480" s="231">
        <v>8.7111999999999998</v>
      </c>
      <c r="E480" s="231">
        <v>3.5453999999999999</v>
      </c>
      <c r="F480" s="231">
        <v>12.936999999999999</v>
      </c>
      <c r="G480" s="231">
        <v>3.2572000000000001</v>
      </c>
      <c r="H480" s="231">
        <v>14.5504</v>
      </c>
      <c r="I480" s="231">
        <v>3.2627000000000002</v>
      </c>
      <c r="J480" s="231">
        <v>15.479900000000001</v>
      </c>
      <c r="K480" s="231">
        <v>3.9750000000000001</v>
      </c>
      <c r="L480" s="231">
        <v>10.8208</v>
      </c>
      <c r="M480" s="231">
        <v>5.1712999999999996</v>
      </c>
      <c r="N480" s="231">
        <v>0</v>
      </c>
      <c r="O480" s="231">
        <v>0</v>
      </c>
      <c r="P480" s="231">
        <v>0</v>
      </c>
    </row>
    <row r="481" spans="1:16" s="255" customFormat="1" ht="15">
      <c r="A481" s="247">
        <v>4</v>
      </c>
      <c r="B481" s="231">
        <v>0</v>
      </c>
      <c r="C481" s="231">
        <v>0</v>
      </c>
      <c r="D481" s="231">
        <v>7.2592999999999996</v>
      </c>
      <c r="E481" s="231">
        <v>2.9544999999999999</v>
      </c>
      <c r="F481" s="231">
        <v>10.780799999999999</v>
      </c>
      <c r="G481" s="231">
        <v>2.7143999999999999</v>
      </c>
      <c r="H481" s="231">
        <v>12.125299999999999</v>
      </c>
      <c r="I481" s="231">
        <v>2.7189000000000001</v>
      </c>
      <c r="J481" s="231">
        <v>12.899900000000001</v>
      </c>
      <c r="K481" s="231">
        <v>3.3125</v>
      </c>
      <c r="L481" s="231">
        <v>9.0173000000000005</v>
      </c>
      <c r="M481" s="231">
        <v>4.3094999999999999</v>
      </c>
      <c r="N481" s="231">
        <v>0</v>
      </c>
      <c r="O481" s="231">
        <v>0</v>
      </c>
      <c r="P481" s="231">
        <v>0</v>
      </c>
    </row>
    <row r="482" spans="1:16" s="255" customFormat="1" ht="15">
      <c r="A482" s="247">
        <v>5</v>
      </c>
      <c r="B482" s="231">
        <v>0</v>
      </c>
      <c r="C482" s="231">
        <v>0</v>
      </c>
      <c r="D482" s="231">
        <v>5.8075000000000001</v>
      </c>
      <c r="E482" s="231">
        <v>2.3635999999999999</v>
      </c>
      <c r="F482" s="231">
        <v>8.6247000000000007</v>
      </c>
      <c r="G482" s="231">
        <v>2.1715</v>
      </c>
      <c r="H482" s="231">
        <v>9.7003000000000004</v>
      </c>
      <c r="I482" s="231">
        <v>2.1751</v>
      </c>
      <c r="J482" s="231">
        <v>10.319900000000001</v>
      </c>
      <c r="K482" s="231">
        <v>2.65</v>
      </c>
      <c r="L482" s="231">
        <v>7.2138999999999998</v>
      </c>
      <c r="M482" s="231">
        <v>3.4476</v>
      </c>
      <c r="N482" s="231">
        <v>0</v>
      </c>
      <c r="O482" s="231">
        <v>0</v>
      </c>
      <c r="P482" s="231">
        <v>0</v>
      </c>
    </row>
    <row r="483" spans="1:16" s="255" customFormat="1" ht="15">
      <c r="A483" s="247">
        <v>6</v>
      </c>
      <c r="B483" s="231">
        <v>0</v>
      </c>
      <c r="C483" s="231">
        <v>0</v>
      </c>
      <c r="D483" s="231">
        <v>4.3555999999999999</v>
      </c>
      <c r="E483" s="231">
        <v>1.7726999999999999</v>
      </c>
      <c r="F483" s="231">
        <v>6.4684999999999997</v>
      </c>
      <c r="G483" s="231">
        <v>1.6286</v>
      </c>
      <c r="H483" s="231">
        <v>7.2751999999999999</v>
      </c>
      <c r="I483" s="231">
        <v>1.6313</v>
      </c>
      <c r="J483" s="231">
        <v>7.74</v>
      </c>
      <c r="K483" s="231">
        <v>1.9875</v>
      </c>
      <c r="L483" s="231">
        <v>5.4104000000000001</v>
      </c>
      <c r="M483" s="231">
        <v>2.5857000000000001</v>
      </c>
      <c r="N483" s="231">
        <v>0</v>
      </c>
      <c r="O483" s="231">
        <v>0</v>
      </c>
      <c r="P483" s="231">
        <v>0</v>
      </c>
    </row>
    <row r="484" spans="1:16" s="255" customFormat="1" ht="15">
      <c r="A484" s="247">
        <v>7</v>
      </c>
      <c r="B484" s="231">
        <v>0</v>
      </c>
      <c r="C484" s="231">
        <v>0</v>
      </c>
      <c r="D484" s="231">
        <v>4.3026999999999997</v>
      </c>
      <c r="E484" s="231">
        <v>1.7235</v>
      </c>
      <c r="F484" s="231">
        <v>6.1589999999999998</v>
      </c>
      <c r="G484" s="231">
        <v>1.5833999999999999</v>
      </c>
      <c r="H484" s="231">
        <v>6.9832999999999998</v>
      </c>
      <c r="I484" s="231">
        <v>1.5860000000000001</v>
      </c>
      <c r="J484" s="231">
        <v>7.4661999999999997</v>
      </c>
      <c r="K484" s="231">
        <v>1.9322999999999999</v>
      </c>
      <c r="L484" s="231">
        <v>5.2366999999999999</v>
      </c>
      <c r="M484" s="231">
        <v>2.5137999999999998</v>
      </c>
      <c r="N484" s="231">
        <v>0</v>
      </c>
      <c r="O484" s="231">
        <v>0</v>
      </c>
      <c r="P484" s="231">
        <v>0</v>
      </c>
    </row>
    <row r="485" spans="1:16" s="255" customFormat="1" ht="15">
      <c r="A485" s="247">
        <v>8</v>
      </c>
      <c r="B485" s="231">
        <v>0</v>
      </c>
      <c r="C485" s="231">
        <v>0</v>
      </c>
      <c r="D485" s="231">
        <v>4.2499000000000002</v>
      </c>
      <c r="E485" s="231">
        <v>1.6741999999999999</v>
      </c>
      <c r="F485" s="231">
        <v>5.8495999999999997</v>
      </c>
      <c r="G485" s="231">
        <v>1.5381</v>
      </c>
      <c r="H485" s="231">
        <v>6.6913</v>
      </c>
      <c r="I485" s="231">
        <v>1.5407</v>
      </c>
      <c r="J485" s="231">
        <v>7.1924999999999999</v>
      </c>
      <c r="K485" s="231">
        <v>1.8771</v>
      </c>
      <c r="L485" s="231">
        <v>5.0629999999999997</v>
      </c>
      <c r="M485" s="231">
        <v>2.4420000000000002</v>
      </c>
      <c r="N485" s="231">
        <v>0</v>
      </c>
      <c r="O485" s="231">
        <v>0</v>
      </c>
      <c r="P485" s="231">
        <v>0</v>
      </c>
    </row>
    <row r="486" spans="1:16" s="255" customFormat="1" ht="15">
      <c r="A486" s="247">
        <v>9</v>
      </c>
      <c r="B486" s="231">
        <v>0</v>
      </c>
      <c r="C486" s="231">
        <v>0</v>
      </c>
      <c r="D486" s="231">
        <v>4.1970000000000001</v>
      </c>
      <c r="E486" s="231">
        <v>1.625</v>
      </c>
      <c r="F486" s="231">
        <v>5.5401999999999996</v>
      </c>
      <c r="G486" s="231">
        <v>1.4928999999999999</v>
      </c>
      <c r="H486" s="231">
        <v>6.3994</v>
      </c>
      <c r="I486" s="231">
        <v>1.4954000000000001</v>
      </c>
      <c r="J486" s="231">
        <v>6.9188000000000001</v>
      </c>
      <c r="K486" s="231">
        <v>1.8219000000000001</v>
      </c>
      <c r="L486" s="231">
        <v>4.8893000000000004</v>
      </c>
      <c r="M486" s="231">
        <v>2.3702000000000001</v>
      </c>
      <c r="N486" s="231">
        <v>0</v>
      </c>
      <c r="O486" s="231">
        <v>0</v>
      </c>
      <c r="P486" s="231">
        <v>0</v>
      </c>
    </row>
    <row r="487" spans="1:16" s="255" customFormat="1" ht="15">
      <c r="A487" s="247">
        <v>10</v>
      </c>
      <c r="B487" s="231">
        <v>0</v>
      </c>
      <c r="C487" s="231">
        <v>0</v>
      </c>
      <c r="D487" s="231">
        <v>4.1441999999999997</v>
      </c>
      <c r="E487" s="231">
        <v>1.5758000000000001</v>
      </c>
      <c r="F487" s="231">
        <v>5.2306999999999997</v>
      </c>
      <c r="G487" s="231">
        <v>1.4477</v>
      </c>
      <c r="H487" s="231">
        <v>6.1074999999999999</v>
      </c>
      <c r="I487" s="231">
        <v>1.4500999999999999</v>
      </c>
      <c r="J487" s="231">
        <v>6.6451000000000002</v>
      </c>
      <c r="K487" s="231">
        <v>1.7666999999999999</v>
      </c>
      <c r="L487" s="231">
        <v>4.7156000000000002</v>
      </c>
      <c r="M487" s="231">
        <v>2.2984</v>
      </c>
      <c r="N487" s="231">
        <v>0</v>
      </c>
      <c r="O487" s="231">
        <v>0</v>
      </c>
      <c r="P487" s="231">
        <v>0</v>
      </c>
    </row>
    <row r="488" spans="1:16" s="255" customFormat="1" ht="15">
      <c r="A488" s="247">
        <v>11</v>
      </c>
      <c r="B488" s="231">
        <v>0</v>
      </c>
      <c r="C488" s="231">
        <v>0</v>
      </c>
      <c r="D488" s="231">
        <v>4.0913000000000004</v>
      </c>
      <c r="E488" s="231">
        <v>1.5265</v>
      </c>
      <c r="F488" s="231">
        <v>4.9212999999999996</v>
      </c>
      <c r="G488" s="231">
        <v>1.4024000000000001</v>
      </c>
      <c r="H488" s="231">
        <v>5.8155000000000001</v>
      </c>
      <c r="I488" s="231">
        <v>1.4048</v>
      </c>
      <c r="J488" s="231">
        <v>6.3714000000000004</v>
      </c>
      <c r="K488" s="231">
        <v>1.7115</v>
      </c>
      <c r="L488" s="231">
        <v>4.5419</v>
      </c>
      <c r="M488" s="231">
        <v>2.2265999999999999</v>
      </c>
      <c r="N488" s="231">
        <v>0</v>
      </c>
      <c r="O488" s="231">
        <v>0</v>
      </c>
      <c r="P488" s="231">
        <v>0</v>
      </c>
    </row>
    <row r="489" spans="1:16" s="255" customFormat="1" ht="15">
      <c r="A489" s="247">
        <v>12</v>
      </c>
      <c r="B489" s="231">
        <v>0</v>
      </c>
      <c r="C489" s="231">
        <v>0</v>
      </c>
      <c r="D489" s="231">
        <v>4.0384000000000002</v>
      </c>
      <c r="E489" s="231">
        <v>1.4773000000000001</v>
      </c>
      <c r="F489" s="231">
        <v>4.6117999999999997</v>
      </c>
      <c r="G489" s="231">
        <v>1.3572</v>
      </c>
      <c r="H489" s="231">
        <v>5.5236000000000001</v>
      </c>
      <c r="I489" s="231">
        <v>1.3594999999999999</v>
      </c>
      <c r="J489" s="231">
        <v>6.0976999999999997</v>
      </c>
      <c r="K489" s="231">
        <v>1.6563000000000001</v>
      </c>
      <c r="L489" s="231">
        <v>4.3682999999999996</v>
      </c>
      <c r="M489" s="231">
        <v>2.1547000000000001</v>
      </c>
      <c r="N489" s="231">
        <v>0</v>
      </c>
      <c r="O489" s="231">
        <v>0</v>
      </c>
      <c r="P489" s="231">
        <v>0</v>
      </c>
    </row>
    <row r="490" spans="1:16" s="255" customFormat="1" ht="15">
      <c r="A490" s="247">
        <v>13</v>
      </c>
      <c r="B490" s="231">
        <v>0</v>
      </c>
      <c r="C490" s="231">
        <v>0</v>
      </c>
      <c r="D490" s="231">
        <v>3.9855999999999998</v>
      </c>
      <c r="E490" s="231">
        <v>1.4279999999999999</v>
      </c>
      <c r="F490" s="231">
        <v>4.3023999999999996</v>
      </c>
      <c r="G490" s="231">
        <v>1.3119000000000001</v>
      </c>
      <c r="H490" s="231">
        <v>5.2317</v>
      </c>
      <c r="I490" s="231">
        <v>1.3141</v>
      </c>
      <c r="J490" s="231">
        <v>5.8239000000000001</v>
      </c>
      <c r="K490" s="231">
        <v>1.601</v>
      </c>
      <c r="L490" s="231">
        <v>4.1946000000000003</v>
      </c>
      <c r="M490" s="231">
        <v>2.0829</v>
      </c>
      <c r="N490" s="231">
        <v>0</v>
      </c>
      <c r="O490" s="231">
        <v>0</v>
      </c>
      <c r="P490" s="231">
        <v>0</v>
      </c>
    </row>
    <row r="491" spans="1:16" s="255" customFormat="1" ht="15">
      <c r="A491" s="247">
        <v>14</v>
      </c>
      <c r="B491" s="231">
        <v>0</v>
      </c>
      <c r="C491" s="231">
        <v>0</v>
      </c>
      <c r="D491" s="231">
        <v>3.9327000000000001</v>
      </c>
      <c r="E491" s="231">
        <v>1.3788</v>
      </c>
      <c r="F491" s="231">
        <v>3.9929000000000001</v>
      </c>
      <c r="G491" s="231">
        <v>1.2666999999999999</v>
      </c>
      <c r="H491" s="231">
        <v>4.9397000000000002</v>
      </c>
      <c r="I491" s="231">
        <v>1.2687999999999999</v>
      </c>
      <c r="J491" s="231">
        <v>5.5502000000000002</v>
      </c>
      <c r="K491" s="231">
        <v>1.5458000000000001</v>
      </c>
      <c r="L491" s="231">
        <v>4.0209000000000001</v>
      </c>
      <c r="M491" s="231">
        <v>2.0110999999999999</v>
      </c>
      <c r="N491" s="231">
        <v>0</v>
      </c>
      <c r="O491" s="231">
        <v>0</v>
      </c>
      <c r="P491" s="231">
        <v>0</v>
      </c>
    </row>
    <row r="492" spans="1:16" s="255" customFormat="1" ht="15">
      <c r="A492" s="247">
        <v>15</v>
      </c>
      <c r="B492" s="231">
        <v>0</v>
      </c>
      <c r="C492" s="231">
        <v>0</v>
      </c>
      <c r="D492" s="231">
        <v>3.8797999999999999</v>
      </c>
      <c r="E492" s="231">
        <v>1.3294999999999999</v>
      </c>
      <c r="F492" s="231">
        <v>3.6835</v>
      </c>
      <c r="G492" s="231">
        <v>1.2215</v>
      </c>
      <c r="H492" s="231">
        <v>4.6478000000000002</v>
      </c>
      <c r="I492" s="231">
        <v>1.2235</v>
      </c>
      <c r="J492" s="231">
        <v>5.2765000000000004</v>
      </c>
      <c r="K492" s="231">
        <v>1.4905999999999999</v>
      </c>
      <c r="L492" s="231">
        <v>3.8472</v>
      </c>
      <c r="M492" s="231">
        <v>1.9393</v>
      </c>
      <c r="N492" s="231">
        <v>0</v>
      </c>
      <c r="O492" s="231">
        <v>0</v>
      </c>
      <c r="P492" s="231">
        <v>0</v>
      </c>
    </row>
    <row r="493" spans="1:16" s="255" customFormat="1" ht="15">
      <c r="A493" s="247">
        <v>16</v>
      </c>
      <c r="B493" s="231">
        <v>0</v>
      </c>
      <c r="C493" s="231">
        <v>0</v>
      </c>
      <c r="D493" s="231">
        <v>3.827</v>
      </c>
      <c r="E493" s="231">
        <v>1.2803</v>
      </c>
      <c r="F493" s="231">
        <v>3.3740000000000001</v>
      </c>
      <c r="G493" s="231">
        <v>1.1761999999999999</v>
      </c>
      <c r="H493" s="231">
        <v>4.3559000000000001</v>
      </c>
      <c r="I493" s="231">
        <v>1.1781999999999999</v>
      </c>
      <c r="J493" s="231">
        <v>5.0027999999999997</v>
      </c>
      <c r="K493" s="231">
        <v>1.4354</v>
      </c>
      <c r="L493" s="231">
        <v>3.6735000000000002</v>
      </c>
      <c r="M493" s="231">
        <v>1.8673999999999999</v>
      </c>
      <c r="N493" s="231">
        <v>0</v>
      </c>
      <c r="O493" s="231">
        <v>0</v>
      </c>
      <c r="P493" s="231">
        <v>0</v>
      </c>
    </row>
    <row r="494" spans="1:16" s="255" customFormat="1" ht="15">
      <c r="A494" s="247">
        <v>17</v>
      </c>
      <c r="B494" s="231">
        <v>0</v>
      </c>
      <c r="C494" s="231">
        <v>0</v>
      </c>
      <c r="D494" s="231">
        <v>3.7740999999999998</v>
      </c>
      <c r="E494" s="231">
        <v>1.2311000000000001</v>
      </c>
      <c r="F494" s="231">
        <v>3.0646</v>
      </c>
      <c r="G494" s="231">
        <v>1.131</v>
      </c>
      <c r="H494" s="231">
        <v>4.0640000000000001</v>
      </c>
      <c r="I494" s="231">
        <v>1.1329</v>
      </c>
      <c r="J494" s="231">
        <v>4.7290999999999999</v>
      </c>
      <c r="K494" s="231">
        <v>1.3802000000000001</v>
      </c>
      <c r="L494" s="231">
        <v>3.4998</v>
      </c>
      <c r="M494" s="231">
        <v>1.7956000000000001</v>
      </c>
      <c r="N494" s="231">
        <v>0</v>
      </c>
      <c r="O494" s="231">
        <v>0</v>
      </c>
      <c r="P494" s="231">
        <v>0</v>
      </c>
    </row>
    <row r="495" spans="1:16" s="255" customFormat="1" ht="15">
      <c r="A495" s="247">
        <v>18</v>
      </c>
      <c r="B495" s="231">
        <v>0</v>
      </c>
      <c r="C495" s="231">
        <v>0</v>
      </c>
      <c r="D495" s="231">
        <v>3.7212999999999998</v>
      </c>
      <c r="E495" s="231">
        <v>1.1818</v>
      </c>
      <c r="F495" s="231">
        <v>2.7551999999999999</v>
      </c>
      <c r="G495" s="231">
        <v>1.0857000000000001</v>
      </c>
      <c r="H495" s="231">
        <v>3.7719999999999998</v>
      </c>
      <c r="I495" s="231">
        <v>1.0875999999999999</v>
      </c>
      <c r="J495" s="231">
        <v>4.4554</v>
      </c>
      <c r="K495" s="231">
        <v>1.325</v>
      </c>
      <c r="L495" s="231">
        <v>3.3260999999999998</v>
      </c>
      <c r="M495" s="231">
        <v>1.7238</v>
      </c>
      <c r="N495" s="231">
        <v>4.0669000000000004</v>
      </c>
      <c r="O495" s="231">
        <v>1.1626000000000001</v>
      </c>
      <c r="P495" s="231">
        <v>0</v>
      </c>
    </row>
    <row r="496" spans="1:16" s="255" customFormat="1" ht="15">
      <c r="A496" s="247">
        <v>19</v>
      </c>
      <c r="B496" s="231">
        <v>0</v>
      </c>
      <c r="C496" s="231">
        <v>0</v>
      </c>
      <c r="D496" s="231">
        <v>3.6627000000000001</v>
      </c>
      <c r="E496" s="231">
        <v>1.1556999999999999</v>
      </c>
      <c r="F496" s="231">
        <v>2.9882</v>
      </c>
      <c r="G496" s="231">
        <v>1.0653999999999999</v>
      </c>
      <c r="H496" s="231">
        <v>3.7587999999999999</v>
      </c>
      <c r="I496" s="231">
        <v>1.0783</v>
      </c>
      <c r="J496" s="231">
        <v>4.2873000000000001</v>
      </c>
      <c r="K496" s="231">
        <v>1.278</v>
      </c>
      <c r="L496" s="231">
        <v>3.2374999999999998</v>
      </c>
      <c r="M496" s="231">
        <v>1.6940999999999999</v>
      </c>
      <c r="N496" s="231">
        <v>3.9539</v>
      </c>
      <c r="O496" s="231">
        <v>1.1303000000000001</v>
      </c>
      <c r="P496" s="231">
        <v>0</v>
      </c>
    </row>
    <row r="497" spans="1:16" s="255" customFormat="1" ht="15">
      <c r="A497" s="247">
        <v>20</v>
      </c>
      <c r="B497" s="231">
        <v>0</v>
      </c>
      <c r="C497" s="231">
        <v>0</v>
      </c>
      <c r="D497" s="231">
        <v>3.6040999999999999</v>
      </c>
      <c r="E497" s="231">
        <v>1.1294999999999999</v>
      </c>
      <c r="F497" s="231">
        <v>3.2212999999999998</v>
      </c>
      <c r="G497" s="231">
        <v>1.0449999999999999</v>
      </c>
      <c r="H497" s="231">
        <v>3.7456</v>
      </c>
      <c r="I497" s="231">
        <v>1.0690999999999999</v>
      </c>
      <c r="J497" s="231">
        <v>4.1192000000000002</v>
      </c>
      <c r="K497" s="231">
        <v>1.2310000000000001</v>
      </c>
      <c r="L497" s="231">
        <v>3.1488999999999998</v>
      </c>
      <c r="M497" s="231">
        <v>1.6645000000000001</v>
      </c>
      <c r="N497" s="231">
        <v>3.8410000000000002</v>
      </c>
      <c r="O497" s="231">
        <v>1.0980000000000001</v>
      </c>
      <c r="P497" s="231">
        <v>0</v>
      </c>
    </row>
    <row r="498" spans="1:16" s="255" customFormat="1" ht="15">
      <c r="A498" s="247">
        <v>21</v>
      </c>
      <c r="B498" s="231">
        <v>0</v>
      </c>
      <c r="C498" s="231">
        <v>0</v>
      </c>
      <c r="D498" s="231">
        <v>3.9613</v>
      </c>
      <c r="E498" s="231">
        <v>1.2401</v>
      </c>
      <c r="F498" s="231">
        <v>3.9456000000000002</v>
      </c>
      <c r="G498" s="231">
        <v>1.1524000000000001</v>
      </c>
      <c r="H498" s="231">
        <v>4.2099000000000002</v>
      </c>
      <c r="I498" s="231">
        <v>1.1943999999999999</v>
      </c>
      <c r="J498" s="231">
        <v>4.4256000000000002</v>
      </c>
      <c r="K498" s="231">
        <v>1.2827999999999999</v>
      </c>
      <c r="L498" s="231">
        <v>3.4361000000000002</v>
      </c>
      <c r="M498" s="231">
        <v>1.8391999999999999</v>
      </c>
      <c r="N498" s="231">
        <v>4.4570999999999996</v>
      </c>
      <c r="O498" s="231">
        <v>1.2139</v>
      </c>
      <c r="P498" s="231">
        <v>0</v>
      </c>
    </row>
    <row r="499" spans="1:16" s="255" customFormat="1" ht="15">
      <c r="A499" s="247">
        <v>22</v>
      </c>
      <c r="B499" s="231">
        <v>0</v>
      </c>
      <c r="C499" s="231">
        <v>0</v>
      </c>
      <c r="D499" s="231">
        <v>3.9095</v>
      </c>
      <c r="E499" s="231">
        <v>1.2176</v>
      </c>
      <c r="F499" s="231">
        <v>4.2446999999999999</v>
      </c>
      <c r="G499" s="231">
        <v>1.1361000000000001</v>
      </c>
      <c r="H499" s="231">
        <v>4.2222</v>
      </c>
      <c r="I499" s="231">
        <v>1.1914</v>
      </c>
      <c r="J499" s="231">
        <v>4.2577999999999996</v>
      </c>
      <c r="K499" s="231">
        <v>1.2684</v>
      </c>
      <c r="L499" s="231">
        <v>3.355</v>
      </c>
      <c r="M499" s="231">
        <v>1.8165</v>
      </c>
      <c r="N499" s="231">
        <v>4.3220000000000001</v>
      </c>
      <c r="O499" s="231">
        <v>1.1771</v>
      </c>
      <c r="P499" s="231">
        <v>0</v>
      </c>
    </row>
    <row r="500" spans="1:16" s="255" customFormat="1" ht="15">
      <c r="A500" s="247">
        <v>23</v>
      </c>
      <c r="B500" s="231">
        <v>0</v>
      </c>
      <c r="C500" s="231">
        <v>0</v>
      </c>
      <c r="D500" s="231">
        <v>3.8576000000000001</v>
      </c>
      <c r="E500" s="231">
        <v>1.1951000000000001</v>
      </c>
      <c r="F500" s="231">
        <v>4.5438999999999998</v>
      </c>
      <c r="G500" s="231">
        <v>1.1197999999999999</v>
      </c>
      <c r="H500" s="231">
        <v>4.2344999999999997</v>
      </c>
      <c r="I500" s="231">
        <v>1.1884999999999999</v>
      </c>
      <c r="J500" s="231">
        <v>4.09</v>
      </c>
      <c r="K500" s="231">
        <v>1.2539</v>
      </c>
      <c r="L500" s="231">
        <v>3.2738</v>
      </c>
      <c r="M500" s="231">
        <v>1.7939000000000001</v>
      </c>
      <c r="N500" s="231">
        <v>4.1870000000000003</v>
      </c>
      <c r="O500" s="231">
        <v>1.1403000000000001</v>
      </c>
      <c r="P500" s="231">
        <v>0</v>
      </c>
    </row>
    <row r="501" spans="1:16" s="255" customFormat="1" ht="15">
      <c r="A501" s="247">
        <v>24</v>
      </c>
      <c r="B501" s="231">
        <v>0</v>
      </c>
      <c r="C501" s="231">
        <v>0</v>
      </c>
      <c r="D501" s="231">
        <v>3.8058000000000001</v>
      </c>
      <c r="E501" s="231">
        <v>1.1727000000000001</v>
      </c>
      <c r="F501" s="231">
        <v>4.8430999999999997</v>
      </c>
      <c r="G501" s="231">
        <v>1.1035999999999999</v>
      </c>
      <c r="H501" s="231">
        <v>4.2468000000000004</v>
      </c>
      <c r="I501" s="231">
        <v>1.1856</v>
      </c>
      <c r="J501" s="231">
        <v>3.9222000000000001</v>
      </c>
      <c r="K501" s="231">
        <v>1.2394000000000001</v>
      </c>
      <c r="L501" s="231">
        <v>3.1926000000000001</v>
      </c>
      <c r="M501" s="231">
        <v>1.7713000000000001</v>
      </c>
      <c r="N501" s="231">
        <v>4.0518999999999998</v>
      </c>
      <c r="O501" s="231">
        <v>1.1034999999999999</v>
      </c>
      <c r="P501" s="231">
        <v>0</v>
      </c>
    </row>
    <row r="502" spans="1:16" s="255" customFormat="1" ht="15">
      <c r="A502" s="247">
        <v>25</v>
      </c>
      <c r="B502" s="231">
        <v>0</v>
      </c>
      <c r="C502" s="231">
        <v>0</v>
      </c>
      <c r="D502" s="231">
        <v>3.7538999999999998</v>
      </c>
      <c r="E502" s="231">
        <v>1.1501999999999999</v>
      </c>
      <c r="F502" s="231">
        <v>5.1422999999999996</v>
      </c>
      <c r="G502" s="231">
        <v>1.0872999999999999</v>
      </c>
      <c r="H502" s="231">
        <v>4.2590000000000003</v>
      </c>
      <c r="I502" s="231">
        <v>1.1826000000000001</v>
      </c>
      <c r="J502" s="231">
        <v>3.7543000000000002</v>
      </c>
      <c r="K502" s="231">
        <v>1.2250000000000001</v>
      </c>
      <c r="L502" s="231">
        <v>3.1114000000000002</v>
      </c>
      <c r="M502" s="231">
        <v>1.7486999999999999</v>
      </c>
      <c r="N502" s="231">
        <v>3.9167999999999998</v>
      </c>
      <c r="O502" s="231">
        <v>1.0667</v>
      </c>
      <c r="P502" s="231">
        <v>0</v>
      </c>
    </row>
    <row r="503" spans="1:16" s="255" customFormat="1" ht="15">
      <c r="A503" s="247">
        <v>26</v>
      </c>
      <c r="B503" s="231">
        <v>0</v>
      </c>
      <c r="C503" s="231">
        <v>0</v>
      </c>
      <c r="D503" s="231">
        <v>3.7021000000000002</v>
      </c>
      <c r="E503" s="231">
        <v>1.1277999999999999</v>
      </c>
      <c r="F503" s="231">
        <v>5.4413999999999998</v>
      </c>
      <c r="G503" s="231">
        <v>1.071</v>
      </c>
      <c r="H503" s="231">
        <v>4.2713000000000001</v>
      </c>
      <c r="I503" s="231">
        <v>1.1797</v>
      </c>
      <c r="J503" s="231">
        <v>3.5865</v>
      </c>
      <c r="K503" s="231">
        <v>1.2104999999999999</v>
      </c>
      <c r="L503" s="231">
        <v>3.0301999999999998</v>
      </c>
      <c r="M503" s="231">
        <v>1.7261</v>
      </c>
      <c r="N503" s="231">
        <v>3.7818000000000001</v>
      </c>
      <c r="O503" s="231">
        <v>1.0299</v>
      </c>
      <c r="P503" s="231">
        <v>0</v>
      </c>
    </row>
    <row r="504" spans="1:16" s="255" customFormat="1" ht="15">
      <c r="A504" s="247">
        <v>27</v>
      </c>
      <c r="B504" s="231">
        <v>0</v>
      </c>
      <c r="C504" s="231">
        <v>0</v>
      </c>
      <c r="D504" s="231">
        <v>3.6503000000000001</v>
      </c>
      <c r="E504" s="231">
        <v>1.1052999999999999</v>
      </c>
      <c r="F504" s="231">
        <v>5.7405999999999997</v>
      </c>
      <c r="G504" s="231">
        <v>1.0548</v>
      </c>
      <c r="H504" s="231">
        <v>4.2835999999999999</v>
      </c>
      <c r="I504" s="231">
        <v>1.1768000000000001</v>
      </c>
      <c r="J504" s="231">
        <v>3.4186999999999999</v>
      </c>
      <c r="K504" s="231">
        <v>1.196</v>
      </c>
      <c r="L504" s="231">
        <v>2.9489999999999998</v>
      </c>
      <c r="M504" s="231">
        <v>1.7034</v>
      </c>
      <c r="N504" s="231">
        <v>3.6467000000000001</v>
      </c>
      <c r="O504" s="231">
        <v>0.99319999999999997</v>
      </c>
      <c r="P504" s="231">
        <v>0</v>
      </c>
    </row>
    <row r="505" spans="1:16" s="255" customFormat="1" ht="15">
      <c r="A505" s="247">
        <v>28</v>
      </c>
      <c r="B505" s="231">
        <v>0</v>
      </c>
      <c r="C505" s="231">
        <v>0</v>
      </c>
      <c r="D505" s="231">
        <v>3.5983999999999998</v>
      </c>
      <c r="E505" s="231">
        <v>1.0828</v>
      </c>
      <c r="F505" s="231">
        <v>6.0397999999999996</v>
      </c>
      <c r="G505" s="231">
        <v>1.0385</v>
      </c>
      <c r="H505" s="231">
        <v>4.2958999999999996</v>
      </c>
      <c r="I505" s="231">
        <v>1.1738</v>
      </c>
      <c r="J505" s="231">
        <v>3.2509000000000001</v>
      </c>
      <c r="K505" s="231">
        <v>1.1815</v>
      </c>
      <c r="L505" s="231">
        <v>2.8677999999999999</v>
      </c>
      <c r="M505" s="231">
        <v>1.6808000000000001</v>
      </c>
      <c r="N505" s="231">
        <v>3.5116000000000001</v>
      </c>
      <c r="O505" s="231">
        <v>0.95640000000000003</v>
      </c>
      <c r="P505" s="231">
        <v>0</v>
      </c>
    </row>
    <row r="506" spans="1:16" s="255" customFormat="1" ht="15">
      <c r="A506" s="247">
        <v>29</v>
      </c>
      <c r="B506" s="231">
        <v>0</v>
      </c>
      <c r="C506" s="231">
        <v>0</v>
      </c>
      <c r="D506" s="231">
        <v>3.5466000000000002</v>
      </c>
      <c r="E506" s="231">
        <v>1.0604</v>
      </c>
      <c r="F506" s="231">
        <v>6.3390000000000004</v>
      </c>
      <c r="G506" s="231">
        <v>1.0223</v>
      </c>
      <c r="H506" s="231">
        <v>4.3082000000000003</v>
      </c>
      <c r="I506" s="231">
        <v>1.1709000000000001</v>
      </c>
      <c r="J506" s="231">
        <v>3.0831</v>
      </c>
      <c r="K506" s="231">
        <v>1.1671</v>
      </c>
      <c r="L506" s="231">
        <v>2.7866</v>
      </c>
      <c r="M506" s="231">
        <v>1.6581999999999999</v>
      </c>
      <c r="N506" s="231">
        <v>3.3765999999999998</v>
      </c>
      <c r="O506" s="231">
        <v>0.91959999999999997</v>
      </c>
      <c r="P506" s="231">
        <v>0</v>
      </c>
    </row>
    <row r="507" spans="1:16" s="255" customFormat="1" ht="15">
      <c r="A507" s="247">
        <v>30</v>
      </c>
      <c r="B507" s="231">
        <v>0</v>
      </c>
      <c r="C507" s="231">
        <v>0</v>
      </c>
      <c r="D507" s="231">
        <v>3.4946999999999999</v>
      </c>
      <c r="E507" s="231">
        <v>1.0379</v>
      </c>
      <c r="F507" s="231">
        <v>6.6380999999999997</v>
      </c>
      <c r="G507" s="231">
        <v>1.006</v>
      </c>
      <c r="H507" s="231">
        <v>4.3205</v>
      </c>
      <c r="I507" s="231">
        <v>1.1678999999999999</v>
      </c>
      <c r="J507" s="231">
        <v>2.9152999999999998</v>
      </c>
      <c r="K507" s="231">
        <v>1.1526000000000001</v>
      </c>
      <c r="L507" s="231">
        <v>2.7054</v>
      </c>
      <c r="M507" s="231">
        <v>1.6355999999999999</v>
      </c>
      <c r="N507" s="231">
        <v>3.2414999999999998</v>
      </c>
      <c r="O507" s="231">
        <v>0.88280000000000003</v>
      </c>
      <c r="P507" s="231">
        <v>0</v>
      </c>
    </row>
    <row r="508" spans="1:16" s="255" customFormat="1" ht="15">
      <c r="A508" s="247">
        <v>31</v>
      </c>
      <c r="B508" s="231">
        <v>0</v>
      </c>
      <c r="C508" s="231">
        <v>0</v>
      </c>
      <c r="D508" s="231">
        <v>3.8967000000000001</v>
      </c>
      <c r="E508" s="231">
        <v>1.0233000000000001</v>
      </c>
      <c r="F508" s="231">
        <v>6.6098999999999997</v>
      </c>
      <c r="G508" s="231">
        <v>0.99880000000000002</v>
      </c>
      <c r="H508" s="231">
        <v>4.2919</v>
      </c>
      <c r="I508" s="231">
        <v>1.1551</v>
      </c>
      <c r="J508" s="231">
        <v>2.8973</v>
      </c>
      <c r="K508" s="231">
        <v>1.1380999999999999</v>
      </c>
      <c r="L508" s="231">
        <v>2.7334000000000001</v>
      </c>
      <c r="M508" s="231">
        <v>1.6293</v>
      </c>
      <c r="N508" s="231">
        <v>3.1673</v>
      </c>
      <c r="O508" s="231">
        <v>0.90149999999999997</v>
      </c>
      <c r="P508" s="231">
        <v>0</v>
      </c>
    </row>
    <row r="509" spans="1:16" s="255" customFormat="1" ht="15">
      <c r="A509" s="247">
        <v>32</v>
      </c>
      <c r="B509" s="231">
        <v>0</v>
      </c>
      <c r="C509" s="231">
        <v>0</v>
      </c>
      <c r="D509" s="231">
        <v>4.2987000000000002</v>
      </c>
      <c r="E509" s="231">
        <v>1.0086999999999999</v>
      </c>
      <c r="F509" s="231">
        <v>6.5815999999999999</v>
      </c>
      <c r="G509" s="231">
        <v>0.99160000000000004</v>
      </c>
      <c r="H509" s="231">
        <v>4.2633999999999999</v>
      </c>
      <c r="I509" s="231">
        <v>1.1422000000000001</v>
      </c>
      <c r="J509" s="231">
        <v>2.8794</v>
      </c>
      <c r="K509" s="231">
        <v>1.1236999999999999</v>
      </c>
      <c r="L509" s="231">
        <v>2.7612999999999999</v>
      </c>
      <c r="M509" s="231">
        <v>1.623</v>
      </c>
      <c r="N509" s="231">
        <v>3.0931000000000002</v>
      </c>
      <c r="O509" s="231">
        <v>0.92030000000000001</v>
      </c>
      <c r="P509" s="231">
        <v>0</v>
      </c>
    </row>
    <row r="510" spans="1:16" s="255" customFormat="1" ht="15">
      <c r="A510" s="247">
        <v>33</v>
      </c>
      <c r="B510" s="231">
        <v>0</v>
      </c>
      <c r="C510" s="231">
        <v>0</v>
      </c>
      <c r="D510" s="231">
        <v>5.1510999999999996</v>
      </c>
      <c r="E510" s="231">
        <v>1.4639</v>
      </c>
      <c r="F510" s="231">
        <v>6.4271000000000003</v>
      </c>
      <c r="G510" s="231">
        <v>1.4539</v>
      </c>
      <c r="H510" s="231">
        <v>4.3573000000000004</v>
      </c>
      <c r="I510" s="231">
        <v>1.5846</v>
      </c>
      <c r="J510" s="231">
        <v>3.1337000000000002</v>
      </c>
      <c r="K510" s="231">
        <v>1.3940999999999999</v>
      </c>
      <c r="L510" s="231">
        <v>3.2185999999999999</v>
      </c>
      <c r="M510" s="231">
        <v>2.2504</v>
      </c>
      <c r="N510" s="231">
        <v>3.3246000000000002</v>
      </c>
      <c r="O510" s="231">
        <v>1.4235</v>
      </c>
      <c r="P510" s="231">
        <v>0</v>
      </c>
    </row>
    <row r="511" spans="1:16" s="255" customFormat="1" ht="15">
      <c r="A511" s="247">
        <v>34</v>
      </c>
      <c r="B511" s="231">
        <v>0</v>
      </c>
      <c r="C511" s="231">
        <v>0</v>
      </c>
      <c r="D511" s="231">
        <v>5.6258999999999997</v>
      </c>
      <c r="E511" s="231">
        <v>1.4493</v>
      </c>
      <c r="F511" s="231">
        <v>6.3811999999999998</v>
      </c>
      <c r="G511" s="231">
        <v>1.4458</v>
      </c>
      <c r="H511" s="231">
        <v>4.3193000000000001</v>
      </c>
      <c r="I511" s="231">
        <v>1.5709</v>
      </c>
      <c r="J511" s="231">
        <v>3.1093999999999999</v>
      </c>
      <c r="K511" s="231">
        <v>1.3934</v>
      </c>
      <c r="L511" s="231">
        <v>3.2366000000000001</v>
      </c>
      <c r="M511" s="231">
        <v>2.2372000000000001</v>
      </c>
      <c r="N511" s="231">
        <v>3.2517999999999998</v>
      </c>
      <c r="O511" s="231">
        <v>1.4232</v>
      </c>
      <c r="P511" s="231">
        <v>0</v>
      </c>
    </row>
    <row r="512" spans="1:16" s="255" customFormat="1" ht="15">
      <c r="A512" s="247">
        <v>35</v>
      </c>
      <c r="B512" s="231">
        <v>0</v>
      </c>
      <c r="C512" s="231">
        <v>0</v>
      </c>
      <c r="D512" s="231">
        <v>6.1007999999999996</v>
      </c>
      <c r="E512" s="231">
        <v>1.4346000000000001</v>
      </c>
      <c r="F512" s="231">
        <v>6.3353000000000002</v>
      </c>
      <c r="G512" s="231">
        <v>1.4378</v>
      </c>
      <c r="H512" s="231">
        <v>4.2812000000000001</v>
      </c>
      <c r="I512" s="231">
        <v>1.5571999999999999</v>
      </c>
      <c r="J512" s="231">
        <v>3.0851000000000002</v>
      </c>
      <c r="K512" s="231">
        <v>1.3927</v>
      </c>
      <c r="L512" s="231">
        <v>3.2545999999999999</v>
      </c>
      <c r="M512" s="231">
        <v>2.2240000000000002</v>
      </c>
      <c r="N512" s="231">
        <v>3.1789000000000001</v>
      </c>
      <c r="O512" s="231">
        <v>1.423</v>
      </c>
      <c r="P512" s="231">
        <v>0</v>
      </c>
    </row>
    <row r="513" spans="1:16" s="255" customFormat="1" ht="15">
      <c r="A513" s="247">
        <v>36</v>
      </c>
      <c r="B513" s="231">
        <v>0</v>
      </c>
      <c r="C513" s="231">
        <v>0</v>
      </c>
      <c r="D513" s="231">
        <v>6.5757000000000003</v>
      </c>
      <c r="E513" s="231">
        <v>1.42</v>
      </c>
      <c r="F513" s="231">
        <v>6.2892999999999999</v>
      </c>
      <c r="G513" s="231">
        <v>1.4297</v>
      </c>
      <c r="H513" s="231">
        <v>4.2431000000000001</v>
      </c>
      <c r="I513" s="231">
        <v>1.5435000000000001</v>
      </c>
      <c r="J513" s="231">
        <v>3.0609000000000002</v>
      </c>
      <c r="K513" s="231">
        <v>1.3919999999999999</v>
      </c>
      <c r="L513" s="231">
        <v>3.2725</v>
      </c>
      <c r="M513" s="231">
        <v>2.2107000000000001</v>
      </c>
      <c r="N513" s="231">
        <v>3.1059999999999999</v>
      </c>
      <c r="O513" s="231">
        <v>1.4227000000000001</v>
      </c>
      <c r="P513" s="231">
        <v>0</v>
      </c>
    </row>
    <row r="514" spans="1:16" s="255" customFormat="1" ht="15">
      <c r="A514" s="247">
        <v>37</v>
      </c>
      <c r="B514" s="231">
        <v>0</v>
      </c>
      <c r="C514" s="231">
        <v>0</v>
      </c>
      <c r="D514" s="231">
        <v>7.0505000000000004</v>
      </c>
      <c r="E514" s="231">
        <v>1.4053</v>
      </c>
      <c r="F514" s="231">
        <v>6.2434000000000003</v>
      </c>
      <c r="G514" s="231">
        <v>1.4217</v>
      </c>
      <c r="H514" s="231">
        <v>4.2050999999999998</v>
      </c>
      <c r="I514" s="231">
        <v>1.5298</v>
      </c>
      <c r="J514" s="231">
        <v>3.0366</v>
      </c>
      <c r="K514" s="231">
        <v>1.3913</v>
      </c>
      <c r="L514" s="231">
        <v>3.2905000000000002</v>
      </c>
      <c r="M514" s="231">
        <v>2.1974999999999998</v>
      </c>
      <c r="N514" s="231">
        <v>3.0331999999999999</v>
      </c>
      <c r="O514" s="231">
        <v>1.4224000000000001</v>
      </c>
      <c r="P514" s="231">
        <v>0</v>
      </c>
    </row>
    <row r="515" spans="1:16" s="255" customFormat="1" ht="15">
      <c r="A515" s="247">
        <v>38</v>
      </c>
      <c r="B515" s="231">
        <v>0</v>
      </c>
      <c r="C515" s="231">
        <v>0</v>
      </c>
      <c r="D515" s="231">
        <v>7.5254000000000003</v>
      </c>
      <c r="E515" s="231">
        <v>1.3907</v>
      </c>
      <c r="F515" s="231">
        <v>6.1974</v>
      </c>
      <c r="G515" s="231">
        <v>1.4136</v>
      </c>
      <c r="H515" s="231">
        <v>4.1669999999999998</v>
      </c>
      <c r="I515" s="231">
        <v>1.5162</v>
      </c>
      <c r="J515" s="231">
        <v>3.0123000000000002</v>
      </c>
      <c r="K515" s="231">
        <v>1.3906000000000001</v>
      </c>
      <c r="L515" s="231">
        <v>3.3085</v>
      </c>
      <c r="M515" s="231">
        <v>2.1842999999999999</v>
      </c>
      <c r="N515" s="231">
        <v>2.9603000000000002</v>
      </c>
      <c r="O515" s="231">
        <v>1.4220999999999999</v>
      </c>
      <c r="P515" s="231">
        <v>0</v>
      </c>
    </row>
    <row r="516" spans="1:16" s="255" customFormat="1" ht="15">
      <c r="A516" s="247">
        <v>39</v>
      </c>
      <c r="B516" s="231">
        <v>0</v>
      </c>
      <c r="C516" s="231">
        <v>0</v>
      </c>
      <c r="D516" s="231">
        <v>8.0002999999999993</v>
      </c>
      <c r="E516" s="231">
        <v>1.3759999999999999</v>
      </c>
      <c r="F516" s="231">
        <v>6.1515000000000004</v>
      </c>
      <c r="G516" s="231">
        <v>1.4056</v>
      </c>
      <c r="H516" s="231">
        <v>4.1289999999999996</v>
      </c>
      <c r="I516" s="231">
        <v>1.5024999999999999</v>
      </c>
      <c r="J516" s="231">
        <v>2.988</v>
      </c>
      <c r="K516" s="231">
        <v>1.3898999999999999</v>
      </c>
      <c r="L516" s="231">
        <v>3.3264</v>
      </c>
      <c r="M516" s="231">
        <v>2.1711</v>
      </c>
      <c r="N516" s="231">
        <v>2.8874</v>
      </c>
      <c r="O516" s="231">
        <v>1.4218</v>
      </c>
      <c r="P516" s="231">
        <v>0</v>
      </c>
    </row>
    <row r="517" spans="1:16" s="255" customFormat="1" ht="15">
      <c r="A517" s="247">
        <v>40</v>
      </c>
      <c r="B517" s="231">
        <v>0</v>
      </c>
      <c r="C517" s="231">
        <v>0</v>
      </c>
      <c r="D517" s="231">
        <v>8.4750999999999994</v>
      </c>
      <c r="E517" s="231">
        <v>1.3613999999999999</v>
      </c>
      <c r="F517" s="231">
        <v>6.1055999999999999</v>
      </c>
      <c r="G517" s="231">
        <v>1.3975</v>
      </c>
      <c r="H517" s="231">
        <v>4.0909000000000004</v>
      </c>
      <c r="I517" s="231">
        <v>1.4887999999999999</v>
      </c>
      <c r="J517" s="231">
        <v>2.9638</v>
      </c>
      <c r="K517" s="231">
        <v>1.3892</v>
      </c>
      <c r="L517" s="231">
        <v>3.3443999999999998</v>
      </c>
      <c r="M517" s="231">
        <v>2.1577999999999999</v>
      </c>
      <c r="N517" s="231">
        <v>2.8146</v>
      </c>
      <c r="O517" s="231">
        <v>1.4215</v>
      </c>
      <c r="P517" s="231">
        <v>0</v>
      </c>
    </row>
    <row r="518" spans="1:16" s="255" customFormat="1" ht="15">
      <c r="A518" s="247">
        <v>41</v>
      </c>
      <c r="B518" s="231">
        <v>0</v>
      </c>
      <c r="C518" s="231">
        <v>0</v>
      </c>
      <c r="D518" s="231">
        <v>8.9499999999999993</v>
      </c>
      <c r="E518" s="231">
        <v>1.3467</v>
      </c>
      <c r="F518" s="231">
        <v>6.0595999999999997</v>
      </c>
      <c r="G518" s="231">
        <v>1.3894</v>
      </c>
      <c r="H518" s="231">
        <v>4.0528000000000004</v>
      </c>
      <c r="I518" s="231">
        <v>1.4751000000000001</v>
      </c>
      <c r="J518" s="231">
        <v>2.9394999999999998</v>
      </c>
      <c r="K518" s="231">
        <v>1.3885000000000001</v>
      </c>
      <c r="L518" s="231">
        <v>3.3622999999999998</v>
      </c>
      <c r="M518" s="231">
        <v>2.1446000000000001</v>
      </c>
      <c r="N518" s="231">
        <v>2.7416999999999998</v>
      </c>
      <c r="O518" s="231">
        <v>1.4212</v>
      </c>
      <c r="P518" s="231">
        <v>0</v>
      </c>
    </row>
    <row r="519" spans="1:16" s="255" customFormat="1" ht="15">
      <c r="A519" s="247">
        <v>42</v>
      </c>
      <c r="B519" s="231">
        <v>0</v>
      </c>
      <c r="C519" s="231">
        <v>0</v>
      </c>
      <c r="D519" s="231">
        <v>9.4247999999999994</v>
      </c>
      <c r="E519" s="231">
        <v>1.3321000000000001</v>
      </c>
      <c r="F519" s="231">
        <v>6.0137</v>
      </c>
      <c r="G519" s="231">
        <v>1.3814</v>
      </c>
      <c r="H519" s="231">
        <v>4.0148000000000001</v>
      </c>
      <c r="I519" s="231">
        <v>1.4615</v>
      </c>
      <c r="J519" s="231">
        <v>2.9152</v>
      </c>
      <c r="K519" s="231">
        <v>1.3877999999999999</v>
      </c>
      <c r="L519" s="231">
        <v>3.3803000000000001</v>
      </c>
      <c r="M519" s="231">
        <v>2.1314000000000002</v>
      </c>
      <c r="N519" s="231">
        <v>2.6688000000000001</v>
      </c>
      <c r="O519" s="231">
        <v>1.4209000000000001</v>
      </c>
      <c r="P519" s="231">
        <v>0</v>
      </c>
    </row>
    <row r="520" spans="1:16" s="255" customFormat="1" ht="15">
      <c r="A520" s="247">
        <v>43</v>
      </c>
      <c r="B520" s="231">
        <v>0</v>
      </c>
      <c r="C520" s="231">
        <v>0</v>
      </c>
      <c r="D520" s="231">
        <v>9.0457999999999998</v>
      </c>
      <c r="E520" s="231">
        <v>1.3280000000000001</v>
      </c>
      <c r="F520" s="231">
        <v>5.8849</v>
      </c>
      <c r="G520" s="231">
        <v>1.3771</v>
      </c>
      <c r="H520" s="231">
        <v>4.0144000000000002</v>
      </c>
      <c r="I520" s="231">
        <v>1.4523999999999999</v>
      </c>
      <c r="J520" s="231">
        <v>3.02</v>
      </c>
      <c r="K520" s="231">
        <v>1.3871</v>
      </c>
      <c r="L520" s="231">
        <v>3.323</v>
      </c>
      <c r="M520" s="231">
        <v>2.1168</v>
      </c>
      <c r="N520" s="231">
        <v>2.6202999999999999</v>
      </c>
      <c r="O520" s="231">
        <v>1.4206000000000001</v>
      </c>
      <c r="P520" s="231">
        <v>0</v>
      </c>
    </row>
    <row r="521" spans="1:16" s="255" customFormat="1" ht="15">
      <c r="A521" s="247">
        <v>44</v>
      </c>
      <c r="B521" s="231">
        <v>0</v>
      </c>
      <c r="C521" s="231">
        <v>0</v>
      </c>
      <c r="D521" s="231">
        <v>8.6668000000000003</v>
      </c>
      <c r="E521" s="231">
        <v>1.3240000000000001</v>
      </c>
      <c r="F521" s="231">
        <v>5.7561</v>
      </c>
      <c r="G521" s="231">
        <v>1.3728</v>
      </c>
      <c r="H521" s="231">
        <v>4.0140000000000002</v>
      </c>
      <c r="I521" s="231">
        <v>1.4434</v>
      </c>
      <c r="J521" s="231">
        <v>3.1248</v>
      </c>
      <c r="K521" s="231">
        <v>1.3864000000000001</v>
      </c>
      <c r="L521" s="231">
        <v>3.2656000000000001</v>
      </c>
      <c r="M521" s="231">
        <v>2.1021999999999998</v>
      </c>
      <c r="N521" s="231">
        <v>2.5716999999999999</v>
      </c>
      <c r="O521" s="231">
        <v>1.4202999999999999</v>
      </c>
      <c r="P521" s="231">
        <v>0</v>
      </c>
    </row>
    <row r="522" spans="1:16" s="255" customFormat="1" ht="15">
      <c r="A522" s="247">
        <v>45</v>
      </c>
      <c r="B522" s="231">
        <v>0</v>
      </c>
      <c r="C522" s="231">
        <v>0</v>
      </c>
      <c r="D522" s="231">
        <v>9.1166</v>
      </c>
      <c r="E522" s="231">
        <v>1.4519</v>
      </c>
      <c r="F522" s="231">
        <v>6.19</v>
      </c>
      <c r="G522" s="231">
        <v>1.5054000000000001</v>
      </c>
      <c r="H522" s="231">
        <v>4.4149000000000003</v>
      </c>
      <c r="I522" s="231">
        <v>1.5778000000000001</v>
      </c>
      <c r="J522" s="231">
        <v>3.5525000000000002</v>
      </c>
      <c r="K522" s="231">
        <v>1.5243</v>
      </c>
      <c r="L522" s="231">
        <v>3.5291000000000001</v>
      </c>
      <c r="M522" s="231">
        <v>2.2963</v>
      </c>
      <c r="N522" s="231">
        <v>2.7755000000000001</v>
      </c>
      <c r="O522" s="231">
        <v>1.5620000000000001</v>
      </c>
      <c r="P522" s="231">
        <v>0</v>
      </c>
    </row>
    <row r="523" spans="1:16" s="255" customFormat="1" ht="15">
      <c r="A523" s="247">
        <v>46</v>
      </c>
      <c r="B523" s="231">
        <v>0</v>
      </c>
      <c r="C523" s="231">
        <v>0</v>
      </c>
      <c r="D523" s="231">
        <v>8.6997</v>
      </c>
      <c r="E523" s="231">
        <v>1.4475</v>
      </c>
      <c r="F523" s="231">
        <v>6.0483000000000002</v>
      </c>
      <c r="G523" s="231">
        <v>1.5005999999999999</v>
      </c>
      <c r="H523" s="231">
        <v>4.4145000000000003</v>
      </c>
      <c r="I523" s="231">
        <v>1.5679000000000001</v>
      </c>
      <c r="J523" s="231">
        <v>3.6678000000000002</v>
      </c>
      <c r="K523" s="231">
        <v>1.5235000000000001</v>
      </c>
      <c r="L523" s="231">
        <v>3.4661</v>
      </c>
      <c r="M523" s="231">
        <v>2.2801999999999998</v>
      </c>
      <c r="N523" s="231">
        <v>2.7221000000000002</v>
      </c>
      <c r="O523" s="231">
        <v>1.5616000000000001</v>
      </c>
      <c r="P523" s="231">
        <v>0</v>
      </c>
    </row>
    <row r="524" spans="1:16" s="255" customFormat="1" ht="15">
      <c r="A524" s="247">
        <v>47</v>
      </c>
      <c r="B524" s="231">
        <v>0</v>
      </c>
      <c r="C524" s="231">
        <v>0</v>
      </c>
      <c r="D524" s="231">
        <v>8.2827999999999999</v>
      </c>
      <c r="E524" s="231">
        <v>1.4430000000000001</v>
      </c>
      <c r="F524" s="231">
        <v>5.9066000000000001</v>
      </c>
      <c r="G524" s="231">
        <v>1.4959</v>
      </c>
      <c r="H524" s="231">
        <v>4.4139999999999997</v>
      </c>
      <c r="I524" s="231">
        <v>1.5580000000000001</v>
      </c>
      <c r="J524" s="231">
        <v>3.7829999999999999</v>
      </c>
      <c r="K524" s="231">
        <v>1.5227999999999999</v>
      </c>
      <c r="L524" s="231">
        <v>3.403</v>
      </c>
      <c r="M524" s="231">
        <v>2.2642000000000002</v>
      </c>
      <c r="N524" s="231">
        <v>2.6686999999999999</v>
      </c>
      <c r="O524" s="231">
        <v>1.5612999999999999</v>
      </c>
      <c r="P524" s="231">
        <v>0</v>
      </c>
    </row>
    <row r="525" spans="1:16" s="255" customFormat="1" ht="15">
      <c r="A525" s="247">
        <v>48</v>
      </c>
      <c r="B525" s="231">
        <v>0</v>
      </c>
      <c r="C525" s="231">
        <v>0</v>
      </c>
      <c r="D525" s="231">
        <v>7.8658999999999999</v>
      </c>
      <c r="E525" s="231">
        <v>1.4384999999999999</v>
      </c>
      <c r="F525" s="231">
        <v>5.7648999999999999</v>
      </c>
      <c r="G525" s="231">
        <v>1.4912000000000001</v>
      </c>
      <c r="H525" s="231">
        <v>4.4135</v>
      </c>
      <c r="I525" s="231">
        <v>1.548</v>
      </c>
      <c r="J525" s="231">
        <v>3.8982999999999999</v>
      </c>
      <c r="K525" s="231">
        <v>1.522</v>
      </c>
      <c r="L525" s="231">
        <v>3.34</v>
      </c>
      <c r="M525" s="231">
        <v>2.2481</v>
      </c>
      <c r="N525" s="231">
        <v>2.6153</v>
      </c>
      <c r="O525" s="231">
        <v>1.5609999999999999</v>
      </c>
      <c r="P525" s="231">
        <v>0</v>
      </c>
    </row>
    <row r="526" spans="1:16" s="255" customFormat="1" ht="15">
      <c r="A526" s="247">
        <v>49</v>
      </c>
      <c r="B526" s="231">
        <v>0</v>
      </c>
      <c r="C526" s="231">
        <v>0</v>
      </c>
      <c r="D526" s="231">
        <v>7.4489999999999998</v>
      </c>
      <c r="E526" s="231">
        <v>1.4340999999999999</v>
      </c>
      <c r="F526" s="231">
        <v>5.6233000000000004</v>
      </c>
      <c r="G526" s="231">
        <v>1.4864999999999999</v>
      </c>
      <c r="H526" s="231">
        <v>4.4131</v>
      </c>
      <c r="I526" s="231">
        <v>1.5381</v>
      </c>
      <c r="J526" s="231">
        <v>4.0136000000000003</v>
      </c>
      <c r="K526" s="231">
        <v>1.5213000000000001</v>
      </c>
      <c r="L526" s="231">
        <v>3.2768999999999999</v>
      </c>
      <c r="M526" s="231">
        <v>2.2320000000000002</v>
      </c>
      <c r="N526" s="231">
        <v>2.5619000000000001</v>
      </c>
      <c r="O526" s="231">
        <v>1.5607</v>
      </c>
      <c r="P526" s="231">
        <v>0</v>
      </c>
    </row>
    <row r="527" spans="1:16" s="255" customFormat="1" ht="15">
      <c r="A527" s="247">
        <v>50</v>
      </c>
      <c r="B527" s="231">
        <v>0</v>
      </c>
      <c r="C527" s="231">
        <v>0</v>
      </c>
      <c r="D527" s="231">
        <v>7.0320999999999998</v>
      </c>
      <c r="E527" s="231">
        <v>1.4296</v>
      </c>
      <c r="F527" s="231">
        <v>5.4816000000000003</v>
      </c>
      <c r="G527" s="231">
        <v>1.4818</v>
      </c>
      <c r="H527" s="231">
        <v>4.4126000000000003</v>
      </c>
      <c r="I527" s="231">
        <v>1.5282</v>
      </c>
      <c r="J527" s="231">
        <v>4.1288</v>
      </c>
      <c r="K527" s="231">
        <v>1.5205</v>
      </c>
      <c r="L527" s="231">
        <v>3.2138</v>
      </c>
      <c r="M527" s="231">
        <v>2.2160000000000002</v>
      </c>
      <c r="N527" s="231">
        <v>2.5085000000000002</v>
      </c>
      <c r="O527" s="231">
        <v>1.5603</v>
      </c>
      <c r="P527" s="231">
        <v>0</v>
      </c>
    </row>
    <row r="528" spans="1:16" s="255" customFormat="1" ht="15">
      <c r="A528" s="247">
        <v>51</v>
      </c>
      <c r="B528" s="231">
        <v>0</v>
      </c>
      <c r="C528" s="231">
        <v>0</v>
      </c>
      <c r="D528" s="231">
        <v>6.6151999999999997</v>
      </c>
      <c r="E528" s="231">
        <v>1.4251</v>
      </c>
      <c r="F528" s="231">
        <v>5.3399000000000001</v>
      </c>
      <c r="G528" s="231">
        <v>1.4770000000000001</v>
      </c>
      <c r="H528" s="231">
        <v>4.4122000000000003</v>
      </c>
      <c r="I528" s="231">
        <v>1.5183</v>
      </c>
      <c r="J528" s="231">
        <v>4.2441000000000004</v>
      </c>
      <c r="K528" s="231">
        <v>1.5197000000000001</v>
      </c>
      <c r="L528" s="231">
        <v>3.1507999999999998</v>
      </c>
      <c r="M528" s="231">
        <v>2.1999</v>
      </c>
      <c r="N528" s="231">
        <v>2.4550999999999998</v>
      </c>
      <c r="O528" s="231">
        <v>1.56</v>
      </c>
      <c r="P528" s="231">
        <v>0</v>
      </c>
    </row>
    <row r="529" spans="1:16" s="255" customFormat="1" ht="15">
      <c r="A529" s="247">
        <v>52</v>
      </c>
      <c r="B529" s="231">
        <v>0</v>
      </c>
      <c r="C529" s="231">
        <v>0</v>
      </c>
      <c r="D529" s="231">
        <v>6.1982999999999997</v>
      </c>
      <c r="E529" s="231">
        <v>1.4207000000000001</v>
      </c>
      <c r="F529" s="231">
        <v>5.1981999999999999</v>
      </c>
      <c r="G529" s="231">
        <v>1.4722999999999999</v>
      </c>
      <c r="H529" s="231">
        <v>4.4116999999999997</v>
      </c>
      <c r="I529" s="231">
        <v>1.5083</v>
      </c>
      <c r="J529" s="231">
        <v>4.3593000000000002</v>
      </c>
      <c r="K529" s="231">
        <v>1.5189999999999999</v>
      </c>
      <c r="L529" s="231">
        <v>3.0876999999999999</v>
      </c>
      <c r="M529" s="231">
        <v>2.1838000000000002</v>
      </c>
      <c r="N529" s="231">
        <v>2.4016999999999999</v>
      </c>
      <c r="O529" s="231">
        <v>1.5597000000000001</v>
      </c>
      <c r="P529" s="231">
        <v>0</v>
      </c>
    </row>
    <row r="530" spans="1:16" s="255" customFormat="1" ht="15">
      <c r="A530" s="247">
        <v>53</v>
      </c>
      <c r="B530" s="231">
        <v>0</v>
      </c>
      <c r="C530" s="231">
        <v>0</v>
      </c>
      <c r="D530" s="231">
        <v>5.7813999999999997</v>
      </c>
      <c r="E530" s="231">
        <v>1.4161999999999999</v>
      </c>
      <c r="F530" s="231">
        <v>5.0564999999999998</v>
      </c>
      <c r="G530" s="231">
        <v>1.4676</v>
      </c>
      <c r="H530" s="231">
        <v>4.4112999999999998</v>
      </c>
      <c r="I530" s="231">
        <v>1.4984</v>
      </c>
      <c r="J530" s="231">
        <v>4.4745999999999997</v>
      </c>
      <c r="K530" s="231">
        <v>1.5182</v>
      </c>
      <c r="L530" s="231">
        <v>3.0246</v>
      </c>
      <c r="M530" s="231">
        <v>2.1678000000000002</v>
      </c>
      <c r="N530" s="231">
        <v>2.3483000000000001</v>
      </c>
      <c r="O530" s="231">
        <v>1.5593999999999999</v>
      </c>
      <c r="P530" s="231">
        <v>0</v>
      </c>
    </row>
    <row r="531" spans="1:16" s="255" customFormat="1" ht="15">
      <c r="A531" s="247">
        <v>54</v>
      </c>
      <c r="B531" s="231">
        <v>0</v>
      </c>
      <c r="C531" s="231">
        <v>0</v>
      </c>
      <c r="D531" s="231">
        <v>5.3646000000000003</v>
      </c>
      <c r="E531" s="231">
        <v>1.4117</v>
      </c>
      <c r="F531" s="231">
        <v>4.9147999999999996</v>
      </c>
      <c r="G531" s="231">
        <v>1.4629000000000001</v>
      </c>
      <c r="H531" s="231">
        <v>4.4108000000000001</v>
      </c>
      <c r="I531" s="231">
        <v>1.4884999999999999</v>
      </c>
      <c r="J531" s="231">
        <v>4.5899000000000001</v>
      </c>
      <c r="K531" s="231">
        <v>1.5175000000000001</v>
      </c>
      <c r="L531" s="231">
        <v>2.9615999999999998</v>
      </c>
      <c r="M531" s="231">
        <v>2.1516999999999999</v>
      </c>
      <c r="N531" s="231">
        <v>2.2949000000000002</v>
      </c>
      <c r="O531" s="231">
        <v>1.5589999999999999</v>
      </c>
      <c r="P531" s="231">
        <v>0</v>
      </c>
    </row>
    <row r="532" spans="1:16" s="255" customFormat="1" ht="15">
      <c r="A532" s="247">
        <v>55</v>
      </c>
      <c r="B532" s="231">
        <v>0</v>
      </c>
      <c r="C532" s="231">
        <v>0</v>
      </c>
      <c r="D532" s="231">
        <v>5.2967000000000004</v>
      </c>
      <c r="E532" s="231">
        <v>1.4103000000000001</v>
      </c>
      <c r="F532" s="231">
        <v>4.7901999999999996</v>
      </c>
      <c r="G532" s="231">
        <v>1.456</v>
      </c>
      <c r="H532" s="231">
        <v>4.3589000000000002</v>
      </c>
      <c r="I532" s="231">
        <v>1.4803999999999999</v>
      </c>
      <c r="J532" s="231">
        <v>4.4870000000000001</v>
      </c>
      <c r="K532" s="231">
        <v>1.5146999999999999</v>
      </c>
      <c r="L532" s="231">
        <v>2.9517000000000002</v>
      </c>
      <c r="M532" s="231">
        <v>2.1286</v>
      </c>
      <c r="N532" s="231">
        <v>2.2538</v>
      </c>
      <c r="O532" s="231">
        <v>1.5587</v>
      </c>
      <c r="P532" s="231">
        <v>0</v>
      </c>
    </row>
    <row r="533" spans="1:16" s="255" customFormat="1" ht="15">
      <c r="A533" s="247">
        <v>56</v>
      </c>
      <c r="B533" s="231">
        <v>0</v>
      </c>
      <c r="C533" s="231">
        <v>0</v>
      </c>
      <c r="D533" s="231">
        <v>5.2289000000000003</v>
      </c>
      <c r="E533" s="231">
        <v>1.4088000000000001</v>
      </c>
      <c r="F533" s="231">
        <v>4.6657000000000002</v>
      </c>
      <c r="G533" s="231">
        <v>1.4491000000000001</v>
      </c>
      <c r="H533" s="231">
        <v>4.3070000000000004</v>
      </c>
      <c r="I533" s="231">
        <v>1.4723999999999999</v>
      </c>
      <c r="J533" s="231">
        <v>4.3841999999999999</v>
      </c>
      <c r="K533" s="231">
        <v>1.5119</v>
      </c>
      <c r="L533" s="231">
        <v>2.9418000000000002</v>
      </c>
      <c r="M533" s="231">
        <v>2.1055999999999999</v>
      </c>
      <c r="N533" s="231">
        <v>2.2126000000000001</v>
      </c>
      <c r="O533" s="231">
        <v>1.5584</v>
      </c>
      <c r="P533" s="231">
        <v>0</v>
      </c>
    </row>
    <row r="534" spans="1:16" s="255" customFormat="1" ht="15">
      <c r="A534" s="247">
        <v>57</v>
      </c>
      <c r="B534" s="231">
        <v>0</v>
      </c>
      <c r="C534" s="231">
        <v>0</v>
      </c>
      <c r="D534" s="231">
        <v>5.1611000000000002</v>
      </c>
      <c r="E534" s="231">
        <v>1.4074</v>
      </c>
      <c r="F534" s="231">
        <v>4.5411000000000001</v>
      </c>
      <c r="G534" s="231">
        <v>1.4421999999999999</v>
      </c>
      <c r="H534" s="231">
        <v>4.2550999999999997</v>
      </c>
      <c r="I534" s="231">
        <v>1.4642999999999999</v>
      </c>
      <c r="J534" s="231">
        <v>4.2812999999999999</v>
      </c>
      <c r="K534" s="231">
        <v>1.5092000000000001</v>
      </c>
      <c r="L534" s="231">
        <v>2.9318</v>
      </c>
      <c r="M534" s="231">
        <v>2.0825</v>
      </c>
      <c r="N534" s="231">
        <v>2.1714000000000002</v>
      </c>
      <c r="O534" s="231">
        <v>1.5580000000000001</v>
      </c>
      <c r="P534" s="231">
        <v>0</v>
      </c>
    </row>
    <row r="535" spans="1:16" s="255" customFormat="1" ht="15">
      <c r="A535" s="247">
        <v>58</v>
      </c>
      <c r="B535" s="231">
        <v>0</v>
      </c>
      <c r="C535" s="231">
        <v>0</v>
      </c>
      <c r="D535" s="231">
        <v>5.0933000000000002</v>
      </c>
      <c r="E535" s="231">
        <v>1.4058999999999999</v>
      </c>
      <c r="F535" s="231">
        <v>4.4165000000000001</v>
      </c>
      <c r="G535" s="231">
        <v>1.4353</v>
      </c>
      <c r="H535" s="231">
        <v>4.2031999999999998</v>
      </c>
      <c r="I535" s="231">
        <v>1.4562999999999999</v>
      </c>
      <c r="J535" s="231">
        <v>4.1784999999999997</v>
      </c>
      <c r="K535" s="231">
        <v>1.5064</v>
      </c>
      <c r="L535" s="231">
        <v>2.9218999999999999</v>
      </c>
      <c r="M535" s="231">
        <v>2.0594000000000001</v>
      </c>
      <c r="N535" s="231">
        <v>2.1301999999999999</v>
      </c>
      <c r="O535" s="231">
        <v>1.5577000000000001</v>
      </c>
      <c r="P535" s="231">
        <v>0</v>
      </c>
    </row>
    <row r="536" spans="1:16" s="255" customFormat="1" ht="15">
      <c r="A536" s="247">
        <v>59</v>
      </c>
      <c r="B536" s="231">
        <v>0</v>
      </c>
      <c r="C536" s="231">
        <v>0</v>
      </c>
      <c r="D536" s="231">
        <v>5.0255000000000001</v>
      </c>
      <c r="E536" s="231">
        <v>1.4044000000000001</v>
      </c>
      <c r="F536" s="231">
        <v>4.2919</v>
      </c>
      <c r="G536" s="231">
        <v>1.4283999999999999</v>
      </c>
      <c r="H536" s="231">
        <v>4.1513</v>
      </c>
      <c r="I536" s="231">
        <v>1.4481999999999999</v>
      </c>
      <c r="J536" s="231">
        <v>4.0757000000000003</v>
      </c>
      <c r="K536" s="231">
        <v>1.5037</v>
      </c>
      <c r="L536" s="231">
        <v>2.9119999999999999</v>
      </c>
      <c r="M536" s="231">
        <v>2.0364</v>
      </c>
      <c r="N536" s="231">
        <v>2.089</v>
      </c>
      <c r="O536" s="231">
        <v>1.5573999999999999</v>
      </c>
      <c r="P536" s="231">
        <v>0</v>
      </c>
    </row>
    <row r="537" spans="1:16" s="255" customFormat="1" ht="15">
      <c r="A537" s="247">
        <v>60</v>
      </c>
      <c r="B537" s="231">
        <v>0</v>
      </c>
      <c r="C537" s="231">
        <v>0</v>
      </c>
      <c r="D537" s="231">
        <v>4.9577</v>
      </c>
      <c r="E537" s="231">
        <v>1.403</v>
      </c>
      <c r="F537" s="231">
        <v>4.1673</v>
      </c>
      <c r="G537" s="231">
        <v>1.4215</v>
      </c>
      <c r="H537" s="231">
        <v>4.0994000000000002</v>
      </c>
      <c r="I537" s="231">
        <v>1.4401999999999999</v>
      </c>
      <c r="J537" s="231">
        <v>3.9727999999999999</v>
      </c>
      <c r="K537" s="231">
        <v>1.5008999999999999</v>
      </c>
      <c r="L537" s="231">
        <v>2.9020999999999999</v>
      </c>
      <c r="M537" s="231">
        <v>2.0133000000000001</v>
      </c>
      <c r="N537" s="231">
        <v>2.0478999999999998</v>
      </c>
      <c r="O537" s="231">
        <v>1.5570999999999999</v>
      </c>
      <c r="P537" s="231">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537"/>
  <sheetViews>
    <sheetView workbookViewId="0">
      <selection activeCell="A7" sqref="A7:P68"/>
    </sheetView>
  </sheetViews>
  <sheetFormatPr defaultRowHeight="13.5"/>
  <cols>
    <col min="1" max="1" width="13.140625" style="1" bestFit="1" customWidth="1"/>
    <col min="2" max="2" width="6.5703125" style="75" bestFit="1" customWidth="1"/>
    <col min="3" max="3" width="7.28515625" style="75" bestFit="1" customWidth="1"/>
    <col min="4" max="13" width="7.5703125" style="75" bestFit="1" customWidth="1"/>
    <col min="14" max="16" width="6.5703125" style="75" bestFit="1" customWidth="1"/>
    <col min="17" max="16384" width="9.140625" style="217"/>
  </cols>
  <sheetData>
    <row r="1" spans="1:21">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474" t="s">
        <v>11140</v>
      </c>
      <c r="E1" s="475"/>
      <c r="F1" s="475"/>
      <c r="G1" s="475"/>
      <c r="H1" s="475"/>
      <c r="I1" s="475"/>
      <c r="J1" s="475"/>
      <c r="K1" s="475"/>
      <c r="L1" s="475"/>
      <c r="M1" s="475"/>
      <c r="N1" s="475"/>
      <c r="O1" s="475"/>
      <c r="P1" s="475"/>
    </row>
    <row r="2" spans="1:21" ht="15">
      <c r="U2" s="231"/>
    </row>
    <row r="3" spans="1:21">
      <c r="A3" s="73" t="e">
        <f>HLOOKUP('Calculatrice des coûts NMETI'!$I$22, B7:P68, MATCH('Calculatrice des coûts NMETI'!$K$22,A7:A68))</f>
        <v>#N/A</v>
      </c>
    </row>
    <row r="4" spans="1:21" s="253" customFormat="1">
      <c r="A4" s="467" t="s">
        <v>11449</v>
      </c>
      <c r="B4" s="467"/>
      <c r="C4" s="467"/>
      <c r="D4" s="467"/>
      <c r="E4" s="467"/>
      <c r="F4" s="467"/>
      <c r="G4" s="467"/>
      <c r="H4" s="467"/>
      <c r="I4" s="467"/>
      <c r="J4" s="467"/>
      <c r="K4" s="467"/>
      <c r="L4" s="467"/>
      <c r="M4" s="467"/>
      <c r="N4" s="467"/>
      <c r="O4" s="467"/>
      <c r="P4" s="467"/>
    </row>
    <row r="5" spans="1:21" s="255" customFormat="1">
      <c r="A5" s="471" t="s">
        <v>9426</v>
      </c>
      <c r="B5" s="471"/>
      <c r="C5" s="471"/>
      <c r="D5" s="471"/>
      <c r="E5" s="471"/>
      <c r="F5" s="471"/>
      <c r="G5" s="471"/>
      <c r="H5" s="471"/>
      <c r="I5" s="471"/>
      <c r="J5" s="471"/>
      <c r="K5" s="471"/>
      <c r="L5" s="471"/>
      <c r="M5" s="471"/>
      <c r="N5" s="471"/>
      <c r="O5" s="471"/>
      <c r="P5" s="471"/>
    </row>
    <row r="6" spans="1:21" s="255" customFormat="1">
      <c r="A6" s="77" t="s">
        <v>11455</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21" s="255" customFormat="1">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21" s="255" customFormat="1" ht="15">
      <c r="A8" s="247">
        <v>0</v>
      </c>
      <c r="B8" s="231">
        <v>0</v>
      </c>
      <c r="C8" s="231">
        <v>0</v>
      </c>
      <c r="D8" s="231">
        <v>38.501300000000001</v>
      </c>
      <c r="E8" s="231">
        <v>5.6180000000000003</v>
      </c>
      <c r="F8" s="231">
        <v>38.465400000000002</v>
      </c>
      <c r="G8" s="231">
        <v>7.5673000000000004</v>
      </c>
      <c r="H8" s="231">
        <v>33.953400000000002</v>
      </c>
      <c r="I8" s="231">
        <v>8.4220000000000006</v>
      </c>
      <c r="J8" s="231">
        <v>21.668199999999999</v>
      </c>
      <c r="K8" s="231">
        <v>10.198600000000001</v>
      </c>
      <c r="L8" s="231">
        <v>17.066099999999999</v>
      </c>
      <c r="M8" s="231">
        <v>7.3243999999999998</v>
      </c>
      <c r="N8" s="231">
        <v>0</v>
      </c>
      <c r="O8" s="231">
        <v>0</v>
      </c>
      <c r="P8" s="231">
        <v>0</v>
      </c>
    </row>
    <row r="9" spans="1:21" s="255" customFormat="1" ht="15">
      <c r="A9" s="247">
        <v>1</v>
      </c>
      <c r="B9" s="231">
        <v>0</v>
      </c>
      <c r="C9" s="231">
        <v>0</v>
      </c>
      <c r="D9" s="231">
        <v>34.223399999999998</v>
      </c>
      <c r="E9" s="231">
        <v>4.9938000000000002</v>
      </c>
      <c r="F9" s="231">
        <v>34.191499999999998</v>
      </c>
      <c r="G9" s="231">
        <v>6.7264999999999997</v>
      </c>
      <c r="H9" s="231">
        <v>30.180800000000001</v>
      </c>
      <c r="I9" s="231">
        <v>7.4862000000000002</v>
      </c>
      <c r="J9" s="231">
        <v>19.2606</v>
      </c>
      <c r="K9" s="231">
        <v>9.0654000000000003</v>
      </c>
      <c r="L9" s="231">
        <v>15.1698</v>
      </c>
      <c r="M9" s="231">
        <v>6.5106000000000002</v>
      </c>
      <c r="N9" s="231">
        <v>0</v>
      </c>
      <c r="O9" s="231">
        <v>0</v>
      </c>
      <c r="P9" s="231">
        <v>0</v>
      </c>
    </row>
    <row r="10" spans="1:21" s="255" customFormat="1" ht="15">
      <c r="A10" s="247">
        <v>2</v>
      </c>
      <c r="B10" s="231">
        <v>0</v>
      </c>
      <c r="C10" s="231">
        <v>0</v>
      </c>
      <c r="D10" s="231">
        <v>29.945499999999999</v>
      </c>
      <c r="E10" s="231">
        <v>4.3696000000000002</v>
      </c>
      <c r="F10" s="231">
        <v>29.9175</v>
      </c>
      <c r="G10" s="231">
        <v>5.8856999999999999</v>
      </c>
      <c r="H10" s="231">
        <v>26.408200000000001</v>
      </c>
      <c r="I10" s="231">
        <v>6.5505000000000004</v>
      </c>
      <c r="J10" s="231">
        <v>16.853100000000001</v>
      </c>
      <c r="K10" s="231">
        <v>7.9322999999999997</v>
      </c>
      <c r="L10" s="231">
        <v>13.2736</v>
      </c>
      <c r="M10" s="231">
        <v>5.6966999999999999</v>
      </c>
      <c r="N10" s="231">
        <v>0</v>
      </c>
      <c r="O10" s="231">
        <v>0</v>
      </c>
      <c r="P10" s="231">
        <v>0</v>
      </c>
    </row>
    <row r="11" spans="1:21" s="255" customFormat="1" ht="15">
      <c r="A11" s="247">
        <v>3</v>
      </c>
      <c r="B11" s="231">
        <v>0</v>
      </c>
      <c r="C11" s="231">
        <v>0</v>
      </c>
      <c r="D11" s="231">
        <v>25.6675</v>
      </c>
      <c r="E11" s="231">
        <v>3.7452999999999999</v>
      </c>
      <c r="F11" s="231">
        <v>25.643599999999999</v>
      </c>
      <c r="G11" s="231">
        <v>5.0449000000000002</v>
      </c>
      <c r="H11" s="231">
        <v>22.6356</v>
      </c>
      <c r="I11" s="231">
        <v>5.6147</v>
      </c>
      <c r="J11" s="231">
        <v>14.445499999999999</v>
      </c>
      <c r="K11" s="231">
        <v>6.7991000000000001</v>
      </c>
      <c r="L11" s="231">
        <v>11.3774</v>
      </c>
      <c r="M11" s="231">
        <v>4.8829000000000002</v>
      </c>
      <c r="N11" s="231">
        <v>0</v>
      </c>
      <c r="O11" s="231">
        <v>0</v>
      </c>
      <c r="P11" s="231">
        <v>0</v>
      </c>
    </row>
    <row r="12" spans="1:21" s="255" customFormat="1" ht="15">
      <c r="A12" s="247">
        <v>4</v>
      </c>
      <c r="B12" s="231">
        <v>0</v>
      </c>
      <c r="C12" s="231">
        <v>0</v>
      </c>
      <c r="D12" s="231">
        <v>21.389600000000002</v>
      </c>
      <c r="E12" s="231">
        <v>3.1211000000000002</v>
      </c>
      <c r="F12" s="231">
        <v>21.369700000000002</v>
      </c>
      <c r="G12" s="231">
        <v>4.2039999999999997</v>
      </c>
      <c r="H12" s="231">
        <v>18.863</v>
      </c>
      <c r="I12" s="231">
        <v>4.6788999999999996</v>
      </c>
      <c r="J12" s="231">
        <v>12.0379</v>
      </c>
      <c r="K12" s="231">
        <v>5.6658999999999997</v>
      </c>
      <c r="L12" s="231">
        <v>9.4810999999999996</v>
      </c>
      <c r="M12" s="231">
        <v>4.0690999999999997</v>
      </c>
      <c r="N12" s="231">
        <v>0</v>
      </c>
      <c r="O12" s="231">
        <v>0</v>
      </c>
      <c r="P12" s="231">
        <v>0</v>
      </c>
    </row>
    <row r="13" spans="1:21" s="255" customFormat="1" ht="15">
      <c r="A13" s="247">
        <v>5</v>
      </c>
      <c r="B13" s="231">
        <v>0</v>
      </c>
      <c r="C13" s="231">
        <v>0</v>
      </c>
      <c r="D13" s="231">
        <v>17.111699999999999</v>
      </c>
      <c r="E13" s="231">
        <v>2.4969000000000001</v>
      </c>
      <c r="F13" s="231">
        <v>17.095700000000001</v>
      </c>
      <c r="G13" s="231">
        <v>3.3632</v>
      </c>
      <c r="H13" s="231">
        <v>15.090400000000001</v>
      </c>
      <c r="I13" s="231">
        <v>3.7431000000000001</v>
      </c>
      <c r="J13" s="231">
        <v>9.6303000000000001</v>
      </c>
      <c r="K13" s="231">
        <v>4.5327000000000002</v>
      </c>
      <c r="L13" s="231">
        <v>7.5849000000000002</v>
      </c>
      <c r="M13" s="231">
        <v>3.2553000000000001</v>
      </c>
      <c r="N13" s="231">
        <v>0</v>
      </c>
      <c r="O13" s="231">
        <v>0</v>
      </c>
      <c r="P13" s="231">
        <v>0</v>
      </c>
    </row>
    <row r="14" spans="1:21" s="255" customFormat="1" ht="15">
      <c r="A14" s="247">
        <v>6</v>
      </c>
      <c r="B14" s="231">
        <v>0</v>
      </c>
      <c r="C14" s="231">
        <v>0</v>
      </c>
      <c r="D14" s="231">
        <v>12.8338</v>
      </c>
      <c r="E14" s="231">
        <v>1.8727</v>
      </c>
      <c r="F14" s="231">
        <v>12.8218</v>
      </c>
      <c r="G14" s="231">
        <v>2.5224000000000002</v>
      </c>
      <c r="H14" s="231">
        <v>11.3178</v>
      </c>
      <c r="I14" s="231">
        <v>2.8073000000000001</v>
      </c>
      <c r="J14" s="231">
        <v>7.2226999999999997</v>
      </c>
      <c r="K14" s="231">
        <v>3.3995000000000002</v>
      </c>
      <c r="L14" s="231">
        <v>5.6886999999999999</v>
      </c>
      <c r="M14" s="231">
        <v>2.4415</v>
      </c>
      <c r="N14" s="231">
        <v>0</v>
      </c>
      <c r="O14" s="231">
        <v>0</v>
      </c>
      <c r="P14" s="231">
        <v>0</v>
      </c>
    </row>
    <row r="15" spans="1:21" s="255" customFormat="1" ht="15">
      <c r="A15" s="247">
        <v>7</v>
      </c>
      <c r="B15" s="231">
        <v>0</v>
      </c>
      <c r="C15" s="231">
        <v>0</v>
      </c>
      <c r="D15" s="231">
        <v>12.8102</v>
      </c>
      <c r="E15" s="231">
        <v>1.8207</v>
      </c>
      <c r="F15" s="231">
        <v>12.2681</v>
      </c>
      <c r="G15" s="231">
        <v>2.4523999999999999</v>
      </c>
      <c r="H15" s="231">
        <v>10.9847</v>
      </c>
      <c r="I15" s="231">
        <v>2.7294</v>
      </c>
      <c r="J15" s="231">
        <v>7.18</v>
      </c>
      <c r="K15" s="231">
        <v>3.3050999999999999</v>
      </c>
      <c r="L15" s="231">
        <v>5.6947000000000001</v>
      </c>
      <c r="M15" s="231">
        <v>2.3736000000000002</v>
      </c>
      <c r="N15" s="231">
        <v>0</v>
      </c>
      <c r="O15" s="231">
        <v>0</v>
      </c>
      <c r="P15" s="231">
        <v>0</v>
      </c>
    </row>
    <row r="16" spans="1:21" s="255" customFormat="1" ht="15">
      <c r="A16" s="247">
        <v>8</v>
      </c>
      <c r="B16" s="231">
        <v>0</v>
      </c>
      <c r="C16" s="231">
        <v>0</v>
      </c>
      <c r="D16" s="231">
        <v>12.7866</v>
      </c>
      <c r="E16" s="231">
        <v>1.7685999999999999</v>
      </c>
      <c r="F16" s="231">
        <v>11.714499999999999</v>
      </c>
      <c r="G16" s="231">
        <v>2.3822999999999999</v>
      </c>
      <c r="H16" s="231">
        <v>10.6515</v>
      </c>
      <c r="I16" s="231">
        <v>2.6514000000000002</v>
      </c>
      <c r="J16" s="231">
        <v>7.1372999999999998</v>
      </c>
      <c r="K16" s="231">
        <v>3.2107000000000001</v>
      </c>
      <c r="L16" s="231">
        <v>5.7007000000000003</v>
      </c>
      <c r="M16" s="231">
        <v>2.3058000000000001</v>
      </c>
      <c r="N16" s="231">
        <v>0</v>
      </c>
      <c r="O16" s="231">
        <v>0</v>
      </c>
      <c r="P16" s="231">
        <v>0</v>
      </c>
    </row>
    <row r="17" spans="1:16" s="255" customFormat="1" ht="15">
      <c r="A17" s="247">
        <v>9</v>
      </c>
      <c r="B17" s="231">
        <v>0</v>
      </c>
      <c r="C17" s="231">
        <v>0</v>
      </c>
      <c r="D17" s="231">
        <v>12.7631</v>
      </c>
      <c r="E17" s="231">
        <v>1.7165999999999999</v>
      </c>
      <c r="F17" s="231">
        <v>11.1608</v>
      </c>
      <c r="G17" s="231">
        <v>2.3121999999999998</v>
      </c>
      <c r="H17" s="231">
        <v>10.318300000000001</v>
      </c>
      <c r="I17" s="231">
        <v>2.5733999999999999</v>
      </c>
      <c r="J17" s="231">
        <v>7.0945999999999998</v>
      </c>
      <c r="K17" s="231">
        <v>3.1162000000000001</v>
      </c>
      <c r="L17" s="231">
        <v>5.7068000000000003</v>
      </c>
      <c r="M17" s="231">
        <v>2.238</v>
      </c>
      <c r="N17" s="231">
        <v>0</v>
      </c>
      <c r="O17" s="231">
        <v>0</v>
      </c>
      <c r="P17" s="231">
        <v>0</v>
      </c>
    </row>
    <row r="18" spans="1:16" s="255" customFormat="1" ht="15">
      <c r="A18" s="247">
        <v>10</v>
      </c>
      <c r="B18" s="231">
        <v>0</v>
      </c>
      <c r="C18" s="231">
        <v>0</v>
      </c>
      <c r="D18" s="231">
        <v>12.7395</v>
      </c>
      <c r="E18" s="231">
        <v>1.6646000000000001</v>
      </c>
      <c r="F18" s="231">
        <v>10.607200000000001</v>
      </c>
      <c r="G18" s="231">
        <v>2.2422</v>
      </c>
      <c r="H18" s="231">
        <v>9.9852000000000007</v>
      </c>
      <c r="I18" s="231">
        <v>2.4954000000000001</v>
      </c>
      <c r="J18" s="231">
        <v>7.0518999999999998</v>
      </c>
      <c r="K18" s="231">
        <v>3.0217999999999998</v>
      </c>
      <c r="L18" s="231">
        <v>5.7127999999999997</v>
      </c>
      <c r="M18" s="231">
        <v>2.1701999999999999</v>
      </c>
      <c r="N18" s="231">
        <v>0</v>
      </c>
      <c r="O18" s="231">
        <v>0</v>
      </c>
      <c r="P18" s="231">
        <v>0</v>
      </c>
    </row>
    <row r="19" spans="1:16" s="255" customFormat="1" ht="15">
      <c r="A19" s="247">
        <v>11</v>
      </c>
      <c r="B19" s="231">
        <v>0</v>
      </c>
      <c r="C19" s="231">
        <v>0</v>
      </c>
      <c r="D19" s="231">
        <v>12.7159</v>
      </c>
      <c r="E19" s="231">
        <v>1.6126</v>
      </c>
      <c r="F19" s="231">
        <v>10.0535</v>
      </c>
      <c r="G19" s="231">
        <v>2.1720999999999999</v>
      </c>
      <c r="H19" s="231">
        <v>9.6519999999999992</v>
      </c>
      <c r="I19" s="231">
        <v>2.4174000000000002</v>
      </c>
      <c r="J19" s="231">
        <v>7.0091000000000001</v>
      </c>
      <c r="K19" s="231">
        <v>2.9274</v>
      </c>
      <c r="L19" s="231">
        <v>5.7187999999999999</v>
      </c>
      <c r="M19" s="231">
        <v>2.1023999999999998</v>
      </c>
      <c r="N19" s="231">
        <v>0</v>
      </c>
      <c r="O19" s="231">
        <v>0</v>
      </c>
      <c r="P19" s="231">
        <v>0</v>
      </c>
    </row>
    <row r="20" spans="1:16" s="255" customFormat="1" ht="15">
      <c r="A20" s="247">
        <v>12</v>
      </c>
      <c r="B20" s="231">
        <v>0</v>
      </c>
      <c r="C20" s="231">
        <v>0</v>
      </c>
      <c r="D20" s="231">
        <v>12.692399999999999</v>
      </c>
      <c r="E20" s="231">
        <v>1.5606</v>
      </c>
      <c r="F20" s="231">
        <v>9.4999000000000002</v>
      </c>
      <c r="G20" s="231">
        <v>2.1019999999999999</v>
      </c>
      <c r="H20" s="231">
        <v>9.3188999999999993</v>
      </c>
      <c r="I20" s="231">
        <v>2.3395000000000001</v>
      </c>
      <c r="J20" s="231">
        <v>6.9664000000000001</v>
      </c>
      <c r="K20" s="231">
        <v>2.8330000000000002</v>
      </c>
      <c r="L20" s="231">
        <v>5.7248999999999999</v>
      </c>
      <c r="M20" s="231">
        <v>2.0345</v>
      </c>
      <c r="N20" s="231">
        <v>0</v>
      </c>
      <c r="O20" s="231">
        <v>0</v>
      </c>
      <c r="P20" s="231">
        <v>0</v>
      </c>
    </row>
    <row r="21" spans="1:16" s="255" customFormat="1" ht="15">
      <c r="A21" s="247">
        <v>13</v>
      </c>
      <c r="B21" s="231">
        <v>0</v>
      </c>
      <c r="C21" s="231">
        <v>0</v>
      </c>
      <c r="D21" s="231">
        <v>12.668799999999999</v>
      </c>
      <c r="E21" s="231">
        <v>1.5085</v>
      </c>
      <c r="F21" s="231">
        <v>8.9461999999999993</v>
      </c>
      <c r="G21" s="231">
        <v>2.032</v>
      </c>
      <c r="H21" s="231">
        <v>8.9856999999999996</v>
      </c>
      <c r="I21" s="231">
        <v>2.2614999999999998</v>
      </c>
      <c r="J21" s="231">
        <v>6.9237000000000002</v>
      </c>
      <c r="K21" s="231">
        <v>2.7385000000000002</v>
      </c>
      <c r="L21" s="231">
        <v>5.7309000000000001</v>
      </c>
      <c r="M21" s="231">
        <v>1.9666999999999999</v>
      </c>
      <c r="N21" s="231">
        <v>0</v>
      </c>
      <c r="O21" s="231">
        <v>0</v>
      </c>
      <c r="P21" s="231">
        <v>0</v>
      </c>
    </row>
    <row r="22" spans="1:16" s="255" customFormat="1" ht="15">
      <c r="A22" s="247">
        <v>14</v>
      </c>
      <c r="B22" s="231">
        <v>0</v>
      </c>
      <c r="C22" s="231">
        <v>0</v>
      </c>
      <c r="D22" s="231">
        <v>12.645300000000001</v>
      </c>
      <c r="E22" s="231">
        <v>1.4564999999999999</v>
      </c>
      <c r="F22" s="231">
        <v>8.3925999999999998</v>
      </c>
      <c r="G22" s="231">
        <v>1.9619</v>
      </c>
      <c r="H22" s="231">
        <v>8.6525999999999996</v>
      </c>
      <c r="I22" s="231">
        <v>2.1835</v>
      </c>
      <c r="J22" s="231">
        <v>6.8810000000000002</v>
      </c>
      <c r="K22" s="231">
        <v>2.6440999999999999</v>
      </c>
      <c r="L22" s="231">
        <v>5.7369000000000003</v>
      </c>
      <c r="M22" s="231">
        <v>1.8989</v>
      </c>
      <c r="N22" s="231">
        <v>0</v>
      </c>
      <c r="O22" s="231">
        <v>0</v>
      </c>
      <c r="P22" s="231">
        <v>0</v>
      </c>
    </row>
    <row r="23" spans="1:16" s="255" customFormat="1" ht="15">
      <c r="A23" s="247">
        <v>15</v>
      </c>
      <c r="B23" s="231">
        <v>0</v>
      </c>
      <c r="C23" s="231">
        <v>0</v>
      </c>
      <c r="D23" s="231">
        <v>12.621700000000001</v>
      </c>
      <c r="E23" s="231">
        <v>1.4045000000000001</v>
      </c>
      <c r="F23" s="231">
        <v>7.8388999999999998</v>
      </c>
      <c r="G23" s="231">
        <v>1.8917999999999999</v>
      </c>
      <c r="H23" s="231">
        <v>8.3193999999999999</v>
      </c>
      <c r="I23" s="231">
        <v>2.1055000000000001</v>
      </c>
      <c r="J23" s="231">
        <v>6.8383000000000003</v>
      </c>
      <c r="K23" s="231">
        <v>2.5497000000000001</v>
      </c>
      <c r="L23" s="231">
        <v>5.7430000000000003</v>
      </c>
      <c r="M23" s="231">
        <v>1.8310999999999999</v>
      </c>
      <c r="N23" s="231">
        <v>0</v>
      </c>
      <c r="O23" s="231">
        <v>0</v>
      </c>
      <c r="P23" s="231">
        <v>0</v>
      </c>
    </row>
    <row r="24" spans="1:16" s="255" customFormat="1" ht="15">
      <c r="A24" s="247">
        <v>16</v>
      </c>
      <c r="B24" s="231">
        <v>0</v>
      </c>
      <c r="C24" s="231">
        <v>0</v>
      </c>
      <c r="D24" s="231">
        <v>12.598100000000001</v>
      </c>
      <c r="E24" s="231">
        <v>1.3525</v>
      </c>
      <c r="F24" s="231">
        <v>7.2851999999999997</v>
      </c>
      <c r="G24" s="231">
        <v>1.8218000000000001</v>
      </c>
      <c r="H24" s="231">
        <v>7.9862000000000002</v>
      </c>
      <c r="I24" s="231">
        <v>2.0274999999999999</v>
      </c>
      <c r="J24" s="231">
        <v>6.7956000000000003</v>
      </c>
      <c r="K24" s="231">
        <v>2.4552</v>
      </c>
      <c r="L24" s="231">
        <v>5.7489999999999997</v>
      </c>
      <c r="M24" s="231">
        <v>1.7633000000000001</v>
      </c>
      <c r="N24" s="231">
        <v>0</v>
      </c>
      <c r="O24" s="231">
        <v>0</v>
      </c>
      <c r="P24" s="231">
        <v>0</v>
      </c>
    </row>
    <row r="25" spans="1:16" s="255" customFormat="1" ht="15">
      <c r="A25" s="247">
        <v>17</v>
      </c>
      <c r="B25" s="231">
        <v>0</v>
      </c>
      <c r="C25" s="231">
        <v>0</v>
      </c>
      <c r="D25" s="231">
        <v>12.5746</v>
      </c>
      <c r="E25" s="231">
        <v>1.3005</v>
      </c>
      <c r="F25" s="231">
        <v>6.7316000000000003</v>
      </c>
      <c r="G25" s="231">
        <v>1.7517</v>
      </c>
      <c r="H25" s="231">
        <v>7.6531000000000002</v>
      </c>
      <c r="I25" s="231">
        <v>1.9495</v>
      </c>
      <c r="J25" s="231">
        <v>6.7527999999999997</v>
      </c>
      <c r="K25" s="231">
        <v>2.3607999999999998</v>
      </c>
      <c r="L25" s="231">
        <v>5.7549999999999999</v>
      </c>
      <c r="M25" s="231">
        <v>1.6955</v>
      </c>
      <c r="N25" s="231">
        <v>0</v>
      </c>
      <c r="O25" s="231">
        <v>0</v>
      </c>
      <c r="P25" s="231">
        <v>0</v>
      </c>
    </row>
    <row r="26" spans="1:16" s="255" customFormat="1" ht="15">
      <c r="A26" s="247">
        <v>18</v>
      </c>
      <c r="B26" s="231">
        <v>0</v>
      </c>
      <c r="C26" s="231">
        <v>0</v>
      </c>
      <c r="D26" s="231">
        <v>12.551</v>
      </c>
      <c r="E26" s="231">
        <v>1.2484</v>
      </c>
      <c r="F26" s="231">
        <v>6.1779000000000002</v>
      </c>
      <c r="G26" s="231">
        <v>1.6816</v>
      </c>
      <c r="H26" s="231">
        <v>7.3198999999999996</v>
      </c>
      <c r="I26" s="231">
        <v>1.8715999999999999</v>
      </c>
      <c r="J26" s="231">
        <v>6.7100999999999997</v>
      </c>
      <c r="K26" s="231">
        <v>2.2664</v>
      </c>
      <c r="L26" s="231">
        <v>5.7610000000000001</v>
      </c>
      <c r="M26" s="231">
        <v>1.6275999999999999</v>
      </c>
      <c r="N26" s="231">
        <v>6.2057000000000002</v>
      </c>
      <c r="O26" s="231">
        <v>0.34420000000000001</v>
      </c>
      <c r="P26" s="231">
        <v>0</v>
      </c>
    </row>
    <row r="27" spans="1:16" s="255" customFormat="1" ht="15">
      <c r="A27" s="247">
        <v>19</v>
      </c>
      <c r="B27" s="231">
        <v>0</v>
      </c>
      <c r="C27" s="231">
        <v>0</v>
      </c>
      <c r="D27" s="231">
        <v>11.8866</v>
      </c>
      <c r="E27" s="231">
        <v>1.2435</v>
      </c>
      <c r="F27" s="231">
        <v>6.2043999999999997</v>
      </c>
      <c r="G27" s="231">
        <v>1.6509</v>
      </c>
      <c r="H27" s="231">
        <v>7.2107000000000001</v>
      </c>
      <c r="I27" s="231">
        <v>1.8148</v>
      </c>
      <c r="J27" s="231">
        <v>6.5265000000000004</v>
      </c>
      <c r="K27" s="231">
        <v>2.2033999999999998</v>
      </c>
      <c r="L27" s="231">
        <v>5.6002000000000001</v>
      </c>
      <c r="M27" s="231">
        <v>1.6580999999999999</v>
      </c>
      <c r="N27" s="231">
        <v>6.0332999999999997</v>
      </c>
      <c r="O27" s="231">
        <v>0.33460000000000001</v>
      </c>
      <c r="P27" s="231">
        <v>0</v>
      </c>
    </row>
    <row r="28" spans="1:16" s="255" customFormat="1" ht="15">
      <c r="A28" s="247">
        <v>20</v>
      </c>
      <c r="B28" s="231">
        <v>0</v>
      </c>
      <c r="C28" s="231">
        <v>0</v>
      </c>
      <c r="D28" s="231">
        <v>11.222300000000001</v>
      </c>
      <c r="E28" s="231">
        <v>1.2384999999999999</v>
      </c>
      <c r="F28" s="231">
        <v>6.2309000000000001</v>
      </c>
      <c r="G28" s="231">
        <v>1.6202000000000001</v>
      </c>
      <c r="H28" s="231">
        <v>7.1013999999999999</v>
      </c>
      <c r="I28" s="231">
        <v>1.7581</v>
      </c>
      <c r="J28" s="231">
        <v>6.343</v>
      </c>
      <c r="K28" s="231">
        <v>2.1404999999999998</v>
      </c>
      <c r="L28" s="231">
        <v>5.4394999999999998</v>
      </c>
      <c r="M28" s="231">
        <v>1.6886000000000001</v>
      </c>
      <c r="N28" s="231">
        <v>5.8609</v>
      </c>
      <c r="O28" s="231">
        <v>0.32500000000000001</v>
      </c>
      <c r="P28" s="231">
        <v>0</v>
      </c>
    </row>
    <row r="29" spans="1:16" s="255" customFormat="1" ht="15">
      <c r="A29" s="247">
        <v>21</v>
      </c>
      <c r="B29" s="231">
        <v>0</v>
      </c>
      <c r="C29" s="231">
        <v>0</v>
      </c>
      <c r="D29" s="231">
        <v>9.8772000000000002</v>
      </c>
      <c r="E29" s="231">
        <v>1.7537</v>
      </c>
      <c r="F29" s="231">
        <v>6.3437999999999999</v>
      </c>
      <c r="G29" s="231">
        <v>2.0266999999999999</v>
      </c>
      <c r="H29" s="231">
        <v>6.6688000000000001</v>
      </c>
      <c r="I29" s="231">
        <v>2.1255999999999999</v>
      </c>
      <c r="J29" s="231">
        <v>6.0621999999999998</v>
      </c>
      <c r="K29" s="231">
        <v>1.4887999999999999</v>
      </c>
      <c r="L29" s="231">
        <v>5.3281000000000001</v>
      </c>
      <c r="M29" s="231">
        <v>2.5794000000000001</v>
      </c>
      <c r="N29" s="231">
        <v>5.4535999999999998</v>
      </c>
      <c r="O29" s="231">
        <v>0.52010000000000001</v>
      </c>
      <c r="P29" s="231">
        <v>0</v>
      </c>
    </row>
    <row r="30" spans="1:16" s="255" customFormat="1" ht="15">
      <c r="A30" s="247">
        <v>22</v>
      </c>
      <c r="B30" s="231">
        <v>0</v>
      </c>
      <c r="C30" s="231">
        <v>0</v>
      </c>
      <c r="D30" s="231">
        <v>9.2538999999999998</v>
      </c>
      <c r="E30" s="231">
        <v>1.746</v>
      </c>
      <c r="F30" s="231">
        <v>6.4276999999999997</v>
      </c>
      <c r="G30" s="231">
        <v>1.9899</v>
      </c>
      <c r="H30" s="231">
        <v>6.5270999999999999</v>
      </c>
      <c r="I30" s="231">
        <v>2.0609000000000002</v>
      </c>
      <c r="J30" s="231">
        <v>5.8947000000000003</v>
      </c>
      <c r="K30" s="231">
        <v>1.4878</v>
      </c>
      <c r="L30" s="231">
        <v>5.1604000000000001</v>
      </c>
      <c r="M30" s="231">
        <v>2.5634999999999999</v>
      </c>
      <c r="N30" s="231">
        <v>5.2882999999999996</v>
      </c>
      <c r="O30" s="231">
        <v>0.50429999999999997</v>
      </c>
      <c r="P30" s="231">
        <v>0</v>
      </c>
    </row>
    <row r="31" spans="1:16" s="255" customFormat="1" ht="15">
      <c r="A31" s="247">
        <v>23</v>
      </c>
      <c r="B31" s="231">
        <v>0</v>
      </c>
      <c r="C31" s="231">
        <v>0</v>
      </c>
      <c r="D31" s="231">
        <v>8.6305999999999994</v>
      </c>
      <c r="E31" s="231">
        <v>1.7383999999999999</v>
      </c>
      <c r="F31" s="231">
        <v>6.5115999999999996</v>
      </c>
      <c r="G31" s="231">
        <v>1.9531000000000001</v>
      </c>
      <c r="H31" s="231">
        <v>6.3853999999999997</v>
      </c>
      <c r="I31" s="231">
        <v>1.9962</v>
      </c>
      <c r="J31" s="231">
        <v>5.7272999999999996</v>
      </c>
      <c r="K31" s="231">
        <v>1.4866999999999999</v>
      </c>
      <c r="L31" s="231">
        <v>4.9927000000000001</v>
      </c>
      <c r="M31" s="231">
        <v>2.5476000000000001</v>
      </c>
      <c r="N31" s="231">
        <v>5.1230000000000002</v>
      </c>
      <c r="O31" s="231">
        <v>0.48849999999999999</v>
      </c>
      <c r="P31" s="231">
        <v>0</v>
      </c>
    </row>
    <row r="32" spans="1:16" s="255" customFormat="1" ht="15">
      <c r="A32" s="247">
        <v>24</v>
      </c>
      <c r="B32" s="231">
        <v>0</v>
      </c>
      <c r="C32" s="231">
        <v>0</v>
      </c>
      <c r="D32" s="231">
        <v>8.0073000000000008</v>
      </c>
      <c r="E32" s="231">
        <v>1.7306999999999999</v>
      </c>
      <c r="F32" s="231">
        <v>6.5955000000000004</v>
      </c>
      <c r="G32" s="231">
        <v>1.9164000000000001</v>
      </c>
      <c r="H32" s="231">
        <v>6.2436999999999996</v>
      </c>
      <c r="I32" s="231">
        <v>1.9315</v>
      </c>
      <c r="J32" s="231">
        <v>5.5598000000000001</v>
      </c>
      <c r="K32" s="231">
        <v>1.4857</v>
      </c>
      <c r="L32" s="231">
        <v>4.8249000000000004</v>
      </c>
      <c r="M32" s="231">
        <v>2.5316999999999998</v>
      </c>
      <c r="N32" s="231">
        <v>4.9577999999999998</v>
      </c>
      <c r="O32" s="231">
        <v>0.4728</v>
      </c>
      <c r="P32" s="231">
        <v>0</v>
      </c>
    </row>
    <row r="33" spans="1:16" s="255" customFormat="1" ht="15">
      <c r="A33" s="247">
        <v>25</v>
      </c>
      <c r="B33" s="231">
        <v>0</v>
      </c>
      <c r="C33" s="231">
        <v>0</v>
      </c>
      <c r="D33" s="231">
        <v>7.3840000000000003</v>
      </c>
      <c r="E33" s="231">
        <v>1.7231000000000001</v>
      </c>
      <c r="F33" s="231">
        <v>6.6794000000000002</v>
      </c>
      <c r="G33" s="231">
        <v>1.8795999999999999</v>
      </c>
      <c r="H33" s="231">
        <v>6.1020000000000003</v>
      </c>
      <c r="I33" s="231">
        <v>1.8668</v>
      </c>
      <c r="J33" s="231">
        <v>5.3922999999999996</v>
      </c>
      <c r="K33" s="231">
        <v>1.4846999999999999</v>
      </c>
      <c r="L33" s="231">
        <v>4.6571999999999996</v>
      </c>
      <c r="M33" s="231">
        <v>2.5158</v>
      </c>
      <c r="N33" s="231">
        <v>4.7925000000000004</v>
      </c>
      <c r="O33" s="231">
        <v>0.45700000000000002</v>
      </c>
      <c r="P33" s="231">
        <v>0</v>
      </c>
    </row>
    <row r="34" spans="1:16" s="255" customFormat="1" ht="15">
      <c r="A34" s="247">
        <v>26</v>
      </c>
      <c r="B34" s="231">
        <v>0</v>
      </c>
      <c r="C34" s="231">
        <v>0</v>
      </c>
      <c r="D34" s="231">
        <v>6.7606999999999999</v>
      </c>
      <c r="E34" s="231">
        <v>1.7154</v>
      </c>
      <c r="F34" s="231">
        <v>6.7633000000000001</v>
      </c>
      <c r="G34" s="231">
        <v>1.8429</v>
      </c>
      <c r="H34" s="231">
        <v>5.9603000000000002</v>
      </c>
      <c r="I34" s="231">
        <v>1.8021</v>
      </c>
      <c r="J34" s="231">
        <v>5.2248999999999999</v>
      </c>
      <c r="K34" s="231">
        <v>1.4837</v>
      </c>
      <c r="L34" s="231">
        <v>4.4894999999999996</v>
      </c>
      <c r="M34" s="231">
        <v>2.4998999999999998</v>
      </c>
      <c r="N34" s="231">
        <v>4.6273</v>
      </c>
      <c r="O34" s="231">
        <v>0.44130000000000003</v>
      </c>
      <c r="P34" s="231">
        <v>0</v>
      </c>
    </row>
    <row r="35" spans="1:16" s="255" customFormat="1" ht="15">
      <c r="A35" s="247">
        <v>27</v>
      </c>
      <c r="B35" s="231">
        <v>0</v>
      </c>
      <c r="C35" s="231">
        <v>0</v>
      </c>
      <c r="D35" s="231">
        <v>6.1374000000000004</v>
      </c>
      <c r="E35" s="231">
        <v>1.7078</v>
      </c>
      <c r="F35" s="231">
        <v>6.8472</v>
      </c>
      <c r="G35" s="231">
        <v>1.8061</v>
      </c>
      <c r="H35" s="231">
        <v>5.8186999999999998</v>
      </c>
      <c r="I35" s="231">
        <v>1.7374000000000001</v>
      </c>
      <c r="J35" s="231">
        <v>5.0574000000000003</v>
      </c>
      <c r="K35" s="231">
        <v>1.4826999999999999</v>
      </c>
      <c r="L35" s="231">
        <v>4.3217999999999996</v>
      </c>
      <c r="M35" s="231">
        <v>2.484</v>
      </c>
      <c r="N35" s="231">
        <v>4.4619999999999997</v>
      </c>
      <c r="O35" s="231">
        <v>0.42549999999999999</v>
      </c>
      <c r="P35" s="231">
        <v>0</v>
      </c>
    </row>
    <row r="36" spans="1:16" s="255" customFormat="1" ht="15">
      <c r="A36" s="247">
        <v>28</v>
      </c>
      <c r="B36" s="231">
        <v>0</v>
      </c>
      <c r="C36" s="231">
        <v>0</v>
      </c>
      <c r="D36" s="231">
        <v>5.5141</v>
      </c>
      <c r="E36" s="231">
        <v>1.7000999999999999</v>
      </c>
      <c r="F36" s="231">
        <v>6.9310999999999998</v>
      </c>
      <c r="G36" s="231">
        <v>1.7693000000000001</v>
      </c>
      <c r="H36" s="231">
        <v>5.6769999999999996</v>
      </c>
      <c r="I36" s="231">
        <v>1.6727000000000001</v>
      </c>
      <c r="J36" s="231">
        <v>4.8898999999999999</v>
      </c>
      <c r="K36" s="231">
        <v>1.4817</v>
      </c>
      <c r="L36" s="231">
        <v>4.1539999999999999</v>
      </c>
      <c r="M36" s="231">
        <v>2.4681000000000002</v>
      </c>
      <c r="N36" s="231">
        <v>4.2967000000000004</v>
      </c>
      <c r="O36" s="231">
        <v>0.40970000000000001</v>
      </c>
      <c r="P36" s="231">
        <v>0</v>
      </c>
    </row>
    <row r="37" spans="1:16" s="255" customFormat="1" ht="15">
      <c r="A37" s="247">
        <v>29</v>
      </c>
      <c r="B37" s="231">
        <v>0</v>
      </c>
      <c r="C37" s="231">
        <v>0</v>
      </c>
      <c r="D37" s="231">
        <v>4.8909000000000002</v>
      </c>
      <c r="E37" s="231">
        <v>1.6924999999999999</v>
      </c>
      <c r="F37" s="231">
        <v>7.0149999999999997</v>
      </c>
      <c r="G37" s="231">
        <v>1.7325999999999999</v>
      </c>
      <c r="H37" s="231">
        <v>5.5353000000000003</v>
      </c>
      <c r="I37" s="231">
        <v>1.6080000000000001</v>
      </c>
      <c r="J37" s="231">
        <v>4.7225000000000001</v>
      </c>
      <c r="K37" s="231">
        <v>1.4805999999999999</v>
      </c>
      <c r="L37" s="231">
        <v>3.9863</v>
      </c>
      <c r="M37" s="231">
        <v>2.4521999999999999</v>
      </c>
      <c r="N37" s="231">
        <v>4.1315</v>
      </c>
      <c r="O37" s="231">
        <v>0.39400000000000002</v>
      </c>
      <c r="P37" s="231">
        <v>0</v>
      </c>
    </row>
    <row r="38" spans="1:16" s="255" customFormat="1" ht="15">
      <c r="A38" s="247">
        <v>30</v>
      </c>
      <c r="B38" s="231">
        <v>0</v>
      </c>
      <c r="C38" s="231">
        <v>0</v>
      </c>
      <c r="D38" s="231">
        <v>4.2675999999999998</v>
      </c>
      <c r="E38" s="231">
        <v>1.6848000000000001</v>
      </c>
      <c r="F38" s="231">
        <v>7.0989000000000004</v>
      </c>
      <c r="G38" s="231">
        <v>1.6958</v>
      </c>
      <c r="H38" s="231">
        <v>5.3936000000000002</v>
      </c>
      <c r="I38" s="231">
        <v>1.5432999999999999</v>
      </c>
      <c r="J38" s="231">
        <v>4.5549999999999997</v>
      </c>
      <c r="K38" s="231">
        <v>1.4796</v>
      </c>
      <c r="L38" s="231">
        <v>3.8186</v>
      </c>
      <c r="M38" s="231">
        <v>2.4363000000000001</v>
      </c>
      <c r="N38" s="231">
        <v>3.9662000000000002</v>
      </c>
      <c r="O38" s="231">
        <v>0.37819999999999998</v>
      </c>
      <c r="P38" s="231">
        <v>0</v>
      </c>
    </row>
    <row r="39" spans="1:16" s="255" customFormat="1" ht="15">
      <c r="A39" s="247">
        <v>31</v>
      </c>
      <c r="B39" s="231">
        <v>0</v>
      </c>
      <c r="C39" s="231">
        <v>0</v>
      </c>
      <c r="D39" s="231">
        <v>5.1029999999999998</v>
      </c>
      <c r="E39" s="231">
        <v>1.6842999999999999</v>
      </c>
      <c r="F39" s="231">
        <v>7.0095000000000001</v>
      </c>
      <c r="G39" s="231">
        <v>1.6786000000000001</v>
      </c>
      <c r="H39" s="231">
        <v>5.4444999999999997</v>
      </c>
      <c r="I39" s="231">
        <v>1.5387</v>
      </c>
      <c r="J39" s="231">
        <v>4.4115000000000002</v>
      </c>
      <c r="K39" s="231">
        <v>1.4785999999999999</v>
      </c>
      <c r="L39" s="231">
        <v>3.7984</v>
      </c>
      <c r="M39" s="231">
        <v>2.4049</v>
      </c>
      <c r="N39" s="231">
        <v>3.8734999999999999</v>
      </c>
      <c r="O39" s="231">
        <v>0.36940000000000001</v>
      </c>
      <c r="P39" s="231">
        <v>0</v>
      </c>
    </row>
    <row r="40" spans="1:16" s="255" customFormat="1" ht="15">
      <c r="A40" s="247">
        <v>32</v>
      </c>
      <c r="B40" s="231">
        <v>0</v>
      </c>
      <c r="C40" s="231">
        <v>0</v>
      </c>
      <c r="D40" s="231">
        <v>5.9383999999999997</v>
      </c>
      <c r="E40" s="231">
        <v>1.6837</v>
      </c>
      <c r="F40" s="231">
        <v>6.9200999999999997</v>
      </c>
      <c r="G40" s="231">
        <v>1.6614</v>
      </c>
      <c r="H40" s="231">
        <v>5.4954000000000001</v>
      </c>
      <c r="I40" s="231">
        <v>1.5341</v>
      </c>
      <c r="J40" s="231">
        <v>4.2679999999999998</v>
      </c>
      <c r="K40" s="231">
        <v>1.4776</v>
      </c>
      <c r="L40" s="231">
        <v>3.7780999999999998</v>
      </c>
      <c r="M40" s="231">
        <v>2.3734999999999999</v>
      </c>
      <c r="N40" s="231">
        <v>3.7808000000000002</v>
      </c>
      <c r="O40" s="231">
        <v>0.36049999999999999</v>
      </c>
      <c r="P40" s="231">
        <v>0</v>
      </c>
    </row>
    <row r="41" spans="1:16" s="255" customFormat="1" ht="15">
      <c r="A41" s="247">
        <v>33</v>
      </c>
      <c r="B41" s="231">
        <v>0</v>
      </c>
      <c r="C41" s="231">
        <v>0</v>
      </c>
      <c r="D41" s="231">
        <v>7.4511000000000003</v>
      </c>
      <c r="E41" s="231">
        <v>1.8514999999999999</v>
      </c>
      <c r="F41" s="231">
        <v>7.5137999999999998</v>
      </c>
      <c r="G41" s="231">
        <v>1.8087</v>
      </c>
      <c r="H41" s="231">
        <v>6.1009000000000002</v>
      </c>
      <c r="I41" s="231">
        <v>1.6825000000000001</v>
      </c>
      <c r="J41" s="231">
        <v>4.5369999999999999</v>
      </c>
      <c r="K41" s="231">
        <v>1.6242000000000001</v>
      </c>
      <c r="L41" s="231">
        <v>4.1336000000000004</v>
      </c>
      <c r="M41" s="231">
        <v>2.5762</v>
      </c>
      <c r="N41" s="231">
        <v>4.0568999999999997</v>
      </c>
      <c r="O41" s="231">
        <v>2.5354999999999999</v>
      </c>
      <c r="P41" s="231">
        <v>0</v>
      </c>
    </row>
    <row r="42" spans="1:16" s="255" customFormat="1" ht="15">
      <c r="A42" s="247">
        <v>34</v>
      </c>
      <c r="B42" s="231">
        <v>0</v>
      </c>
      <c r="C42" s="231">
        <v>0</v>
      </c>
      <c r="D42" s="231">
        <v>8.3701000000000008</v>
      </c>
      <c r="E42" s="231">
        <v>1.8508</v>
      </c>
      <c r="F42" s="231">
        <v>7.4154</v>
      </c>
      <c r="G42" s="231">
        <v>1.7897000000000001</v>
      </c>
      <c r="H42" s="231">
        <v>6.1569000000000003</v>
      </c>
      <c r="I42" s="231">
        <v>1.6775</v>
      </c>
      <c r="J42" s="231">
        <v>4.3792</v>
      </c>
      <c r="K42" s="231">
        <v>1.6231</v>
      </c>
      <c r="L42" s="231">
        <v>4.1113999999999997</v>
      </c>
      <c r="M42" s="231">
        <v>2.5415999999999999</v>
      </c>
      <c r="N42" s="231">
        <v>3.9548999999999999</v>
      </c>
      <c r="O42" s="231">
        <v>2.4718</v>
      </c>
      <c r="P42" s="231">
        <v>0</v>
      </c>
    </row>
    <row r="43" spans="1:16" s="255" customFormat="1" ht="15">
      <c r="A43" s="247">
        <v>35</v>
      </c>
      <c r="B43" s="231">
        <v>0</v>
      </c>
      <c r="C43" s="231">
        <v>0</v>
      </c>
      <c r="D43" s="231">
        <v>9.2889999999999997</v>
      </c>
      <c r="E43" s="231">
        <v>1.8502000000000001</v>
      </c>
      <c r="F43" s="231">
        <v>7.3170999999999999</v>
      </c>
      <c r="G43" s="231">
        <v>1.7707999999999999</v>
      </c>
      <c r="H43" s="231">
        <v>6.2129000000000003</v>
      </c>
      <c r="I43" s="231">
        <v>1.6724000000000001</v>
      </c>
      <c r="J43" s="231">
        <v>4.2213000000000003</v>
      </c>
      <c r="K43" s="231">
        <v>1.6220000000000001</v>
      </c>
      <c r="L43" s="231">
        <v>4.0891000000000002</v>
      </c>
      <c r="M43" s="231">
        <v>2.5070000000000001</v>
      </c>
      <c r="N43" s="231">
        <v>3.8529</v>
      </c>
      <c r="O43" s="231">
        <v>2.4081000000000001</v>
      </c>
      <c r="P43" s="231">
        <v>0</v>
      </c>
    </row>
    <row r="44" spans="1:16" s="255" customFormat="1" ht="15">
      <c r="A44" s="247">
        <v>36</v>
      </c>
      <c r="B44" s="231">
        <v>0</v>
      </c>
      <c r="C44" s="231">
        <v>0</v>
      </c>
      <c r="D44" s="231">
        <v>10.2079</v>
      </c>
      <c r="E44" s="231">
        <v>1.8495999999999999</v>
      </c>
      <c r="F44" s="231">
        <v>7.2187999999999999</v>
      </c>
      <c r="G44" s="231">
        <v>1.7519</v>
      </c>
      <c r="H44" s="231">
        <v>6.2689000000000004</v>
      </c>
      <c r="I44" s="231">
        <v>1.6674</v>
      </c>
      <c r="J44" s="231">
        <v>4.0635000000000003</v>
      </c>
      <c r="K44" s="231">
        <v>1.6209</v>
      </c>
      <c r="L44" s="231">
        <v>4.0667999999999997</v>
      </c>
      <c r="M44" s="231">
        <v>2.4723999999999999</v>
      </c>
      <c r="N44" s="231">
        <v>3.7509000000000001</v>
      </c>
      <c r="O44" s="231">
        <v>2.3443000000000001</v>
      </c>
      <c r="P44" s="231">
        <v>0</v>
      </c>
    </row>
    <row r="45" spans="1:16" s="255" customFormat="1" ht="15">
      <c r="A45" s="247">
        <v>37</v>
      </c>
      <c r="B45" s="231">
        <v>0</v>
      </c>
      <c r="C45" s="231">
        <v>0</v>
      </c>
      <c r="D45" s="231">
        <v>11.126899999999999</v>
      </c>
      <c r="E45" s="231">
        <v>1.849</v>
      </c>
      <c r="F45" s="231">
        <v>7.1204000000000001</v>
      </c>
      <c r="G45" s="231">
        <v>1.7330000000000001</v>
      </c>
      <c r="H45" s="231">
        <v>6.3247999999999998</v>
      </c>
      <c r="I45" s="231">
        <v>1.6623000000000001</v>
      </c>
      <c r="J45" s="231">
        <v>3.9056999999999999</v>
      </c>
      <c r="K45" s="231">
        <v>1.6196999999999999</v>
      </c>
      <c r="L45" s="231">
        <v>4.0445000000000002</v>
      </c>
      <c r="M45" s="231">
        <v>2.4379</v>
      </c>
      <c r="N45" s="231">
        <v>3.6488999999999998</v>
      </c>
      <c r="O45" s="231">
        <v>2.2806000000000002</v>
      </c>
      <c r="P45" s="231">
        <v>0</v>
      </c>
    </row>
    <row r="46" spans="1:16" s="255" customFormat="1" ht="15">
      <c r="A46" s="247">
        <v>38</v>
      </c>
      <c r="B46" s="231">
        <v>0</v>
      </c>
      <c r="C46" s="231">
        <v>0</v>
      </c>
      <c r="D46" s="231">
        <v>12.0458</v>
      </c>
      <c r="E46" s="231">
        <v>1.8484</v>
      </c>
      <c r="F46" s="231">
        <v>7.0221</v>
      </c>
      <c r="G46" s="231">
        <v>1.7141</v>
      </c>
      <c r="H46" s="231">
        <v>6.3807999999999998</v>
      </c>
      <c r="I46" s="231">
        <v>1.6573</v>
      </c>
      <c r="J46" s="231">
        <v>3.7477999999999998</v>
      </c>
      <c r="K46" s="231">
        <v>1.6186</v>
      </c>
      <c r="L46" s="231">
        <v>4.0223000000000004</v>
      </c>
      <c r="M46" s="231">
        <v>2.4033000000000002</v>
      </c>
      <c r="N46" s="231">
        <v>3.5468999999999999</v>
      </c>
      <c r="O46" s="231">
        <v>2.2168000000000001</v>
      </c>
      <c r="P46" s="231">
        <v>0</v>
      </c>
    </row>
    <row r="47" spans="1:16" s="255" customFormat="1" ht="15">
      <c r="A47" s="247">
        <v>39</v>
      </c>
      <c r="B47" s="231">
        <v>0</v>
      </c>
      <c r="C47" s="231">
        <v>0</v>
      </c>
      <c r="D47" s="231">
        <v>12.964700000000001</v>
      </c>
      <c r="E47" s="231">
        <v>1.8478000000000001</v>
      </c>
      <c r="F47" s="231">
        <v>6.9237000000000002</v>
      </c>
      <c r="G47" s="231">
        <v>1.6952</v>
      </c>
      <c r="H47" s="231">
        <v>6.4367999999999999</v>
      </c>
      <c r="I47" s="231">
        <v>1.6523000000000001</v>
      </c>
      <c r="J47" s="231">
        <v>3.59</v>
      </c>
      <c r="K47" s="231">
        <v>1.6174999999999999</v>
      </c>
      <c r="L47" s="231">
        <v>4</v>
      </c>
      <c r="M47" s="231">
        <v>2.3687</v>
      </c>
      <c r="N47" s="231">
        <v>3.4449000000000001</v>
      </c>
      <c r="O47" s="231">
        <v>2.1530999999999998</v>
      </c>
      <c r="P47" s="231">
        <v>0</v>
      </c>
    </row>
    <row r="48" spans="1:16" s="255" customFormat="1" ht="15">
      <c r="A48" s="247">
        <v>40</v>
      </c>
      <c r="B48" s="231">
        <v>0</v>
      </c>
      <c r="C48" s="231">
        <v>0</v>
      </c>
      <c r="D48" s="231">
        <v>13.883699999999999</v>
      </c>
      <c r="E48" s="231">
        <v>1.8472</v>
      </c>
      <c r="F48" s="231">
        <v>6.8254000000000001</v>
      </c>
      <c r="G48" s="231">
        <v>1.6762999999999999</v>
      </c>
      <c r="H48" s="231">
        <v>6.4927999999999999</v>
      </c>
      <c r="I48" s="231">
        <v>1.6472</v>
      </c>
      <c r="J48" s="231">
        <v>3.4321999999999999</v>
      </c>
      <c r="K48" s="231">
        <v>1.6164000000000001</v>
      </c>
      <c r="L48" s="231">
        <v>3.9777</v>
      </c>
      <c r="M48" s="231">
        <v>2.3340999999999998</v>
      </c>
      <c r="N48" s="231">
        <v>3.3429000000000002</v>
      </c>
      <c r="O48" s="231">
        <v>2.0893000000000002</v>
      </c>
      <c r="P48" s="231">
        <v>0</v>
      </c>
    </row>
    <row r="49" spans="1:16" s="255" customFormat="1" ht="15">
      <c r="A49" s="247">
        <v>41</v>
      </c>
      <c r="B49" s="231">
        <v>0</v>
      </c>
      <c r="C49" s="231">
        <v>0</v>
      </c>
      <c r="D49" s="231">
        <v>14.8026</v>
      </c>
      <c r="E49" s="231">
        <v>1.8465</v>
      </c>
      <c r="F49" s="231">
        <v>6.7270000000000003</v>
      </c>
      <c r="G49" s="231">
        <v>1.6574</v>
      </c>
      <c r="H49" s="231">
        <v>6.5488</v>
      </c>
      <c r="I49" s="231">
        <v>1.6422000000000001</v>
      </c>
      <c r="J49" s="231">
        <v>3.2743000000000002</v>
      </c>
      <c r="K49" s="231">
        <v>1.6152</v>
      </c>
      <c r="L49" s="231">
        <v>3.9554</v>
      </c>
      <c r="M49" s="231">
        <v>2.2995000000000001</v>
      </c>
      <c r="N49" s="231">
        <v>3.2410000000000001</v>
      </c>
      <c r="O49" s="231">
        <v>2.0255999999999998</v>
      </c>
      <c r="P49" s="231">
        <v>0</v>
      </c>
    </row>
    <row r="50" spans="1:16" s="255" customFormat="1" ht="15">
      <c r="A50" s="247">
        <v>42</v>
      </c>
      <c r="B50" s="231">
        <v>0</v>
      </c>
      <c r="C50" s="231">
        <v>0</v>
      </c>
      <c r="D50" s="231">
        <v>15.721500000000001</v>
      </c>
      <c r="E50" s="231">
        <v>1.8459000000000001</v>
      </c>
      <c r="F50" s="231">
        <v>6.6287000000000003</v>
      </c>
      <c r="G50" s="231">
        <v>1.6385000000000001</v>
      </c>
      <c r="H50" s="231">
        <v>6.6047000000000002</v>
      </c>
      <c r="I50" s="231">
        <v>1.6371</v>
      </c>
      <c r="J50" s="231">
        <v>3.1164999999999998</v>
      </c>
      <c r="K50" s="231">
        <v>1.6141000000000001</v>
      </c>
      <c r="L50" s="231">
        <v>3.9331999999999998</v>
      </c>
      <c r="M50" s="231">
        <v>2.2648999999999999</v>
      </c>
      <c r="N50" s="231">
        <v>3.1389999999999998</v>
      </c>
      <c r="O50" s="231">
        <v>1.9619</v>
      </c>
      <c r="P50" s="231">
        <v>0</v>
      </c>
    </row>
    <row r="51" spans="1:16" s="255" customFormat="1" ht="15">
      <c r="A51" s="247">
        <v>43</v>
      </c>
      <c r="B51" s="231">
        <v>0</v>
      </c>
      <c r="C51" s="231">
        <v>0</v>
      </c>
      <c r="D51" s="231">
        <v>15.4079</v>
      </c>
      <c r="E51" s="231">
        <v>1.8452999999999999</v>
      </c>
      <c r="F51" s="231">
        <v>6.4745999999999997</v>
      </c>
      <c r="G51" s="231">
        <v>1.6344000000000001</v>
      </c>
      <c r="H51" s="231">
        <v>6.27</v>
      </c>
      <c r="I51" s="231">
        <v>1.6341000000000001</v>
      </c>
      <c r="J51" s="231">
        <v>3.0198999999999998</v>
      </c>
      <c r="K51" s="231">
        <v>1.613</v>
      </c>
      <c r="L51" s="231">
        <v>3.8532000000000002</v>
      </c>
      <c r="M51" s="231">
        <v>2.2614000000000001</v>
      </c>
      <c r="N51" s="231">
        <v>3.0769000000000002</v>
      </c>
      <c r="O51" s="231">
        <v>1.9614</v>
      </c>
      <c r="P51" s="231">
        <v>0</v>
      </c>
    </row>
    <row r="52" spans="1:16" s="255" customFormat="1" ht="15">
      <c r="A52" s="247">
        <v>44</v>
      </c>
      <c r="B52" s="231">
        <v>0</v>
      </c>
      <c r="C52" s="231">
        <v>0</v>
      </c>
      <c r="D52" s="231">
        <v>15.0943</v>
      </c>
      <c r="E52" s="231">
        <v>1.8447</v>
      </c>
      <c r="F52" s="231">
        <v>6.3205999999999998</v>
      </c>
      <c r="G52" s="231">
        <v>1.6302000000000001</v>
      </c>
      <c r="H52" s="231">
        <v>5.9352</v>
      </c>
      <c r="I52" s="231">
        <v>1.6311</v>
      </c>
      <c r="J52" s="231">
        <v>2.9232999999999998</v>
      </c>
      <c r="K52" s="231">
        <v>1.6119000000000001</v>
      </c>
      <c r="L52" s="231">
        <v>3.7732999999999999</v>
      </c>
      <c r="M52" s="231">
        <v>2.2578</v>
      </c>
      <c r="N52" s="231">
        <v>3.0148000000000001</v>
      </c>
      <c r="O52" s="231">
        <v>1.9610000000000001</v>
      </c>
      <c r="P52" s="231">
        <v>0</v>
      </c>
    </row>
    <row r="53" spans="1:16" s="255" customFormat="1" ht="15">
      <c r="A53" s="247">
        <v>45</v>
      </c>
      <c r="B53" s="231">
        <v>0</v>
      </c>
      <c r="C53" s="231">
        <v>0</v>
      </c>
      <c r="D53" s="231">
        <v>16.258700000000001</v>
      </c>
      <c r="E53" s="231">
        <v>1.9547000000000001</v>
      </c>
      <c r="F53" s="231">
        <v>6.7832999999999997</v>
      </c>
      <c r="G53" s="231">
        <v>1.7237</v>
      </c>
      <c r="H53" s="231">
        <v>6.1604000000000001</v>
      </c>
      <c r="I53" s="231">
        <v>1.7258</v>
      </c>
      <c r="J53" s="231">
        <v>3.1093999999999999</v>
      </c>
      <c r="K53" s="231">
        <v>1.7075</v>
      </c>
      <c r="L53" s="231">
        <v>4.0627000000000004</v>
      </c>
      <c r="M53" s="231">
        <v>2.3895</v>
      </c>
      <c r="N53" s="231">
        <v>3.2480000000000002</v>
      </c>
      <c r="O53" s="231">
        <v>2.0781999999999998</v>
      </c>
      <c r="P53" s="231">
        <v>0</v>
      </c>
    </row>
    <row r="54" spans="1:16" s="255" customFormat="1" ht="15">
      <c r="A54" s="247">
        <v>46</v>
      </c>
      <c r="B54" s="231">
        <v>0</v>
      </c>
      <c r="C54" s="231">
        <v>0</v>
      </c>
      <c r="D54" s="231">
        <v>15.9137</v>
      </c>
      <c r="E54" s="231">
        <v>1.9540999999999999</v>
      </c>
      <c r="F54" s="231">
        <v>6.6138000000000003</v>
      </c>
      <c r="G54" s="231">
        <v>1.7193000000000001</v>
      </c>
      <c r="H54" s="231">
        <v>5.7922000000000002</v>
      </c>
      <c r="I54" s="231">
        <v>1.7225999999999999</v>
      </c>
      <c r="J54" s="231">
        <v>3.0030999999999999</v>
      </c>
      <c r="K54" s="231">
        <v>1.7062999999999999</v>
      </c>
      <c r="L54" s="231">
        <v>3.9746999999999999</v>
      </c>
      <c r="M54" s="231">
        <v>2.3858000000000001</v>
      </c>
      <c r="N54" s="231">
        <v>3.1798000000000002</v>
      </c>
      <c r="O54" s="231">
        <v>2.0777000000000001</v>
      </c>
      <c r="P54" s="231">
        <v>0</v>
      </c>
    </row>
    <row r="55" spans="1:16" s="255" customFormat="1" ht="15">
      <c r="A55" s="247">
        <v>47</v>
      </c>
      <c r="B55" s="231">
        <v>0</v>
      </c>
      <c r="C55" s="231">
        <v>0</v>
      </c>
      <c r="D55" s="231">
        <v>15.5687</v>
      </c>
      <c r="E55" s="231">
        <v>1.9534</v>
      </c>
      <c r="F55" s="231">
        <v>6.4443999999999999</v>
      </c>
      <c r="G55" s="231">
        <v>1.7149000000000001</v>
      </c>
      <c r="H55" s="231">
        <v>5.4238999999999997</v>
      </c>
      <c r="I55" s="231">
        <v>1.7194</v>
      </c>
      <c r="J55" s="231">
        <v>2.8969</v>
      </c>
      <c r="K55" s="231">
        <v>1.7052</v>
      </c>
      <c r="L55" s="231">
        <v>3.8868</v>
      </c>
      <c r="M55" s="231">
        <v>2.3820000000000001</v>
      </c>
      <c r="N55" s="231">
        <v>3.1114999999999999</v>
      </c>
      <c r="O55" s="231">
        <v>2.0773000000000001</v>
      </c>
      <c r="P55" s="231">
        <v>0</v>
      </c>
    </row>
    <row r="56" spans="1:16" s="255" customFormat="1" ht="15">
      <c r="A56" s="247">
        <v>48</v>
      </c>
      <c r="B56" s="231">
        <v>0</v>
      </c>
      <c r="C56" s="231">
        <v>0</v>
      </c>
      <c r="D56" s="231">
        <v>15.223699999999999</v>
      </c>
      <c r="E56" s="231">
        <v>1.9528000000000001</v>
      </c>
      <c r="F56" s="231">
        <v>6.2750000000000004</v>
      </c>
      <c r="G56" s="231">
        <v>1.7104999999999999</v>
      </c>
      <c r="H56" s="231">
        <v>5.0556999999999999</v>
      </c>
      <c r="I56" s="231">
        <v>1.7161999999999999</v>
      </c>
      <c r="J56" s="231">
        <v>2.7906</v>
      </c>
      <c r="K56" s="231">
        <v>1.704</v>
      </c>
      <c r="L56" s="231">
        <v>3.7989000000000002</v>
      </c>
      <c r="M56" s="231">
        <v>2.3782999999999999</v>
      </c>
      <c r="N56" s="231">
        <v>3.0432000000000001</v>
      </c>
      <c r="O56" s="231">
        <v>2.0768</v>
      </c>
      <c r="P56" s="231">
        <v>0</v>
      </c>
    </row>
    <row r="57" spans="1:16" s="255" customFormat="1" ht="15">
      <c r="A57" s="247">
        <v>49</v>
      </c>
      <c r="B57" s="231">
        <v>0</v>
      </c>
      <c r="C57" s="231">
        <v>0</v>
      </c>
      <c r="D57" s="231">
        <v>14.8787</v>
      </c>
      <c r="E57" s="231">
        <v>1.9520999999999999</v>
      </c>
      <c r="F57" s="231">
        <v>6.1055000000000001</v>
      </c>
      <c r="G57" s="231">
        <v>1.7061999999999999</v>
      </c>
      <c r="H57" s="231">
        <v>4.6874000000000002</v>
      </c>
      <c r="I57" s="231">
        <v>1.7130000000000001</v>
      </c>
      <c r="J57" s="231">
        <v>2.6844000000000001</v>
      </c>
      <c r="K57" s="231">
        <v>1.7029000000000001</v>
      </c>
      <c r="L57" s="231">
        <v>3.7109000000000001</v>
      </c>
      <c r="M57" s="231">
        <v>2.3744999999999998</v>
      </c>
      <c r="N57" s="231">
        <v>2.9748999999999999</v>
      </c>
      <c r="O57" s="231">
        <v>2.0762999999999998</v>
      </c>
      <c r="P57" s="231">
        <v>0</v>
      </c>
    </row>
    <row r="58" spans="1:16" s="255" customFormat="1" ht="15">
      <c r="A58" s="247">
        <v>50</v>
      </c>
      <c r="B58" s="231">
        <v>0</v>
      </c>
      <c r="C58" s="231">
        <v>0</v>
      </c>
      <c r="D58" s="231">
        <v>14.5337</v>
      </c>
      <c r="E58" s="231">
        <v>1.9515</v>
      </c>
      <c r="F58" s="231">
        <v>5.9360999999999997</v>
      </c>
      <c r="G58" s="231">
        <v>1.7018</v>
      </c>
      <c r="H58" s="231">
        <v>4.3190999999999997</v>
      </c>
      <c r="I58" s="231">
        <v>1.7098</v>
      </c>
      <c r="J58" s="231">
        <v>2.5781999999999998</v>
      </c>
      <c r="K58" s="231">
        <v>1.7017</v>
      </c>
      <c r="L58" s="231">
        <v>3.6230000000000002</v>
      </c>
      <c r="M58" s="231">
        <v>2.3706999999999998</v>
      </c>
      <c r="N58" s="231">
        <v>2.9066000000000001</v>
      </c>
      <c r="O58" s="231">
        <v>2.0758999999999999</v>
      </c>
      <c r="P58" s="231">
        <v>0</v>
      </c>
    </row>
    <row r="59" spans="1:16" s="255" customFormat="1" ht="15">
      <c r="A59" s="247">
        <v>51</v>
      </c>
      <c r="B59" s="231">
        <v>0</v>
      </c>
      <c r="C59" s="231">
        <v>0</v>
      </c>
      <c r="D59" s="231">
        <v>14.188700000000001</v>
      </c>
      <c r="E59" s="231">
        <v>1.9508000000000001</v>
      </c>
      <c r="F59" s="231">
        <v>5.7667000000000002</v>
      </c>
      <c r="G59" s="231">
        <v>1.6974</v>
      </c>
      <c r="H59" s="231">
        <v>3.9508999999999999</v>
      </c>
      <c r="I59" s="231">
        <v>1.7065999999999999</v>
      </c>
      <c r="J59" s="231">
        <v>2.4719000000000002</v>
      </c>
      <c r="K59" s="231">
        <v>1.7004999999999999</v>
      </c>
      <c r="L59" s="231">
        <v>3.5350999999999999</v>
      </c>
      <c r="M59" s="231">
        <v>2.367</v>
      </c>
      <c r="N59" s="231">
        <v>2.8384</v>
      </c>
      <c r="O59" s="231">
        <v>2.0754000000000001</v>
      </c>
      <c r="P59" s="231">
        <v>0</v>
      </c>
    </row>
    <row r="60" spans="1:16" s="255" customFormat="1" ht="15">
      <c r="A60" s="247">
        <v>52</v>
      </c>
      <c r="B60" s="231">
        <v>0</v>
      </c>
      <c r="C60" s="231">
        <v>0</v>
      </c>
      <c r="D60" s="231">
        <v>13.8437</v>
      </c>
      <c r="E60" s="231">
        <v>1.9501999999999999</v>
      </c>
      <c r="F60" s="231">
        <v>5.5972</v>
      </c>
      <c r="G60" s="231">
        <v>1.6930000000000001</v>
      </c>
      <c r="H60" s="231">
        <v>3.5825999999999998</v>
      </c>
      <c r="I60" s="231">
        <v>1.7034</v>
      </c>
      <c r="J60" s="231">
        <v>2.3656999999999999</v>
      </c>
      <c r="K60" s="231">
        <v>1.6994</v>
      </c>
      <c r="L60" s="231">
        <v>3.4470999999999998</v>
      </c>
      <c r="M60" s="231">
        <v>2.3632</v>
      </c>
      <c r="N60" s="231">
        <v>2.7700999999999998</v>
      </c>
      <c r="O60" s="231">
        <v>2.0750000000000002</v>
      </c>
      <c r="P60" s="231">
        <v>0</v>
      </c>
    </row>
    <row r="61" spans="1:16" s="255" customFormat="1" ht="15">
      <c r="A61" s="247">
        <v>53</v>
      </c>
      <c r="B61" s="231">
        <v>0</v>
      </c>
      <c r="C61" s="231">
        <v>0</v>
      </c>
      <c r="D61" s="231">
        <v>13.498699999999999</v>
      </c>
      <c r="E61" s="231">
        <v>1.9495</v>
      </c>
      <c r="F61" s="231">
        <v>5.4278000000000004</v>
      </c>
      <c r="G61" s="231">
        <v>1.6886000000000001</v>
      </c>
      <c r="H61" s="231">
        <v>3.2143999999999999</v>
      </c>
      <c r="I61" s="231">
        <v>1.7002999999999999</v>
      </c>
      <c r="J61" s="231">
        <v>2.2593999999999999</v>
      </c>
      <c r="K61" s="231">
        <v>1.6981999999999999</v>
      </c>
      <c r="L61" s="231">
        <v>3.3592</v>
      </c>
      <c r="M61" s="231">
        <v>2.3595000000000002</v>
      </c>
      <c r="N61" s="231">
        <v>2.7018</v>
      </c>
      <c r="O61" s="231">
        <v>2.0745</v>
      </c>
      <c r="P61" s="231">
        <v>0</v>
      </c>
    </row>
    <row r="62" spans="1:16" s="255" customFormat="1" ht="15">
      <c r="A62" s="247">
        <v>54</v>
      </c>
      <c r="B62" s="231">
        <v>0</v>
      </c>
      <c r="C62" s="231">
        <v>0</v>
      </c>
      <c r="D62" s="231">
        <v>13.153700000000001</v>
      </c>
      <c r="E62" s="231">
        <v>1.9489000000000001</v>
      </c>
      <c r="F62" s="231">
        <v>5.2584</v>
      </c>
      <c r="G62" s="231">
        <v>1.6842999999999999</v>
      </c>
      <c r="H62" s="231">
        <v>2.8460999999999999</v>
      </c>
      <c r="I62" s="231">
        <v>1.6971000000000001</v>
      </c>
      <c r="J62" s="231">
        <v>2.1532</v>
      </c>
      <c r="K62" s="231">
        <v>1.6971000000000001</v>
      </c>
      <c r="L62" s="231">
        <v>3.2713000000000001</v>
      </c>
      <c r="M62" s="231">
        <v>2.3557000000000001</v>
      </c>
      <c r="N62" s="231">
        <v>2.6335000000000002</v>
      </c>
      <c r="O62" s="231">
        <v>2.0739999999999998</v>
      </c>
      <c r="P62" s="231">
        <v>0</v>
      </c>
    </row>
    <row r="63" spans="1:16" s="255" customFormat="1" ht="15">
      <c r="A63" s="247">
        <v>55</v>
      </c>
      <c r="B63" s="231">
        <v>0</v>
      </c>
      <c r="C63" s="231">
        <v>0</v>
      </c>
      <c r="D63" s="231">
        <v>13.106400000000001</v>
      </c>
      <c r="E63" s="231">
        <v>1.9419</v>
      </c>
      <c r="F63" s="231">
        <v>4.9627999999999997</v>
      </c>
      <c r="G63" s="231">
        <v>1.6808000000000001</v>
      </c>
      <c r="H63" s="231">
        <v>3.1173999999999999</v>
      </c>
      <c r="I63" s="231">
        <v>1.6927000000000001</v>
      </c>
      <c r="J63" s="231">
        <v>2.1181999999999999</v>
      </c>
      <c r="K63" s="231">
        <v>1.6935</v>
      </c>
      <c r="L63" s="231">
        <v>3.2610999999999999</v>
      </c>
      <c r="M63" s="231">
        <v>2.3391000000000002</v>
      </c>
      <c r="N63" s="231">
        <v>2.5876000000000001</v>
      </c>
      <c r="O63" s="231">
        <v>2.0501999999999998</v>
      </c>
      <c r="P63" s="231">
        <v>0</v>
      </c>
    </row>
    <row r="64" spans="1:16" s="255" customFormat="1" ht="15">
      <c r="A64" s="247">
        <v>56</v>
      </c>
      <c r="B64" s="231">
        <v>0</v>
      </c>
      <c r="C64" s="231">
        <v>0</v>
      </c>
      <c r="D64" s="231">
        <v>13.059200000000001</v>
      </c>
      <c r="E64" s="231">
        <v>1.9349000000000001</v>
      </c>
      <c r="F64" s="231">
        <v>4.6672000000000002</v>
      </c>
      <c r="G64" s="231">
        <v>1.6774</v>
      </c>
      <c r="H64" s="231">
        <v>3.3887</v>
      </c>
      <c r="I64" s="231">
        <v>1.6882999999999999</v>
      </c>
      <c r="J64" s="231">
        <v>2.0832000000000002</v>
      </c>
      <c r="K64" s="231">
        <v>1.6899</v>
      </c>
      <c r="L64" s="231">
        <v>3.2509999999999999</v>
      </c>
      <c r="M64" s="231">
        <v>2.3224999999999998</v>
      </c>
      <c r="N64" s="231">
        <v>2.5415999999999999</v>
      </c>
      <c r="O64" s="231">
        <v>2.0265</v>
      </c>
      <c r="P64" s="231">
        <v>0</v>
      </c>
    </row>
    <row r="65" spans="1:16" s="255" customFormat="1" ht="15">
      <c r="A65" s="247">
        <v>57</v>
      </c>
      <c r="B65" s="231">
        <v>0</v>
      </c>
      <c r="C65" s="231">
        <v>0</v>
      </c>
      <c r="D65" s="231">
        <v>13.011900000000001</v>
      </c>
      <c r="E65" s="231">
        <v>1.9278999999999999</v>
      </c>
      <c r="F65" s="231">
        <v>4.3716999999999997</v>
      </c>
      <c r="G65" s="231">
        <v>1.6738999999999999</v>
      </c>
      <c r="H65" s="231">
        <v>3.66</v>
      </c>
      <c r="I65" s="231">
        <v>1.6839</v>
      </c>
      <c r="J65" s="231">
        <v>2.0482999999999998</v>
      </c>
      <c r="K65" s="231">
        <v>1.6862999999999999</v>
      </c>
      <c r="L65" s="231">
        <v>3.2408999999999999</v>
      </c>
      <c r="M65" s="231">
        <v>2.3058000000000001</v>
      </c>
      <c r="N65" s="231">
        <v>2.4956999999999998</v>
      </c>
      <c r="O65" s="231">
        <v>2.0026999999999999</v>
      </c>
      <c r="P65" s="231">
        <v>0</v>
      </c>
    </row>
    <row r="66" spans="1:16" s="255" customFormat="1" ht="15">
      <c r="A66" s="247">
        <v>58</v>
      </c>
      <c r="B66" s="231">
        <v>0</v>
      </c>
      <c r="C66" s="231">
        <v>0</v>
      </c>
      <c r="D66" s="231">
        <v>12.964700000000001</v>
      </c>
      <c r="E66" s="231">
        <v>1.9209000000000001</v>
      </c>
      <c r="F66" s="231">
        <v>4.0761000000000003</v>
      </c>
      <c r="G66" s="231">
        <v>1.6705000000000001</v>
      </c>
      <c r="H66" s="231">
        <v>3.9312</v>
      </c>
      <c r="I66" s="231">
        <v>1.6795</v>
      </c>
      <c r="J66" s="231">
        <v>2.0133000000000001</v>
      </c>
      <c r="K66" s="231">
        <v>1.6827000000000001</v>
      </c>
      <c r="L66" s="231">
        <v>3.2307999999999999</v>
      </c>
      <c r="M66" s="231">
        <v>2.2892000000000001</v>
      </c>
      <c r="N66" s="231">
        <v>2.4497</v>
      </c>
      <c r="O66" s="231">
        <v>1.9789000000000001</v>
      </c>
      <c r="P66" s="231">
        <v>0</v>
      </c>
    </row>
    <row r="67" spans="1:16" s="255" customFormat="1" ht="15">
      <c r="A67" s="247">
        <v>59</v>
      </c>
      <c r="B67" s="231">
        <v>0</v>
      </c>
      <c r="C67" s="231">
        <v>0</v>
      </c>
      <c r="D67" s="231">
        <v>12.917400000000001</v>
      </c>
      <c r="E67" s="231">
        <v>1.9138999999999999</v>
      </c>
      <c r="F67" s="231">
        <v>3.7805</v>
      </c>
      <c r="G67" s="231">
        <v>1.667</v>
      </c>
      <c r="H67" s="231">
        <v>4.2024999999999997</v>
      </c>
      <c r="I67" s="231">
        <v>1.6751</v>
      </c>
      <c r="J67" s="231">
        <v>1.9783999999999999</v>
      </c>
      <c r="K67" s="231">
        <v>1.6791</v>
      </c>
      <c r="L67" s="231">
        <v>3.2206999999999999</v>
      </c>
      <c r="M67" s="231">
        <v>2.2726000000000002</v>
      </c>
      <c r="N67" s="231">
        <v>2.4037999999999999</v>
      </c>
      <c r="O67" s="231">
        <v>1.9551000000000001</v>
      </c>
      <c r="P67" s="231">
        <v>0</v>
      </c>
    </row>
    <row r="68" spans="1:16" s="255" customFormat="1" ht="15">
      <c r="A68" s="247">
        <v>60</v>
      </c>
      <c r="B68" s="231">
        <v>0</v>
      </c>
      <c r="C68" s="231">
        <v>0</v>
      </c>
      <c r="D68" s="231">
        <v>12.870200000000001</v>
      </c>
      <c r="E68" s="231">
        <v>1.9069</v>
      </c>
      <c r="F68" s="231">
        <v>3.4849999999999999</v>
      </c>
      <c r="G68" s="231">
        <v>1.6636</v>
      </c>
      <c r="H68" s="231">
        <v>4.4737999999999998</v>
      </c>
      <c r="I68" s="231">
        <v>1.6707000000000001</v>
      </c>
      <c r="J68" s="231">
        <v>1.9434</v>
      </c>
      <c r="K68" s="231">
        <v>1.6755</v>
      </c>
      <c r="L68" s="231">
        <v>3.2105999999999999</v>
      </c>
      <c r="M68" s="231">
        <v>2.2559999999999998</v>
      </c>
      <c r="N68" s="231">
        <v>2.3578000000000001</v>
      </c>
      <c r="O68" s="231">
        <v>1.9313</v>
      </c>
      <c r="P68" s="231">
        <v>0</v>
      </c>
    </row>
    <row r="69" spans="1:16" s="255" customFormat="1">
      <c r="A69" s="254"/>
      <c r="B69" s="75"/>
      <c r="C69" s="75"/>
      <c r="D69" s="75"/>
      <c r="E69" s="75"/>
      <c r="F69" s="75"/>
      <c r="G69" s="75"/>
      <c r="H69" s="75"/>
      <c r="I69" s="75"/>
      <c r="J69" s="75"/>
      <c r="K69" s="75"/>
      <c r="L69" s="75"/>
      <c r="M69" s="75"/>
      <c r="N69" s="75"/>
      <c r="O69" s="75"/>
      <c r="P69" s="75"/>
    </row>
    <row r="70" spans="1:16" s="255" customFormat="1">
      <c r="A70" s="73" t="e">
        <f>HLOOKUP('[3]NEER Claim Cost Calculator'!$I$22, B74:P135, MATCH('[3]NEER Claim Cost Calculator'!$K$22,A74:A135))</f>
        <v>#N/A</v>
      </c>
      <c r="B70" s="75"/>
      <c r="C70" s="75"/>
      <c r="D70" s="75"/>
      <c r="E70" s="75"/>
      <c r="F70" s="75"/>
      <c r="G70" s="75"/>
      <c r="H70" s="75"/>
      <c r="I70" s="75"/>
      <c r="J70" s="75"/>
      <c r="K70" s="75"/>
      <c r="L70" s="75"/>
      <c r="M70" s="75"/>
      <c r="N70" s="75"/>
      <c r="O70" s="75"/>
      <c r="P70" s="75"/>
    </row>
    <row r="71" spans="1:16" s="253" customFormat="1">
      <c r="A71" s="467" t="s">
        <v>11449</v>
      </c>
      <c r="B71" s="467"/>
      <c r="C71" s="467"/>
      <c r="D71" s="467"/>
      <c r="E71" s="467"/>
      <c r="F71" s="467"/>
      <c r="G71" s="467"/>
      <c r="H71" s="467"/>
      <c r="I71" s="467"/>
      <c r="J71" s="467"/>
      <c r="K71" s="467"/>
      <c r="L71" s="467"/>
      <c r="M71" s="467"/>
      <c r="N71" s="467"/>
      <c r="O71" s="467"/>
      <c r="P71" s="467"/>
    </row>
    <row r="72" spans="1:16" s="255" customFormat="1">
      <c r="A72" s="471" t="s">
        <v>6308</v>
      </c>
      <c r="B72" s="471"/>
      <c r="C72" s="471"/>
      <c r="D72" s="471"/>
      <c r="E72" s="471"/>
      <c r="F72" s="471"/>
      <c r="G72" s="471"/>
      <c r="H72" s="471"/>
      <c r="I72" s="471"/>
      <c r="J72" s="471"/>
      <c r="K72" s="471"/>
      <c r="L72" s="471"/>
      <c r="M72" s="471"/>
      <c r="N72" s="471"/>
      <c r="O72" s="471"/>
      <c r="P72" s="471"/>
    </row>
    <row r="73" spans="1:16" s="255" customFormat="1">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s="255" customFormat="1">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s="255" customFormat="1" ht="15">
      <c r="A75" s="247">
        <v>0</v>
      </c>
      <c r="B75" s="231">
        <v>0</v>
      </c>
      <c r="C75" s="231">
        <v>0</v>
      </c>
      <c r="D75" s="231">
        <v>60.540500000000002</v>
      </c>
      <c r="E75" s="231">
        <v>23.290299999999998</v>
      </c>
      <c r="F75" s="231">
        <v>51.319099999999999</v>
      </c>
      <c r="G75" s="231">
        <v>13.6708</v>
      </c>
      <c r="H75" s="231">
        <v>50.0505</v>
      </c>
      <c r="I75" s="231">
        <v>17.5426</v>
      </c>
      <c r="J75" s="231">
        <v>42.3491</v>
      </c>
      <c r="K75" s="231">
        <v>18.5305</v>
      </c>
      <c r="L75" s="231">
        <v>23.110399999999998</v>
      </c>
      <c r="M75" s="231">
        <v>16.995699999999999</v>
      </c>
      <c r="N75" s="231">
        <v>0</v>
      </c>
      <c r="O75" s="231">
        <v>0</v>
      </c>
      <c r="P75" s="231">
        <v>0</v>
      </c>
    </row>
    <row r="76" spans="1:16" s="255" customFormat="1" ht="15">
      <c r="A76" s="247">
        <v>1</v>
      </c>
      <c r="B76" s="231">
        <v>0</v>
      </c>
      <c r="C76" s="231">
        <v>0</v>
      </c>
      <c r="D76" s="231">
        <v>53.813800000000001</v>
      </c>
      <c r="E76" s="231">
        <v>20.702500000000001</v>
      </c>
      <c r="F76" s="231">
        <v>45.616999999999997</v>
      </c>
      <c r="G76" s="231">
        <v>12.1518</v>
      </c>
      <c r="H76" s="231">
        <v>44.4893</v>
      </c>
      <c r="I76" s="231">
        <v>15.593400000000001</v>
      </c>
      <c r="J76" s="231">
        <v>37.643599999999999</v>
      </c>
      <c r="K76" s="231">
        <v>16.471499999999999</v>
      </c>
      <c r="L76" s="231">
        <v>20.5425</v>
      </c>
      <c r="M76" s="231">
        <v>15.1073</v>
      </c>
      <c r="N76" s="231">
        <v>0</v>
      </c>
      <c r="O76" s="231">
        <v>0</v>
      </c>
      <c r="P76" s="231">
        <v>0</v>
      </c>
    </row>
    <row r="77" spans="1:16" s="255" customFormat="1" ht="15">
      <c r="A77" s="247">
        <v>2</v>
      </c>
      <c r="B77" s="231">
        <v>0</v>
      </c>
      <c r="C77" s="231">
        <v>0</v>
      </c>
      <c r="D77" s="231">
        <v>47.0871</v>
      </c>
      <c r="E77" s="231">
        <v>18.114699999999999</v>
      </c>
      <c r="F77" s="231">
        <v>39.914900000000003</v>
      </c>
      <c r="G77" s="231">
        <v>10.632899999999999</v>
      </c>
      <c r="H77" s="231">
        <v>38.928199999999997</v>
      </c>
      <c r="I77" s="231">
        <v>13.6442</v>
      </c>
      <c r="J77" s="231">
        <v>32.938200000000002</v>
      </c>
      <c r="K77" s="231">
        <v>14.412599999999999</v>
      </c>
      <c r="L77" s="231">
        <v>17.974699999999999</v>
      </c>
      <c r="M77" s="231">
        <v>13.2189</v>
      </c>
      <c r="N77" s="231">
        <v>0</v>
      </c>
      <c r="O77" s="231">
        <v>0</v>
      </c>
      <c r="P77" s="231">
        <v>0</v>
      </c>
    </row>
    <row r="78" spans="1:16" s="255" customFormat="1" ht="15">
      <c r="A78" s="247">
        <v>3</v>
      </c>
      <c r="B78" s="231">
        <v>0</v>
      </c>
      <c r="C78" s="231">
        <v>0</v>
      </c>
      <c r="D78" s="231">
        <v>40.360399999999998</v>
      </c>
      <c r="E78" s="231">
        <v>15.526899999999999</v>
      </c>
      <c r="F78" s="231">
        <v>34.212800000000001</v>
      </c>
      <c r="G78" s="231">
        <v>9.1138999999999992</v>
      </c>
      <c r="H78" s="231">
        <v>33.366999999999997</v>
      </c>
      <c r="I78" s="231">
        <v>11.695</v>
      </c>
      <c r="J78" s="231">
        <v>28.232700000000001</v>
      </c>
      <c r="K78" s="231">
        <v>12.3536</v>
      </c>
      <c r="L78" s="231">
        <v>15.4069</v>
      </c>
      <c r="M78" s="231">
        <v>11.330500000000001</v>
      </c>
      <c r="N78" s="231">
        <v>0</v>
      </c>
      <c r="O78" s="231">
        <v>0</v>
      </c>
      <c r="P78" s="231">
        <v>0</v>
      </c>
    </row>
    <row r="79" spans="1:16" s="255" customFormat="1" ht="15">
      <c r="A79" s="247">
        <v>4</v>
      </c>
      <c r="B79" s="231">
        <v>0</v>
      </c>
      <c r="C79" s="231">
        <v>0</v>
      </c>
      <c r="D79" s="231">
        <v>33.633600000000001</v>
      </c>
      <c r="E79" s="231">
        <v>12.9391</v>
      </c>
      <c r="F79" s="231">
        <v>28.5106</v>
      </c>
      <c r="G79" s="231">
        <v>7.5949</v>
      </c>
      <c r="H79" s="231">
        <v>27.805800000000001</v>
      </c>
      <c r="I79" s="231">
        <v>9.7459000000000007</v>
      </c>
      <c r="J79" s="231">
        <v>23.5273</v>
      </c>
      <c r="K79" s="231">
        <v>10.294700000000001</v>
      </c>
      <c r="L79" s="231">
        <v>12.8391</v>
      </c>
      <c r="M79" s="231">
        <v>9.4420999999999999</v>
      </c>
      <c r="N79" s="231">
        <v>0</v>
      </c>
      <c r="O79" s="231">
        <v>0</v>
      </c>
      <c r="P79" s="231">
        <v>0</v>
      </c>
    </row>
    <row r="80" spans="1:16" s="255" customFormat="1" ht="15">
      <c r="A80" s="247">
        <v>5</v>
      </c>
      <c r="B80" s="231">
        <v>0</v>
      </c>
      <c r="C80" s="231">
        <v>0</v>
      </c>
      <c r="D80" s="231">
        <v>26.9069</v>
      </c>
      <c r="E80" s="231">
        <v>10.3512</v>
      </c>
      <c r="F80" s="231">
        <v>22.808499999999999</v>
      </c>
      <c r="G80" s="231">
        <v>6.0758999999999999</v>
      </c>
      <c r="H80" s="231">
        <v>22.244700000000002</v>
      </c>
      <c r="I80" s="231">
        <v>7.7967000000000004</v>
      </c>
      <c r="J80" s="231">
        <v>18.8218</v>
      </c>
      <c r="K80" s="231">
        <v>8.2357999999999993</v>
      </c>
      <c r="L80" s="231">
        <v>10.2713</v>
      </c>
      <c r="M80" s="231">
        <v>7.5537000000000001</v>
      </c>
      <c r="N80" s="231">
        <v>0</v>
      </c>
      <c r="O80" s="231">
        <v>0</v>
      </c>
      <c r="P80" s="231">
        <v>0</v>
      </c>
    </row>
    <row r="81" spans="1:16" s="255" customFormat="1" ht="15">
      <c r="A81" s="247">
        <v>6</v>
      </c>
      <c r="B81" s="231">
        <v>0</v>
      </c>
      <c r="C81" s="231">
        <v>0</v>
      </c>
      <c r="D81" s="231">
        <v>20.180199999999999</v>
      </c>
      <c r="E81" s="231">
        <v>7.7633999999999999</v>
      </c>
      <c r="F81" s="231">
        <v>17.106400000000001</v>
      </c>
      <c r="G81" s="231">
        <v>4.5568999999999997</v>
      </c>
      <c r="H81" s="231">
        <v>16.683499999999999</v>
      </c>
      <c r="I81" s="231">
        <v>5.8475000000000001</v>
      </c>
      <c r="J81" s="231">
        <v>14.116400000000001</v>
      </c>
      <c r="K81" s="231">
        <v>6.1768000000000001</v>
      </c>
      <c r="L81" s="231">
        <v>7.7035</v>
      </c>
      <c r="M81" s="231">
        <v>5.6651999999999996</v>
      </c>
      <c r="N81" s="231">
        <v>0</v>
      </c>
      <c r="O81" s="231">
        <v>0</v>
      </c>
      <c r="P81" s="231">
        <v>0</v>
      </c>
    </row>
    <row r="82" spans="1:16" s="255" customFormat="1" ht="15">
      <c r="A82" s="247">
        <v>7</v>
      </c>
      <c r="B82" s="231">
        <v>0</v>
      </c>
      <c r="C82" s="231">
        <v>0</v>
      </c>
      <c r="D82" s="231">
        <v>20.046600000000002</v>
      </c>
      <c r="E82" s="231">
        <v>7.5477999999999996</v>
      </c>
      <c r="F82" s="231">
        <v>16.3507</v>
      </c>
      <c r="G82" s="231">
        <v>4.4303999999999997</v>
      </c>
      <c r="H82" s="231">
        <v>15.9322</v>
      </c>
      <c r="I82" s="231">
        <v>5.6851000000000003</v>
      </c>
      <c r="J82" s="231">
        <v>13.761200000000001</v>
      </c>
      <c r="K82" s="231">
        <v>6.0052000000000003</v>
      </c>
      <c r="L82" s="231">
        <v>7.8868</v>
      </c>
      <c r="M82" s="231">
        <v>5.5865999999999998</v>
      </c>
      <c r="N82" s="231">
        <v>0</v>
      </c>
      <c r="O82" s="231">
        <v>0</v>
      </c>
      <c r="P82" s="231">
        <v>0</v>
      </c>
    </row>
    <row r="83" spans="1:16" s="255" customFormat="1" ht="15">
      <c r="A83" s="247">
        <v>8</v>
      </c>
      <c r="B83" s="231">
        <v>0</v>
      </c>
      <c r="C83" s="231">
        <v>0</v>
      </c>
      <c r="D83" s="231">
        <v>19.9129</v>
      </c>
      <c r="E83" s="231">
        <v>7.3320999999999996</v>
      </c>
      <c r="F83" s="231">
        <v>15.595000000000001</v>
      </c>
      <c r="G83" s="231">
        <v>4.3037999999999998</v>
      </c>
      <c r="H83" s="231">
        <v>15.180899999999999</v>
      </c>
      <c r="I83" s="231">
        <v>5.5227000000000004</v>
      </c>
      <c r="J83" s="231">
        <v>13.406000000000001</v>
      </c>
      <c r="K83" s="231">
        <v>5.8337000000000003</v>
      </c>
      <c r="L83" s="231">
        <v>8.0701000000000001</v>
      </c>
      <c r="M83" s="231">
        <v>5.5079000000000002</v>
      </c>
      <c r="N83" s="231">
        <v>0</v>
      </c>
      <c r="O83" s="231">
        <v>0</v>
      </c>
      <c r="P83" s="231">
        <v>0</v>
      </c>
    </row>
    <row r="84" spans="1:16" s="255" customFormat="1" ht="15">
      <c r="A84" s="247">
        <v>9</v>
      </c>
      <c r="B84" s="231">
        <v>0</v>
      </c>
      <c r="C84" s="231">
        <v>0</v>
      </c>
      <c r="D84" s="231">
        <v>19.779299999999999</v>
      </c>
      <c r="E84" s="231">
        <v>7.1165000000000003</v>
      </c>
      <c r="F84" s="231">
        <v>14.839399999999999</v>
      </c>
      <c r="G84" s="231">
        <v>4.1772</v>
      </c>
      <c r="H84" s="231">
        <v>14.429600000000001</v>
      </c>
      <c r="I84" s="231">
        <v>5.3601999999999999</v>
      </c>
      <c r="J84" s="231">
        <v>13.0509</v>
      </c>
      <c r="K84" s="231">
        <v>5.6620999999999997</v>
      </c>
      <c r="L84" s="231">
        <v>8.2533999999999992</v>
      </c>
      <c r="M84" s="231">
        <v>5.4291999999999998</v>
      </c>
      <c r="N84" s="231">
        <v>0</v>
      </c>
      <c r="O84" s="231">
        <v>0</v>
      </c>
      <c r="P84" s="231">
        <v>0</v>
      </c>
    </row>
    <row r="85" spans="1:16" s="255" customFormat="1" ht="15">
      <c r="A85" s="247">
        <v>10</v>
      </c>
      <c r="B85" s="231">
        <v>0</v>
      </c>
      <c r="C85" s="231">
        <v>0</v>
      </c>
      <c r="D85" s="231">
        <v>19.645700000000001</v>
      </c>
      <c r="E85" s="231">
        <v>6.9008000000000003</v>
      </c>
      <c r="F85" s="231">
        <v>14.0837</v>
      </c>
      <c r="G85" s="231">
        <v>4.0506000000000002</v>
      </c>
      <c r="H85" s="231">
        <v>13.6784</v>
      </c>
      <c r="I85" s="231">
        <v>5.1978</v>
      </c>
      <c r="J85" s="231">
        <v>12.6957</v>
      </c>
      <c r="K85" s="231">
        <v>5.4904999999999999</v>
      </c>
      <c r="L85" s="231">
        <v>8.4367000000000001</v>
      </c>
      <c r="M85" s="231">
        <v>5.3505000000000003</v>
      </c>
      <c r="N85" s="231">
        <v>0</v>
      </c>
      <c r="O85" s="231">
        <v>0</v>
      </c>
      <c r="P85" s="231">
        <v>0</v>
      </c>
    </row>
    <row r="86" spans="1:16" s="255" customFormat="1" ht="15">
      <c r="A86" s="247">
        <v>11</v>
      </c>
      <c r="B86" s="231">
        <v>0</v>
      </c>
      <c r="C86" s="231">
        <v>0</v>
      </c>
      <c r="D86" s="231">
        <v>19.5121</v>
      </c>
      <c r="E86" s="231">
        <v>6.6852</v>
      </c>
      <c r="F86" s="231">
        <v>13.328099999999999</v>
      </c>
      <c r="G86" s="231">
        <v>3.9239999999999999</v>
      </c>
      <c r="H86" s="231">
        <v>12.927099999999999</v>
      </c>
      <c r="I86" s="231">
        <v>5.0354000000000001</v>
      </c>
      <c r="J86" s="231">
        <v>12.3406</v>
      </c>
      <c r="K86" s="231">
        <v>5.3189000000000002</v>
      </c>
      <c r="L86" s="231">
        <v>8.6201000000000008</v>
      </c>
      <c r="M86" s="231">
        <v>5.2717999999999998</v>
      </c>
      <c r="N86" s="231">
        <v>0</v>
      </c>
      <c r="O86" s="231">
        <v>0</v>
      </c>
      <c r="P86" s="231">
        <v>0</v>
      </c>
    </row>
    <row r="87" spans="1:16" s="255" customFormat="1" ht="15">
      <c r="A87" s="247">
        <v>12</v>
      </c>
      <c r="B87" s="231">
        <v>0</v>
      </c>
      <c r="C87" s="231">
        <v>0</v>
      </c>
      <c r="D87" s="231">
        <v>19.378499999999999</v>
      </c>
      <c r="E87" s="231">
        <v>6.4695</v>
      </c>
      <c r="F87" s="231">
        <v>12.5724</v>
      </c>
      <c r="G87" s="231">
        <v>3.7974999999999999</v>
      </c>
      <c r="H87" s="231">
        <v>12.175800000000001</v>
      </c>
      <c r="I87" s="231">
        <v>4.8728999999999996</v>
      </c>
      <c r="J87" s="231">
        <v>11.9854</v>
      </c>
      <c r="K87" s="231">
        <v>5.1473000000000004</v>
      </c>
      <c r="L87" s="231">
        <v>8.8033999999999999</v>
      </c>
      <c r="M87" s="231">
        <v>5.1931000000000003</v>
      </c>
      <c r="N87" s="231">
        <v>0</v>
      </c>
      <c r="O87" s="231">
        <v>0</v>
      </c>
      <c r="P87" s="231">
        <v>0</v>
      </c>
    </row>
    <row r="88" spans="1:16" s="255" customFormat="1" ht="15">
      <c r="A88" s="247">
        <v>13</v>
      </c>
      <c r="B88" s="231">
        <v>0</v>
      </c>
      <c r="C88" s="231">
        <v>0</v>
      </c>
      <c r="D88" s="231">
        <v>19.244900000000001</v>
      </c>
      <c r="E88" s="231">
        <v>6.2538999999999998</v>
      </c>
      <c r="F88" s="231">
        <v>11.816700000000001</v>
      </c>
      <c r="G88" s="231">
        <v>3.6709000000000001</v>
      </c>
      <c r="H88" s="231">
        <v>11.4245</v>
      </c>
      <c r="I88" s="231">
        <v>4.7104999999999997</v>
      </c>
      <c r="J88" s="231">
        <v>11.6303</v>
      </c>
      <c r="K88" s="231">
        <v>4.9757999999999996</v>
      </c>
      <c r="L88" s="231">
        <v>8.9867000000000008</v>
      </c>
      <c r="M88" s="231">
        <v>5.1144999999999996</v>
      </c>
      <c r="N88" s="231">
        <v>0</v>
      </c>
      <c r="O88" s="231">
        <v>0</v>
      </c>
      <c r="P88" s="231">
        <v>0</v>
      </c>
    </row>
    <row r="89" spans="1:16" s="255" customFormat="1" ht="15">
      <c r="A89" s="247">
        <v>14</v>
      </c>
      <c r="B89" s="231">
        <v>0</v>
      </c>
      <c r="C89" s="231">
        <v>0</v>
      </c>
      <c r="D89" s="231">
        <v>19.1112</v>
      </c>
      <c r="E89" s="231">
        <v>6.0381999999999998</v>
      </c>
      <c r="F89" s="231">
        <v>11.0611</v>
      </c>
      <c r="G89" s="231">
        <v>3.5442999999999998</v>
      </c>
      <c r="H89" s="231">
        <v>10.6732</v>
      </c>
      <c r="I89" s="231">
        <v>4.5480999999999998</v>
      </c>
      <c r="J89" s="231">
        <v>11.2751</v>
      </c>
      <c r="K89" s="231">
        <v>4.8041999999999998</v>
      </c>
      <c r="L89" s="231">
        <v>9.17</v>
      </c>
      <c r="M89" s="231">
        <v>5.0358000000000001</v>
      </c>
      <c r="N89" s="231">
        <v>0</v>
      </c>
      <c r="O89" s="231">
        <v>0</v>
      </c>
      <c r="P89" s="231">
        <v>0</v>
      </c>
    </row>
    <row r="90" spans="1:16" s="255" customFormat="1" ht="15">
      <c r="A90" s="247">
        <v>15</v>
      </c>
      <c r="B90" s="231">
        <v>0</v>
      </c>
      <c r="C90" s="231">
        <v>0</v>
      </c>
      <c r="D90" s="231">
        <v>18.977599999999999</v>
      </c>
      <c r="E90" s="231">
        <v>5.8226000000000004</v>
      </c>
      <c r="F90" s="231">
        <v>10.305400000000001</v>
      </c>
      <c r="G90" s="231">
        <v>3.4177</v>
      </c>
      <c r="H90" s="231">
        <v>9.9219000000000008</v>
      </c>
      <c r="I90" s="231">
        <v>4.3856000000000002</v>
      </c>
      <c r="J90" s="231">
        <v>10.92</v>
      </c>
      <c r="K90" s="231">
        <v>4.6326000000000001</v>
      </c>
      <c r="L90" s="231">
        <v>9.3533000000000008</v>
      </c>
      <c r="M90" s="231">
        <v>4.9570999999999996</v>
      </c>
      <c r="N90" s="231">
        <v>0</v>
      </c>
      <c r="O90" s="231">
        <v>0</v>
      </c>
      <c r="P90" s="231">
        <v>0</v>
      </c>
    </row>
    <row r="91" spans="1:16" s="255" customFormat="1" ht="15">
      <c r="A91" s="247">
        <v>16</v>
      </c>
      <c r="B91" s="231">
        <v>0</v>
      </c>
      <c r="C91" s="231">
        <v>0</v>
      </c>
      <c r="D91" s="231">
        <v>18.844000000000001</v>
      </c>
      <c r="E91" s="231">
        <v>5.6069000000000004</v>
      </c>
      <c r="F91" s="231">
        <v>9.5496999999999996</v>
      </c>
      <c r="G91" s="231">
        <v>3.2911000000000001</v>
      </c>
      <c r="H91" s="231">
        <v>9.1707000000000001</v>
      </c>
      <c r="I91" s="231">
        <v>4.2232000000000003</v>
      </c>
      <c r="J91" s="231">
        <v>10.5648</v>
      </c>
      <c r="K91" s="231">
        <v>4.4610000000000003</v>
      </c>
      <c r="L91" s="231">
        <v>9.5366999999999997</v>
      </c>
      <c r="M91" s="231">
        <v>4.8784000000000001</v>
      </c>
      <c r="N91" s="231">
        <v>0</v>
      </c>
      <c r="O91" s="231">
        <v>0</v>
      </c>
      <c r="P91" s="231">
        <v>0</v>
      </c>
    </row>
    <row r="92" spans="1:16" s="255" customFormat="1" ht="15">
      <c r="A92" s="247">
        <v>17</v>
      </c>
      <c r="B92" s="231">
        <v>0</v>
      </c>
      <c r="C92" s="231">
        <v>0</v>
      </c>
      <c r="D92" s="231">
        <v>18.7104</v>
      </c>
      <c r="E92" s="231">
        <v>5.3913000000000002</v>
      </c>
      <c r="F92" s="231">
        <v>8.7941000000000003</v>
      </c>
      <c r="G92" s="231">
        <v>3.1644999999999999</v>
      </c>
      <c r="H92" s="231">
        <v>8.4193999999999996</v>
      </c>
      <c r="I92" s="231">
        <v>4.0608000000000004</v>
      </c>
      <c r="J92" s="231">
        <v>10.2097</v>
      </c>
      <c r="K92" s="231">
        <v>4.2895000000000003</v>
      </c>
      <c r="L92" s="231">
        <v>9.7200000000000006</v>
      </c>
      <c r="M92" s="231">
        <v>4.7996999999999996</v>
      </c>
      <c r="N92" s="231">
        <v>0</v>
      </c>
      <c r="O92" s="231">
        <v>0</v>
      </c>
      <c r="P92" s="231">
        <v>0</v>
      </c>
    </row>
    <row r="93" spans="1:16" s="255" customFormat="1" ht="15">
      <c r="A93" s="247">
        <v>18</v>
      </c>
      <c r="B93" s="231">
        <v>0</v>
      </c>
      <c r="C93" s="231">
        <v>0</v>
      </c>
      <c r="D93" s="231">
        <v>18.576799999999999</v>
      </c>
      <c r="E93" s="231">
        <v>5.1756000000000002</v>
      </c>
      <c r="F93" s="231">
        <v>8.0383999999999993</v>
      </c>
      <c r="G93" s="231">
        <v>3.0379999999999998</v>
      </c>
      <c r="H93" s="231">
        <v>7.6680999999999999</v>
      </c>
      <c r="I93" s="231">
        <v>3.8982999999999999</v>
      </c>
      <c r="J93" s="231">
        <v>9.8544999999999998</v>
      </c>
      <c r="K93" s="231">
        <v>4.1178999999999997</v>
      </c>
      <c r="L93" s="231">
        <v>9.9032999999999998</v>
      </c>
      <c r="M93" s="231">
        <v>4.7210000000000001</v>
      </c>
      <c r="N93" s="231">
        <v>9.6576000000000004</v>
      </c>
      <c r="O93" s="231">
        <v>3.7528000000000001</v>
      </c>
      <c r="P93" s="231">
        <v>0</v>
      </c>
    </row>
    <row r="94" spans="1:16" s="255" customFormat="1" ht="15">
      <c r="A94" s="247">
        <v>19</v>
      </c>
      <c r="B94" s="231">
        <v>0</v>
      </c>
      <c r="C94" s="231">
        <v>0</v>
      </c>
      <c r="D94" s="231">
        <v>18.443100000000001</v>
      </c>
      <c r="E94" s="231">
        <v>4.9459999999999997</v>
      </c>
      <c r="F94" s="231">
        <v>8.7174999999999994</v>
      </c>
      <c r="G94" s="231">
        <v>3.0156000000000001</v>
      </c>
      <c r="H94" s="231">
        <v>7.5991999999999997</v>
      </c>
      <c r="I94" s="231">
        <v>3.8591000000000002</v>
      </c>
      <c r="J94" s="231">
        <v>9.5039999999999996</v>
      </c>
      <c r="K94" s="231">
        <v>4.0498000000000003</v>
      </c>
      <c r="L94" s="231">
        <v>9.8324999999999996</v>
      </c>
      <c r="M94" s="231">
        <v>4.8639999999999999</v>
      </c>
      <c r="N94" s="231">
        <v>9.3894000000000002</v>
      </c>
      <c r="O94" s="231">
        <v>3.6484999999999999</v>
      </c>
      <c r="P94" s="231">
        <v>0</v>
      </c>
    </row>
    <row r="95" spans="1:16" s="255" customFormat="1" ht="15">
      <c r="A95" s="247">
        <v>20</v>
      </c>
      <c r="B95" s="231">
        <v>0</v>
      </c>
      <c r="C95" s="231">
        <v>0</v>
      </c>
      <c r="D95" s="231">
        <v>18.3095</v>
      </c>
      <c r="E95" s="231">
        <v>4.7164999999999999</v>
      </c>
      <c r="F95" s="231">
        <v>9.3966999999999992</v>
      </c>
      <c r="G95" s="231">
        <v>2.9931999999999999</v>
      </c>
      <c r="H95" s="231">
        <v>7.5304000000000002</v>
      </c>
      <c r="I95" s="231">
        <v>3.8199000000000001</v>
      </c>
      <c r="J95" s="231">
        <v>9.1534999999999993</v>
      </c>
      <c r="K95" s="231">
        <v>3.9817999999999998</v>
      </c>
      <c r="L95" s="231">
        <v>9.7616999999999994</v>
      </c>
      <c r="M95" s="231">
        <v>5.0068999999999999</v>
      </c>
      <c r="N95" s="231">
        <v>9.1211000000000002</v>
      </c>
      <c r="O95" s="231">
        <v>3.5442999999999998</v>
      </c>
      <c r="P95" s="231">
        <v>0</v>
      </c>
    </row>
    <row r="96" spans="1:16" s="255" customFormat="1" ht="15">
      <c r="A96" s="247">
        <v>21</v>
      </c>
      <c r="B96" s="231">
        <v>0</v>
      </c>
      <c r="C96" s="231">
        <v>0</v>
      </c>
      <c r="D96" s="231">
        <v>18.705100000000002</v>
      </c>
      <c r="E96" s="231">
        <v>5.5494000000000003</v>
      </c>
      <c r="F96" s="231">
        <v>10.9307</v>
      </c>
      <c r="G96" s="231">
        <v>3.8797999999999999</v>
      </c>
      <c r="H96" s="231">
        <v>8.4890000000000008</v>
      </c>
      <c r="I96" s="231">
        <v>4.6158000000000001</v>
      </c>
      <c r="J96" s="231">
        <v>9.9040999999999997</v>
      </c>
      <c r="K96" s="231">
        <v>4.6795999999999998</v>
      </c>
      <c r="L96" s="231">
        <v>10.829800000000001</v>
      </c>
      <c r="M96" s="231">
        <v>6.5168999999999997</v>
      </c>
      <c r="N96" s="231">
        <v>9.6036999999999999</v>
      </c>
      <c r="O96" s="231">
        <v>4.8010000000000002</v>
      </c>
      <c r="P96" s="231">
        <v>0</v>
      </c>
    </row>
    <row r="97" spans="1:16" s="255" customFormat="1" ht="15">
      <c r="A97" s="247">
        <v>22</v>
      </c>
      <c r="B97" s="231">
        <v>0</v>
      </c>
      <c r="C97" s="231">
        <v>0</v>
      </c>
      <c r="D97" s="231">
        <v>18.476800000000001</v>
      </c>
      <c r="E97" s="231">
        <v>5.2904</v>
      </c>
      <c r="F97" s="231">
        <v>11.4856</v>
      </c>
      <c r="G97" s="231">
        <v>3.7955000000000001</v>
      </c>
      <c r="H97" s="231">
        <v>8.3567999999999998</v>
      </c>
      <c r="I97" s="231">
        <v>4.4819000000000004</v>
      </c>
      <c r="J97" s="231">
        <v>9.4931000000000001</v>
      </c>
      <c r="K97" s="231">
        <v>4.4927000000000001</v>
      </c>
      <c r="L97" s="231">
        <v>10.59</v>
      </c>
      <c r="M97" s="231">
        <v>6.4325000000000001</v>
      </c>
      <c r="N97" s="231">
        <v>9.3126999999999995</v>
      </c>
      <c r="O97" s="231">
        <v>4.6555</v>
      </c>
      <c r="P97" s="231">
        <v>0</v>
      </c>
    </row>
    <row r="98" spans="1:16" s="255" customFormat="1" ht="15">
      <c r="A98" s="247">
        <v>23</v>
      </c>
      <c r="B98" s="231">
        <v>0</v>
      </c>
      <c r="C98" s="231">
        <v>0</v>
      </c>
      <c r="D98" s="231">
        <v>18.2485</v>
      </c>
      <c r="E98" s="231">
        <v>5.0313999999999997</v>
      </c>
      <c r="F98" s="231">
        <v>12.0405</v>
      </c>
      <c r="G98" s="231">
        <v>3.7111000000000001</v>
      </c>
      <c r="H98" s="231">
        <v>8.2246000000000006</v>
      </c>
      <c r="I98" s="231">
        <v>4.3480999999999996</v>
      </c>
      <c r="J98" s="231">
        <v>9.0820000000000007</v>
      </c>
      <c r="K98" s="231">
        <v>4.3057999999999996</v>
      </c>
      <c r="L98" s="231">
        <v>10.350300000000001</v>
      </c>
      <c r="M98" s="231">
        <v>6.3482000000000003</v>
      </c>
      <c r="N98" s="231">
        <v>9.0215999999999994</v>
      </c>
      <c r="O98" s="231">
        <v>4.51</v>
      </c>
      <c r="P98" s="231">
        <v>0</v>
      </c>
    </row>
    <row r="99" spans="1:16" s="255" customFormat="1" ht="15">
      <c r="A99" s="247">
        <v>24</v>
      </c>
      <c r="B99" s="231">
        <v>0</v>
      </c>
      <c r="C99" s="231">
        <v>0</v>
      </c>
      <c r="D99" s="231">
        <v>18.020299999999999</v>
      </c>
      <c r="E99" s="231">
        <v>4.7724000000000002</v>
      </c>
      <c r="F99" s="231">
        <v>12.5954</v>
      </c>
      <c r="G99" s="231">
        <v>3.6267999999999998</v>
      </c>
      <c r="H99" s="231">
        <v>8.0923999999999996</v>
      </c>
      <c r="I99" s="231">
        <v>4.2141999999999999</v>
      </c>
      <c r="J99" s="231">
        <v>8.6709999999999994</v>
      </c>
      <c r="K99" s="231">
        <v>4.1189</v>
      </c>
      <c r="L99" s="231">
        <v>10.1105</v>
      </c>
      <c r="M99" s="231">
        <v>6.2637999999999998</v>
      </c>
      <c r="N99" s="231">
        <v>8.7306000000000008</v>
      </c>
      <c r="O99" s="231">
        <v>4.3646000000000003</v>
      </c>
      <c r="P99" s="231">
        <v>0</v>
      </c>
    </row>
    <row r="100" spans="1:16" s="255" customFormat="1" ht="15">
      <c r="A100" s="247">
        <v>25</v>
      </c>
      <c r="B100" s="231">
        <v>0</v>
      </c>
      <c r="C100" s="231">
        <v>0</v>
      </c>
      <c r="D100" s="231">
        <v>17.792000000000002</v>
      </c>
      <c r="E100" s="231">
        <v>4.5133999999999999</v>
      </c>
      <c r="F100" s="231">
        <v>13.1502</v>
      </c>
      <c r="G100" s="231">
        <v>3.5424000000000002</v>
      </c>
      <c r="H100" s="231">
        <v>7.9602000000000004</v>
      </c>
      <c r="I100" s="231">
        <v>4.0804</v>
      </c>
      <c r="J100" s="231">
        <v>8.26</v>
      </c>
      <c r="K100" s="231">
        <v>3.9319999999999999</v>
      </c>
      <c r="L100" s="231">
        <v>9.8706999999999994</v>
      </c>
      <c r="M100" s="231">
        <v>6.1795</v>
      </c>
      <c r="N100" s="231">
        <v>8.4396000000000004</v>
      </c>
      <c r="O100" s="231">
        <v>4.2191000000000001</v>
      </c>
      <c r="P100" s="231">
        <v>0</v>
      </c>
    </row>
    <row r="101" spans="1:16" s="255" customFormat="1" ht="15">
      <c r="A101" s="247">
        <v>26</v>
      </c>
      <c r="B101" s="231">
        <v>0</v>
      </c>
      <c r="C101" s="231">
        <v>0</v>
      </c>
      <c r="D101" s="231">
        <v>17.563700000000001</v>
      </c>
      <c r="E101" s="231">
        <v>4.2544000000000004</v>
      </c>
      <c r="F101" s="231">
        <v>13.7051</v>
      </c>
      <c r="G101" s="231">
        <v>3.4581</v>
      </c>
      <c r="H101" s="231">
        <v>7.8280000000000003</v>
      </c>
      <c r="I101" s="231">
        <v>3.9464999999999999</v>
      </c>
      <c r="J101" s="231">
        <v>7.8490000000000002</v>
      </c>
      <c r="K101" s="231">
        <v>3.7450999999999999</v>
      </c>
      <c r="L101" s="231">
        <v>9.6309000000000005</v>
      </c>
      <c r="M101" s="231">
        <v>6.0951000000000004</v>
      </c>
      <c r="N101" s="231">
        <v>8.1486000000000001</v>
      </c>
      <c r="O101" s="231">
        <v>4.0735999999999999</v>
      </c>
      <c r="P101" s="231">
        <v>0</v>
      </c>
    </row>
    <row r="102" spans="1:16" s="255" customFormat="1" ht="15">
      <c r="A102" s="247">
        <v>27</v>
      </c>
      <c r="B102" s="231">
        <v>0</v>
      </c>
      <c r="C102" s="231">
        <v>0</v>
      </c>
      <c r="D102" s="231">
        <v>17.3354</v>
      </c>
      <c r="E102" s="231">
        <v>3.9954000000000001</v>
      </c>
      <c r="F102" s="231">
        <v>14.26</v>
      </c>
      <c r="G102" s="231">
        <v>3.3738000000000001</v>
      </c>
      <c r="H102" s="231">
        <v>7.6958000000000002</v>
      </c>
      <c r="I102" s="231">
        <v>3.8127</v>
      </c>
      <c r="J102" s="231">
        <v>7.4379999999999997</v>
      </c>
      <c r="K102" s="231">
        <v>3.5581999999999998</v>
      </c>
      <c r="L102" s="231">
        <v>9.3910999999999998</v>
      </c>
      <c r="M102" s="231">
        <v>6.0106999999999999</v>
      </c>
      <c r="N102" s="231">
        <v>7.8575999999999997</v>
      </c>
      <c r="O102" s="231">
        <v>3.9281000000000001</v>
      </c>
      <c r="P102" s="231">
        <v>0</v>
      </c>
    </row>
    <row r="103" spans="1:16" s="255" customFormat="1" ht="15">
      <c r="A103" s="247">
        <v>28</v>
      </c>
      <c r="B103" s="231">
        <v>0</v>
      </c>
      <c r="C103" s="231">
        <v>0</v>
      </c>
      <c r="D103" s="231">
        <v>17.107099999999999</v>
      </c>
      <c r="E103" s="231">
        <v>3.7364000000000002</v>
      </c>
      <c r="F103" s="231">
        <v>14.8149</v>
      </c>
      <c r="G103" s="231">
        <v>3.2894000000000001</v>
      </c>
      <c r="H103" s="231">
        <v>7.5636000000000001</v>
      </c>
      <c r="I103" s="231">
        <v>3.6787999999999998</v>
      </c>
      <c r="J103" s="231">
        <v>7.0270000000000001</v>
      </c>
      <c r="K103" s="231">
        <v>3.3713000000000002</v>
      </c>
      <c r="L103" s="231">
        <v>9.1514000000000006</v>
      </c>
      <c r="M103" s="231">
        <v>5.9264000000000001</v>
      </c>
      <c r="N103" s="231">
        <v>7.5664999999999996</v>
      </c>
      <c r="O103" s="231">
        <v>3.7826</v>
      </c>
      <c r="P103" s="231">
        <v>0</v>
      </c>
    </row>
    <row r="104" spans="1:16" s="255" customFormat="1" ht="15">
      <c r="A104" s="247">
        <v>29</v>
      </c>
      <c r="B104" s="231">
        <v>0</v>
      </c>
      <c r="C104" s="231">
        <v>0</v>
      </c>
      <c r="D104" s="231">
        <v>16.878799999999998</v>
      </c>
      <c r="E104" s="231">
        <v>3.4773999999999998</v>
      </c>
      <c r="F104" s="231">
        <v>15.3698</v>
      </c>
      <c r="G104" s="231">
        <v>3.2050999999999998</v>
      </c>
      <c r="H104" s="231">
        <v>7.4314</v>
      </c>
      <c r="I104" s="231">
        <v>3.5449999999999999</v>
      </c>
      <c r="J104" s="231">
        <v>6.6158999999999999</v>
      </c>
      <c r="K104" s="231">
        <v>3.1844000000000001</v>
      </c>
      <c r="L104" s="231">
        <v>8.9116</v>
      </c>
      <c r="M104" s="231">
        <v>5.8419999999999996</v>
      </c>
      <c r="N104" s="231">
        <v>7.2755000000000001</v>
      </c>
      <c r="O104" s="231">
        <v>3.6371000000000002</v>
      </c>
      <c r="P104" s="231">
        <v>0</v>
      </c>
    </row>
    <row r="105" spans="1:16" s="255" customFormat="1" ht="15">
      <c r="A105" s="247">
        <v>30</v>
      </c>
      <c r="B105" s="231">
        <v>0</v>
      </c>
      <c r="C105" s="231">
        <v>0</v>
      </c>
      <c r="D105" s="231">
        <v>16.650600000000001</v>
      </c>
      <c r="E105" s="231">
        <v>3.2183999999999999</v>
      </c>
      <c r="F105" s="231">
        <v>15.9247</v>
      </c>
      <c r="G105" s="231">
        <v>3.1208</v>
      </c>
      <c r="H105" s="231">
        <v>7.2992999999999997</v>
      </c>
      <c r="I105" s="231">
        <v>3.4110999999999998</v>
      </c>
      <c r="J105" s="231">
        <v>6.2049000000000003</v>
      </c>
      <c r="K105" s="231">
        <v>2.9975000000000001</v>
      </c>
      <c r="L105" s="231">
        <v>8.6717999999999993</v>
      </c>
      <c r="M105" s="231">
        <v>5.7576999999999998</v>
      </c>
      <c r="N105" s="231">
        <v>6.9844999999999997</v>
      </c>
      <c r="O105" s="231">
        <v>3.4916</v>
      </c>
      <c r="P105" s="231">
        <v>0</v>
      </c>
    </row>
    <row r="106" spans="1:16" s="255" customFormat="1" ht="15">
      <c r="A106" s="247">
        <v>31</v>
      </c>
      <c r="B106" s="231">
        <v>0</v>
      </c>
      <c r="C106" s="231">
        <v>0</v>
      </c>
      <c r="D106" s="231">
        <v>16.234200000000001</v>
      </c>
      <c r="E106" s="231">
        <v>3.2012999999999998</v>
      </c>
      <c r="F106" s="231">
        <v>15.155799999999999</v>
      </c>
      <c r="G106" s="231">
        <v>3.1133000000000002</v>
      </c>
      <c r="H106" s="231">
        <v>7.2782</v>
      </c>
      <c r="I106" s="231">
        <v>3.3946000000000001</v>
      </c>
      <c r="J106" s="231">
        <v>6.0854999999999997</v>
      </c>
      <c r="K106" s="231">
        <v>2.9935</v>
      </c>
      <c r="L106" s="231">
        <v>8.5505999999999993</v>
      </c>
      <c r="M106" s="231">
        <v>5.6733000000000002</v>
      </c>
      <c r="N106" s="231">
        <v>6.8456000000000001</v>
      </c>
      <c r="O106" s="231">
        <v>3.4881000000000002</v>
      </c>
      <c r="P106" s="231">
        <v>0</v>
      </c>
    </row>
    <row r="107" spans="1:16" s="255" customFormat="1" ht="15">
      <c r="A107" s="247">
        <v>32</v>
      </c>
      <c r="B107" s="231">
        <v>0</v>
      </c>
      <c r="C107" s="231">
        <v>0</v>
      </c>
      <c r="D107" s="231">
        <v>15.8179</v>
      </c>
      <c r="E107" s="231">
        <v>3.1842000000000001</v>
      </c>
      <c r="F107" s="231">
        <v>14.387</v>
      </c>
      <c r="G107" s="231">
        <v>3.1057999999999999</v>
      </c>
      <c r="H107" s="231">
        <v>7.2572000000000001</v>
      </c>
      <c r="I107" s="231">
        <v>3.3780999999999999</v>
      </c>
      <c r="J107" s="231">
        <v>5.9661999999999997</v>
      </c>
      <c r="K107" s="231">
        <v>2.9895</v>
      </c>
      <c r="L107" s="231">
        <v>8.4293999999999993</v>
      </c>
      <c r="M107" s="231">
        <v>5.5888999999999998</v>
      </c>
      <c r="N107" s="231">
        <v>6.7065999999999999</v>
      </c>
      <c r="O107" s="231">
        <v>3.4845000000000002</v>
      </c>
      <c r="P107" s="231">
        <v>0</v>
      </c>
    </row>
    <row r="108" spans="1:16" s="255" customFormat="1" ht="15">
      <c r="A108" s="247">
        <v>33</v>
      </c>
      <c r="B108" s="231">
        <v>0</v>
      </c>
      <c r="C108" s="231">
        <v>0</v>
      </c>
      <c r="D108" s="231">
        <v>16.941800000000001</v>
      </c>
      <c r="E108" s="231">
        <v>3.4839000000000002</v>
      </c>
      <c r="F108" s="231">
        <v>14.98</v>
      </c>
      <c r="G108" s="231">
        <v>3.4081999999999999</v>
      </c>
      <c r="H108" s="231">
        <v>7.9596999999999998</v>
      </c>
      <c r="I108" s="231">
        <v>3.6977000000000002</v>
      </c>
      <c r="J108" s="231">
        <v>6.4314999999999998</v>
      </c>
      <c r="K108" s="231">
        <v>3.2841</v>
      </c>
      <c r="L108" s="231">
        <v>9.1390999999999991</v>
      </c>
      <c r="M108" s="231">
        <v>6.0549999999999997</v>
      </c>
      <c r="N108" s="231">
        <v>7.2244999999999999</v>
      </c>
      <c r="O108" s="231">
        <v>3.8290999999999999</v>
      </c>
      <c r="P108" s="231">
        <v>0</v>
      </c>
    </row>
    <row r="109" spans="1:16" s="255" customFormat="1" ht="15">
      <c r="A109" s="247">
        <v>34</v>
      </c>
      <c r="B109" s="231">
        <v>0</v>
      </c>
      <c r="C109" s="231">
        <v>0</v>
      </c>
      <c r="D109" s="231">
        <v>16.483799999999999</v>
      </c>
      <c r="E109" s="231">
        <v>3.4651000000000001</v>
      </c>
      <c r="F109" s="231">
        <v>14.1342</v>
      </c>
      <c r="G109" s="231">
        <v>3.4</v>
      </c>
      <c r="H109" s="231">
        <v>7.9366000000000003</v>
      </c>
      <c r="I109" s="231">
        <v>3.6795</v>
      </c>
      <c r="J109" s="231">
        <v>6.3002000000000002</v>
      </c>
      <c r="K109" s="231">
        <v>3.2797000000000001</v>
      </c>
      <c r="L109" s="231">
        <v>9.0058000000000007</v>
      </c>
      <c r="M109" s="231">
        <v>5.9622000000000002</v>
      </c>
      <c r="N109" s="231">
        <v>7.0716000000000001</v>
      </c>
      <c r="O109" s="231">
        <v>3.8250999999999999</v>
      </c>
      <c r="P109" s="231">
        <v>0</v>
      </c>
    </row>
    <row r="110" spans="1:16" s="255" customFormat="1" ht="15">
      <c r="A110" s="247">
        <v>35</v>
      </c>
      <c r="B110" s="231">
        <v>0</v>
      </c>
      <c r="C110" s="231">
        <v>0</v>
      </c>
      <c r="D110" s="231">
        <v>16.0259</v>
      </c>
      <c r="E110" s="231">
        <v>3.4462999999999999</v>
      </c>
      <c r="F110" s="231">
        <v>13.288500000000001</v>
      </c>
      <c r="G110" s="231">
        <v>3.3917000000000002</v>
      </c>
      <c r="H110" s="231">
        <v>7.9134000000000002</v>
      </c>
      <c r="I110" s="231">
        <v>3.6614</v>
      </c>
      <c r="J110" s="231">
        <v>6.1688000000000001</v>
      </c>
      <c r="K110" s="231">
        <v>3.2753000000000001</v>
      </c>
      <c r="L110" s="231">
        <v>8.8725000000000005</v>
      </c>
      <c r="M110" s="231">
        <v>5.8693999999999997</v>
      </c>
      <c r="N110" s="231">
        <v>6.9188000000000001</v>
      </c>
      <c r="O110" s="231">
        <v>3.8212000000000002</v>
      </c>
      <c r="P110" s="231">
        <v>0</v>
      </c>
    </row>
    <row r="111" spans="1:16" s="255" customFormat="1" ht="15">
      <c r="A111" s="247">
        <v>36</v>
      </c>
      <c r="B111" s="231">
        <v>0</v>
      </c>
      <c r="C111" s="231">
        <v>0</v>
      </c>
      <c r="D111" s="231">
        <v>15.5679</v>
      </c>
      <c r="E111" s="231">
        <v>3.4275000000000002</v>
      </c>
      <c r="F111" s="231">
        <v>12.4428</v>
      </c>
      <c r="G111" s="231">
        <v>3.3835000000000002</v>
      </c>
      <c r="H111" s="231">
        <v>7.8902999999999999</v>
      </c>
      <c r="I111" s="231">
        <v>3.6432000000000002</v>
      </c>
      <c r="J111" s="231">
        <v>6.0374999999999996</v>
      </c>
      <c r="K111" s="231">
        <v>3.2709000000000001</v>
      </c>
      <c r="L111" s="231">
        <v>8.7392000000000003</v>
      </c>
      <c r="M111" s="231">
        <v>5.7766999999999999</v>
      </c>
      <c r="N111" s="231">
        <v>6.766</v>
      </c>
      <c r="O111" s="231">
        <v>3.8172999999999999</v>
      </c>
      <c r="P111" s="231">
        <v>0</v>
      </c>
    </row>
    <row r="112" spans="1:16" s="255" customFormat="1" ht="15">
      <c r="A112" s="247">
        <v>37</v>
      </c>
      <c r="B112" s="231">
        <v>0</v>
      </c>
      <c r="C112" s="231">
        <v>0</v>
      </c>
      <c r="D112" s="231">
        <v>15.11</v>
      </c>
      <c r="E112" s="231">
        <v>3.4087000000000001</v>
      </c>
      <c r="F112" s="231">
        <v>11.597099999999999</v>
      </c>
      <c r="G112" s="231">
        <v>3.3753000000000002</v>
      </c>
      <c r="H112" s="231">
        <v>7.8670999999999998</v>
      </c>
      <c r="I112" s="231">
        <v>3.625</v>
      </c>
      <c r="J112" s="231">
        <v>5.9062000000000001</v>
      </c>
      <c r="K112" s="231">
        <v>3.2665000000000002</v>
      </c>
      <c r="L112" s="231">
        <v>8.6059000000000001</v>
      </c>
      <c r="M112" s="231">
        <v>5.6839000000000004</v>
      </c>
      <c r="N112" s="231">
        <v>6.6132</v>
      </c>
      <c r="O112" s="231">
        <v>3.8134000000000001</v>
      </c>
      <c r="P112" s="231">
        <v>0</v>
      </c>
    </row>
    <row r="113" spans="1:16" s="255" customFormat="1" ht="15">
      <c r="A113" s="247">
        <v>38</v>
      </c>
      <c r="B113" s="231">
        <v>0</v>
      </c>
      <c r="C113" s="231">
        <v>0</v>
      </c>
      <c r="D113" s="231">
        <v>14.651999999999999</v>
      </c>
      <c r="E113" s="231">
        <v>3.39</v>
      </c>
      <c r="F113" s="231">
        <v>10.751300000000001</v>
      </c>
      <c r="G113" s="231">
        <v>3.3671000000000002</v>
      </c>
      <c r="H113" s="231">
        <v>7.8440000000000003</v>
      </c>
      <c r="I113" s="231">
        <v>3.6067999999999998</v>
      </c>
      <c r="J113" s="231">
        <v>5.7748999999999997</v>
      </c>
      <c r="K113" s="231">
        <v>3.2621000000000002</v>
      </c>
      <c r="L113" s="231">
        <v>8.4725999999999999</v>
      </c>
      <c r="M113" s="231">
        <v>5.5911</v>
      </c>
      <c r="N113" s="231">
        <v>6.4603000000000002</v>
      </c>
      <c r="O113" s="231">
        <v>3.8094999999999999</v>
      </c>
      <c r="P113" s="231">
        <v>0</v>
      </c>
    </row>
    <row r="114" spans="1:16" s="255" customFormat="1" ht="15">
      <c r="A114" s="247">
        <v>39</v>
      </c>
      <c r="B114" s="231">
        <v>0</v>
      </c>
      <c r="C114" s="231">
        <v>0</v>
      </c>
      <c r="D114" s="231">
        <v>14.194100000000001</v>
      </c>
      <c r="E114" s="231">
        <v>3.3712</v>
      </c>
      <c r="F114" s="231">
        <v>9.9055999999999997</v>
      </c>
      <c r="G114" s="231">
        <v>3.3589000000000002</v>
      </c>
      <c r="H114" s="231">
        <v>7.8208000000000002</v>
      </c>
      <c r="I114" s="231">
        <v>3.5886999999999998</v>
      </c>
      <c r="J114" s="231">
        <v>5.6436000000000002</v>
      </c>
      <c r="K114" s="231">
        <v>3.2576999999999998</v>
      </c>
      <c r="L114" s="231">
        <v>8.3392999999999997</v>
      </c>
      <c r="M114" s="231">
        <v>5.4983000000000004</v>
      </c>
      <c r="N114" s="231">
        <v>6.3075000000000001</v>
      </c>
      <c r="O114" s="231">
        <v>3.8056000000000001</v>
      </c>
      <c r="P114" s="231">
        <v>0</v>
      </c>
    </row>
    <row r="115" spans="1:16" s="255" customFormat="1" ht="15">
      <c r="A115" s="247">
        <v>40</v>
      </c>
      <c r="B115" s="231">
        <v>0</v>
      </c>
      <c r="C115" s="231">
        <v>0</v>
      </c>
      <c r="D115" s="231">
        <v>13.7361</v>
      </c>
      <c r="E115" s="231">
        <v>3.3523999999999998</v>
      </c>
      <c r="F115" s="231">
        <v>9.0599000000000007</v>
      </c>
      <c r="G115" s="231">
        <v>3.3506</v>
      </c>
      <c r="H115" s="231">
        <v>7.7976000000000001</v>
      </c>
      <c r="I115" s="231">
        <v>3.5705</v>
      </c>
      <c r="J115" s="231">
        <v>5.5122999999999998</v>
      </c>
      <c r="K115" s="231">
        <v>3.2532999999999999</v>
      </c>
      <c r="L115" s="231">
        <v>8.2059999999999995</v>
      </c>
      <c r="M115" s="231">
        <v>5.4055</v>
      </c>
      <c r="N115" s="231">
        <v>6.1547000000000001</v>
      </c>
      <c r="O115" s="231">
        <v>3.8016999999999999</v>
      </c>
      <c r="P115" s="231">
        <v>0</v>
      </c>
    </row>
    <row r="116" spans="1:16" s="255" customFormat="1" ht="15">
      <c r="A116" s="247">
        <v>41</v>
      </c>
      <c r="B116" s="231">
        <v>0</v>
      </c>
      <c r="C116" s="231">
        <v>0</v>
      </c>
      <c r="D116" s="231">
        <v>13.2782</v>
      </c>
      <c r="E116" s="231">
        <v>3.3336000000000001</v>
      </c>
      <c r="F116" s="231">
        <v>8.2141999999999999</v>
      </c>
      <c r="G116" s="231">
        <v>3.3424</v>
      </c>
      <c r="H116" s="231">
        <v>7.7744999999999997</v>
      </c>
      <c r="I116" s="231">
        <v>3.5522999999999998</v>
      </c>
      <c r="J116" s="231">
        <v>5.3810000000000002</v>
      </c>
      <c r="K116" s="231">
        <v>3.2488999999999999</v>
      </c>
      <c r="L116" s="231">
        <v>8.0726999999999993</v>
      </c>
      <c r="M116" s="231">
        <v>5.3127000000000004</v>
      </c>
      <c r="N116" s="231">
        <v>6.0018000000000002</v>
      </c>
      <c r="O116" s="231">
        <v>3.7976999999999999</v>
      </c>
      <c r="P116" s="231">
        <v>0</v>
      </c>
    </row>
    <row r="117" spans="1:16" s="255" customFormat="1" ht="15">
      <c r="A117" s="247">
        <v>42</v>
      </c>
      <c r="B117" s="231">
        <v>0</v>
      </c>
      <c r="C117" s="231">
        <v>0</v>
      </c>
      <c r="D117" s="231">
        <v>12.8202</v>
      </c>
      <c r="E117" s="231">
        <v>3.3149000000000002</v>
      </c>
      <c r="F117" s="231">
        <v>7.3684000000000003</v>
      </c>
      <c r="G117" s="231">
        <v>3.3342000000000001</v>
      </c>
      <c r="H117" s="231">
        <v>7.7512999999999996</v>
      </c>
      <c r="I117" s="231">
        <v>3.5341999999999998</v>
      </c>
      <c r="J117" s="231">
        <v>5.2496</v>
      </c>
      <c r="K117" s="231">
        <v>3.2444999999999999</v>
      </c>
      <c r="L117" s="231">
        <v>7.9394</v>
      </c>
      <c r="M117" s="231">
        <v>5.2199</v>
      </c>
      <c r="N117" s="231">
        <v>5.8490000000000002</v>
      </c>
      <c r="O117" s="231">
        <v>3.7938000000000001</v>
      </c>
      <c r="P117" s="231">
        <v>0</v>
      </c>
    </row>
    <row r="118" spans="1:16" s="255" customFormat="1" ht="15">
      <c r="A118" s="247">
        <v>43</v>
      </c>
      <c r="B118" s="231">
        <v>0</v>
      </c>
      <c r="C118" s="231">
        <v>0</v>
      </c>
      <c r="D118" s="231">
        <v>12.5379</v>
      </c>
      <c r="E118" s="231">
        <v>3.3067000000000002</v>
      </c>
      <c r="F118" s="231">
        <v>7.1435000000000004</v>
      </c>
      <c r="G118" s="231">
        <v>3.3260000000000001</v>
      </c>
      <c r="H118" s="231">
        <v>7.7115</v>
      </c>
      <c r="I118" s="231">
        <v>3.516</v>
      </c>
      <c r="J118" s="231">
        <v>5.3512000000000004</v>
      </c>
      <c r="K118" s="231">
        <v>3.2422</v>
      </c>
      <c r="L118" s="231">
        <v>7.7965</v>
      </c>
      <c r="M118" s="231">
        <v>5.1980000000000004</v>
      </c>
      <c r="N118" s="231">
        <v>5.7525000000000004</v>
      </c>
      <c r="O118" s="231">
        <v>3.7898999999999998</v>
      </c>
      <c r="P118" s="231">
        <v>0</v>
      </c>
    </row>
    <row r="119" spans="1:16" s="255" customFormat="1" ht="15">
      <c r="A119" s="247">
        <v>44</v>
      </c>
      <c r="B119" s="231">
        <v>0</v>
      </c>
      <c r="C119" s="231">
        <v>0</v>
      </c>
      <c r="D119" s="231">
        <v>12.255599999999999</v>
      </c>
      <c r="E119" s="231">
        <v>3.2985000000000002</v>
      </c>
      <c r="F119" s="231">
        <v>6.9184999999999999</v>
      </c>
      <c r="G119" s="231">
        <v>3.3178000000000001</v>
      </c>
      <c r="H119" s="231">
        <v>7.6715999999999998</v>
      </c>
      <c r="I119" s="231">
        <v>3.4977999999999998</v>
      </c>
      <c r="J119" s="231">
        <v>5.4527000000000001</v>
      </c>
      <c r="K119" s="231">
        <v>3.2399</v>
      </c>
      <c r="L119" s="231">
        <v>7.6535000000000002</v>
      </c>
      <c r="M119" s="231">
        <v>5.1760999999999999</v>
      </c>
      <c r="N119" s="231">
        <v>5.6558999999999999</v>
      </c>
      <c r="O119" s="231">
        <v>3.786</v>
      </c>
      <c r="P119" s="231">
        <v>0</v>
      </c>
    </row>
    <row r="120" spans="1:16" s="255" customFormat="1" ht="15">
      <c r="A120" s="247">
        <v>45</v>
      </c>
      <c r="B120" s="231">
        <v>0</v>
      </c>
      <c r="C120" s="231">
        <v>0</v>
      </c>
      <c r="D120" s="231">
        <v>13.1707</v>
      </c>
      <c r="E120" s="231">
        <v>3.4878</v>
      </c>
      <c r="F120" s="231">
        <v>7.3628999999999998</v>
      </c>
      <c r="G120" s="231">
        <v>3.5081000000000002</v>
      </c>
      <c r="H120" s="231">
        <v>8.3948999999999998</v>
      </c>
      <c r="I120" s="231">
        <v>3.6884000000000001</v>
      </c>
      <c r="J120" s="231">
        <v>6.1096000000000004</v>
      </c>
      <c r="K120" s="231">
        <v>3.4318</v>
      </c>
      <c r="L120" s="231">
        <v>8.2616999999999994</v>
      </c>
      <c r="M120" s="231">
        <v>5.4634999999999998</v>
      </c>
      <c r="N120" s="231">
        <v>6.1153000000000004</v>
      </c>
      <c r="O120" s="231">
        <v>4.0090000000000003</v>
      </c>
      <c r="P120" s="231">
        <v>0</v>
      </c>
    </row>
    <row r="121" spans="1:16" s="255" customFormat="1" ht="15">
      <c r="A121" s="247">
        <v>46</v>
      </c>
      <c r="B121" s="231">
        <v>0</v>
      </c>
      <c r="C121" s="231">
        <v>0</v>
      </c>
      <c r="D121" s="231">
        <v>12.860200000000001</v>
      </c>
      <c r="E121" s="231">
        <v>3.4790999999999999</v>
      </c>
      <c r="F121" s="231">
        <v>7.1154000000000002</v>
      </c>
      <c r="G121" s="231">
        <v>3.4994000000000001</v>
      </c>
      <c r="H121" s="231">
        <v>8.3511000000000006</v>
      </c>
      <c r="I121" s="231">
        <v>3.6692</v>
      </c>
      <c r="J121" s="231">
        <v>6.2213000000000003</v>
      </c>
      <c r="K121" s="231">
        <v>3.4293999999999998</v>
      </c>
      <c r="L121" s="231">
        <v>8.1044</v>
      </c>
      <c r="M121" s="231">
        <v>5.4402999999999997</v>
      </c>
      <c r="N121" s="231">
        <v>6.0091000000000001</v>
      </c>
      <c r="O121" s="231">
        <v>4.0049000000000001</v>
      </c>
      <c r="P121" s="231">
        <v>0</v>
      </c>
    </row>
    <row r="122" spans="1:16" s="255" customFormat="1" ht="15">
      <c r="A122" s="247">
        <v>47</v>
      </c>
      <c r="B122" s="231">
        <v>0</v>
      </c>
      <c r="C122" s="231">
        <v>0</v>
      </c>
      <c r="D122" s="231">
        <v>12.5496</v>
      </c>
      <c r="E122" s="231">
        <v>3.4704000000000002</v>
      </c>
      <c r="F122" s="231">
        <v>6.8680000000000003</v>
      </c>
      <c r="G122" s="231">
        <v>3.4906999999999999</v>
      </c>
      <c r="H122" s="231">
        <v>8.3072999999999997</v>
      </c>
      <c r="I122" s="231">
        <v>3.6499000000000001</v>
      </c>
      <c r="J122" s="231">
        <v>6.3329000000000004</v>
      </c>
      <c r="K122" s="231">
        <v>3.4268999999999998</v>
      </c>
      <c r="L122" s="231">
        <v>7.9471999999999996</v>
      </c>
      <c r="M122" s="231">
        <v>5.4170999999999996</v>
      </c>
      <c r="N122" s="231">
        <v>5.9028</v>
      </c>
      <c r="O122" s="231">
        <v>4.0007000000000001</v>
      </c>
      <c r="P122" s="231">
        <v>0</v>
      </c>
    </row>
    <row r="123" spans="1:16" s="255" customFormat="1" ht="15">
      <c r="A123" s="247">
        <v>48</v>
      </c>
      <c r="B123" s="231">
        <v>0</v>
      </c>
      <c r="C123" s="231">
        <v>0</v>
      </c>
      <c r="D123" s="231">
        <v>12.239100000000001</v>
      </c>
      <c r="E123" s="231">
        <v>3.4618000000000002</v>
      </c>
      <c r="F123" s="231">
        <v>6.6204999999999998</v>
      </c>
      <c r="G123" s="231">
        <v>3.4820000000000002</v>
      </c>
      <c r="H123" s="231">
        <v>8.2634000000000007</v>
      </c>
      <c r="I123" s="231">
        <v>3.6305999999999998</v>
      </c>
      <c r="J123" s="231">
        <v>6.4446000000000003</v>
      </c>
      <c r="K123" s="231">
        <v>3.4245000000000001</v>
      </c>
      <c r="L123" s="231">
        <v>7.79</v>
      </c>
      <c r="M123" s="231">
        <v>5.3939000000000004</v>
      </c>
      <c r="N123" s="231">
        <v>5.7965999999999998</v>
      </c>
      <c r="O123" s="231">
        <v>3.9965999999999999</v>
      </c>
      <c r="P123" s="231">
        <v>0</v>
      </c>
    </row>
    <row r="124" spans="1:16" s="255" customFormat="1" ht="15">
      <c r="A124" s="247">
        <v>49</v>
      </c>
      <c r="B124" s="231">
        <v>0</v>
      </c>
      <c r="C124" s="231">
        <v>0</v>
      </c>
      <c r="D124" s="231">
        <v>11.928599999999999</v>
      </c>
      <c r="E124" s="231">
        <v>3.4531000000000001</v>
      </c>
      <c r="F124" s="231">
        <v>6.3730000000000002</v>
      </c>
      <c r="G124" s="231">
        <v>3.4733000000000001</v>
      </c>
      <c r="H124" s="231">
        <v>8.2195999999999998</v>
      </c>
      <c r="I124" s="231">
        <v>3.6114000000000002</v>
      </c>
      <c r="J124" s="231">
        <v>6.5561999999999996</v>
      </c>
      <c r="K124" s="231">
        <v>3.4220000000000002</v>
      </c>
      <c r="L124" s="231">
        <v>7.6327999999999996</v>
      </c>
      <c r="M124" s="231">
        <v>5.3707000000000003</v>
      </c>
      <c r="N124" s="231">
        <v>5.6904000000000003</v>
      </c>
      <c r="O124" s="231">
        <v>3.9923999999999999</v>
      </c>
      <c r="P124" s="231">
        <v>0</v>
      </c>
    </row>
    <row r="125" spans="1:16" s="255" customFormat="1" ht="15">
      <c r="A125" s="247">
        <v>50</v>
      </c>
      <c r="B125" s="231">
        <v>0</v>
      </c>
      <c r="C125" s="231">
        <v>0</v>
      </c>
      <c r="D125" s="231">
        <v>11.6181</v>
      </c>
      <c r="E125" s="231">
        <v>3.4443999999999999</v>
      </c>
      <c r="F125" s="231">
        <v>6.1256000000000004</v>
      </c>
      <c r="G125" s="231">
        <v>3.4645000000000001</v>
      </c>
      <c r="H125" s="231">
        <v>8.1757000000000009</v>
      </c>
      <c r="I125" s="231">
        <v>3.5920999999999998</v>
      </c>
      <c r="J125" s="231">
        <v>6.6679000000000004</v>
      </c>
      <c r="K125" s="231">
        <v>3.4196</v>
      </c>
      <c r="L125" s="231">
        <v>7.4755000000000003</v>
      </c>
      <c r="M125" s="231">
        <v>5.3475000000000001</v>
      </c>
      <c r="N125" s="231">
        <v>5.5842000000000001</v>
      </c>
      <c r="O125" s="231">
        <v>3.9883000000000002</v>
      </c>
      <c r="P125" s="231">
        <v>0</v>
      </c>
    </row>
    <row r="126" spans="1:16" s="255" customFormat="1" ht="15">
      <c r="A126" s="247">
        <v>51</v>
      </c>
      <c r="B126" s="231">
        <v>0</v>
      </c>
      <c r="C126" s="231">
        <v>0</v>
      </c>
      <c r="D126" s="231">
        <v>11.307499999999999</v>
      </c>
      <c r="E126" s="231">
        <v>3.4358</v>
      </c>
      <c r="F126" s="231">
        <v>5.8780999999999999</v>
      </c>
      <c r="G126" s="231">
        <v>3.4558</v>
      </c>
      <c r="H126" s="231">
        <v>8.1318999999999999</v>
      </c>
      <c r="I126" s="231">
        <v>3.5728</v>
      </c>
      <c r="J126" s="231">
        <v>6.7796000000000003</v>
      </c>
      <c r="K126" s="231">
        <v>3.4171</v>
      </c>
      <c r="L126" s="231">
        <v>7.3182999999999998</v>
      </c>
      <c r="M126" s="231">
        <v>5.3243999999999998</v>
      </c>
      <c r="N126" s="231">
        <v>5.4779999999999998</v>
      </c>
      <c r="O126" s="231">
        <v>3.9841000000000002</v>
      </c>
      <c r="P126" s="231">
        <v>0</v>
      </c>
    </row>
    <row r="127" spans="1:16" s="255" customFormat="1" ht="15">
      <c r="A127" s="247">
        <v>52</v>
      </c>
      <c r="B127" s="231">
        <v>0</v>
      </c>
      <c r="C127" s="231">
        <v>0</v>
      </c>
      <c r="D127" s="231">
        <v>10.997</v>
      </c>
      <c r="E127" s="231">
        <v>3.4270999999999998</v>
      </c>
      <c r="F127" s="231">
        <v>5.6306000000000003</v>
      </c>
      <c r="G127" s="231">
        <v>3.4470999999999998</v>
      </c>
      <c r="H127" s="231">
        <v>8.0879999999999992</v>
      </c>
      <c r="I127" s="231">
        <v>3.5535999999999999</v>
      </c>
      <c r="J127" s="231">
        <v>6.8912000000000004</v>
      </c>
      <c r="K127" s="231">
        <v>3.4146999999999998</v>
      </c>
      <c r="L127" s="231">
        <v>7.1611000000000002</v>
      </c>
      <c r="M127" s="231">
        <v>5.3011999999999997</v>
      </c>
      <c r="N127" s="231">
        <v>5.3718000000000004</v>
      </c>
      <c r="O127" s="231">
        <v>3.98</v>
      </c>
      <c r="P127" s="231">
        <v>0</v>
      </c>
    </row>
    <row r="128" spans="1:16" s="255" customFormat="1" ht="15">
      <c r="A128" s="247">
        <v>53</v>
      </c>
      <c r="B128" s="231">
        <v>0</v>
      </c>
      <c r="C128" s="231">
        <v>0</v>
      </c>
      <c r="D128" s="231">
        <v>10.686500000000001</v>
      </c>
      <c r="E128" s="231">
        <v>3.4184000000000001</v>
      </c>
      <c r="F128" s="231">
        <v>5.3832000000000004</v>
      </c>
      <c r="G128" s="231">
        <v>3.4384000000000001</v>
      </c>
      <c r="H128" s="231">
        <v>8.0442</v>
      </c>
      <c r="I128" s="231">
        <v>3.5343</v>
      </c>
      <c r="J128" s="231">
        <v>7.0029000000000003</v>
      </c>
      <c r="K128" s="231">
        <v>3.4121999999999999</v>
      </c>
      <c r="L128" s="231">
        <v>7.0038</v>
      </c>
      <c r="M128" s="231">
        <v>5.2779999999999996</v>
      </c>
      <c r="N128" s="231">
        <v>5.2655000000000003</v>
      </c>
      <c r="O128" s="231">
        <v>3.9758</v>
      </c>
      <c r="P128" s="231">
        <v>0</v>
      </c>
    </row>
    <row r="129" spans="1:16" s="255" customFormat="1" ht="15">
      <c r="A129" s="247">
        <v>54</v>
      </c>
      <c r="B129" s="231">
        <v>0</v>
      </c>
      <c r="C129" s="231">
        <v>0</v>
      </c>
      <c r="D129" s="231">
        <v>10.375999999999999</v>
      </c>
      <c r="E129" s="231">
        <v>3.4098000000000002</v>
      </c>
      <c r="F129" s="231">
        <v>5.1356999999999999</v>
      </c>
      <c r="G129" s="231">
        <v>3.4297</v>
      </c>
      <c r="H129" s="231">
        <v>8.0002999999999993</v>
      </c>
      <c r="I129" s="231">
        <v>3.5150000000000001</v>
      </c>
      <c r="J129" s="231">
        <v>7.1146000000000003</v>
      </c>
      <c r="K129" s="231">
        <v>3.4098000000000002</v>
      </c>
      <c r="L129" s="231">
        <v>6.8465999999999996</v>
      </c>
      <c r="M129" s="231">
        <v>5.2548000000000004</v>
      </c>
      <c r="N129" s="231">
        <v>5.1593</v>
      </c>
      <c r="O129" s="231">
        <v>3.9716999999999998</v>
      </c>
      <c r="P129" s="231">
        <v>0</v>
      </c>
    </row>
    <row r="130" spans="1:16" s="255" customFormat="1" ht="15">
      <c r="A130" s="247">
        <v>55</v>
      </c>
      <c r="B130" s="231">
        <v>0</v>
      </c>
      <c r="C130" s="231">
        <v>0</v>
      </c>
      <c r="D130" s="231">
        <v>10.349399999999999</v>
      </c>
      <c r="E130" s="231">
        <v>3.2294</v>
      </c>
      <c r="F130" s="231">
        <v>5.0762</v>
      </c>
      <c r="G130" s="231">
        <v>3.4192</v>
      </c>
      <c r="H130" s="231">
        <v>7.7916999999999996</v>
      </c>
      <c r="I130" s="231">
        <v>3.4973999999999998</v>
      </c>
      <c r="J130" s="231">
        <v>6.8441000000000001</v>
      </c>
      <c r="K130" s="231">
        <v>3.4037000000000002</v>
      </c>
      <c r="L130" s="231">
        <v>6.8232999999999997</v>
      </c>
      <c r="M130" s="231">
        <v>5.2369000000000003</v>
      </c>
      <c r="N130" s="231">
        <v>5.0735000000000001</v>
      </c>
      <c r="O130" s="231">
        <v>3.9512999999999998</v>
      </c>
      <c r="P130" s="231">
        <v>0</v>
      </c>
    </row>
    <row r="131" spans="1:16" s="255" customFormat="1" ht="15">
      <c r="A131" s="247">
        <v>56</v>
      </c>
      <c r="B131" s="231">
        <v>0</v>
      </c>
      <c r="C131" s="231">
        <v>0</v>
      </c>
      <c r="D131" s="231">
        <v>10.322900000000001</v>
      </c>
      <c r="E131" s="231">
        <v>3.0489000000000002</v>
      </c>
      <c r="F131" s="231">
        <v>5.0166000000000004</v>
      </c>
      <c r="G131" s="231">
        <v>3.4087000000000001</v>
      </c>
      <c r="H131" s="231">
        <v>7.5830000000000002</v>
      </c>
      <c r="I131" s="231">
        <v>3.4798</v>
      </c>
      <c r="J131" s="231">
        <v>6.5735999999999999</v>
      </c>
      <c r="K131" s="231">
        <v>3.3976999999999999</v>
      </c>
      <c r="L131" s="231">
        <v>6.7999000000000001</v>
      </c>
      <c r="M131" s="231">
        <v>5.2188999999999997</v>
      </c>
      <c r="N131" s="231">
        <v>4.9877000000000002</v>
      </c>
      <c r="O131" s="231">
        <v>3.9308999999999998</v>
      </c>
      <c r="P131" s="231">
        <v>0</v>
      </c>
    </row>
    <row r="132" spans="1:16" s="255" customFormat="1" ht="15">
      <c r="A132" s="247">
        <v>57</v>
      </c>
      <c r="B132" s="231">
        <v>0</v>
      </c>
      <c r="C132" s="231">
        <v>0</v>
      </c>
      <c r="D132" s="231">
        <v>10.2964</v>
      </c>
      <c r="E132" s="231">
        <v>2.8685</v>
      </c>
      <c r="F132" s="231">
        <v>4.9570999999999996</v>
      </c>
      <c r="G132" s="231">
        <v>3.3982000000000001</v>
      </c>
      <c r="H132" s="231">
        <v>7.3742999999999999</v>
      </c>
      <c r="I132" s="231">
        <v>3.4622000000000002</v>
      </c>
      <c r="J132" s="231">
        <v>6.3030999999999997</v>
      </c>
      <c r="K132" s="231">
        <v>3.3915999999999999</v>
      </c>
      <c r="L132" s="231">
        <v>6.7765000000000004</v>
      </c>
      <c r="M132" s="231">
        <v>5.2009999999999996</v>
      </c>
      <c r="N132" s="231">
        <v>4.9019000000000004</v>
      </c>
      <c r="O132" s="231">
        <v>3.9104999999999999</v>
      </c>
      <c r="P132" s="231">
        <v>0</v>
      </c>
    </row>
    <row r="133" spans="1:16" s="255" customFormat="1" ht="15">
      <c r="A133" s="247">
        <v>58</v>
      </c>
      <c r="B133" s="231">
        <v>0</v>
      </c>
      <c r="C133" s="231">
        <v>0</v>
      </c>
      <c r="D133" s="231">
        <v>10.2698</v>
      </c>
      <c r="E133" s="231">
        <v>2.6880999999999999</v>
      </c>
      <c r="F133" s="231">
        <v>4.8975999999999997</v>
      </c>
      <c r="G133" s="231">
        <v>3.3877000000000002</v>
      </c>
      <c r="H133" s="231">
        <v>7.1656000000000004</v>
      </c>
      <c r="I133" s="231">
        <v>3.4445999999999999</v>
      </c>
      <c r="J133" s="231">
        <v>6.0326000000000004</v>
      </c>
      <c r="K133" s="231">
        <v>3.3855</v>
      </c>
      <c r="L133" s="231">
        <v>6.7531999999999996</v>
      </c>
      <c r="M133" s="231">
        <v>5.1830999999999996</v>
      </c>
      <c r="N133" s="231">
        <v>4.8160999999999996</v>
      </c>
      <c r="O133" s="231">
        <v>3.8900999999999999</v>
      </c>
      <c r="P133" s="231">
        <v>0</v>
      </c>
    </row>
    <row r="134" spans="1:16" s="255" customFormat="1" ht="15">
      <c r="A134" s="247">
        <v>59</v>
      </c>
      <c r="B134" s="231">
        <v>0</v>
      </c>
      <c r="C134" s="231">
        <v>0</v>
      </c>
      <c r="D134" s="231">
        <v>10.2433</v>
      </c>
      <c r="E134" s="231">
        <v>2.5076000000000001</v>
      </c>
      <c r="F134" s="231">
        <v>4.8380000000000001</v>
      </c>
      <c r="G134" s="231">
        <v>3.3772000000000002</v>
      </c>
      <c r="H134" s="231">
        <v>6.9569000000000001</v>
      </c>
      <c r="I134" s="231">
        <v>3.427</v>
      </c>
      <c r="J134" s="231">
        <v>5.7621000000000002</v>
      </c>
      <c r="K134" s="231">
        <v>3.3795000000000002</v>
      </c>
      <c r="L134" s="231">
        <v>6.7298</v>
      </c>
      <c r="M134" s="231">
        <v>5.1650999999999998</v>
      </c>
      <c r="N134" s="231">
        <v>4.7302999999999997</v>
      </c>
      <c r="O134" s="231">
        <v>3.8696999999999999</v>
      </c>
      <c r="P134" s="231">
        <v>0</v>
      </c>
    </row>
    <row r="135" spans="1:16" s="255" customFormat="1" ht="15">
      <c r="A135" s="247">
        <v>60</v>
      </c>
      <c r="B135" s="231">
        <v>0</v>
      </c>
      <c r="C135" s="231">
        <v>0</v>
      </c>
      <c r="D135" s="231">
        <v>10.216699999999999</v>
      </c>
      <c r="E135" s="231">
        <v>2.3271999999999999</v>
      </c>
      <c r="F135" s="231">
        <v>4.7785000000000002</v>
      </c>
      <c r="G135" s="231">
        <v>3.3666999999999998</v>
      </c>
      <c r="H135" s="231">
        <v>6.7481999999999998</v>
      </c>
      <c r="I135" s="231">
        <v>3.4094000000000002</v>
      </c>
      <c r="J135" s="231">
        <v>5.4916</v>
      </c>
      <c r="K135" s="231">
        <v>3.3734000000000002</v>
      </c>
      <c r="L135" s="231">
        <v>6.7064000000000004</v>
      </c>
      <c r="M135" s="231">
        <v>5.1471999999999998</v>
      </c>
      <c r="N135" s="231">
        <v>4.6444999999999999</v>
      </c>
      <c r="O135" s="231">
        <v>3.8492999999999999</v>
      </c>
      <c r="P135" s="231">
        <v>0</v>
      </c>
    </row>
    <row r="136" spans="1:16" s="255" customFormat="1">
      <c r="A136" s="254"/>
      <c r="B136" s="75"/>
      <c r="C136" s="75"/>
      <c r="D136" s="75"/>
      <c r="E136" s="75"/>
      <c r="F136" s="75"/>
      <c r="G136" s="75"/>
      <c r="H136" s="75"/>
      <c r="I136" s="75"/>
      <c r="J136" s="75"/>
      <c r="K136" s="75"/>
      <c r="L136" s="75"/>
      <c r="M136" s="75"/>
      <c r="N136" s="75"/>
      <c r="O136" s="75"/>
      <c r="P136" s="75"/>
    </row>
    <row r="137" spans="1:16" s="255" customFormat="1">
      <c r="A137" s="73" t="e">
        <f>HLOOKUP('[3]NEER Claim Cost Calculator'!$I$22, B141:P202, MATCH('[3]NEER Claim Cost Calculator'!$K$22,A141:A202))</f>
        <v>#N/A</v>
      </c>
      <c r="B137" s="75"/>
      <c r="C137" s="75"/>
      <c r="D137" s="75"/>
      <c r="E137" s="75"/>
      <c r="F137" s="75"/>
      <c r="G137" s="75"/>
      <c r="H137" s="75"/>
      <c r="I137" s="75"/>
      <c r="J137" s="75"/>
      <c r="K137" s="75"/>
      <c r="L137" s="75"/>
      <c r="M137" s="75"/>
      <c r="N137" s="75"/>
      <c r="O137" s="75"/>
      <c r="P137" s="75"/>
    </row>
    <row r="138" spans="1:16" s="253" customFormat="1">
      <c r="A138" s="467" t="s">
        <v>11449</v>
      </c>
      <c r="B138" s="467"/>
      <c r="C138" s="467"/>
      <c r="D138" s="467"/>
      <c r="E138" s="467"/>
      <c r="F138" s="467"/>
      <c r="G138" s="467"/>
      <c r="H138" s="467"/>
      <c r="I138" s="467"/>
      <c r="J138" s="467"/>
      <c r="K138" s="467"/>
      <c r="L138" s="467"/>
      <c r="M138" s="467"/>
      <c r="N138" s="467"/>
      <c r="O138" s="467"/>
      <c r="P138" s="467"/>
    </row>
    <row r="139" spans="1:16" s="255" customFormat="1">
      <c r="A139" s="471" t="s">
        <v>7335</v>
      </c>
      <c r="B139" s="471"/>
      <c r="C139" s="471"/>
      <c r="D139" s="471"/>
      <c r="E139" s="471"/>
      <c r="F139" s="471"/>
      <c r="G139" s="471"/>
      <c r="H139" s="471"/>
      <c r="I139" s="471"/>
      <c r="J139" s="471"/>
      <c r="K139" s="471"/>
      <c r="L139" s="471"/>
      <c r="M139" s="471"/>
      <c r="N139" s="471"/>
      <c r="O139" s="471"/>
      <c r="P139" s="471"/>
    </row>
    <row r="140" spans="1:16" s="255" customFormat="1">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s="255" customFormat="1">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s="255" customFormat="1" ht="15">
      <c r="A142" s="247">
        <v>0</v>
      </c>
      <c r="B142" s="231">
        <v>0</v>
      </c>
      <c r="C142" s="231">
        <v>0</v>
      </c>
      <c r="D142" s="231">
        <v>15.9056</v>
      </c>
      <c r="E142" s="231">
        <v>4.0114000000000001</v>
      </c>
      <c r="F142" s="231">
        <v>25.348400000000002</v>
      </c>
      <c r="G142" s="231">
        <v>5.8674999999999997</v>
      </c>
      <c r="H142" s="231">
        <v>25.773299999999999</v>
      </c>
      <c r="I142" s="231">
        <v>6.2866</v>
      </c>
      <c r="J142" s="231">
        <v>24.4832</v>
      </c>
      <c r="K142" s="231">
        <v>3.2530999999999999</v>
      </c>
      <c r="L142" s="231">
        <v>5.26</v>
      </c>
      <c r="M142" s="231">
        <v>4.6620999999999997</v>
      </c>
      <c r="N142" s="231">
        <v>0</v>
      </c>
      <c r="O142" s="231">
        <v>0</v>
      </c>
      <c r="P142" s="231">
        <v>0</v>
      </c>
    </row>
    <row r="143" spans="1:16" s="255" customFormat="1" ht="15">
      <c r="A143" s="247">
        <v>1</v>
      </c>
      <c r="B143" s="231">
        <v>0</v>
      </c>
      <c r="C143" s="231">
        <v>0</v>
      </c>
      <c r="D143" s="231">
        <v>14.138299999999999</v>
      </c>
      <c r="E143" s="231">
        <v>3.5657000000000001</v>
      </c>
      <c r="F143" s="231">
        <v>22.5319</v>
      </c>
      <c r="G143" s="231">
        <v>5.2154999999999996</v>
      </c>
      <c r="H143" s="231">
        <v>22.909600000000001</v>
      </c>
      <c r="I143" s="231">
        <v>5.5880999999999998</v>
      </c>
      <c r="J143" s="231">
        <v>21.762899999999998</v>
      </c>
      <c r="K143" s="231">
        <v>2.8915999999999999</v>
      </c>
      <c r="L143" s="231">
        <v>4.6755000000000004</v>
      </c>
      <c r="M143" s="231">
        <v>4.1440000000000001</v>
      </c>
      <c r="N143" s="231">
        <v>0</v>
      </c>
      <c r="O143" s="231">
        <v>0</v>
      </c>
      <c r="P143" s="231">
        <v>0</v>
      </c>
    </row>
    <row r="144" spans="1:16" s="255" customFormat="1" ht="15">
      <c r="A144" s="247">
        <v>2</v>
      </c>
      <c r="B144" s="231">
        <v>0</v>
      </c>
      <c r="C144" s="231">
        <v>0</v>
      </c>
      <c r="D144" s="231">
        <v>12.371</v>
      </c>
      <c r="E144" s="231">
        <v>3.12</v>
      </c>
      <c r="F144" s="231">
        <v>19.715399999999999</v>
      </c>
      <c r="G144" s="231">
        <v>4.5636000000000001</v>
      </c>
      <c r="H144" s="231">
        <v>20.0459</v>
      </c>
      <c r="I144" s="231">
        <v>4.8895999999999997</v>
      </c>
      <c r="J144" s="231">
        <v>19.0425</v>
      </c>
      <c r="K144" s="231">
        <v>2.5301999999999998</v>
      </c>
      <c r="L144" s="231">
        <v>4.0911</v>
      </c>
      <c r="M144" s="231">
        <v>3.6259999999999999</v>
      </c>
      <c r="N144" s="231">
        <v>0</v>
      </c>
      <c r="O144" s="231">
        <v>0</v>
      </c>
      <c r="P144" s="231">
        <v>0</v>
      </c>
    </row>
    <row r="145" spans="1:16" s="255" customFormat="1" ht="15">
      <c r="A145" s="247">
        <v>3</v>
      </c>
      <c r="B145" s="231">
        <v>0</v>
      </c>
      <c r="C145" s="231">
        <v>0</v>
      </c>
      <c r="D145" s="231">
        <v>10.6037</v>
      </c>
      <c r="E145" s="231">
        <v>2.6743000000000001</v>
      </c>
      <c r="F145" s="231">
        <v>16.898900000000001</v>
      </c>
      <c r="G145" s="231">
        <v>3.9117000000000002</v>
      </c>
      <c r="H145" s="231">
        <v>17.182200000000002</v>
      </c>
      <c r="I145" s="231">
        <v>4.1910999999999996</v>
      </c>
      <c r="J145" s="231">
        <v>16.322099999999999</v>
      </c>
      <c r="K145" s="231">
        <v>2.1686999999999999</v>
      </c>
      <c r="L145" s="231">
        <v>3.5066000000000002</v>
      </c>
      <c r="M145" s="231">
        <v>3.1080000000000001</v>
      </c>
      <c r="N145" s="231">
        <v>0</v>
      </c>
      <c r="O145" s="231">
        <v>0</v>
      </c>
      <c r="P145" s="231">
        <v>0</v>
      </c>
    </row>
    <row r="146" spans="1:16" s="255" customFormat="1" ht="15">
      <c r="A146" s="247">
        <v>4</v>
      </c>
      <c r="B146" s="231">
        <v>0</v>
      </c>
      <c r="C146" s="231">
        <v>0</v>
      </c>
      <c r="D146" s="231">
        <v>8.8363999999999994</v>
      </c>
      <c r="E146" s="231">
        <v>2.2286000000000001</v>
      </c>
      <c r="F146" s="231">
        <v>14.0824</v>
      </c>
      <c r="G146" s="231">
        <v>3.2597</v>
      </c>
      <c r="H146" s="231">
        <v>14.3185</v>
      </c>
      <c r="I146" s="231">
        <v>3.4925000000000002</v>
      </c>
      <c r="J146" s="231">
        <v>13.601800000000001</v>
      </c>
      <c r="K146" s="231">
        <v>1.8072999999999999</v>
      </c>
      <c r="L146" s="231">
        <v>2.9222000000000001</v>
      </c>
      <c r="M146" s="231">
        <v>2.59</v>
      </c>
      <c r="N146" s="231">
        <v>0</v>
      </c>
      <c r="O146" s="231">
        <v>0</v>
      </c>
      <c r="P146" s="231">
        <v>0</v>
      </c>
    </row>
    <row r="147" spans="1:16" s="255" customFormat="1" ht="15">
      <c r="A147" s="247">
        <v>5</v>
      </c>
      <c r="B147" s="231">
        <v>0</v>
      </c>
      <c r="C147" s="231">
        <v>0</v>
      </c>
      <c r="D147" s="231">
        <v>7.0690999999999997</v>
      </c>
      <c r="E147" s="231">
        <v>1.7828999999999999</v>
      </c>
      <c r="F147" s="231">
        <v>11.266</v>
      </c>
      <c r="G147" s="231">
        <v>2.6078000000000001</v>
      </c>
      <c r="H147" s="231">
        <v>11.454800000000001</v>
      </c>
      <c r="I147" s="231">
        <v>2.794</v>
      </c>
      <c r="J147" s="231">
        <v>10.881399999999999</v>
      </c>
      <c r="K147" s="231">
        <v>1.4458</v>
      </c>
      <c r="L147" s="231">
        <v>2.3378000000000001</v>
      </c>
      <c r="M147" s="231">
        <v>2.0720000000000001</v>
      </c>
      <c r="N147" s="231">
        <v>0</v>
      </c>
      <c r="O147" s="231">
        <v>0</v>
      </c>
      <c r="P147" s="231">
        <v>0</v>
      </c>
    </row>
    <row r="148" spans="1:16" s="255" customFormat="1" ht="15">
      <c r="A148" s="247">
        <v>6</v>
      </c>
      <c r="B148" s="231">
        <v>0</v>
      </c>
      <c r="C148" s="231">
        <v>0</v>
      </c>
      <c r="D148" s="231">
        <v>5.3018999999999998</v>
      </c>
      <c r="E148" s="231">
        <v>1.3371</v>
      </c>
      <c r="F148" s="231">
        <v>8.4495000000000005</v>
      </c>
      <c r="G148" s="231">
        <v>1.9558</v>
      </c>
      <c r="H148" s="231">
        <v>8.5911000000000008</v>
      </c>
      <c r="I148" s="231">
        <v>2.0954999999999999</v>
      </c>
      <c r="J148" s="231">
        <v>8.1610999999999994</v>
      </c>
      <c r="K148" s="231">
        <v>1.0844</v>
      </c>
      <c r="L148" s="231">
        <v>1.7533000000000001</v>
      </c>
      <c r="M148" s="231">
        <v>1.554</v>
      </c>
      <c r="N148" s="231">
        <v>0</v>
      </c>
      <c r="O148" s="231">
        <v>0</v>
      </c>
      <c r="P148" s="231">
        <v>0</v>
      </c>
    </row>
    <row r="149" spans="1:16" s="255" customFormat="1" ht="15">
      <c r="A149" s="247">
        <v>7</v>
      </c>
      <c r="B149" s="231">
        <v>0</v>
      </c>
      <c r="C149" s="231">
        <v>0</v>
      </c>
      <c r="D149" s="231">
        <v>5.2206000000000001</v>
      </c>
      <c r="E149" s="231">
        <v>1.3</v>
      </c>
      <c r="F149" s="231">
        <v>7.9229000000000003</v>
      </c>
      <c r="G149" s="231">
        <v>1.9015</v>
      </c>
      <c r="H149" s="231">
        <v>8.2332999999999998</v>
      </c>
      <c r="I149" s="231">
        <v>2.0373000000000001</v>
      </c>
      <c r="J149" s="231">
        <v>7.9401999999999999</v>
      </c>
      <c r="K149" s="231">
        <v>1.0542</v>
      </c>
      <c r="L149" s="231">
        <v>1.9985999999999999</v>
      </c>
      <c r="M149" s="231">
        <v>1.5324</v>
      </c>
      <c r="N149" s="231">
        <v>0</v>
      </c>
      <c r="O149" s="231">
        <v>0</v>
      </c>
      <c r="P149" s="231">
        <v>0</v>
      </c>
    </row>
    <row r="150" spans="1:16" s="255" customFormat="1" ht="15">
      <c r="A150" s="247">
        <v>8</v>
      </c>
      <c r="B150" s="231">
        <v>0</v>
      </c>
      <c r="C150" s="231">
        <v>0</v>
      </c>
      <c r="D150" s="231">
        <v>5.1393000000000004</v>
      </c>
      <c r="E150" s="231">
        <v>1.2628999999999999</v>
      </c>
      <c r="F150" s="231">
        <v>7.3963999999999999</v>
      </c>
      <c r="G150" s="231">
        <v>1.8472</v>
      </c>
      <c r="H150" s="231">
        <v>7.8754999999999997</v>
      </c>
      <c r="I150" s="231">
        <v>1.9791000000000001</v>
      </c>
      <c r="J150" s="231">
        <v>7.7192999999999996</v>
      </c>
      <c r="K150" s="231">
        <v>1.0241</v>
      </c>
      <c r="L150" s="231">
        <v>2.2439</v>
      </c>
      <c r="M150" s="231">
        <v>1.5107999999999999</v>
      </c>
      <c r="N150" s="231">
        <v>0</v>
      </c>
      <c r="O150" s="231">
        <v>0</v>
      </c>
      <c r="P150" s="231">
        <v>0</v>
      </c>
    </row>
    <row r="151" spans="1:16" s="255" customFormat="1" ht="15">
      <c r="A151" s="247">
        <v>9</v>
      </c>
      <c r="B151" s="231">
        <v>0</v>
      </c>
      <c r="C151" s="231">
        <v>0</v>
      </c>
      <c r="D151" s="231">
        <v>5.0579999999999998</v>
      </c>
      <c r="E151" s="231">
        <v>1.2257</v>
      </c>
      <c r="F151" s="231">
        <v>6.8699000000000003</v>
      </c>
      <c r="G151" s="231">
        <v>1.7927999999999999</v>
      </c>
      <c r="H151" s="231">
        <v>7.5176999999999996</v>
      </c>
      <c r="I151" s="231">
        <v>1.9209000000000001</v>
      </c>
      <c r="J151" s="231">
        <v>7.4984000000000002</v>
      </c>
      <c r="K151" s="231">
        <v>0.99399999999999999</v>
      </c>
      <c r="L151" s="231">
        <v>2.4891999999999999</v>
      </c>
      <c r="M151" s="231">
        <v>1.4893000000000001</v>
      </c>
      <c r="N151" s="231">
        <v>0</v>
      </c>
      <c r="O151" s="231">
        <v>0</v>
      </c>
      <c r="P151" s="231">
        <v>0</v>
      </c>
    </row>
    <row r="152" spans="1:16" s="255" customFormat="1" ht="15">
      <c r="A152" s="247">
        <v>10</v>
      </c>
      <c r="B152" s="231">
        <v>0</v>
      </c>
      <c r="C152" s="231">
        <v>0</v>
      </c>
      <c r="D152" s="231">
        <v>4.9767000000000001</v>
      </c>
      <c r="E152" s="231">
        <v>1.1886000000000001</v>
      </c>
      <c r="F152" s="231">
        <v>6.3433000000000002</v>
      </c>
      <c r="G152" s="231">
        <v>1.7384999999999999</v>
      </c>
      <c r="H152" s="231">
        <v>7.1599000000000004</v>
      </c>
      <c r="I152" s="231">
        <v>1.8627</v>
      </c>
      <c r="J152" s="231">
        <v>7.2774999999999999</v>
      </c>
      <c r="K152" s="231">
        <v>0.96389999999999998</v>
      </c>
      <c r="L152" s="231">
        <v>2.7343999999999999</v>
      </c>
      <c r="M152" s="231">
        <v>1.4677</v>
      </c>
      <c r="N152" s="231">
        <v>0</v>
      </c>
      <c r="O152" s="231">
        <v>0</v>
      </c>
      <c r="P152" s="231">
        <v>0</v>
      </c>
    </row>
    <row r="153" spans="1:16" s="255" customFormat="1" ht="15">
      <c r="A153" s="247">
        <v>11</v>
      </c>
      <c r="B153" s="231">
        <v>0</v>
      </c>
      <c r="C153" s="231">
        <v>0</v>
      </c>
      <c r="D153" s="231">
        <v>4.8954000000000004</v>
      </c>
      <c r="E153" s="231">
        <v>1.1514</v>
      </c>
      <c r="F153" s="231">
        <v>5.8167999999999997</v>
      </c>
      <c r="G153" s="231">
        <v>1.6841999999999999</v>
      </c>
      <c r="H153" s="231">
        <v>6.8021000000000003</v>
      </c>
      <c r="I153" s="231">
        <v>1.8045</v>
      </c>
      <c r="J153" s="231">
        <v>7.0567000000000002</v>
      </c>
      <c r="K153" s="231">
        <v>0.93369999999999997</v>
      </c>
      <c r="L153" s="231">
        <v>2.9796999999999998</v>
      </c>
      <c r="M153" s="231">
        <v>1.4460999999999999</v>
      </c>
      <c r="N153" s="231">
        <v>0</v>
      </c>
      <c r="O153" s="231">
        <v>0</v>
      </c>
      <c r="P153" s="231">
        <v>0</v>
      </c>
    </row>
    <row r="154" spans="1:16" s="255" customFormat="1" ht="15">
      <c r="A154" s="247">
        <v>12</v>
      </c>
      <c r="B154" s="231">
        <v>0</v>
      </c>
      <c r="C154" s="231">
        <v>0</v>
      </c>
      <c r="D154" s="231">
        <v>4.8140999999999998</v>
      </c>
      <c r="E154" s="231">
        <v>1.1143000000000001</v>
      </c>
      <c r="F154" s="231">
        <v>5.2901999999999996</v>
      </c>
      <c r="G154" s="231">
        <v>1.6298999999999999</v>
      </c>
      <c r="H154" s="231">
        <v>6.4443000000000001</v>
      </c>
      <c r="I154" s="231">
        <v>1.7463</v>
      </c>
      <c r="J154" s="231">
        <v>6.8357999999999999</v>
      </c>
      <c r="K154" s="231">
        <v>0.90359999999999996</v>
      </c>
      <c r="L154" s="231">
        <v>3.2250000000000001</v>
      </c>
      <c r="M154" s="231">
        <v>1.4245000000000001</v>
      </c>
      <c r="N154" s="231">
        <v>0</v>
      </c>
      <c r="O154" s="231">
        <v>0</v>
      </c>
      <c r="P154" s="231">
        <v>0</v>
      </c>
    </row>
    <row r="155" spans="1:16" s="255" customFormat="1" ht="15">
      <c r="A155" s="247">
        <v>13</v>
      </c>
      <c r="B155" s="231">
        <v>0</v>
      </c>
      <c r="C155" s="231">
        <v>0</v>
      </c>
      <c r="D155" s="231">
        <v>4.7328000000000001</v>
      </c>
      <c r="E155" s="231">
        <v>1.0770999999999999</v>
      </c>
      <c r="F155" s="231">
        <v>4.7637</v>
      </c>
      <c r="G155" s="231">
        <v>1.5754999999999999</v>
      </c>
      <c r="H155" s="231">
        <v>6.0865</v>
      </c>
      <c r="I155" s="231">
        <v>1.6880999999999999</v>
      </c>
      <c r="J155" s="231">
        <v>6.6148999999999996</v>
      </c>
      <c r="K155" s="231">
        <v>0.87350000000000005</v>
      </c>
      <c r="L155" s="231">
        <v>3.4702999999999999</v>
      </c>
      <c r="M155" s="231">
        <v>1.4029</v>
      </c>
      <c r="N155" s="231">
        <v>0</v>
      </c>
      <c r="O155" s="231">
        <v>0</v>
      </c>
      <c r="P155" s="231">
        <v>0</v>
      </c>
    </row>
    <row r="156" spans="1:16" s="255" customFormat="1" ht="15">
      <c r="A156" s="247">
        <v>14</v>
      </c>
      <c r="B156" s="231">
        <v>0</v>
      </c>
      <c r="C156" s="231">
        <v>0</v>
      </c>
      <c r="D156" s="231">
        <v>4.6515000000000004</v>
      </c>
      <c r="E156" s="231">
        <v>1.04</v>
      </c>
      <c r="F156" s="231">
        <v>4.2371999999999996</v>
      </c>
      <c r="G156" s="231">
        <v>1.5212000000000001</v>
      </c>
      <c r="H156" s="231">
        <v>5.7286999999999999</v>
      </c>
      <c r="I156" s="231">
        <v>1.6298999999999999</v>
      </c>
      <c r="J156" s="231">
        <v>6.3940000000000001</v>
      </c>
      <c r="K156" s="231">
        <v>0.84340000000000004</v>
      </c>
      <c r="L156" s="231">
        <v>3.7155</v>
      </c>
      <c r="M156" s="231">
        <v>1.3813</v>
      </c>
      <c r="N156" s="231">
        <v>0</v>
      </c>
      <c r="O156" s="231">
        <v>0</v>
      </c>
      <c r="P156" s="231">
        <v>0</v>
      </c>
    </row>
    <row r="157" spans="1:16" s="255" customFormat="1" ht="15">
      <c r="A157" s="247">
        <v>15</v>
      </c>
      <c r="B157" s="231">
        <v>0</v>
      </c>
      <c r="C157" s="231">
        <v>0</v>
      </c>
      <c r="D157" s="231">
        <v>4.5701999999999998</v>
      </c>
      <c r="E157" s="231">
        <v>1.0028999999999999</v>
      </c>
      <c r="F157" s="231">
        <v>3.7105999999999999</v>
      </c>
      <c r="G157" s="231">
        <v>1.4669000000000001</v>
      </c>
      <c r="H157" s="231">
        <v>5.3708999999999998</v>
      </c>
      <c r="I157" s="231">
        <v>1.5716000000000001</v>
      </c>
      <c r="J157" s="231">
        <v>6.1730999999999998</v>
      </c>
      <c r="K157" s="231">
        <v>0.81330000000000002</v>
      </c>
      <c r="L157" s="231">
        <v>3.9607999999999999</v>
      </c>
      <c r="M157" s="231">
        <v>1.3597999999999999</v>
      </c>
      <c r="N157" s="231">
        <v>0</v>
      </c>
      <c r="O157" s="231">
        <v>0</v>
      </c>
      <c r="P157" s="231">
        <v>0</v>
      </c>
    </row>
    <row r="158" spans="1:16" s="255" customFormat="1" ht="15">
      <c r="A158" s="247">
        <v>16</v>
      </c>
      <c r="B158" s="231">
        <v>0</v>
      </c>
      <c r="C158" s="231">
        <v>0</v>
      </c>
      <c r="D158" s="231">
        <v>4.4889000000000001</v>
      </c>
      <c r="E158" s="231">
        <v>0.9657</v>
      </c>
      <c r="F158" s="231">
        <v>3.1840999999999999</v>
      </c>
      <c r="G158" s="231">
        <v>1.4125000000000001</v>
      </c>
      <c r="H158" s="231">
        <v>5.0130999999999997</v>
      </c>
      <c r="I158" s="231">
        <v>1.5134000000000001</v>
      </c>
      <c r="J158" s="231">
        <v>5.9522000000000004</v>
      </c>
      <c r="K158" s="231">
        <v>0.78310000000000002</v>
      </c>
      <c r="L158" s="231">
        <v>4.2061000000000002</v>
      </c>
      <c r="M158" s="231">
        <v>1.3382000000000001</v>
      </c>
      <c r="N158" s="231">
        <v>0</v>
      </c>
      <c r="O158" s="231">
        <v>0</v>
      </c>
      <c r="P158" s="231">
        <v>0</v>
      </c>
    </row>
    <row r="159" spans="1:16" s="255" customFormat="1" ht="15">
      <c r="A159" s="247">
        <v>17</v>
      </c>
      <c r="B159" s="231">
        <v>0</v>
      </c>
      <c r="C159" s="231">
        <v>0</v>
      </c>
      <c r="D159" s="231">
        <v>4.4076000000000004</v>
      </c>
      <c r="E159" s="231">
        <v>0.92859999999999998</v>
      </c>
      <c r="F159" s="231">
        <v>2.6575000000000002</v>
      </c>
      <c r="G159" s="231">
        <v>1.3582000000000001</v>
      </c>
      <c r="H159" s="231">
        <v>4.6553000000000004</v>
      </c>
      <c r="I159" s="231">
        <v>1.4552</v>
      </c>
      <c r="J159" s="231">
        <v>5.7313000000000001</v>
      </c>
      <c r="K159" s="231">
        <v>0.753</v>
      </c>
      <c r="L159" s="231">
        <v>4.4513999999999996</v>
      </c>
      <c r="M159" s="231">
        <v>1.3166</v>
      </c>
      <c r="N159" s="231">
        <v>0</v>
      </c>
      <c r="O159" s="231">
        <v>0</v>
      </c>
      <c r="P159" s="231">
        <v>0</v>
      </c>
    </row>
    <row r="160" spans="1:16" s="255" customFormat="1" ht="15">
      <c r="A160" s="247">
        <v>18</v>
      </c>
      <c r="B160" s="231">
        <v>0</v>
      </c>
      <c r="C160" s="231">
        <v>0</v>
      </c>
      <c r="D160" s="231">
        <v>4.3262999999999998</v>
      </c>
      <c r="E160" s="231">
        <v>0.89139999999999997</v>
      </c>
      <c r="F160" s="231">
        <v>2.1309999999999998</v>
      </c>
      <c r="G160" s="231">
        <v>1.3039000000000001</v>
      </c>
      <c r="H160" s="231">
        <v>4.2975000000000003</v>
      </c>
      <c r="I160" s="231">
        <v>1.397</v>
      </c>
      <c r="J160" s="231">
        <v>5.5105000000000004</v>
      </c>
      <c r="K160" s="231">
        <v>0.72289999999999999</v>
      </c>
      <c r="L160" s="231">
        <v>4.6966000000000001</v>
      </c>
      <c r="M160" s="231">
        <v>1.2949999999999999</v>
      </c>
      <c r="N160" s="231">
        <v>4.4688999999999997</v>
      </c>
      <c r="O160" s="231">
        <v>0.69789999999999996</v>
      </c>
      <c r="P160" s="231">
        <v>0</v>
      </c>
    </row>
    <row r="161" spans="1:16" s="255" customFormat="1" ht="15">
      <c r="A161" s="247">
        <v>19</v>
      </c>
      <c r="B161" s="231">
        <v>0</v>
      </c>
      <c r="C161" s="231">
        <v>0</v>
      </c>
      <c r="D161" s="231">
        <v>4.1241000000000003</v>
      </c>
      <c r="E161" s="231">
        <v>0.88770000000000004</v>
      </c>
      <c r="F161" s="231">
        <v>2.4796</v>
      </c>
      <c r="G161" s="231">
        <v>1.2784</v>
      </c>
      <c r="H161" s="231">
        <v>4.1898</v>
      </c>
      <c r="I161" s="231">
        <v>1.3805000000000001</v>
      </c>
      <c r="J161" s="231">
        <v>5.3167999999999997</v>
      </c>
      <c r="K161" s="231">
        <v>0.79420000000000002</v>
      </c>
      <c r="L161" s="231">
        <v>4.5376000000000003</v>
      </c>
      <c r="M161" s="231">
        <v>1.3696999999999999</v>
      </c>
      <c r="N161" s="231">
        <v>4.3448000000000002</v>
      </c>
      <c r="O161" s="231">
        <v>0.67849999999999999</v>
      </c>
      <c r="P161" s="231">
        <v>0</v>
      </c>
    </row>
    <row r="162" spans="1:16" s="255" customFormat="1" ht="15">
      <c r="A162" s="247">
        <v>20</v>
      </c>
      <c r="B162" s="231">
        <v>0</v>
      </c>
      <c r="C162" s="231">
        <v>0</v>
      </c>
      <c r="D162" s="231">
        <v>3.9218000000000002</v>
      </c>
      <c r="E162" s="231">
        <v>0.88400000000000001</v>
      </c>
      <c r="F162" s="231">
        <v>2.8281999999999998</v>
      </c>
      <c r="G162" s="231">
        <v>1.2528999999999999</v>
      </c>
      <c r="H162" s="231">
        <v>4.0822000000000003</v>
      </c>
      <c r="I162" s="231">
        <v>1.3638999999999999</v>
      </c>
      <c r="J162" s="231">
        <v>5.1231999999999998</v>
      </c>
      <c r="K162" s="231">
        <v>0.86550000000000005</v>
      </c>
      <c r="L162" s="231">
        <v>4.3785999999999996</v>
      </c>
      <c r="M162" s="231">
        <v>1.4443999999999999</v>
      </c>
      <c r="N162" s="231">
        <v>4.2206999999999999</v>
      </c>
      <c r="O162" s="231">
        <v>0.65920000000000001</v>
      </c>
      <c r="P162" s="231">
        <v>0</v>
      </c>
    </row>
    <row r="163" spans="1:16" s="255" customFormat="1" ht="15">
      <c r="A163" s="247">
        <v>21</v>
      </c>
      <c r="B163" s="231">
        <v>0</v>
      </c>
      <c r="C163" s="231">
        <v>0</v>
      </c>
      <c r="D163" s="231">
        <v>3.4918</v>
      </c>
      <c r="E163" s="231">
        <v>1.2525999999999999</v>
      </c>
      <c r="F163" s="231">
        <v>2.9922</v>
      </c>
      <c r="G163" s="231">
        <v>1.5159</v>
      </c>
      <c r="H163" s="231">
        <v>3.7084999999999999</v>
      </c>
      <c r="I163" s="231">
        <v>1.6082000000000001</v>
      </c>
      <c r="J163" s="231">
        <v>4.4842000000000004</v>
      </c>
      <c r="K163" s="231">
        <v>1.1228</v>
      </c>
      <c r="L163" s="231">
        <v>4.0388000000000002</v>
      </c>
      <c r="M163" s="231">
        <v>1.9556</v>
      </c>
      <c r="N163" s="231">
        <v>3.7793999999999999</v>
      </c>
      <c r="O163" s="231">
        <v>1.0547</v>
      </c>
      <c r="P163" s="231">
        <v>0</v>
      </c>
    </row>
    <row r="164" spans="1:16" s="255" customFormat="1" ht="15">
      <c r="A164" s="247">
        <v>22</v>
      </c>
      <c r="B164" s="231">
        <v>0</v>
      </c>
      <c r="C164" s="231">
        <v>0</v>
      </c>
      <c r="D164" s="231">
        <v>3.3029000000000002</v>
      </c>
      <c r="E164" s="231">
        <v>1.2476</v>
      </c>
      <c r="F164" s="231">
        <v>3.2311000000000001</v>
      </c>
      <c r="G164" s="231">
        <v>1.4869000000000001</v>
      </c>
      <c r="H164" s="231">
        <v>3.5990000000000002</v>
      </c>
      <c r="I164" s="231">
        <v>1.5852999999999999</v>
      </c>
      <c r="J164" s="231">
        <v>4.3036000000000003</v>
      </c>
      <c r="K164" s="231">
        <v>1.1203000000000001</v>
      </c>
      <c r="L164" s="231">
        <v>3.8868999999999998</v>
      </c>
      <c r="M164" s="231">
        <v>1.9347000000000001</v>
      </c>
      <c r="N164" s="231">
        <v>3.6648999999999998</v>
      </c>
      <c r="O164" s="231">
        <v>1.0226999999999999</v>
      </c>
      <c r="P164" s="231">
        <v>0</v>
      </c>
    </row>
    <row r="165" spans="1:16" s="255" customFormat="1" ht="15">
      <c r="A165" s="247">
        <v>23</v>
      </c>
      <c r="B165" s="231">
        <v>0</v>
      </c>
      <c r="C165" s="231">
        <v>0</v>
      </c>
      <c r="D165" s="231">
        <v>3.1141000000000001</v>
      </c>
      <c r="E165" s="231">
        <v>1.2425999999999999</v>
      </c>
      <c r="F165" s="231">
        <v>3.47</v>
      </c>
      <c r="G165" s="231">
        <v>1.458</v>
      </c>
      <c r="H165" s="231">
        <v>3.4895</v>
      </c>
      <c r="I165" s="231">
        <v>1.5624</v>
      </c>
      <c r="J165" s="231">
        <v>4.1228999999999996</v>
      </c>
      <c r="K165" s="231">
        <v>1.1177999999999999</v>
      </c>
      <c r="L165" s="231">
        <v>3.7349999999999999</v>
      </c>
      <c r="M165" s="231">
        <v>1.9137</v>
      </c>
      <c r="N165" s="231">
        <v>3.5503999999999998</v>
      </c>
      <c r="O165" s="231">
        <v>0.99070000000000003</v>
      </c>
      <c r="P165" s="231">
        <v>0</v>
      </c>
    </row>
    <row r="166" spans="1:16" s="255" customFormat="1" ht="15">
      <c r="A166" s="247">
        <v>24</v>
      </c>
      <c r="B166" s="231">
        <v>0</v>
      </c>
      <c r="C166" s="231">
        <v>0</v>
      </c>
      <c r="D166" s="231">
        <v>2.9251999999999998</v>
      </c>
      <c r="E166" s="231">
        <v>1.2376</v>
      </c>
      <c r="F166" s="231">
        <v>3.7088999999999999</v>
      </c>
      <c r="G166" s="231">
        <v>1.4291</v>
      </c>
      <c r="H166" s="231">
        <v>3.38</v>
      </c>
      <c r="I166" s="231">
        <v>1.5394000000000001</v>
      </c>
      <c r="J166" s="231">
        <v>3.9422999999999999</v>
      </c>
      <c r="K166" s="231">
        <v>1.1153</v>
      </c>
      <c r="L166" s="231">
        <v>3.5831</v>
      </c>
      <c r="M166" s="231">
        <v>1.8927</v>
      </c>
      <c r="N166" s="231">
        <v>3.4358</v>
      </c>
      <c r="O166" s="231">
        <v>0.95879999999999999</v>
      </c>
      <c r="P166" s="231">
        <v>0</v>
      </c>
    </row>
    <row r="167" spans="1:16" s="255" customFormat="1" ht="15">
      <c r="A167" s="247">
        <v>25</v>
      </c>
      <c r="B167" s="231">
        <v>0</v>
      </c>
      <c r="C167" s="231">
        <v>0</v>
      </c>
      <c r="D167" s="231">
        <v>2.7363</v>
      </c>
      <c r="E167" s="231">
        <v>1.2325999999999999</v>
      </c>
      <c r="F167" s="231">
        <v>3.9478</v>
      </c>
      <c r="G167" s="231">
        <v>1.4000999999999999</v>
      </c>
      <c r="H167" s="231">
        <v>3.2705000000000002</v>
      </c>
      <c r="I167" s="231">
        <v>1.5165</v>
      </c>
      <c r="J167" s="231">
        <v>3.7616999999999998</v>
      </c>
      <c r="K167" s="231">
        <v>1.1128</v>
      </c>
      <c r="L167" s="231">
        <v>3.4312</v>
      </c>
      <c r="M167" s="231">
        <v>1.8717999999999999</v>
      </c>
      <c r="N167" s="231">
        <v>3.3212999999999999</v>
      </c>
      <c r="O167" s="231">
        <v>0.92679999999999996</v>
      </c>
      <c r="P167" s="231">
        <v>0</v>
      </c>
    </row>
    <row r="168" spans="1:16" s="255" customFormat="1" ht="15">
      <c r="A168" s="247">
        <v>26</v>
      </c>
      <c r="B168" s="231">
        <v>0</v>
      </c>
      <c r="C168" s="231">
        <v>0</v>
      </c>
      <c r="D168" s="231">
        <v>2.5474000000000001</v>
      </c>
      <c r="E168" s="231">
        <v>1.2276</v>
      </c>
      <c r="F168" s="231">
        <v>4.1867000000000001</v>
      </c>
      <c r="G168" s="231">
        <v>1.3712</v>
      </c>
      <c r="H168" s="231">
        <v>3.161</v>
      </c>
      <c r="I168" s="231">
        <v>1.4935</v>
      </c>
      <c r="J168" s="231">
        <v>3.581</v>
      </c>
      <c r="K168" s="231">
        <v>1.1104000000000001</v>
      </c>
      <c r="L168" s="231">
        <v>3.2793000000000001</v>
      </c>
      <c r="M168" s="231">
        <v>1.8508</v>
      </c>
      <c r="N168" s="231">
        <v>3.2067999999999999</v>
      </c>
      <c r="O168" s="231">
        <v>0.89490000000000003</v>
      </c>
      <c r="P168" s="231">
        <v>0</v>
      </c>
    </row>
    <row r="169" spans="1:16" s="255" customFormat="1" ht="15">
      <c r="A169" s="247">
        <v>27</v>
      </c>
      <c r="B169" s="231">
        <v>0</v>
      </c>
      <c r="C169" s="231">
        <v>0</v>
      </c>
      <c r="D169" s="231">
        <v>2.3584999999999998</v>
      </c>
      <c r="E169" s="231">
        <v>1.2225999999999999</v>
      </c>
      <c r="F169" s="231">
        <v>4.4256000000000002</v>
      </c>
      <c r="G169" s="231">
        <v>1.3422000000000001</v>
      </c>
      <c r="H169" s="231">
        <v>3.0514999999999999</v>
      </c>
      <c r="I169" s="231">
        <v>1.4705999999999999</v>
      </c>
      <c r="J169" s="231">
        <v>3.4003999999999999</v>
      </c>
      <c r="K169" s="231">
        <v>1.1079000000000001</v>
      </c>
      <c r="L169" s="231">
        <v>3.1274999999999999</v>
      </c>
      <c r="M169" s="231">
        <v>1.8298000000000001</v>
      </c>
      <c r="N169" s="231">
        <v>3.0922000000000001</v>
      </c>
      <c r="O169" s="231">
        <v>0.8629</v>
      </c>
      <c r="P169" s="231">
        <v>0</v>
      </c>
    </row>
    <row r="170" spans="1:16" s="255" customFormat="1" ht="15">
      <c r="A170" s="247">
        <v>28</v>
      </c>
      <c r="B170" s="231">
        <v>0</v>
      </c>
      <c r="C170" s="231">
        <v>0</v>
      </c>
      <c r="D170" s="231">
        <v>2.1697000000000002</v>
      </c>
      <c r="E170" s="231">
        <v>1.2176</v>
      </c>
      <c r="F170" s="231">
        <v>4.6645000000000003</v>
      </c>
      <c r="G170" s="231">
        <v>1.3132999999999999</v>
      </c>
      <c r="H170" s="231">
        <v>2.9420000000000002</v>
      </c>
      <c r="I170" s="231">
        <v>1.4477</v>
      </c>
      <c r="J170" s="231">
        <v>3.2197</v>
      </c>
      <c r="K170" s="231">
        <v>1.1053999999999999</v>
      </c>
      <c r="L170" s="231">
        <v>2.9756</v>
      </c>
      <c r="M170" s="231">
        <v>1.8089</v>
      </c>
      <c r="N170" s="231">
        <v>2.9777</v>
      </c>
      <c r="O170" s="231">
        <v>0.83089999999999997</v>
      </c>
      <c r="P170" s="231">
        <v>0</v>
      </c>
    </row>
    <row r="171" spans="1:16" s="255" customFormat="1" ht="15">
      <c r="A171" s="247">
        <v>29</v>
      </c>
      <c r="B171" s="231">
        <v>0</v>
      </c>
      <c r="C171" s="231">
        <v>0</v>
      </c>
      <c r="D171" s="231">
        <v>1.9807999999999999</v>
      </c>
      <c r="E171" s="231">
        <v>1.2125999999999999</v>
      </c>
      <c r="F171" s="231">
        <v>4.9034000000000004</v>
      </c>
      <c r="G171" s="231">
        <v>1.2843</v>
      </c>
      <c r="H171" s="231">
        <v>2.8325</v>
      </c>
      <c r="I171" s="231">
        <v>1.4247000000000001</v>
      </c>
      <c r="J171" s="231">
        <v>3.0390999999999999</v>
      </c>
      <c r="K171" s="231">
        <v>1.1029</v>
      </c>
      <c r="L171" s="231">
        <v>2.8237000000000001</v>
      </c>
      <c r="M171" s="231">
        <v>1.7879</v>
      </c>
      <c r="N171" s="231">
        <v>2.8632</v>
      </c>
      <c r="O171" s="231">
        <v>0.79900000000000004</v>
      </c>
      <c r="P171" s="231">
        <v>0</v>
      </c>
    </row>
    <row r="172" spans="1:16" s="255" customFormat="1" ht="15">
      <c r="A172" s="247">
        <v>30</v>
      </c>
      <c r="B172" s="231">
        <v>0</v>
      </c>
      <c r="C172" s="231">
        <v>0</v>
      </c>
      <c r="D172" s="231">
        <v>1.7919</v>
      </c>
      <c r="E172" s="231">
        <v>1.2076</v>
      </c>
      <c r="F172" s="231">
        <v>5.1422999999999996</v>
      </c>
      <c r="G172" s="231">
        <v>1.2554000000000001</v>
      </c>
      <c r="H172" s="231">
        <v>2.7229999999999999</v>
      </c>
      <c r="I172" s="231">
        <v>1.4017999999999999</v>
      </c>
      <c r="J172" s="231">
        <v>2.8584999999999998</v>
      </c>
      <c r="K172" s="231">
        <v>1.1004</v>
      </c>
      <c r="L172" s="231">
        <v>2.6718000000000002</v>
      </c>
      <c r="M172" s="231">
        <v>1.7668999999999999</v>
      </c>
      <c r="N172" s="231">
        <v>2.7486999999999999</v>
      </c>
      <c r="O172" s="231">
        <v>0.76700000000000002</v>
      </c>
      <c r="P172" s="231">
        <v>0</v>
      </c>
    </row>
    <row r="173" spans="1:16" s="255" customFormat="1" ht="15">
      <c r="A173" s="247">
        <v>31</v>
      </c>
      <c r="B173" s="231">
        <v>0</v>
      </c>
      <c r="C173" s="231">
        <v>0</v>
      </c>
      <c r="D173" s="231">
        <v>3.3052999999999999</v>
      </c>
      <c r="E173" s="231">
        <v>1.2025999999999999</v>
      </c>
      <c r="F173" s="231">
        <v>5.1361999999999997</v>
      </c>
      <c r="G173" s="231">
        <v>1.2539</v>
      </c>
      <c r="H173" s="231">
        <v>2.7399</v>
      </c>
      <c r="I173" s="231">
        <v>1.3844000000000001</v>
      </c>
      <c r="J173" s="231">
        <v>2.7458</v>
      </c>
      <c r="K173" s="231">
        <v>1.0862000000000001</v>
      </c>
      <c r="L173" s="231">
        <v>2.6595</v>
      </c>
      <c r="M173" s="231">
        <v>1.746</v>
      </c>
      <c r="N173" s="231">
        <v>2.6922000000000001</v>
      </c>
      <c r="O173" s="231">
        <v>0.75129999999999997</v>
      </c>
      <c r="P173" s="231">
        <v>0</v>
      </c>
    </row>
    <row r="174" spans="1:16" s="255" customFormat="1" ht="15">
      <c r="A174" s="247">
        <v>32</v>
      </c>
      <c r="B174" s="231">
        <v>0</v>
      </c>
      <c r="C174" s="231">
        <v>0</v>
      </c>
      <c r="D174" s="231">
        <v>4.8186999999999998</v>
      </c>
      <c r="E174" s="231">
        <v>1.1976</v>
      </c>
      <c r="F174" s="231">
        <v>5.13</v>
      </c>
      <c r="G174" s="231">
        <v>1.2524</v>
      </c>
      <c r="H174" s="231">
        <v>2.7568000000000001</v>
      </c>
      <c r="I174" s="231">
        <v>1.367</v>
      </c>
      <c r="J174" s="231">
        <v>2.6332</v>
      </c>
      <c r="K174" s="231">
        <v>1.0720000000000001</v>
      </c>
      <c r="L174" s="231">
        <v>2.6472000000000002</v>
      </c>
      <c r="M174" s="231">
        <v>1.7250000000000001</v>
      </c>
      <c r="N174" s="231">
        <v>2.6358000000000001</v>
      </c>
      <c r="O174" s="231">
        <v>0.73550000000000004</v>
      </c>
      <c r="P174" s="231">
        <v>0</v>
      </c>
    </row>
    <row r="175" spans="1:16" s="255" customFormat="1" ht="15">
      <c r="A175" s="247">
        <v>33</v>
      </c>
      <c r="B175" s="231">
        <v>0</v>
      </c>
      <c r="C175" s="231">
        <v>0</v>
      </c>
      <c r="D175" s="231">
        <v>6.9653</v>
      </c>
      <c r="E175" s="231">
        <v>1.3118000000000001</v>
      </c>
      <c r="F175" s="231">
        <v>5.6363000000000003</v>
      </c>
      <c r="G175" s="231">
        <v>1.3759999999999999</v>
      </c>
      <c r="H175" s="231">
        <v>3.0510999999999999</v>
      </c>
      <c r="I175" s="231">
        <v>1.4845999999999999</v>
      </c>
      <c r="J175" s="231">
        <v>2.7726000000000002</v>
      </c>
      <c r="K175" s="231">
        <v>1.1636</v>
      </c>
      <c r="L175" s="231">
        <v>2.8982999999999999</v>
      </c>
      <c r="M175" s="231">
        <v>1.8744000000000001</v>
      </c>
      <c r="N175" s="231">
        <v>2.8372999999999999</v>
      </c>
      <c r="O175" s="231">
        <v>1.7236</v>
      </c>
      <c r="P175" s="231">
        <v>0</v>
      </c>
    </row>
    <row r="176" spans="1:16" s="255" customFormat="1" ht="15">
      <c r="A176" s="247">
        <v>34</v>
      </c>
      <c r="B176" s="231">
        <v>0</v>
      </c>
      <c r="C176" s="231">
        <v>0</v>
      </c>
      <c r="D176" s="231">
        <v>8.6300000000000008</v>
      </c>
      <c r="E176" s="231">
        <v>1.3063</v>
      </c>
      <c r="F176" s="231">
        <v>5.6295000000000002</v>
      </c>
      <c r="G176" s="231">
        <v>1.3743000000000001</v>
      </c>
      <c r="H176" s="231">
        <v>3.0695999999999999</v>
      </c>
      <c r="I176" s="231">
        <v>1.4654</v>
      </c>
      <c r="J176" s="231">
        <v>2.6486999999999998</v>
      </c>
      <c r="K176" s="231">
        <v>1.1478999999999999</v>
      </c>
      <c r="L176" s="231">
        <v>2.8847999999999998</v>
      </c>
      <c r="M176" s="231">
        <v>1.8513999999999999</v>
      </c>
      <c r="N176" s="231">
        <v>2.7751999999999999</v>
      </c>
      <c r="O176" s="231">
        <v>1.6859</v>
      </c>
      <c r="P176" s="231">
        <v>0</v>
      </c>
    </row>
    <row r="177" spans="1:16" s="255" customFormat="1" ht="15">
      <c r="A177" s="247">
        <v>35</v>
      </c>
      <c r="B177" s="231">
        <v>0</v>
      </c>
      <c r="C177" s="231">
        <v>0</v>
      </c>
      <c r="D177" s="231">
        <v>10.294700000000001</v>
      </c>
      <c r="E177" s="231">
        <v>1.3008</v>
      </c>
      <c r="F177" s="231">
        <v>5.6227</v>
      </c>
      <c r="G177" s="231">
        <v>1.3727</v>
      </c>
      <c r="H177" s="231">
        <v>3.0882000000000001</v>
      </c>
      <c r="I177" s="231">
        <v>1.4462999999999999</v>
      </c>
      <c r="J177" s="231">
        <v>2.5247000000000002</v>
      </c>
      <c r="K177" s="231">
        <v>1.1323000000000001</v>
      </c>
      <c r="L177" s="231">
        <v>2.8712</v>
      </c>
      <c r="M177" s="231">
        <v>1.8283</v>
      </c>
      <c r="N177" s="231">
        <v>2.7130999999999998</v>
      </c>
      <c r="O177" s="231">
        <v>1.6480999999999999</v>
      </c>
      <c r="P177" s="231">
        <v>0</v>
      </c>
    </row>
    <row r="178" spans="1:16" s="255" customFormat="1" ht="15">
      <c r="A178" s="247">
        <v>36</v>
      </c>
      <c r="B178" s="231">
        <v>0</v>
      </c>
      <c r="C178" s="231">
        <v>0</v>
      </c>
      <c r="D178" s="231">
        <v>11.9594</v>
      </c>
      <c r="E178" s="231">
        <v>1.2952999999999999</v>
      </c>
      <c r="F178" s="231">
        <v>5.6159999999999997</v>
      </c>
      <c r="G178" s="231">
        <v>1.371</v>
      </c>
      <c r="H178" s="231">
        <v>3.1067999999999998</v>
      </c>
      <c r="I178" s="231">
        <v>1.4272</v>
      </c>
      <c r="J178" s="231">
        <v>2.4007999999999998</v>
      </c>
      <c r="K178" s="231">
        <v>1.1167</v>
      </c>
      <c r="L178" s="231">
        <v>2.8576999999999999</v>
      </c>
      <c r="M178" s="231">
        <v>1.8052999999999999</v>
      </c>
      <c r="N178" s="231">
        <v>2.6509999999999998</v>
      </c>
      <c r="O178" s="231">
        <v>1.6104000000000001</v>
      </c>
      <c r="P178" s="231">
        <v>0</v>
      </c>
    </row>
    <row r="179" spans="1:16" s="255" customFormat="1" ht="15">
      <c r="A179" s="247">
        <v>37</v>
      </c>
      <c r="B179" s="231">
        <v>0</v>
      </c>
      <c r="C179" s="231">
        <v>0</v>
      </c>
      <c r="D179" s="231">
        <v>13.6242</v>
      </c>
      <c r="E179" s="231">
        <v>1.2898000000000001</v>
      </c>
      <c r="F179" s="231">
        <v>5.6092000000000004</v>
      </c>
      <c r="G179" s="231">
        <v>1.3694</v>
      </c>
      <c r="H179" s="231">
        <v>3.1253000000000002</v>
      </c>
      <c r="I179" s="231">
        <v>1.4080999999999999</v>
      </c>
      <c r="J179" s="231">
        <v>2.2768999999999999</v>
      </c>
      <c r="K179" s="231">
        <v>1.101</v>
      </c>
      <c r="L179" s="231">
        <v>2.8441000000000001</v>
      </c>
      <c r="M179" s="231">
        <v>1.7822</v>
      </c>
      <c r="N179" s="231">
        <v>2.5889000000000002</v>
      </c>
      <c r="O179" s="231">
        <v>1.5727</v>
      </c>
      <c r="P179" s="231">
        <v>0</v>
      </c>
    </row>
    <row r="180" spans="1:16" s="255" customFormat="1" ht="15">
      <c r="A180" s="247">
        <v>38</v>
      </c>
      <c r="B180" s="231">
        <v>0</v>
      </c>
      <c r="C180" s="231">
        <v>0</v>
      </c>
      <c r="D180" s="231">
        <v>15.2889</v>
      </c>
      <c r="E180" s="231">
        <v>1.2843</v>
      </c>
      <c r="F180" s="231">
        <v>5.6025</v>
      </c>
      <c r="G180" s="231">
        <v>1.3676999999999999</v>
      </c>
      <c r="H180" s="231">
        <v>3.1438999999999999</v>
      </c>
      <c r="I180" s="231">
        <v>1.3889</v>
      </c>
      <c r="J180" s="231">
        <v>2.153</v>
      </c>
      <c r="K180" s="231">
        <v>1.0853999999999999</v>
      </c>
      <c r="L180" s="231">
        <v>2.8306</v>
      </c>
      <c r="M180" s="231">
        <v>1.7591000000000001</v>
      </c>
      <c r="N180" s="231">
        <v>2.5268000000000002</v>
      </c>
      <c r="O180" s="231">
        <v>1.5349999999999999</v>
      </c>
      <c r="P180" s="231">
        <v>0</v>
      </c>
    </row>
    <row r="181" spans="1:16" s="255" customFormat="1" ht="15">
      <c r="A181" s="247">
        <v>39</v>
      </c>
      <c r="B181" s="231">
        <v>0</v>
      </c>
      <c r="C181" s="231">
        <v>0</v>
      </c>
      <c r="D181" s="231">
        <v>16.953600000000002</v>
      </c>
      <c r="E181" s="231">
        <v>1.2787999999999999</v>
      </c>
      <c r="F181" s="231">
        <v>5.5956999999999999</v>
      </c>
      <c r="G181" s="231">
        <v>1.3661000000000001</v>
      </c>
      <c r="H181" s="231">
        <v>3.1625000000000001</v>
      </c>
      <c r="I181" s="231">
        <v>1.3697999999999999</v>
      </c>
      <c r="J181" s="231">
        <v>2.0291000000000001</v>
      </c>
      <c r="K181" s="231">
        <v>1.0697000000000001</v>
      </c>
      <c r="L181" s="231">
        <v>2.8170000000000002</v>
      </c>
      <c r="M181" s="231">
        <v>1.7361</v>
      </c>
      <c r="N181" s="231">
        <v>2.4647000000000001</v>
      </c>
      <c r="O181" s="231">
        <v>1.4973000000000001</v>
      </c>
      <c r="P181" s="231">
        <v>0</v>
      </c>
    </row>
    <row r="182" spans="1:16" s="255" customFormat="1" ht="15">
      <c r="A182" s="247">
        <v>40</v>
      </c>
      <c r="B182" s="231">
        <v>0</v>
      </c>
      <c r="C182" s="231">
        <v>0</v>
      </c>
      <c r="D182" s="231">
        <v>18.618300000000001</v>
      </c>
      <c r="E182" s="231">
        <v>1.2733000000000001</v>
      </c>
      <c r="F182" s="231">
        <v>5.5888999999999998</v>
      </c>
      <c r="G182" s="231">
        <v>1.3644000000000001</v>
      </c>
      <c r="H182" s="231">
        <v>3.181</v>
      </c>
      <c r="I182" s="231">
        <v>1.3507</v>
      </c>
      <c r="J182" s="231">
        <v>1.9052</v>
      </c>
      <c r="K182" s="231">
        <v>1.0541</v>
      </c>
      <c r="L182" s="231">
        <v>2.8035000000000001</v>
      </c>
      <c r="M182" s="231">
        <v>1.7130000000000001</v>
      </c>
      <c r="N182" s="231">
        <v>2.4026000000000001</v>
      </c>
      <c r="O182" s="231">
        <v>1.4596</v>
      </c>
      <c r="P182" s="231">
        <v>0</v>
      </c>
    </row>
    <row r="183" spans="1:16" s="255" customFormat="1" ht="15">
      <c r="A183" s="247">
        <v>41</v>
      </c>
      <c r="B183" s="231">
        <v>0</v>
      </c>
      <c r="C183" s="231">
        <v>0</v>
      </c>
      <c r="D183" s="231">
        <v>20.283000000000001</v>
      </c>
      <c r="E183" s="231">
        <v>1.2678</v>
      </c>
      <c r="F183" s="231">
        <v>5.5822000000000003</v>
      </c>
      <c r="G183" s="231">
        <v>1.3628</v>
      </c>
      <c r="H183" s="231">
        <v>3.1996000000000002</v>
      </c>
      <c r="I183" s="231">
        <v>1.3314999999999999</v>
      </c>
      <c r="J183" s="231">
        <v>1.7813000000000001</v>
      </c>
      <c r="K183" s="231">
        <v>1.0385</v>
      </c>
      <c r="L183" s="231">
        <v>2.7898999999999998</v>
      </c>
      <c r="M183" s="231">
        <v>1.69</v>
      </c>
      <c r="N183" s="231">
        <v>2.3405</v>
      </c>
      <c r="O183" s="231">
        <v>1.4218</v>
      </c>
      <c r="P183" s="231">
        <v>0</v>
      </c>
    </row>
    <row r="184" spans="1:16" s="255" customFormat="1" ht="15">
      <c r="A184" s="247">
        <v>42</v>
      </c>
      <c r="B184" s="231">
        <v>0</v>
      </c>
      <c r="C184" s="231">
        <v>0</v>
      </c>
      <c r="D184" s="231">
        <v>21.947800000000001</v>
      </c>
      <c r="E184" s="231">
        <v>1.2623</v>
      </c>
      <c r="F184" s="231">
        <v>5.5754000000000001</v>
      </c>
      <c r="G184" s="231">
        <v>1.3611</v>
      </c>
      <c r="H184" s="231">
        <v>3.2181999999999999</v>
      </c>
      <c r="I184" s="231">
        <v>1.3124</v>
      </c>
      <c r="J184" s="231">
        <v>1.6574</v>
      </c>
      <c r="K184" s="231">
        <v>1.0227999999999999</v>
      </c>
      <c r="L184" s="231">
        <v>2.7764000000000002</v>
      </c>
      <c r="M184" s="231">
        <v>1.6669</v>
      </c>
      <c r="N184" s="231">
        <v>2.2785000000000002</v>
      </c>
      <c r="O184" s="231">
        <v>1.3841000000000001</v>
      </c>
      <c r="P184" s="231">
        <v>0</v>
      </c>
    </row>
    <row r="185" spans="1:16" s="255" customFormat="1" ht="15">
      <c r="A185" s="247">
        <v>43</v>
      </c>
      <c r="B185" s="231">
        <v>0</v>
      </c>
      <c r="C185" s="231">
        <v>0</v>
      </c>
      <c r="D185" s="231">
        <v>20.305099999999999</v>
      </c>
      <c r="E185" s="231">
        <v>1.2586999999999999</v>
      </c>
      <c r="F185" s="231">
        <v>5.4661</v>
      </c>
      <c r="G185" s="231">
        <v>1.3546</v>
      </c>
      <c r="H185" s="231">
        <v>3.3742999999999999</v>
      </c>
      <c r="I185" s="231">
        <v>1.3047</v>
      </c>
      <c r="J185" s="231">
        <v>1.8876999999999999</v>
      </c>
      <c r="K185" s="231">
        <v>1.0222</v>
      </c>
      <c r="L185" s="231">
        <v>2.7650999999999999</v>
      </c>
      <c r="M185" s="231">
        <v>1.6636</v>
      </c>
      <c r="N185" s="231">
        <v>2.2364999999999999</v>
      </c>
      <c r="O185" s="231">
        <v>1.3816999999999999</v>
      </c>
      <c r="P185" s="231">
        <v>0</v>
      </c>
    </row>
    <row r="186" spans="1:16" s="255" customFormat="1" ht="15">
      <c r="A186" s="247">
        <v>44</v>
      </c>
      <c r="B186" s="231">
        <v>0</v>
      </c>
      <c r="C186" s="231">
        <v>0</v>
      </c>
      <c r="D186" s="231">
        <v>18.662299999999998</v>
      </c>
      <c r="E186" s="231">
        <v>1.2549999999999999</v>
      </c>
      <c r="F186" s="231">
        <v>5.3567</v>
      </c>
      <c r="G186" s="231">
        <v>1.3481000000000001</v>
      </c>
      <c r="H186" s="231">
        <v>3.5304000000000002</v>
      </c>
      <c r="I186" s="231">
        <v>1.2969999999999999</v>
      </c>
      <c r="J186" s="231">
        <v>2.1179999999999999</v>
      </c>
      <c r="K186" s="231">
        <v>1.0216000000000001</v>
      </c>
      <c r="L186" s="231">
        <v>2.7538</v>
      </c>
      <c r="M186" s="231">
        <v>1.6604000000000001</v>
      </c>
      <c r="N186" s="231">
        <v>2.1945999999999999</v>
      </c>
      <c r="O186" s="231">
        <v>1.3793</v>
      </c>
      <c r="P186" s="231">
        <v>0</v>
      </c>
    </row>
    <row r="187" spans="1:16" s="255" customFormat="1" ht="15">
      <c r="A187" s="247">
        <v>45</v>
      </c>
      <c r="B187" s="231">
        <v>0</v>
      </c>
      <c r="C187" s="231">
        <v>0</v>
      </c>
      <c r="D187" s="231">
        <v>18.721599999999999</v>
      </c>
      <c r="E187" s="231">
        <v>1.3264</v>
      </c>
      <c r="F187" s="231">
        <v>5.7721</v>
      </c>
      <c r="G187" s="231">
        <v>1.4220999999999999</v>
      </c>
      <c r="H187" s="231">
        <v>4.0552000000000001</v>
      </c>
      <c r="I187" s="231">
        <v>1.3666</v>
      </c>
      <c r="J187" s="231">
        <v>2.5832000000000002</v>
      </c>
      <c r="K187" s="231">
        <v>1.0822000000000001</v>
      </c>
      <c r="L187" s="231">
        <v>3.0167999999999999</v>
      </c>
      <c r="M187" s="231">
        <v>1.7565999999999999</v>
      </c>
      <c r="N187" s="231">
        <v>2.3679999999999999</v>
      </c>
      <c r="O187" s="231">
        <v>1.4596</v>
      </c>
      <c r="P187" s="231">
        <v>0</v>
      </c>
    </row>
    <row r="188" spans="1:16" s="255" customFormat="1" ht="15">
      <c r="A188" s="247">
        <v>46</v>
      </c>
      <c r="B188" s="231">
        <v>0</v>
      </c>
      <c r="C188" s="231">
        <v>0</v>
      </c>
      <c r="D188" s="231">
        <v>16.9146</v>
      </c>
      <c r="E188" s="231">
        <v>1.3225</v>
      </c>
      <c r="F188" s="231">
        <v>5.6519000000000004</v>
      </c>
      <c r="G188" s="231">
        <v>1.4152</v>
      </c>
      <c r="H188" s="231">
        <v>4.2270000000000003</v>
      </c>
      <c r="I188" s="231">
        <v>1.3585</v>
      </c>
      <c r="J188" s="231">
        <v>2.8365</v>
      </c>
      <c r="K188" s="231">
        <v>1.0815999999999999</v>
      </c>
      <c r="L188" s="231">
        <v>3.0044</v>
      </c>
      <c r="M188" s="231">
        <v>1.7531000000000001</v>
      </c>
      <c r="N188" s="231">
        <v>2.3218999999999999</v>
      </c>
      <c r="O188" s="231">
        <v>1.4570000000000001</v>
      </c>
      <c r="P188" s="231">
        <v>0</v>
      </c>
    </row>
    <row r="189" spans="1:16" s="255" customFormat="1" ht="15">
      <c r="A189" s="247">
        <v>47</v>
      </c>
      <c r="B189" s="231">
        <v>0</v>
      </c>
      <c r="C189" s="231">
        <v>0</v>
      </c>
      <c r="D189" s="231">
        <v>15.107699999999999</v>
      </c>
      <c r="E189" s="231">
        <v>1.3186</v>
      </c>
      <c r="F189" s="231">
        <v>5.5316000000000001</v>
      </c>
      <c r="G189" s="231">
        <v>1.4083000000000001</v>
      </c>
      <c r="H189" s="231">
        <v>4.3986999999999998</v>
      </c>
      <c r="I189" s="231">
        <v>1.3503000000000001</v>
      </c>
      <c r="J189" s="231">
        <v>3.0899000000000001</v>
      </c>
      <c r="K189" s="231">
        <v>1.0809</v>
      </c>
      <c r="L189" s="231">
        <v>2.992</v>
      </c>
      <c r="M189" s="231">
        <v>1.7497</v>
      </c>
      <c r="N189" s="231">
        <v>2.2757999999999998</v>
      </c>
      <c r="O189" s="231">
        <v>1.4544999999999999</v>
      </c>
      <c r="P189" s="231">
        <v>0</v>
      </c>
    </row>
    <row r="190" spans="1:16" s="255" customFormat="1" ht="15">
      <c r="A190" s="247">
        <v>48</v>
      </c>
      <c r="B190" s="231">
        <v>0</v>
      </c>
      <c r="C190" s="231">
        <v>0</v>
      </c>
      <c r="D190" s="231">
        <v>13.300700000000001</v>
      </c>
      <c r="E190" s="231">
        <v>1.3147</v>
      </c>
      <c r="F190" s="231">
        <v>5.4112999999999998</v>
      </c>
      <c r="G190" s="231">
        <v>1.4014</v>
      </c>
      <c r="H190" s="231">
        <v>4.5705</v>
      </c>
      <c r="I190" s="231">
        <v>1.3421000000000001</v>
      </c>
      <c r="J190" s="231">
        <v>3.3433000000000002</v>
      </c>
      <c r="K190" s="231">
        <v>1.0803</v>
      </c>
      <c r="L190" s="231">
        <v>2.9796</v>
      </c>
      <c r="M190" s="231">
        <v>1.7462</v>
      </c>
      <c r="N190" s="231">
        <v>2.2296999999999998</v>
      </c>
      <c r="O190" s="231">
        <v>1.452</v>
      </c>
      <c r="P190" s="231">
        <v>0</v>
      </c>
    </row>
    <row r="191" spans="1:16" s="255" customFormat="1" ht="15">
      <c r="A191" s="247">
        <v>49</v>
      </c>
      <c r="B191" s="231">
        <v>0</v>
      </c>
      <c r="C191" s="231">
        <v>0</v>
      </c>
      <c r="D191" s="231">
        <v>11.4937</v>
      </c>
      <c r="E191" s="231">
        <v>1.3108</v>
      </c>
      <c r="F191" s="231">
        <v>5.2911000000000001</v>
      </c>
      <c r="G191" s="231">
        <v>1.3945000000000001</v>
      </c>
      <c r="H191" s="231">
        <v>4.7422000000000004</v>
      </c>
      <c r="I191" s="231">
        <v>1.3339000000000001</v>
      </c>
      <c r="J191" s="231">
        <v>3.5966</v>
      </c>
      <c r="K191" s="231">
        <v>1.0795999999999999</v>
      </c>
      <c r="L191" s="231">
        <v>2.9672000000000001</v>
      </c>
      <c r="M191" s="231">
        <v>1.7427999999999999</v>
      </c>
      <c r="N191" s="231">
        <v>2.1835</v>
      </c>
      <c r="O191" s="231">
        <v>1.4494</v>
      </c>
      <c r="P191" s="231">
        <v>0</v>
      </c>
    </row>
    <row r="192" spans="1:16" s="255" customFormat="1" ht="15">
      <c r="A192" s="247">
        <v>50</v>
      </c>
      <c r="B192" s="231">
        <v>0</v>
      </c>
      <c r="C192" s="231">
        <v>0</v>
      </c>
      <c r="D192" s="231">
        <v>9.6867000000000001</v>
      </c>
      <c r="E192" s="231">
        <v>1.3069</v>
      </c>
      <c r="F192" s="231">
        <v>5.1707999999999998</v>
      </c>
      <c r="G192" s="231">
        <v>1.3875</v>
      </c>
      <c r="H192" s="231">
        <v>4.9139999999999997</v>
      </c>
      <c r="I192" s="231">
        <v>1.3258000000000001</v>
      </c>
      <c r="J192" s="231">
        <v>3.85</v>
      </c>
      <c r="K192" s="231">
        <v>1.079</v>
      </c>
      <c r="L192" s="231">
        <v>2.9548000000000001</v>
      </c>
      <c r="M192" s="231">
        <v>1.7393000000000001</v>
      </c>
      <c r="N192" s="231">
        <v>2.1374</v>
      </c>
      <c r="O192" s="231">
        <v>1.4469000000000001</v>
      </c>
      <c r="P192" s="231">
        <v>0</v>
      </c>
    </row>
    <row r="193" spans="1:16" s="255" customFormat="1" ht="15">
      <c r="A193" s="247">
        <v>51</v>
      </c>
      <c r="B193" s="231">
        <v>0</v>
      </c>
      <c r="C193" s="231">
        <v>0</v>
      </c>
      <c r="D193" s="231">
        <v>7.8798000000000004</v>
      </c>
      <c r="E193" s="231">
        <v>1.3029999999999999</v>
      </c>
      <c r="F193" s="231">
        <v>5.0505000000000004</v>
      </c>
      <c r="G193" s="231">
        <v>1.3806</v>
      </c>
      <c r="H193" s="231">
        <v>5.0857000000000001</v>
      </c>
      <c r="I193" s="231">
        <v>1.3176000000000001</v>
      </c>
      <c r="J193" s="231">
        <v>4.1033999999999997</v>
      </c>
      <c r="K193" s="231">
        <v>1.0783</v>
      </c>
      <c r="L193" s="231">
        <v>2.9424000000000001</v>
      </c>
      <c r="M193" s="231">
        <v>1.7359</v>
      </c>
      <c r="N193" s="231">
        <v>2.0912999999999999</v>
      </c>
      <c r="O193" s="231">
        <v>1.4443999999999999</v>
      </c>
      <c r="P193" s="231">
        <v>0</v>
      </c>
    </row>
    <row r="194" spans="1:16" s="255" customFormat="1" ht="15">
      <c r="A194" s="247">
        <v>52</v>
      </c>
      <c r="B194" s="231">
        <v>0</v>
      </c>
      <c r="C194" s="231">
        <v>0</v>
      </c>
      <c r="D194" s="231">
        <v>6.0728</v>
      </c>
      <c r="E194" s="231">
        <v>1.2990999999999999</v>
      </c>
      <c r="F194" s="231">
        <v>4.9302000000000001</v>
      </c>
      <c r="G194" s="231">
        <v>1.3736999999999999</v>
      </c>
      <c r="H194" s="231">
        <v>5.2575000000000003</v>
      </c>
      <c r="I194" s="231">
        <v>1.3093999999999999</v>
      </c>
      <c r="J194" s="231">
        <v>4.3567</v>
      </c>
      <c r="K194" s="231">
        <v>1.0777000000000001</v>
      </c>
      <c r="L194" s="231">
        <v>2.93</v>
      </c>
      <c r="M194" s="231">
        <v>1.7323999999999999</v>
      </c>
      <c r="N194" s="231">
        <v>2.0451999999999999</v>
      </c>
      <c r="O194" s="231">
        <v>1.4418</v>
      </c>
      <c r="P194" s="231">
        <v>0</v>
      </c>
    </row>
    <row r="195" spans="1:16" s="255" customFormat="1" ht="15">
      <c r="A195" s="247">
        <v>53</v>
      </c>
      <c r="B195" s="231">
        <v>0</v>
      </c>
      <c r="C195" s="231">
        <v>0</v>
      </c>
      <c r="D195" s="231">
        <v>4.2657999999999996</v>
      </c>
      <c r="E195" s="231">
        <v>1.2952999999999999</v>
      </c>
      <c r="F195" s="231">
        <v>4.8099999999999996</v>
      </c>
      <c r="G195" s="231">
        <v>1.3668</v>
      </c>
      <c r="H195" s="231">
        <v>5.4291999999999998</v>
      </c>
      <c r="I195" s="231">
        <v>1.3011999999999999</v>
      </c>
      <c r="J195" s="231">
        <v>4.6101000000000001</v>
      </c>
      <c r="K195" s="231">
        <v>1.077</v>
      </c>
      <c r="L195" s="231">
        <v>2.9176000000000002</v>
      </c>
      <c r="M195" s="231">
        <v>1.7290000000000001</v>
      </c>
      <c r="N195" s="231">
        <v>1.9991000000000001</v>
      </c>
      <c r="O195" s="231">
        <v>1.4393</v>
      </c>
      <c r="P195" s="231">
        <v>0</v>
      </c>
    </row>
    <row r="196" spans="1:16" s="255" customFormat="1" ht="15">
      <c r="A196" s="247">
        <v>54</v>
      </c>
      <c r="B196" s="231">
        <v>0</v>
      </c>
      <c r="C196" s="231">
        <v>0</v>
      </c>
      <c r="D196" s="231">
        <v>2.4588000000000001</v>
      </c>
      <c r="E196" s="231">
        <v>1.2914000000000001</v>
      </c>
      <c r="F196" s="231">
        <v>4.6897000000000002</v>
      </c>
      <c r="G196" s="231">
        <v>1.3599000000000001</v>
      </c>
      <c r="H196" s="231">
        <v>5.601</v>
      </c>
      <c r="I196" s="231">
        <v>1.2930999999999999</v>
      </c>
      <c r="J196" s="231">
        <v>4.8634000000000004</v>
      </c>
      <c r="K196" s="231">
        <v>1.0764</v>
      </c>
      <c r="L196" s="231">
        <v>2.9051999999999998</v>
      </c>
      <c r="M196" s="231">
        <v>1.7255</v>
      </c>
      <c r="N196" s="231">
        <v>1.9530000000000001</v>
      </c>
      <c r="O196" s="231">
        <v>1.4367000000000001</v>
      </c>
      <c r="P196" s="231">
        <v>0</v>
      </c>
    </row>
    <row r="197" spans="1:16" s="255" customFormat="1" ht="15">
      <c r="A197" s="247">
        <v>55</v>
      </c>
      <c r="B197" s="231">
        <v>0</v>
      </c>
      <c r="C197" s="231">
        <v>0</v>
      </c>
      <c r="D197" s="231">
        <v>2.5278999999999998</v>
      </c>
      <c r="E197" s="231">
        <v>1.2875000000000001</v>
      </c>
      <c r="F197" s="231">
        <v>4.5555000000000003</v>
      </c>
      <c r="G197" s="231">
        <v>1.3503000000000001</v>
      </c>
      <c r="H197" s="231">
        <v>5.2931999999999997</v>
      </c>
      <c r="I197" s="231">
        <v>1.29</v>
      </c>
      <c r="J197" s="231">
        <v>4.6340000000000003</v>
      </c>
      <c r="K197" s="231">
        <v>1.0719000000000001</v>
      </c>
      <c r="L197" s="231">
        <v>2.8279999999999998</v>
      </c>
      <c r="M197" s="231">
        <v>1.722</v>
      </c>
      <c r="N197" s="231">
        <v>1.9240999999999999</v>
      </c>
      <c r="O197" s="231">
        <v>1.4322999999999999</v>
      </c>
      <c r="P197" s="231">
        <v>0</v>
      </c>
    </row>
    <row r="198" spans="1:16" s="255" customFormat="1" ht="15">
      <c r="A198" s="247">
        <v>56</v>
      </c>
      <c r="B198" s="231">
        <v>0</v>
      </c>
      <c r="C198" s="231">
        <v>0</v>
      </c>
      <c r="D198" s="231">
        <v>2.597</v>
      </c>
      <c r="E198" s="231">
        <v>1.2836000000000001</v>
      </c>
      <c r="F198" s="231">
        <v>4.4212999999999996</v>
      </c>
      <c r="G198" s="231">
        <v>1.3407</v>
      </c>
      <c r="H198" s="231">
        <v>4.9855</v>
      </c>
      <c r="I198" s="231">
        <v>1.2867999999999999</v>
      </c>
      <c r="J198" s="231">
        <v>4.4046000000000003</v>
      </c>
      <c r="K198" s="231">
        <v>1.0673999999999999</v>
      </c>
      <c r="L198" s="231">
        <v>2.7509000000000001</v>
      </c>
      <c r="M198" s="231">
        <v>1.7184999999999999</v>
      </c>
      <c r="N198" s="231">
        <v>1.8951</v>
      </c>
      <c r="O198" s="231">
        <v>1.4278999999999999</v>
      </c>
      <c r="P198" s="231">
        <v>0</v>
      </c>
    </row>
    <row r="199" spans="1:16" s="255" customFormat="1" ht="15">
      <c r="A199" s="247">
        <v>57</v>
      </c>
      <c r="B199" s="231">
        <v>0</v>
      </c>
      <c r="C199" s="231">
        <v>0</v>
      </c>
      <c r="D199" s="231">
        <v>2.6661000000000001</v>
      </c>
      <c r="E199" s="231">
        <v>1.2797000000000001</v>
      </c>
      <c r="F199" s="231">
        <v>4.2870999999999997</v>
      </c>
      <c r="G199" s="231">
        <v>1.3310999999999999</v>
      </c>
      <c r="H199" s="231">
        <v>4.6778000000000004</v>
      </c>
      <c r="I199" s="231">
        <v>1.2837000000000001</v>
      </c>
      <c r="J199" s="231">
        <v>4.1752000000000002</v>
      </c>
      <c r="K199" s="231">
        <v>1.0629</v>
      </c>
      <c r="L199" s="231">
        <v>2.6738</v>
      </c>
      <c r="M199" s="231">
        <v>1.7150000000000001</v>
      </c>
      <c r="N199" s="231">
        <v>1.8661000000000001</v>
      </c>
      <c r="O199" s="231">
        <v>1.4234</v>
      </c>
      <c r="P199" s="231">
        <v>0</v>
      </c>
    </row>
    <row r="200" spans="1:16" s="255" customFormat="1" ht="15">
      <c r="A200" s="247">
        <v>58</v>
      </c>
      <c r="B200" s="231">
        <v>0</v>
      </c>
      <c r="C200" s="231">
        <v>0</v>
      </c>
      <c r="D200" s="231">
        <v>2.7351999999999999</v>
      </c>
      <c r="E200" s="231">
        <v>1.2758</v>
      </c>
      <c r="F200" s="231">
        <v>4.1528999999999998</v>
      </c>
      <c r="G200" s="231">
        <v>1.3214999999999999</v>
      </c>
      <c r="H200" s="231">
        <v>4.3700999999999999</v>
      </c>
      <c r="I200" s="231">
        <v>1.2806</v>
      </c>
      <c r="J200" s="231">
        <v>3.9458000000000002</v>
      </c>
      <c r="K200" s="231">
        <v>1.0584</v>
      </c>
      <c r="L200" s="231">
        <v>2.5966</v>
      </c>
      <c r="M200" s="231">
        <v>1.7115</v>
      </c>
      <c r="N200" s="231">
        <v>1.8371999999999999</v>
      </c>
      <c r="O200" s="231">
        <v>1.419</v>
      </c>
      <c r="P200" s="231">
        <v>0</v>
      </c>
    </row>
    <row r="201" spans="1:16" s="255" customFormat="1" ht="15">
      <c r="A201" s="247">
        <v>59</v>
      </c>
      <c r="B201" s="231">
        <v>0</v>
      </c>
      <c r="C201" s="231">
        <v>0</v>
      </c>
      <c r="D201" s="231">
        <v>2.8043</v>
      </c>
      <c r="E201" s="231">
        <v>1.2719</v>
      </c>
      <c r="F201" s="231">
        <v>4.0186999999999999</v>
      </c>
      <c r="G201" s="231">
        <v>1.3119000000000001</v>
      </c>
      <c r="H201" s="231">
        <v>4.0624000000000002</v>
      </c>
      <c r="I201" s="231">
        <v>1.2775000000000001</v>
      </c>
      <c r="J201" s="231">
        <v>3.7164000000000001</v>
      </c>
      <c r="K201" s="231">
        <v>1.0539000000000001</v>
      </c>
      <c r="L201" s="231">
        <v>2.5194999999999999</v>
      </c>
      <c r="M201" s="231">
        <v>1.708</v>
      </c>
      <c r="N201" s="231">
        <v>1.8082</v>
      </c>
      <c r="O201" s="231">
        <v>1.4145000000000001</v>
      </c>
      <c r="P201" s="231">
        <v>0</v>
      </c>
    </row>
    <row r="202" spans="1:16" s="255" customFormat="1" ht="15">
      <c r="A202" s="247">
        <v>60</v>
      </c>
      <c r="B202" s="231">
        <v>0</v>
      </c>
      <c r="C202" s="231">
        <v>0</v>
      </c>
      <c r="D202" s="231">
        <v>2.8734000000000002</v>
      </c>
      <c r="E202" s="231">
        <v>1.268</v>
      </c>
      <c r="F202" s="231">
        <v>3.8845000000000001</v>
      </c>
      <c r="G202" s="231">
        <v>1.3023</v>
      </c>
      <c r="H202" s="231">
        <v>3.7547000000000001</v>
      </c>
      <c r="I202" s="231">
        <v>1.2744</v>
      </c>
      <c r="J202" s="231">
        <v>3.4870000000000001</v>
      </c>
      <c r="K202" s="231">
        <v>1.0495000000000001</v>
      </c>
      <c r="L202" s="231">
        <v>2.4424000000000001</v>
      </c>
      <c r="M202" s="231">
        <v>1.7044999999999999</v>
      </c>
      <c r="N202" s="231">
        <v>1.7793000000000001</v>
      </c>
      <c r="O202" s="231">
        <v>1.4100999999999999</v>
      </c>
      <c r="P202" s="231">
        <v>0</v>
      </c>
    </row>
    <row r="203" spans="1:16" s="255" customFormat="1">
      <c r="A203" s="254"/>
      <c r="B203" s="75"/>
      <c r="C203" s="75"/>
      <c r="D203" s="75"/>
      <c r="E203" s="75"/>
      <c r="F203" s="75"/>
      <c r="G203" s="75"/>
      <c r="H203" s="75"/>
      <c r="I203" s="75"/>
      <c r="J203" s="75"/>
      <c r="K203" s="75"/>
      <c r="L203" s="75"/>
      <c r="M203" s="75"/>
      <c r="N203" s="75"/>
      <c r="O203" s="75"/>
      <c r="P203" s="75"/>
    </row>
    <row r="204" spans="1:16" s="255" customFormat="1">
      <c r="A204" s="73" t="e">
        <f>HLOOKUP('[3]NEER Claim Cost Calculator'!$I$22, B208:P269, MATCH('[3]NEER Claim Cost Calculator'!$K$22,A208:A269))</f>
        <v>#N/A</v>
      </c>
      <c r="B204" s="75"/>
      <c r="C204" s="75"/>
      <c r="D204" s="75"/>
      <c r="E204" s="75"/>
      <c r="F204" s="75"/>
      <c r="G204" s="75"/>
      <c r="H204" s="75"/>
      <c r="I204" s="75"/>
      <c r="J204" s="75"/>
      <c r="K204" s="75"/>
      <c r="L204" s="75"/>
      <c r="M204" s="75"/>
      <c r="N204" s="75"/>
      <c r="O204" s="75"/>
      <c r="P204" s="75"/>
    </row>
    <row r="205" spans="1:16" s="253" customFormat="1">
      <c r="A205" s="467" t="s">
        <v>11449</v>
      </c>
      <c r="B205" s="467"/>
      <c r="C205" s="467"/>
      <c r="D205" s="467"/>
      <c r="E205" s="467"/>
      <c r="F205" s="467"/>
      <c r="G205" s="467"/>
      <c r="H205" s="467"/>
      <c r="I205" s="467"/>
      <c r="J205" s="467"/>
      <c r="K205" s="467"/>
      <c r="L205" s="467"/>
      <c r="M205" s="467"/>
      <c r="N205" s="467"/>
      <c r="O205" s="467"/>
      <c r="P205" s="467"/>
    </row>
    <row r="206" spans="1:16" s="255" customFormat="1">
      <c r="A206" s="471" t="s">
        <v>2097</v>
      </c>
      <c r="B206" s="471"/>
      <c r="C206" s="471"/>
      <c r="D206" s="471"/>
      <c r="E206" s="471"/>
      <c r="F206" s="471"/>
      <c r="G206" s="471"/>
      <c r="H206" s="471"/>
      <c r="I206" s="471"/>
      <c r="J206" s="471"/>
      <c r="K206" s="471"/>
      <c r="L206" s="471"/>
      <c r="M206" s="471"/>
      <c r="N206" s="471"/>
      <c r="O206" s="471"/>
      <c r="P206" s="471"/>
    </row>
    <row r="207" spans="1:16" s="255" customFormat="1">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s="255" customFormat="1">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s="255" customFormat="1" ht="15">
      <c r="A209" s="247">
        <v>0</v>
      </c>
      <c r="B209" s="231">
        <v>0</v>
      </c>
      <c r="C209" s="231">
        <v>0</v>
      </c>
      <c r="D209" s="231">
        <v>27.454799999999999</v>
      </c>
      <c r="E209" s="231">
        <v>8.7713000000000001</v>
      </c>
      <c r="F209" s="231">
        <v>31.799199999999999</v>
      </c>
      <c r="G209" s="231">
        <v>7.9429999999999996</v>
      </c>
      <c r="H209" s="231">
        <v>30.889600000000002</v>
      </c>
      <c r="I209" s="231">
        <v>7.5937999999999999</v>
      </c>
      <c r="J209" s="231">
        <v>32.858400000000003</v>
      </c>
      <c r="K209" s="231">
        <v>5.6280000000000001</v>
      </c>
      <c r="L209" s="231">
        <v>25.456099999999999</v>
      </c>
      <c r="M209" s="231">
        <v>10.228199999999999</v>
      </c>
      <c r="N209" s="231">
        <v>0</v>
      </c>
      <c r="O209" s="231">
        <v>0</v>
      </c>
      <c r="P209" s="231">
        <v>0</v>
      </c>
    </row>
    <row r="210" spans="1:16" s="255" customFormat="1" ht="15">
      <c r="A210" s="247">
        <v>1</v>
      </c>
      <c r="B210" s="231">
        <v>0</v>
      </c>
      <c r="C210" s="231">
        <v>0</v>
      </c>
      <c r="D210" s="231">
        <v>24.404199999999999</v>
      </c>
      <c r="E210" s="231">
        <v>7.7967000000000004</v>
      </c>
      <c r="F210" s="231">
        <v>28.265899999999998</v>
      </c>
      <c r="G210" s="231">
        <v>7.0605000000000002</v>
      </c>
      <c r="H210" s="231">
        <v>27.4574</v>
      </c>
      <c r="I210" s="231">
        <v>6.75</v>
      </c>
      <c r="J210" s="231">
        <v>29.2074</v>
      </c>
      <c r="K210" s="231">
        <v>5.0026999999999999</v>
      </c>
      <c r="L210" s="231">
        <v>22.627600000000001</v>
      </c>
      <c r="M210" s="231">
        <v>9.0916999999999994</v>
      </c>
      <c r="N210" s="231">
        <v>0</v>
      </c>
      <c r="O210" s="231">
        <v>0</v>
      </c>
      <c r="P210" s="231">
        <v>0</v>
      </c>
    </row>
    <row r="211" spans="1:16" s="255" customFormat="1" ht="15">
      <c r="A211" s="247">
        <v>2</v>
      </c>
      <c r="B211" s="231">
        <v>0</v>
      </c>
      <c r="C211" s="231">
        <v>0</v>
      </c>
      <c r="D211" s="231">
        <v>21.3537</v>
      </c>
      <c r="E211" s="231">
        <v>6.8220999999999998</v>
      </c>
      <c r="F211" s="231">
        <v>24.732700000000001</v>
      </c>
      <c r="G211" s="231">
        <v>6.1779000000000002</v>
      </c>
      <c r="H211" s="231">
        <v>24.025300000000001</v>
      </c>
      <c r="I211" s="231">
        <v>5.9062999999999999</v>
      </c>
      <c r="J211" s="231">
        <v>25.5565</v>
      </c>
      <c r="K211" s="231">
        <v>4.3773</v>
      </c>
      <c r="L211" s="231">
        <v>19.799199999999999</v>
      </c>
      <c r="M211" s="231">
        <v>7.9551999999999996</v>
      </c>
      <c r="N211" s="231">
        <v>0</v>
      </c>
      <c r="O211" s="231">
        <v>0</v>
      </c>
      <c r="P211" s="231">
        <v>0</v>
      </c>
    </row>
    <row r="212" spans="1:16" s="255" customFormat="1" ht="15">
      <c r="A212" s="247">
        <v>3</v>
      </c>
      <c r="B212" s="231">
        <v>0</v>
      </c>
      <c r="C212" s="231">
        <v>0</v>
      </c>
      <c r="D212" s="231">
        <v>18.3032</v>
      </c>
      <c r="E212" s="231">
        <v>5.8475000000000001</v>
      </c>
      <c r="F212" s="231">
        <v>21.1995</v>
      </c>
      <c r="G212" s="231">
        <v>5.2953999999999999</v>
      </c>
      <c r="H212" s="231">
        <v>20.5931</v>
      </c>
      <c r="I212" s="231">
        <v>5.0625</v>
      </c>
      <c r="J212" s="231">
        <v>21.9056</v>
      </c>
      <c r="K212" s="231">
        <v>3.7519999999999998</v>
      </c>
      <c r="L212" s="231">
        <v>16.970700000000001</v>
      </c>
      <c r="M212" s="231">
        <v>6.8188000000000004</v>
      </c>
      <c r="N212" s="231">
        <v>0</v>
      </c>
      <c r="O212" s="231">
        <v>0</v>
      </c>
      <c r="P212" s="231">
        <v>0</v>
      </c>
    </row>
    <row r="213" spans="1:16" s="255" customFormat="1" ht="15">
      <c r="A213" s="247">
        <v>4</v>
      </c>
      <c r="B213" s="231">
        <v>0</v>
      </c>
      <c r="C213" s="231">
        <v>0</v>
      </c>
      <c r="D213" s="231">
        <v>15.252700000000001</v>
      </c>
      <c r="E213" s="231">
        <v>4.8728999999999996</v>
      </c>
      <c r="F213" s="231">
        <v>17.6662</v>
      </c>
      <c r="G213" s="231">
        <v>4.4127999999999998</v>
      </c>
      <c r="H213" s="231">
        <v>17.160900000000002</v>
      </c>
      <c r="I213" s="231">
        <v>4.2187999999999999</v>
      </c>
      <c r="J213" s="231">
        <v>18.2546</v>
      </c>
      <c r="K213" s="231">
        <v>3.1267</v>
      </c>
      <c r="L213" s="231">
        <v>14.142300000000001</v>
      </c>
      <c r="M213" s="231">
        <v>5.6822999999999997</v>
      </c>
      <c r="N213" s="231">
        <v>0</v>
      </c>
      <c r="O213" s="231">
        <v>0</v>
      </c>
      <c r="P213" s="231">
        <v>0</v>
      </c>
    </row>
    <row r="214" spans="1:16" s="255" customFormat="1" ht="15">
      <c r="A214" s="247">
        <v>5</v>
      </c>
      <c r="B214" s="231">
        <v>0</v>
      </c>
      <c r="C214" s="231">
        <v>0</v>
      </c>
      <c r="D214" s="231">
        <v>12.2021</v>
      </c>
      <c r="E214" s="231">
        <v>3.8982999999999999</v>
      </c>
      <c r="F214" s="231">
        <v>14.132999999999999</v>
      </c>
      <c r="G214" s="231">
        <v>3.5301999999999998</v>
      </c>
      <c r="H214" s="231">
        <v>13.7287</v>
      </c>
      <c r="I214" s="231">
        <v>3.375</v>
      </c>
      <c r="J214" s="231">
        <v>14.6037</v>
      </c>
      <c r="K214" s="231">
        <v>2.5013000000000001</v>
      </c>
      <c r="L214" s="231">
        <v>11.313800000000001</v>
      </c>
      <c r="M214" s="231">
        <v>4.5458999999999996</v>
      </c>
      <c r="N214" s="231">
        <v>0</v>
      </c>
      <c r="O214" s="231">
        <v>0</v>
      </c>
      <c r="P214" s="231">
        <v>0</v>
      </c>
    </row>
    <row r="215" spans="1:16" s="255" customFormat="1" ht="15">
      <c r="A215" s="247">
        <v>6</v>
      </c>
      <c r="B215" s="231">
        <v>0</v>
      </c>
      <c r="C215" s="231">
        <v>0</v>
      </c>
      <c r="D215" s="231">
        <v>9.1516000000000002</v>
      </c>
      <c r="E215" s="231">
        <v>2.9238</v>
      </c>
      <c r="F215" s="231">
        <v>10.5997</v>
      </c>
      <c r="G215" s="231">
        <v>2.6476999999999999</v>
      </c>
      <c r="H215" s="231">
        <v>10.2965</v>
      </c>
      <c r="I215" s="231">
        <v>2.5312999999999999</v>
      </c>
      <c r="J215" s="231">
        <v>10.9528</v>
      </c>
      <c r="K215" s="231">
        <v>1.8759999999999999</v>
      </c>
      <c r="L215" s="231">
        <v>8.4854000000000003</v>
      </c>
      <c r="M215" s="231">
        <v>3.4094000000000002</v>
      </c>
      <c r="N215" s="231">
        <v>0</v>
      </c>
      <c r="O215" s="231">
        <v>0</v>
      </c>
      <c r="P215" s="231">
        <v>0</v>
      </c>
    </row>
    <row r="216" spans="1:16" s="255" customFormat="1" ht="15">
      <c r="A216" s="247">
        <v>7</v>
      </c>
      <c r="B216" s="231">
        <v>0</v>
      </c>
      <c r="C216" s="231">
        <v>0</v>
      </c>
      <c r="D216" s="231">
        <v>9.2299000000000007</v>
      </c>
      <c r="E216" s="231">
        <v>2.8424999999999998</v>
      </c>
      <c r="F216" s="231">
        <v>10.2361</v>
      </c>
      <c r="G216" s="231">
        <v>2.5741000000000001</v>
      </c>
      <c r="H216" s="231">
        <v>9.9768000000000008</v>
      </c>
      <c r="I216" s="231">
        <v>2.4609999999999999</v>
      </c>
      <c r="J216" s="231">
        <v>10.546900000000001</v>
      </c>
      <c r="K216" s="231">
        <v>1.8239000000000001</v>
      </c>
      <c r="L216" s="231">
        <v>8.2315000000000005</v>
      </c>
      <c r="M216" s="231">
        <v>3.3147000000000002</v>
      </c>
      <c r="N216" s="231">
        <v>0</v>
      </c>
      <c r="O216" s="231">
        <v>0</v>
      </c>
      <c r="P216" s="231">
        <v>0</v>
      </c>
    </row>
    <row r="217" spans="1:16" s="255" customFormat="1" ht="15">
      <c r="A217" s="247">
        <v>8</v>
      </c>
      <c r="B217" s="231">
        <v>0</v>
      </c>
      <c r="C217" s="231">
        <v>0</v>
      </c>
      <c r="D217" s="231">
        <v>9.3082999999999991</v>
      </c>
      <c r="E217" s="231">
        <v>2.7612999999999999</v>
      </c>
      <c r="F217" s="231">
        <v>9.8724000000000007</v>
      </c>
      <c r="G217" s="231">
        <v>2.5005999999999999</v>
      </c>
      <c r="H217" s="231">
        <v>9.657</v>
      </c>
      <c r="I217" s="231">
        <v>2.3906000000000001</v>
      </c>
      <c r="J217" s="231">
        <v>10.1411</v>
      </c>
      <c r="K217" s="231">
        <v>1.7718</v>
      </c>
      <c r="L217" s="231">
        <v>7.9776999999999996</v>
      </c>
      <c r="M217" s="231">
        <v>3.22</v>
      </c>
      <c r="N217" s="231">
        <v>0</v>
      </c>
      <c r="O217" s="231">
        <v>0</v>
      </c>
      <c r="P217" s="231">
        <v>0</v>
      </c>
    </row>
    <row r="218" spans="1:16" s="255" customFormat="1" ht="15">
      <c r="A218" s="247">
        <v>9</v>
      </c>
      <c r="B218" s="231">
        <v>0</v>
      </c>
      <c r="C218" s="231">
        <v>0</v>
      </c>
      <c r="D218" s="231">
        <v>9.3865999999999996</v>
      </c>
      <c r="E218" s="231">
        <v>2.6800999999999999</v>
      </c>
      <c r="F218" s="231">
        <v>9.5086999999999993</v>
      </c>
      <c r="G218" s="231">
        <v>2.427</v>
      </c>
      <c r="H218" s="231">
        <v>9.3373000000000008</v>
      </c>
      <c r="I218" s="231">
        <v>2.3203</v>
      </c>
      <c r="J218" s="231">
        <v>9.7352000000000007</v>
      </c>
      <c r="K218" s="231">
        <v>1.7197</v>
      </c>
      <c r="L218" s="231">
        <v>7.7239000000000004</v>
      </c>
      <c r="M218" s="231">
        <v>3.1253000000000002</v>
      </c>
      <c r="N218" s="231">
        <v>0</v>
      </c>
      <c r="O218" s="231">
        <v>0</v>
      </c>
      <c r="P218" s="231">
        <v>0</v>
      </c>
    </row>
    <row r="219" spans="1:16" s="255" customFormat="1" ht="15">
      <c r="A219" s="247">
        <v>10</v>
      </c>
      <c r="B219" s="231">
        <v>0</v>
      </c>
      <c r="C219" s="231">
        <v>0</v>
      </c>
      <c r="D219" s="231">
        <v>9.4649999999999999</v>
      </c>
      <c r="E219" s="231">
        <v>2.5989</v>
      </c>
      <c r="F219" s="231">
        <v>9.1449999999999996</v>
      </c>
      <c r="G219" s="231">
        <v>2.3534999999999999</v>
      </c>
      <c r="H219" s="231">
        <v>9.0175000000000001</v>
      </c>
      <c r="I219" s="231">
        <v>2.25</v>
      </c>
      <c r="J219" s="231">
        <v>9.3293999999999997</v>
      </c>
      <c r="K219" s="231">
        <v>1.6676</v>
      </c>
      <c r="L219" s="231">
        <v>7.4701000000000004</v>
      </c>
      <c r="M219" s="231">
        <v>3.0306000000000002</v>
      </c>
      <c r="N219" s="231">
        <v>0</v>
      </c>
      <c r="O219" s="231">
        <v>0</v>
      </c>
      <c r="P219" s="231">
        <v>0</v>
      </c>
    </row>
    <row r="220" spans="1:16" s="255" customFormat="1" ht="15">
      <c r="A220" s="247">
        <v>11</v>
      </c>
      <c r="B220" s="231">
        <v>0</v>
      </c>
      <c r="C220" s="231">
        <v>0</v>
      </c>
      <c r="D220" s="231">
        <v>9.5433000000000003</v>
      </c>
      <c r="E220" s="231">
        <v>2.5177</v>
      </c>
      <c r="F220" s="231">
        <v>8.7812999999999999</v>
      </c>
      <c r="G220" s="231">
        <v>2.2799</v>
      </c>
      <c r="H220" s="231">
        <v>8.6978000000000009</v>
      </c>
      <c r="I220" s="231">
        <v>2.1797</v>
      </c>
      <c r="J220" s="231">
        <v>8.9235000000000007</v>
      </c>
      <c r="K220" s="231">
        <v>1.6153999999999999</v>
      </c>
      <c r="L220" s="231">
        <v>7.2163000000000004</v>
      </c>
      <c r="M220" s="231">
        <v>2.9359000000000002</v>
      </c>
      <c r="N220" s="231">
        <v>0</v>
      </c>
      <c r="O220" s="231">
        <v>0</v>
      </c>
      <c r="P220" s="231">
        <v>0</v>
      </c>
    </row>
    <row r="221" spans="1:16" s="255" customFormat="1" ht="15">
      <c r="A221" s="247">
        <v>12</v>
      </c>
      <c r="B221" s="231">
        <v>0</v>
      </c>
      <c r="C221" s="231">
        <v>0</v>
      </c>
      <c r="D221" s="231">
        <v>9.6217000000000006</v>
      </c>
      <c r="E221" s="231">
        <v>2.4365000000000001</v>
      </c>
      <c r="F221" s="231">
        <v>8.4177</v>
      </c>
      <c r="G221" s="231">
        <v>2.2063999999999999</v>
      </c>
      <c r="H221" s="231">
        <v>8.3780000000000001</v>
      </c>
      <c r="I221" s="231">
        <v>2.1093999999999999</v>
      </c>
      <c r="J221" s="231">
        <v>8.5176999999999996</v>
      </c>
      <c r="K221" s="231">
        <v>1.5632999999999999</v>
      </c>
      <c r="L221" s="231">
        <v>6.9623999999999997</v>
      </c>
      <c r="M221" s="231">
        <v>2.8412000000000002</v>
      </c>
      <c r="N221" s="231">
        <v>0</v>
      </c>
      <c r="O221" s="231">
        <v>0</v>
      </c>
      <c r="P221" s="231">
        <v>0</v>
      </c>
    </row>
    <row r="222" spans="1:16" s="255" customFormat="1" ht="15">
      <c r="A222" s="247">
        <v>13</v>
      </c>
      <c r="B222" s="231">
        <v>0</v>
      </c>
      <c r="C222" s="231">
        <v>0</v>
      </c>
      <c r="D222" s="231">
        <v>9.6999999999999993</v>
      </c>
      <c r="E222" s="231">
        <v>2.3553000000000002</v>
      </c>
      <c r="F222" s="231">
        <v>8.0540000000000003</v>
      </c>
      <c r="G222" s="231">
        <v>2.1328999999999998</v>
      </c>
      <c r="H222" s="231">
        <v>8.0582999999999991</v>
      </c>
      <c r="I222" s="231">
        <v>2.0390999999999999</v>
      </c>
      <c r="J222" s="231">
        <v>8.1118000000000006</v>
      </c>
      <c r="K222" s="231">
        <v>1.5112000000000001</v>
      </c>
      <c r="L222" s="231">
        <v>6.7085999999999997</v>
      </c>
      <c r="M222" s="231">
        <v>2.7465000000000002</v>
      </c>
      <c r="N222" s="231">
        <v>0</v>
      </c>
      <c r="O222" s="231">
        <v>0</v>
      </c>
      <c r="P222" s="231">
        <v>0</v>
      </c>
    </row>
    <row r="223" spans="1:16" s="255" customFormat="1" ht="15">
      <c r="A223" s="247">
        <v>14</v>
      </c>
      <c r="B223" s="231">
        <v>0</v>
      </c>
      <c r="C223" s="231">
        <v>0</v>
      </c>
      <c r="D223" s="231">
        <v>9.7783999999999995</v>
      </c>
      <c r="E223" s="231">
        <v>2.274</v>
      </c>
      <c r="F223" s="231">
        <v>7.6902999999999997</v>
      </c>
      <c r="G223" s="231">
        <v>2.0592999999999999</v>
      </c>
      <c r="H223" s="231">
        <v>7.7385000000000002</v>
      </c>
      <c r="I223" s="231">
        <v>1.9688000000000001</v>
      </c>
      <c r="J223" s="231">
        <v>7.7060000000000004</v>
      </c>
      <c r="K223" s="231">
        <v>1.4591000000000001</v>
      </c>
      <c r="L223" s="231">
        <v>6.4547999999999996</v>
      </c>
      <c r="M223" s="231">
        <v>2.6516999999999999</v>
      </c>
      <c r="N223" s="231">
        <v>0</v>
      </c>
      <c r="O223" s="231">
        <v>0</v>
      </c>
      <c r="P223" s="231">
        <v>0</v>
      </c>
    </row>
    <row r="224" spans="1:16" s="255" customFormat="1" ht="15">
      <c r="A224" s="247">
        <v>15</v>
      </c>
      <c r="B224" s="231">
        <v>0</v>
      </c>
      <c r="C224" s="231">
        <v>0</v>
      </c>
      <c r="D224" s="231">
        <v>9.8567</v>
      </c>
      <c r="E224" s="231">
        <v>2.1928000000000001</v>
      </c>
      <c r="F224" s="231">
        <v>7.3266</v>
      </c>
      <c r="G224" s="231">
        <v>1.9858</v>
      </c>
      <c r="H224" s="231">
        <v>7.4188000000000001</v>
      </c>
      <c r="I224" s="231">
        <v>1.8984000000000001</v>
      </c>
      <c r="J224" s="231">
        <v>7.3000999999999996</v>
      </c>
      <c r="K224" s="231">
        <v>1.407</v>
      </c>
      <c r="L224" s="231">
        <v>6.2009999999999996</v>
      </c>
      <c r="M224" s="231">
        <v>2.5569999999999999</v>
      </c>
      <c r="N224" s="231">
        <v>0</v>
      </c>
      <c r="O224" s="231">
        <v>0</v>
      </c>
      <c r="P224" s="231">
        <v>0</v>
      </c>
    </row>
    <row r="225" spans="1:16" s="255" customFormat="1" ht="15">
      <c r="A225" s="247">
        <v>16</v>
      </c>
      <c r="B225" s="231">
        <v>0</v>
      </c>
      <c r="C225" s="231">
        <v>0</v>
      </c>
      <c r="D225" s="231">
        <v>9.9351000000000003</v>
      </c>
      <c r="E225" s="231">
        <v>2.1116000000000001</v>
      </c>
      <c r="F225" s="231">
        <v>6.9629000000000003</v>
      </c>
      <c r="G225" s="231">
        <v>1.9121999999999999</v>
      </c>
      <c r="H225" s="231">
        <v>7.0990000000000002</v>
      </c>
      <c r="I225" s="231">
        <v>1.8281000000000001</v>
      </c>
      <c r="J225" s="231">
        <v>6.8943000000000003</v>
      </c>
      <c r="K225" s="231">
        <v>1.3549</v>
      </c>
      <c r="L225" s="231">
        <v>5.9470999999999998</v>
      </c>
      <c r="M225" s="231">
        <v>2.4622999999999999</v>
      </c>
      <c r="N225" s="231">
        <v>0</v>
      </c>
      <c r="O225" s="231">
        <v>0</v>
      </c>
      <c r="P225" s="231">
        <v>0</v>
      </c>
    </row>
    <row r="226" spans="1:16" s="255" customFormat="1" ht="15">
      <c r="A226" s="247">
        <v>17</v>
      </c>
      <c r="B226" s="231">
        <v>0</v>
      </c>
      <c r="C226" s="231">
        <v>0</v>
      </c>
      <c r="D226" s="231">
        <v>10.013400000000001</v>
      </c>
      <c r="E226" s="231">
        <v>2.0304000000000002</v>
      </c>
      <c r="F226" s="231">
        <v>6.5993000000000004</v>
      </c>
      <c r="G226" s="231">
        <v>1.8387</v>
      </c>
      <c r="H226" s="231">
        <v>6.7793000000000001</v>
      </c>
      <c r="I226" s="231">
        <v>1.7578</v>
      </c>
      <c r="J226" s="231">
        <v>6.4884000000000004</v>
      </c>
      <c r="K226" s="231">
        <v>1.3028</v>
      </c>
      <c r="L226" s="231">
        <v>5.6932999999999998</v>
      </c>
      <c r="M226" s="231">
        <v>2.3675999999999999</v>
      </c>
      <c r="N226" s="231">
        <v>0</v>
      </c>
      <c r="O226" s="231">
        <v>0</v>
      </c>
      <c r="P226" s="231">
        <v>0</v>
      </c>
    </row>
    <row r="227" spans="1:16" s="255" customFormat="1" ht="15">
      <c r="A227" s="247">
        <v>18</v>
      </c>
      <c r="B227" s="231">
        <v>0</v>
      </c>
      <c r="C227" s="231">
        <v>0</v>
      </c>
      <c r="D227" s="231">
        <v>10.091799999999999</v>
      </c>
      <c r="E227" s="231">
        <v>1.9492</v>
      </c>
      <c r="F227" s="231">
        <v>6.2355999999999998</v>
      </c>
      <c r="G227" s="231">
        <v>1.7650999999999999</v>
      </c>
      <c r="H227" s="231">
        <v>6.4595000000000002</v>
      </c>
      <c r="I227" s="231">
        <v>1.6875</v>
      </c>
      <c r="J227" s="231">
        <v>6.0826000000000002</v>
      </c>
      <c r="K227" s="231">
        <v>1.2506999999999999</v>
      </c>
      <c r="L227" s="231">
        <v>5.4394999999999998</v>
      </c>
      <c r="M227" s="231">
        <v>2.2728999999999999</v>
      </c>
      <c r="N227" s="231">
        <v>6.0251999999999999</v>
      </c>
      <c r="O227" s="231">
        <v>5.0209999999999999</v>
      </c>
      <c r="P227" s="231">
        <v>0</v>
      </c>
    </row>
    <row r="228" spans="1:16" s="255" customFormat="1" ht="15">
      <c r="A228" s="247">
        <v>19</v>
      </c>
      <c r="B228" s="231">
        <v>0</v>
      </c>
      <c r="C228" s="231">
        <v>0</v>
      </c>
      <c r="D228" s="231">
        <v>10.151999999999999</v>
      </c>
      <c r="E228" s="231">
        <v>1.9075</v>
      </c>
      <c r="F228" s="231">
        <v>6.3704999999999998</v>
      </c>
      <c r="G228" s="231">
        <v>1.7242999999999999</v>
      </c>
      <c r="H228" s="231">
        <v>6.4292999999999996</v>
      </c>
      <c r="I228" s="231">
        <v>1.6625000000000001</v>
      </c>
      <c r="J228" s="231">
        <v>5.8992000000000004</v>
      </c>
      <c r="K228" s="231">
        <v>1.274</v>
      </c>
      <c r="L228" s="231">
        <v>5.3484999999999996</v>
      </c>
      <c r="M228" s="231">
        <v>2.3001999999999998</v>
      </c>
      <c r="N228" s="231">
        <v>5.8578000000000001</v>
      </c>
      <c r="O228" s="231">
        <v>4.8815</v>
      </c>
      <c r="P228" s="231">
        <v>0</v>
      </c>
    </row>
    <row r="229" spans="1:16" s="255" customFormat="1" ht="15">
      <c r="A229" s="247">
        <v>20</v>
      </c>
      <c r="B229" s="231">
        <v>0</v>
      </c>
      <c r="C229" s="231">
        <v>0</v>
      </c>
      <c r="D229" s="231">
        <v>10.212199999999999</v>
      </c>
      <c r="E229" s="231">
        <v>1.8657999999999999</v>
      </c>
      <c r="F229" s="231">
        <v>6.5053000000000001</v>
      </c>
      <c r="G229" s="231">
        <v>1.6834</v>
      </c>
      <c r="H229" s="231">
        <v>6.3990999999999998</v>
      </c>
      <c r="I229" s="231">
        <v>1.6374</v>
      </c>
      <c r="J229" s="231">
        <v>5.7157999999999998</v>
      </c>
      <c r="K229" s="231">
        <v>1.2972999999999999</v>
      </c>
      <c r="L229" s="231">
        <v>5.2573999999999996</v>
      </c>
      <c r="M229" s="231">
        <v>2.3273999999999999</v>
      </c>
      <c r="N229" s="231">
        <v>5.6905000000000001</v>
      </c>
      <c r="O229" s="231">
        <v>4.7420999999999998</v>
      </c>
      <c r="P229" s="231">
        <v>0</v>
      </c>
    </row>
    <row r="230" spans="1:16" s="255" customFormat="1" ht="15">
      <c r="A230" s="247">
        <v>21</v>
      </c>
      <c r="B230" s="231">
        <v>0</v>
      </c>
      <c r="C230" s="231">
        <v>0</v>
      </c>
      <c r="D230" s="231">
        <v>8.7818000000000005</v>
      </c>
      <c r="E230" s="231">
        <v>2.0286</v>
      </c>
      <c r="F230" s="231">
        <v>5.9364999999999997</v>
      </c>
      <c r="G230" s="231">
        <v>1.8832</v>
      </c>
      <c r="H230" s="231">
        <v>5.6738999999999997</v>
      </c>
      <c r="I230" s="231">
        <v>1.8553999999999999</v>
      </c>
      <c r="J230" s="231">
        <v>5.0450999999999997</v>
      </c>
      <c r="K230" s="231">
        <v>1.5638000000000001</v>
      </c>
      <c r="L230" s="231">
        <v>4.8635000000000002</v>
      </c>
      <c r="M230" s="231">
        <v>2.8448000000000002</v>
      </c>
      <c r="N230" s="231">
        <v>5.7698</v>
      </c>
      <c r="O230" s="231">
        <v>4.8080999999999996</v>
      </c>
      <c r="P230" s="231">
        <v>0</v>
      </c>
    </row>
    <row r="231" spans="1:16" s="255" customFormat="1" ht="15">
      <c r="A231" s="247">
        <v>22</v>
      </c>
      <c r="B231" s="231">
        <v>0</v>
      </c>
      <c r="C231" s="231">
        <v>0</v>
      </c>
      <c r="D231" s="231">
        <v>8.7552000000000003</v>
      </c>
      <c r="E231" s="231">
        <v>1.9827999999999999</v>
      </c>
      <c r="F231" s="231">
        <v>6.0186000000000002</v>
      </c>
      <c r="G231" s="231">
        <v>1.8392999999999999</v>
      </c>
      <c r="H231" s="231">
        <v>5.6067999999999998</v>
      </c>
      <c r="I231" s="231">
        <v>1.8237000000000001</v>
      </c>
      <c r="J231" s="231">
        <v>4.8704000000000001</v>
      </c>
      <c r="K231" s="231">
        <v>1.5541</v>
      </c>
      <c r="L231" s="231">
        <v>4.7636000000000003</v>
      </c>
      <c r="M231" s="231">
        <v>2.8313000000000001</v>
      </c>
      <c r="N231" s="231">
        <v>5.5949</v>
      </c>
      <c r="O231" s="231">
        <v>4.6623999999999999</v>
      </c>
      <c r="P231" s="231">
        <v>0</v>
      </c>
    </row>
    <row r="232" spans="1:16" s="255" customFormat="1" ht="15">
      <c r="A232" s="247">
        <v>23</v>
      </c>
      <c r="B232" s="231">
        <v>0</v>
      </c>
      <c r="C232" s="231">
        <v>0</v>
      </c>
      <c r="D232" s="231">
        <v>8.7286000000000001</v>
      </c>
      <c r="E232" s="231">
        <v>1.9370000000000001</v>
      </c>
      <c r="F232" s="231">
        <v>6.1006999999999998</v>
      </c>
      <c r="G232" s="231">
        <v>1.7954000000000001</v>
      </c>
      <c r="H232" s="231">
        <v>5.5396000000000001</v>
      </c>
      <c r="I232" s="231">
        <v>1.792</v>
      </c>
      <c r="J232" s="231">
        <v>4.6957000000000004</v>
      </c>
      <c r="K232" s="231">
        <v>1.5445</v>
      </c>
      <c r="L232" s="231">
        <v>4.6635999999999997</v>
      </c>
      <c r="M232" s="231">
        <v>2.8178000000000001</v>
      </c>
      <c r="N232" s="231">
        <v>5.4200999999999997</v>
      </c>
      <c r="O232" s="231">
        <v>4.5167000000000002</v>
      </c>
      <c r="P232" s="231">
        <v>0</v>
      </c>
    </row>
    <row r="233" spans="1:16" s="255" customFormat="1" ht="15">
      <c r="A233" s="247">
        <v>24</v>
      </c>
      <c r="B233" s="231">
        <v>0</v>
      </c>
      <c r="C233" s="231">
        <v>0</v>
      </c>
      <c r="D233" s="231">
        <v>8.702</v>
      </c>
      <c r="E233" s="231">
        <v>1.8912</v>
      </c>
      <c r="F233" s="231">
        <v>6.1829000000000001</v>
      </c>
      <c r="G233" s="231">
        <v>1.7516</v>
      </c>
      <c r="H233" s="231">
        <v>5.4725000000000001</v>
      </c>
      <c r="I233" s="231">
        <v>1.7603</v>
      </c>
      <c r="J233" s="231">
        <v>4.5209999999999999</v>
      </c>
      <c r="K233" s="231">
        <v>1.5348999999999999</v>
      </c>
      <c r="L233" s="231">
        <v>4.5636000000000001</v>
      </c>
      <c r="M233" s="231">
        <v>2.8041999999999998</v>
      </c>
      <c r="N233" s="231">
        <v>5.2451999999999996</v>
      </c>
      <c r="O233" s="231">
        <v>4.3710000000000004</v>
      </c>
      <c r="P233" s="231">
        <v>0</v>
      </c>
    </row>
    <row r="234" spans="1:16" s="255" customFormat="1" ht="15">
      <c r="A234" s="247">
        <v>25</v>
      </c>
      <c r="B234" s="231">
        <v>0</v>
      </c>
      <c r="C234" s="231">
        <v>0</v>
      </c>
      <c r="D234" s="231">
        <v>8.6753999999999998</v>
      </c>
      <c r="E234" s="231">
        <v>1.8453999999999999</v>
      </c>
      <c r="F234" s="231">
        <v>6.2649999999999997</v>
      </c>
      <c r="G234" s="231">
        <v>1.7077</v>
      </c>
      <c r="H234" s="231">
        <v>5.4054000000000002</v>
      </c>
      <c r="I234" s="231">
        <v>1.7285999999999999</v>
      </c>
      <c r="J234" s="231">
        <v>4.3463000000000003</v>
      </c>
      <c r="K234" s="231">
        <v>1.5253000000000001</v>
      </c>
      <c r="L234" s="231">
        <v>4.4635999999999996</v>
      </c>
      <c r="M234" s="231">
        <v>2.7907000000000002</v>
      </c>
      <c r="N234" s="231">
        <v>5.0704000000000002</v>
      </c>
      <c r="O234" s="231">
        <v>4.2252999999999998</v>
      </c>
      <c r="P234" s="231">
        <v>0</v>
      </c>
    </row>
    <row r="235" spans="1:16" s="255" customFormat="1" ht="15">
      <c r="A235" s="247">
        <v>26</v>
      </c>
      <c r="B235" s="231">
        <v>0</v>
      </c>
      <c r="C235" s="231">
        <v>0</v>
      </c>
      <c r="D235" s="231">
        <v>8.6487999999999996</v>
      </c>
      <c r="E235" s="231">
        <v>1.7996000000000001</v>
      </c>
      <c r="F235" s="231">
        <v>6.3471000000000002</v>
      </c>
      <c r="G235" s="231">
        <v>1.6637999999999999</v>
      </c>
      <c r="H235" s="231">
        <v>5.3381999999999996</v>
      </c>
      <c r="I235" s="231">
        <v>1.6969000000000001</v>
      </c>
      <c r="J235" s="231">
        <v>4.1715999999999998</v>
      </c>
      <c r="K235" s="231">
        <v>1.5156000000000001</v>
      </c>
      <c r="L235" s="231">
        <v>4.3635999999999999</v>
      </c>
      <c r="M235" s="231">
        <v>2.7772000000000001</v>
      </c>
      <c r="N235" s="231">
        <v>4.8956</v>
      </c>
      <c r="O235" s="231">
        <v>4.0796000000000001</v>
      </c>
      <c r="P235" s="231">
        <v>0</v>
      </c>
    </row>
    <row r="236" spans="1:16" s="255" customFormat="1" ht="15">
      <c r="A236" s="247">
        <v>27</v>
      </c>
      <c r="B236" s="231">
        <v>0</v>
      </c>
      <c r="C236" s="231">
        <v>0</v>
      </c>
      <c r="D236" s="231">
        <v>8.6221999999999994</v>
      </c>
      <c r="E236" s="231">
        <v>1.7539</v>
      </c>
      <c r="F236" s="231">
        <v>6.4291999999999998</v>
      </c>
      <c r="G236" s="231">
        <v>1.62</v>
      </c>
      <c r="H236" s="231">
        <v>5.2710999999999997</v>
      </c>
      <c r="I236" s="231">
        <v>1.6652</v>
      </c>
      <c r="J236" s="231">
        <v>3.9969000000000001</v>
      </c>
      <c r="K236" s="231">
        <v>1.506</v>
      </c>
      <c r="L236" s="231">
        <v>4.2637</v>
      </c>
      <c r="M236" s="231">
        <v>2.7635999999999998</v>
      </c>
      <c r="N236" s="231">
        <v>4.7206999999999999</v>
      </c>
      <c r="O236" s="231">
        <v>3.9339</v>
      </c>
      <c r="P236" s="231">
        <v>0</v>
      </c>
    </row>
    <row r="237" spans="1:16" s="255" customFormat="1" ht="15">
      <c r="A237" s="247">
        <v>28</v>
      </c>
      <c r="B237" s="231">
        <v>0</v>
      </c>
      <c r="C237" s="231">
        <v>0</v>
      </c>
      <c r="D237" s="231">
        <v>8.5955999999999992</v>
      </c>
      <c r="E237" s="231">
        <v>1.7081</v>
      </c>
      <c r="F237" s="231">
        <v>6.5113000000000003</v>
      </c>
      <c r="G237" s="231">
        <v>1.5761000000000001</v>
      </c>
      <c r="H237" s="231">
        <v>5.2039</v>
      </c>
      <c r="I237" s="231">
        <v>1.6335</v>
      </c>
      <c r="J237" s="231">
        <v>3.8222</v>
      </c>
      <c r="K237" s="231">
        <v>1.4964</v>
      </c>
      <c r="L237" s="231">
        <v>4.1637000000000004</v>
      </c>
      <c r="M237" s="231">
        <v>2.7501000000000002</v>
      </c>
      <c r="N237" s="231">
        <v>4.5458999999999996</v>
      </c>
      <c r="O237" s="231">
        <v>3.7881999999999998</v>
      </c>
      <c r="P237" s="231">
        <v>0</v>
      </c>
    </row>
    <row r="238" spans="1:16" s="255" customFormat="1" ht="15">
      <c r="A238" s="247">
        <v>29</v>
      </c>
      <c r="B238" s="231">
        <v>0</v>
      </c>
      <c r="C238" s="231">
        <v>0</v>
      </c>
      <c r="D238" s="231">
        <v>8.5690000000000008</v>
      </c>
      <c r="E238" s="231">
        <v>1.6623000000000001</v>
      </c>
      <c r="F238" s="231">
        <v>6.5933999999999999</v>
      </c>
      <c r="G238" s="231">
        <v>1.5323</v>
      </c>
      <c r="H238" s="231">
        <v>5.1368</v>
      </c>
      <c r="I238" s="231">
        <v>1.6017999999999999</v>
      </c>
      <c r="J238" s="231">
        <v>3.6475</v>
      </c>
      <c r="K238" s="231">
        <v>1.4867999999999999</v>
      </c>
      <c r="L238" s="231">
        <v>4.0636999999999999</v>
      </c>
      <c r="M238" s="231">
        <v>2.7366000000000001</v>
      </c>
      <c r="N238" s="231">
        <v>4.3710000000000004</v>
      </c>
      <c r="O238" s="231">
        <v>3.6425000000000001</v>
      </c>
      <c r="P238" s="231">
        <v>0</v>
      </c>
    </row>
    <row r="239" spans="1:16" s="255" customFormat="1" ht="15">
      <c r="A239" s="247">
        <v>30</v>
      </c>
      <c r="B239" s="231">
        <v>0</v>
      </c>
      <c r="C239" s="231">
        <v>0</v>
      </c>
      <c r="D239" s="231">
        <v>8.5424000000000007</v>
      </c>
      <c r="E239" s="231">
        <v>1.6165</v>
      </c>
      <c r="F239" s="231">
        <v>6.6756000000000002</v>
      </c>
      <c r="G239" s="231">
        <v>1.4883999999999999</v>
      </c>
      <c r="H239" s="231">
        <v>5.0696000000000003</v>
      </c>
      <c r="I239" s="231">
        <v>1.5701000000000001</v>
      </c>
      <c r="J239" s="231">
        <v>3.4727999999999999</v>
      </c>
      <c r="K239" s="231">
        <v>1.4771000000000001</v>
      </c>
      <c r="L239" s="231">
        <v>3.9636999999999998</v>
      </c>
      <c r="M239" s="231">
        <v>2.7229999999999999</v>
      </c>
      <c r="N239" s="231">
        <v>4.1962000000000002</v>
      </c>
      <c r="O239" s="231">
        <v>3.4967999999999999</v>
      </c>
      <c r="P239" s="231">
        <v>0</v>
      </c>
    </row>
    <row r="240" spans="1:16" s="255" customFormat="1" ht="15">
      <c r="A240" s="247">
        <v>31</v>
      </c>
      <c r="B240" s="231">
        <v>0</v>
      </c>
      <c r="C240" s="231">
        <v>0</v>
      </c>
      <c r="D240" s="231">
        <v>8.6858000000000004</v>
      </c>
      <c r="E240" s="231">
        <v>1.5918000000000001</v>
      </c>
      <c r="F240" s="231">
        <v>6.7134</v>
      </c>
      <c r="G240" s="231">
        <v>1.4717</v>
      </c>
      <c r="H240" s="231">
        <v>5.1119000000000003</v>
      </c>
      <c r="I240" s="231">
        <v>1.5456000000000001</v>
      </c>
      <c r="J240" s="231">
        <v>3.504</v>
      </c>
      <c r="K240" s="231">
        <v>1.4675</v>
      </c>
      <c r="L240" s="231">
        <v>3.9767000000000001</v>
      </c>
      <c r="M240" s="231">
        <v>2.6636000000000002</v>
      </c>
      <c r="N240" s="231">
        <v>4.0438999999999998</v>
      </c>
      <c r="O240" s="231">
        <v>3.3247</v>
      </c>
      <c r="P240" s="231">
        <v>0</v>
      </c>
    </row>
    <row r="241" spans="1:16" s="255" customFormat="1" ht="15">
      <c r="A241" s="247">
        <v>32</v>
      </c>
      <c r="B241" s="231">
        <v>0</v>
      </c>
      <c r="C241" s="231">
        <v>0</v>
      </c>
      <c r="D241" s="231">
        <v>8.8291000000000004</v>
      </c>
      <c r="E241" s="231">
        <v>1.5669999999999999</v>
      </c>
      <c r="F241" s="231">
        <v>6.7511999999999999</v>
      </c>
      <c r="G241" s="231">
        <v>1.4550000000000001</v>
      </c>
      <c r="H241" s="231">
        <v>5.1542000000000003</v>
      </c>
      <c r="I241" s="231">
        <v>1.5209999999999999</v>
      </c>
      <c r="J241" s="231">
        <v>3.5350999999999999</v>
      </c>
      <c r="K241" s="231">
        <v>1.4579</v>
      </c>
      <c r="L241" s="231">
        <v>3.9897</v>
      </c>
      <c r="M241" s="231">
        <v>2.6042000000000001</v>
      </c>
      <c r="N241" s="231">
        <v>3.8917000000000002</v>
      </c>
      <c r="O241" s="231">
        <v>3.1526000000000001</v>
      </c>
      <c r="P241" s="231">
        <v>0</v>
      </c>
    </row>
    <row r="242" spans="1:16" s="255" customFormat="1" ht="15">
      <c r="A242" s="247">
        <v>33</v>
      </c>
      <c r="B242" s="231">
        <v>0</v>
      </c>
      <c r="C242" s="231">
        <v>0</v>
      </c>
      <c r="D242" s="231">
        <v>9.8696000000000002</v>
      </c>
      <c r="E242" s="231">
        <v>1.6966000000000001</v>
      </c>
      <c r="F242" s="231">
        <v>7.468</v>
      </c>
      <c r="G242" s="231">
        <v>1.5821000000000001</v>
      </c>
      <c r="H242" s="231">
        <v>5.7161999999999997</v>
      </c>
      <c r="I242" s="231">
        <v>1.6460999999999999</v>
      </c>
      <c r="J242" s="231">
        <v>3.9228999999999998</v>
      </c>
      <c r="K242" s="231">
        <v>1.5931</v>
      </c>
      <c r="L242" s="231">
        <v>4.4029999999999996</v>
      </c>
      <c r="M242" s="231">
        <v>2.7991999999999999</v>
      </c>
      <c r="N242" s="231">
        <v>4.1132999999999997</v>
      </c>
      <c r="O242" s="231">
        <v>3.2786</v>
      </c>
      <c r="P242" s="231">
        <v>0</v>
      </c>
    </row>
    <row r="243" spans="1:16" s="255" customFormat="1" ht="15">
      <c r="A243" s="247">
        <v>34</v>
      </c>
      <c r="B243" s="231">
        <v>0</v>
      </c>
      <c r="C243" s="231">
        <v>0</v>
      </c>
      <c r="D243" s="231">
        <v>10.0273</v>
      </c>
      <c r="E243" s="231">
        <v>1.6694</v>
      </c>
      <c r="F243" s="231">
        <v>7.5095999999999998</v>
      </c>
      <c r="G243" s="231">
        <v>1.5637000000000001</v>
      </c>
      <c r="H243" s="231">
        <v>5.7626999999999997</v>
      </c>
      <c r="I243" s="231">
        <v>1.6191</v>
      </c>
      <c r="J243" s="231">
        <v>3.9571999999999998</v>
      </c>
      <c r="K243" s="231">
        <v>1.5825</v>
      </c>
      <c r="L243" s="231">
        <v>4.4172000000000002</v>
      </c>
      <c r="M243" s="231">
        <v>2.7338</v>
      </c>
      <c r="N243" s="231">
        <v>3.9458000000000002</v>
      </c>
      <c r="O243" s="231">
        <v>3.0893000000000002</v>
      </c>
      <c r="P243" s="231">
        <v>0</v>
      </c>
    </row>
    <row r="244" spans="1:16" s="255" customFormat="1" ht="15">
      <c r="A244" s="247">
        <v>35</v>
      </c>
      <c r="B244" s="231">
        <v>0</v>
      </c>
      <c r="C244" s="231">
        <v>0</v>
      </c>
      <c r="D244" s="231">
        <v>10.185</v>
      </c>
      <c r="E244" s="231">
        <v>1.6422000000000001</v>
      </c>
      <c r="F244" s="231">
        <v>7.5511999999999997</v>
      </c>
      <c r="G244" s="231">
        <v>1.5452999999999999</v>
      </c>
      <c r="H244" s="231">
        <v>5.8091999999999997</v>
      </c>
      <c r="I244" s="231">
        <v>1.5921000000000001</v>
      </c>
      <c r="J244" s="231">
        <v>3.9914000000000001</v>
      </c>
      <c r="K244" s="231">
        <v>1.5719000000000001</v>
      </c>
      <c r="L244" s="231">
        <v>4.4314999999999998</v>
      </c>
      <c r="M244" s="231">
        <v>2.6684999999999999</v>
      </c>
      <c r="N244" s="231">
        <v>3.7783000000000002</v>
      </c>
      <c r="O244" s="231">
        <v>2.9</v>
      </c>
      <c r="P244" s="231">
        <v>0</v>
      </c>
    </row>
    <row r="245" spans="1:16" s="255" customFormat="1" ht="15">
      <c r="A245" s="247">
        <v>36</v>
      </c>
      <c r="B245" s="231">
        <v>0</v>
      </c>
      <c r="C245" s="231">
        <v>0</v>
      </c>
      <c r="D245" s="231">
        <v>10.342599999999999</v>
      </c>
      <c r="E245" s="231">
        <v>1.615</v>
      </c>
      <c r="F245" s="231">
        <v>7.5928000000000004</v>
      </c>
      <c r="G245" s="231">
        <v>1.5268999999999999</v>
      </c>
      <c r="H245" s="231">
        <v>5.8556999999999997</v>
      </c>
      <c r="I245" s="231">
        <v>1.5650999999999999</v>
      </c>
      <c r="J245" s="231">
        <v>4.0256999999999996</v>
      </c>
      <c r="K245" s="231">
        <v>1.5612999999999999</v>
      </c>
      <c r="L245" s="231">
        <v>4.4458000000000002</v>
      </c>
      <c r="M245" s="231">
        <v>2.6031</v>
      </c>
      <c r="N245" s="231">
        <v>3.6107999999999998</v>
      </c>
      <c r="O245" s="231">
        <v>2.7107000000000001</v>
      </c>
      <c r="P245" s="231">
        <v>0</v>
      </c>
    </row>
    <row r="246" spans="1:16" s="255" customFormat="1" ht="15">
      <c r="A246" s="247">
        <v>37</v>
      </c>
      <c r="B246" s="231">
        <v>0</v>
      </c>
      <c r="C246" s="231">
        <v>0</v>
      </c>
      <c r="D246" s="231">
        <v>10.500299999999999</v>
      </c>
      <c r="E246" s="231">
        <v>1.5878000000000001</v>
      </c>
      <c r="F246" s="231">
        <v>7.6345000000000001</v>
      </c>
      <c r="G246" s="231">
        <v>1.5085</v>
      </c>
      <c r="H246" s="231">
        <v>5.9021999999999997</v>
      </c>
      <c r="I246" s="231">
        <v>1.5381</v>
      </c>
      <c r="J246" s="231">
        <v>4.0599999999999996</v>
      </c>
      <c r="K246" s="231">
        <v>1.5507</v>
      </c>
      <c r="L246" s="231">
        <v>4.4600999999999997</v>
      </c>
      <c r="M246" s="231">
        <v>2.5377000000000001</v>
      </c>
      <c r="N246" s="231">
        <v>3.4434</v>
      </c>
      <c r="O246" s="231">
        <v>2.5213999999999999</v>
      </c>
      <c r="P246" s="231">
        <v>0</v>
      </c>
    </row>
    <row r="247" spans="1:16" s="255" customFormat="1" ht="15">
      <c r="A247" s="247">
        <v>38</v>
      </c>
      <c r="B247" s="231">
        <v>0</v>
      </c>
      <c r="C247" s="231">
        <v>0</v>
      </c>
      <c r="D247" s="231">
        <v>10.6579</v>
      </c>
      <c r="E247" s="231">
        <v>1.5606</v>
      </c>
      <c r="F247" s="231">
        <v>7.6760999999999999</v>
      </c>
      <c r="G247" s="231">
        <v>1.4901</v>
      </c>
      <c r="H247" s="231">
        <v>5.9488000000000003</v>
      </c>
      <c r="I247" s="231">
        <v>1.5111000000000001</v>
      </c>
      <c r="J247" s="231">
        <v>4.0941999999999998</v>
      </c>
      <c r="K247" s="231">
        <v>1.5401</v>
      </c>
      <c r="L247" s="231">
        <v>4.4744000000000002</v>
      </c>
      <c r="M247" s="231">
        <v>2.4723000000000002</v>
      </c>
      <c r="N247" s="231">
        <v>3.2759</v>
      </c>
      <c r="O247" s="231">
        <v>2.3321000000000001</v>
      </c>
      <c r="P247" s="231">
        <v>0</v>
      </c>
    </row>
    <row r="248" spans="1:16" s="255" customFormat="1" ht="15">
      <c r="A248" s="247">
        <v>39</v>
      </c>
      <c r="B248" s="231">
        <v>0</v>
      </c>
      <c r="C248" s="231">
        <v>0</v>
      </c>
      <c r="D248" s="231">
        <v>10.8156</v>
      </c>
      <c r="E248" s="231">
        <v>1.5334000000000001</v>
      </c>
      <c r="F248" s="231">
        <v>7.7176999999999998</v>
      </c>
      <c r="G248" s="231">
        <v>1.4718</v>
      </c>
      <c r="H248" s="231">
        <v>5.9953000000000003</v>
      </c>
      <c r="I248" s="231">
        <v>1.4841</v>
      </c>
      <c r="J248" s="231">
        <v>4.1284999999999998</v>
      </c>
      <c r="K248" s="231">
        <v>1.5295000000000001</v>
      </c>
      <c r="L248" s="231">
        <v>4.4886999999999997</v>
      </c>
      <c r="M248" s="231">
        <v>2.4068999999999998</v>
      </c>
      <c r="N248" s="231">
        <v>3.1084000000000001</v>
      </c>
      <c r="O248" s="231">
        <v>2.1427999999999998</v>
      </c>
      <c r="P248" s="231">
        <v>0</v>
      </c>
    </row>
    <row r="249" spans="1:16" s="255" customFormat="1" ht="15">
      <c r="A249" s="247">
        <v>40</v>
      </c>
      <c r="B249" s="231">
        <v>0</v>
      </c>
      <c r="C249" s="231">
        <v>0</v>
      </c>
      <c r="D249" s="231">
        <v>10.9732</v>
      </c>
      <c r="E249" s="231">
        <v>1.5062</v>
      </c>
      <c r="F249" s="231">
        <v>7.7592999999999996</v>
      </c>
      <c r="G249" s="231">
        <v>1.4534</v>
      </c>
      <c r="H249" s="231">
        <v>6.0418000000000003</v>
      </c>
      <c r="I249" s="231">
        <v>1.4571000000000001</v>
      </c>
      <c r="J249" s="231">
        <v>4.1627999999999998</v>
      </c>
      <c r="K249" s="231">
        <v>1.5188999999999999</v>
      </c>
      <c r="L249" s="231">
        <v>4.5029000000000003</v>
      </c>
      <c r="M249" s="231">
        <v>2.3416000000000001</v>
      </c>
      <c r="N249" s="231">
        <v>2.9409000000000001</v>
      </c>
      <c r="O249" s="231">
        <v>1.9535</v>
      </c>
      <c r="P249" s="231">
        <v>0</v>
      </c>
    </row>
    <row r="250" spans="1:16" s="255" customFormat="1" ht="15">
      <c r="A250" s="247">
        <v>41</v>
      </c>
      <c r="B250" s="231">
        <v>0</v>
      </c>
      <c r="C250" s="231">
        <v>0</v>
      </c>
      <c r="D250" s="231">
        <v>11.1309</v>
      </c>
      <c r="E250" s="231">
        <v>1.4790000000000001</v>
      </c>
      <c r="F250" s="231">
        <v>7.8010000000000002</v>
      </c>
      <c r="G250" s="231">
        <v>1.4350000000000001</v>
      </c>
      <c r="H250" s="231">
        <v>6.0883000000000003</v>
      </c>
      <c r="I250" s="231">
        <v>1.4300999999999999</v>
      </c>
      <c r="J250" s="231">
        <v>4.1970000000000001</v>
      </c>
      <c r="K250" s="231">
        <v>1.5084</v>
      </c>
      <c r="L250" s="231">
        <v>4.5171999999999999</v>
      </c>
      <c r="M250" s="231">
        <v>2.2761999999999998</v>
      </c>
      <c r="N250" s="231">
        <v>2.7734000000000001</v>
      </c>
      <c r="O250" s="231">
        <v>1.7642</v>
      </c>
      <c r="P250" s="231">
        <v>0</v>
      </c>
    </row>
    <row r="251" spans="1:16" s="255" customFormat="1" ht="15">
      <c r="A251" s="247">
        <v>42</v>
      </c>
      <c r="B251" s="231">
        <v>0</v>
      </c>
      <c r="C251" s="231">
        <v>0</v>
      </c>
      <c r="D251" s="231">
        <v>11.288500000000001</v>
      </c>
      <c r="E251" s="231">
        <v>1.4518</v>
      </c>
      <c r="F251" s="231">
        <v>7.8426</v>
      </c>
      <c r="G251" s="231">
        <v>1.4166000000000001</v>
      </c>
      <c r="H251" s="231">
        <v>6.1348000000000003</v>
      </c>
      <c r="I251" s="231">
        <v>1.4031</v>
      </c>
      <c r="J251" s="231">
        <v>4.2313000000000001</v>
      </c>
      <c r="K251" s="231">
        <v>1.4978</v>
      </c>
      <c r="L251" s="231">
        <v>4.5315000000000003</v>
      </c>
      <c r="M251" s="231">
        <v>2.2107999999999999</v>
      </c>
      <c r="N251" s="231">
        <v>2.6059000000000001</v>
      </c>
      <c r="O251" s="231">
        <v>1.5749</v>
      </c>
      <c r="P251" s="231">
        <v>0</v>
      </c>
    </row>
    <row r="252" spans="1:16" s="255" customFormat="1" ht="15">
      <c r="A252" s="247">
        <v>43</v>
      </c>
      <c r="B252" s="231">
        <v>0</v>
      </c>
      <c r="C252" s="231">
        <v>0</v>
      </c>
      <c r="D252" s="231">
        <v>10.8157</v>
      </c>
      <c r="E252" s="231">
        <v>1.4380999999999999</v>
      </c>
      <c r="F252" s="231">
        <v>7.6718999999999999</v>
      </c>
      <c r="G252" s="231">
        <v>1.4053</v>
      </c>
      <c r="H252" s="231">
        <v>6.0026999999999999</v>
      </c>
      <c r="I252" s="231">
        <v>1.3938999999999999</v>
      </c>
      <c r="J252" s="231">
        <v>4.2122000000000002</v>
      </c>
      <c r="K252" s="231">
        <v>1.4915</v>
      </c>
      <c r="L252" s="231">
        <v>4.4458000000000002</v>
      </c>
      <c r="M252" s="231">
        <v>2.1823999999999999</v>
      </c>
      <c r="N252" s="231">
        <v>2.5518000000000001</v>
      </c>
      <c r="O252" s="231">
        <v>1.5634999999999999</v>
      </c>
      <c r="P252" s="231">
        <v>0</v>
      </c>
    </row>
    <row r="253" spans="1:16" s="255" customFormat="1" ht="15">
      <c r="A253" s="247">
        <v>44</v>
      </c>
      <c r="B253" s="231">
        <v>0</v>
      </c>
      <c r="C253" s="231">
        <v>0</v>
      </c>
      <c r="D253" s="231">
        <v>10.3428</v>
      </c>
      <c r="E253" s="231">
        <v>1.4245000000000001</v>
      </c>
      <c r="F253" s="231">
        <v>7.5012999999999996</v>
      </c>
      <c r="G253" s="231">
        <v>1.3940999999999999</v>
      </c>
      <c r="H253" s="231">
        <v>5.8704999999999998</v>
      </c>
      <c r="I253" s="231">
        <v>1.3848</v>
      </c>
      <c r="J253" s="231">
        <v>4.1931000000000003</v>
      </c>
      <c r="K253" s="231">
        <v>1.4852000000000001</v>
      </c>
      <c r="L253" s="231">
        <v>4.3601000000000001</v>
      </c>
      <c r="M253" s="231">
        <v>2.1539000000000001</v>
      </c>
      <c r="N253" s="231">
        <v>2.4977</v>
      </c>
      <c r="O253" s="231">
        <v>1.5522</v>
      </c>
      <c r="P253" s="231">
        <v>0</v>
      </c>
    </row>
    <row r="254" spans="1:16" s="255" customFormat="1" ht="15">
      <c r="A254" s="247">
        <v>45</v>
      </c>
      <c r="B254" s="231">
        <v>0</v>
      </c>
      <c r="C254" s="231">
        <v>0</v>
      </c>
      <c r="D254" s="231">
        <v>10.8569</v>
      </c>
      <c r="E254" s="231">
        <v>1.4956</v>
      </c>
      <c r="F254" s="231">
        <v>8.0637000000000008</v>
      </c>
      <c r="G254" s="231">
        <v>1.4658</v>
      </c>
      <c r="H254" s="231">
        <v>6.3121999999999998</v>
      </c>
      <c r="I254" s="231">
        <v>1.4582999999999999</v>
      </c>
      <c r="J254" s="231">
        <v>4.5914000000000001</v>
      </c>
      <c r="K254" s="231">
        <v>1.5677000000000001</v>
      </c>
      <c r="L254" s="231">
        <v>4.7018000000000004</v>
      </c>
      <c r="M254" s="231">
        <v>2.2530000000000001</v>
      </c>
      <c r="N254" s="231">
        <v>2.6879</v>
      </c>
      <c r="O254" s="231">
        <v>1.6333</v>
      </c>
      <c r="P254" s="231">
        <v>0</v>
      </c>
    </row>
    <row r="255" spans="1:16" s="255" customFormat="1" ht="15">
      <c r="A255" s="247">
        <v>46</v>
      </c>
      <c r="B255" s="231">
        <v>0</v>
      </c>
      <c r="C255" s="231">
        <v>0</v>
      </c>
      <c r="D255" s="231">
        <v>10.3368</v>
      </c>
      <c r="E255" s="231">
        <v>1.4811000000000001</v>
      </c>
      <c r="F255" s="231">
        <v>7.8758999999999997</v>
      </c>
      <c r="G255" s="231">
        <v>1.4539</v>
      </c>
      <c r="H255" s="231">
        <v>6.1669</v>
      </c>
      <c r="I255" s="231">
        <v>1.4486000000000001</v>
      </c>
      <c r="J255" s="231">
        <v>4.5704000000000002</v>
      </c>
      <c r="K255" s="231">
        <v>1.5609999999999999</v>
      </c>
      <c r="L255" s="231">
        <v>4.6075999999999997</v>
      </c>
      <c r="M255" s="231">
        <v>2.2227999999999999</v>
      </c>
      <c r="N255" s="231">
        <v>2.6284000000000001</v>
      </c>
      <c r="O255" s="231">
        <v>1.6212</v>
      </c>
      <c r="P255" s="231">
        <v>0</v>
      </c>
    </row>
    <row r="256" spans="1:16" s="255" customFormat="1" ht="15">
      <c r="A256" s="247">
        <v>47</v>
      </c>
      <c r="B256" s="231">
        <v>0</v>
      </c>
      <c r="C256" s="231">
        <v>0</v>
      </c>
      <c r="D256" s="231">
        <v>9.8165999999999993</v>
      </c>
      <c r="E256" s="231">
        <v>1.4666999999999999</v>
      </c>
      <c r="F256" s="231">
        <v>7.6882000000000001</v>
      </c>
      <c r="G256" s="231">
        <v>1.4419999999999999</v>
      </c>
      <c r="H256" s="231">
        <v>6.0214999999999996</v>
      </c>
      <c r="I256" s="231">
        <v>1.4389000000000001</v>
      </c>
      <c r="J256" s="231">
        <v>4.5494000000000003</v>
      </c>
      <c r="K256" s="231">
        <v>1.5544</v>
      </c>
      <c r="L256" s="231">
        <v>4.5133000000000001</v>
      </c>
      <c r="M256" s="231">
        <v>2.1926999999999999</v>
      </c>
      <c r="N256" s="231">
        <v>2.5689000000000002</v>
      </c>
      <c r="O256" s="231">
        <v>1.6092</v>
      </c>
      <c r="P256" s="231">
        <v>0</v>
      </c>
    </row>
    <row r="257" spans="1:16" s="255" customFormat="1" ht="15">
      <c r="A257" s="247">
        <v>48</v>
      </c>
      <c r="B257" s="231">
        <v>0</v>
      </c>
      <c r="C257" s="231">
        <v>0</v>
      </c>
      <c r="D257" s="231">
        <v>9.2965</v>
      </c>
      <c r="E257" s="231">
        <v>1.4521999999999999</v>
      </c>
      <c r="F257" s="231">
        <v>7.5004999999999997</v>
      </c>
      <c r="G257" s="231">
        <v>1.43</v>
      </c>
      <c r="H257" s="231">
        <v>5.8761000000000001</v>
      </c>
      <c r="I257" s="231">
        <v>1.4293</v>
      </c>
      <c r="J257" s="231">
        <v>4.5284000000000004</v>
      </c>
      <c r="K257" s="231">
        <v>1.5478000000000001</v>
      </c>
      <c r="L257" s="231">
        <v>4.4189999999999996</v>
      </c>
      <c r="M257" s="231">
        <v>2.1625000000000001</v>
      </c>
      <c r="N257" s="231">
        <v>2.5093999999999999</v>
      </c>
      <c r="O257" s="231">
        <v>1.5972</v>
      </c>
      <c r="P257" s="231">
        <v>0</v>
      </c>
    </row>
    <row r="258" spans="1:16" s="255" customFormat="1" ht="15">
      <c r="A258" s="247">
        <v>49</v>
      </c>
      <c r="B258" s="231">
        <v>0</v>
      </c>
      <c r="C258" s="231">
        <v>0</v>
      </c>
      <c r="D258" s="231">
        <v>8.7763000000000009</v>
      </c>
      <c r="E258" s="231">
        <v>1.4378</v>
      </c>
      <c r="F258" s="231">
        <v>7.3127000000000004</v>
      </c>
      <c r="G258" s="231">
        <v>1.4180999999999999</v>
      </c>
      <c r="H258" s="231">
        <v>5.7308000000000003</v>
      </c>
      <c r="I258" s="231">
        <v>1.4196</v>
      </c>
      <c r="J258" s="231">
        <v>4.5073999999999996</v>
      </c>
      <c r="K258" s="231">
        <v>1.5410999999999999</v>
      </c>
      <c r="L258" s="231">
        <v>4.3247999999999998</v>
      </c>
      <c r="M258" s="231">
        <v>2.1324000000000001</v>
      </c>
      <c r="N258" s="231">
        <v>2.4499</v>
      </c>
      <c r="O258" s="231">
        <v>1.5851</v>
      </c>
      <c r="P258" s="231">
        <v>0</v>
      </c>
    </row>
    <row r="259" spans="1:16" s="255" customFormat="1" ht="15">
      <c r="A259" s="247">
        <v>50</v>
      </c>
      <c r="B259" s="231">
        <v>0</v>
      </c>
      <c r="C259" s="231">
        <v>0</v>
      </c>
      <c r="D259" s="231">
        <v>8.2561999999999998</v>
      </c>
      <c r="E259" s="231">
        <v>1.4234</v>
      </c>
      <c r="F259" s="231">
        <v>7.125</v>
      </c>
      <c r="G259" s="231">
        <v>1.4061999999999999</v>
      </c>
      <c r="H259" s="231">
        <v>5.5853999999999999</v>
      </c>
      <c r="I259" s="231">
        <v>1.41</v>
      </c>
      <c r="J259" s="231">
        <v>4.4865000000000004</v>
      </c>
      <c r="K259" s="231">
        <v>1.5345</v>
      </c>
      <c r="L259" s="231">
        <v>4.2305000000000001</v>
      </c>
      <c r="M259" s="231">
        <v>2.1021999999999998</v>
      </c>
      <c r="N259" s="231">
        <v>2.3904000000000001</v>
      </c>
      <c r="O259" s="231">
        <v>1.5730999999999999</v>
      </c>
      <c r="P259" s="231">
        <v>0</v>
      </c>
    </row>
    <row r="260" spans="1:16" s="255" customFormat="1" ht="15">
      <c r="A260" s="247">
        <v>51</v>
      </c>
      <c r="B260" s="231">
        <v>0</v>
      </c>
      <c r="C260" s="231">
        <v>0</v>
      </c>
      <c r="D260" s="231">
        <v>7.7359999999999998</v>
      </c>
      <c r="E260" s="231">
        <v>1.4089</v>
      </c>
      <c r="F260" s="231">
        <v>6.9372999999999996</v>
      </c>
      <c r="G260" s="231">
        <v>1.3943000000000001</v>
      </c>
      <c r="H260" s="231">
        <v>5.44</v>
      </c>
      <c r="I260" s="231">
        <v>1.4003000000000001</v>
      </c>
      <c r="J260" s="231">
        <v>4.4654999999999996</v>
      </c>
      <c r="K260" s="231">
        <v>1.5278</v>
      </c>
      <c r="L260" s="231">
        <v>4.1361999999999997</v>
      </c>
      <c r="M260" s="231">
        <v>2.0720000000000001</v>
      </c>
      <c r="N260" s="231">
        <v>2.3308</v>
      </c>
      <c r="O260" s="231">
        <v>1.5610999999999999</v>
      </c>
      <c r="P260" s="231">
        <v>0</v>
      </c>
    </row>
    <row r="261" spans="1:16" s="255" customFormat="1" ht="15">
      <c r="A261" s="247">
        <v>52</v>
      </c>
      <c r="B261" s="231">
        <v>0</v>
      </c>
      <c r="C261" s="231">
        <v>0</v>
      </c>
      <c r="D261" s="231">
        <v>7.2159000000000004</v>
      </c>
      <c r="E261" s="231">
        <v>1.3945000000000001</v>
      </c>
      <c r="F261" s="231">
        <v>6.7495000000000003</v>
      </c>
      <c r="G261" s="231">
        <v>1.3824000000000001</v>
      </c>
      <c r="H261" s="231">
        <v>5.2946999999999997</v>
      </c>
      <c r="I261" s="231">
        <v>1.3906000000000001</v>
      </c>
      <c r="J261" s="231">
        <v>4.4444999999999997</v>
      </c>
      <c r="K261" s="231">
        <v>1.5212000000000001</v>
      </c>
      <c r="L261" s="231">
        <v>4.0419</v>
      </c>
      <c r="M261" s="231">
        <v>2.0419</v>
      </c>
      <c r="N261" s="231">
        <v>2.2713000000000001</v>
      </c>
      <c r="O261" s="231">
        <v>1.5489999999999999</v>
      </c>
      <c r="P261" s="231">
        <v>0</v>
      </c>
    </row>
    <row r="262" spans="1:16" s="255" customFormat="1" ht="15">
      <c r="A262" s="247">
        <v>53</v>
      </c>
      <c r="B262" s="231">
        <v>0</v>
      </c>
      <c r="C262" s="231">
        <v>0</v>
      </c>
      <c r="D262" s="231">
        <v>6.6957000000000004</v>
      </c>
      <c r="E262" s="231">
        <v>1.3801000000000001</v>
      </c>
      <c r="F262" s="231">
        <v>6.5617999999999999</v>
      </c>
      <c r="G262" s="231">
        <v>1.3704000000000001</v>
      </c>
      <c r="H262" s="231">
        <v>5.1493000000000002</v>
      </c>
      <c r="I262" s="231">
        <v>1.381</v>
      </c>
      <c r="J262" s="231">
        <v>4.4234999999999998</v>
      </c>
      <c r="K262" s="231">
        <v>1.5145</v>
      </c>
      <c r="L262" s="231">
        <v>3.9477000000000002</v>
      </c>
      <c r="M262" s="231">
        <v>2.0116999999999998</v>
      </c>
      <c r="N262" s="231">
        <v>2.2118000000000002</v>
      </c>
      <c r="O262" s="231">
        <v>1.5369999999999999</v>
      </c>
      <c r="P262" s="231">
        <v>0</v>
      </c>
    </row>
    <row r="263" spans="1:16" s="255" customFormat="1" ht="15">
      <c r="A263" s="247">
        <v>54</v>
      </c>
      <c r="B263" s="231">
        <v>0</v>
      </c>
      <c r="C263" s="231">
        <v>0</v>
      </c>
      <c r="D263" s="231">
        <v>6.1756000000000002</v>
      </c>
      <c r="E263" s="231">
        <v>1.3655999999999999</v>
      </c>
      <c r="F263" s="231">
        <v>6.3741000000000003</v>
      </c>
      <c r="G263" s="231">
        <v>1.3585</v>
      </c>
      <c r="H263" s="231">
        <v>5.0038999999999998</v>
      </c>
      <c r="I263" s="231">
        <v>1.3713</v>
      </c>
      <c r="J263" s="231">
        <v>4.4024999999999999</v>
      </c>
      <c r="K263" s="231">
        <v>1.5079</v>
      </c>
      <c r="L263" s="231">
        <v>3.8534000000000002</v>
      </c>
      <c r="M263" s="231">
        <v>1.9816</v>
      </c>
      <c r="N263" s="231">
        <v>2.1522999999999999</v>
      </c>
      <c r="O263" s="231">
        <v>1.5248999999999999</v>
      </c>
      <c r="P263" s="231">
        <v>0</v>
      </c>
    </row>
    <row r="264" spans="1:16" s="255" customFormat="1" ht="15">
      <c r="A264" s="247">
        <v>55</v>
      </c>
      <c r="B264" s="231">
        <v>0</v>
      </c>
      <c r="C264" s="231">
        <v>0</v>
      </c>
      <c r="D264" s="231">
        <v>6.4123999999999999</v>
      </c>
      <c r="E264" s="231">
        <v>1.3580000000000001</v>
      </c>
      <c r="F264" s="231">
        <v>6.1619999999999999</v>
      </c>
      <c r="G264" s="231">
        <v>1.3520000000000001</v>
      </c>
      <c r="H264" s="231">
        <v>4.8170000000000002</v>
      </c>
      <c r="I264" s="231">
        <v>1.3637999999999999</v>
      </c>
      <c r="J264" s="231">
        <v>4.2153999999999998</v>
      </c>
      <c r="K264" s="231">
        <v>1.4903</v>
      </c>
      <c r="L264" s="231">
        <v>3.7324000000000002</v>
      </c>
      <c r="M264" s="231">
        <v>1.9673</v>
      </c>
      <c r="N264" s="231">
        <v>2.1114000000000002</v>
      </c>
      <c r="O264" s="231">
        <v>1.5145999999999999</v>
      </c>
      <c r="P264" s="231">
        <v>0</v>
      </c>
    </row>
    <row r="265" spans="1:16" s="255" customFormat="1" ht="15">
      <c r="A265" s="247">
        <v>56</v>
      </c>
      <c r="B265" s="231">
        <v>0</v>
      </c>
      <c r="C265" s="231">
        <v>0</v>
      </c>
      <c r="D265" s="231">
        <v>6.6492000000000004</v>
      </c>
      <c r="E265" s="231">
        <v>1.3503000000000001</v>
      </c>
      <c r="F265" s="231">
        <v>5.9499000000000004</v>
      </c>
      <c r="G265" s="231">
        <v>1.3454999999999999</v>
      </c>
      <c r="H265" s="231">
        <v>4.63</v>
      </c>
      <c r="I265" s="231">
        <v>1.3562000000000001</v>
      </c>
      <c r="J265" s="231">
        <v>4.0284000000000004</v>
      </c>
      <c r="K265" s="231">
        <v>1.4728000000000001</v>
      </c>
      <c r="L265" s="231">
        <v>3.6114999999999999</v>
      </c>
      <c r="M265" s="231">
        <v>1.9531000000000001</v>
      </c>
      <c r="N265" s="231">
        <v>2.0705</v>
      </c>
      <c r="O265" s="231">
        <v>1.5044</v>
      </c>
      <c r="P265" s="231">
        <v>0</v>
      </c>
    </row>
    <row r="266" spans="1:16" s="255" customFormat="1" ht="15">
      <c r="A266" s="247">
        <v>57</v>
      </c>
      <c r="B266" s="231">
        <v>0</v>
      </c>
      <c r="C266" s="231">
        <v>0</v>
      </c>
      <c r="D266" s="231">
        <v>6.8860000000000001</v>
      </c>
      <c r="E266" s="231">
        <v>1.3427</v>
      </c>
      <c r="F266" s="231">
        <v>5.7378999999999998</v>
      </c>
      <c r="G266" s="231">
        <v>1.3391</v>
      </c>
      <c r="H266" s="231">
        <v>4.4429999999999996</v>
      </c>
      <c r="I266" s="231">
        <v>1.3487</v>
      </c>
      <c r="J266" s="231">
        <v>3.8412999999999999</v>
      </c>
      <c r="K266" s="231">
        <v>1.4552</v>
      </c>
      <c r="L266" s="231">
        <v>3.4904999999999999</v>
      </c>
      <c r="M266" s="231">
        <v>1.9389000000000001</v>
      </c>
      <c r="N266" s="231">
        <v>2.0295999999999998</v>
      </c>
      <c r="O266" s="231">
        <v>1.4941</v>
      </c>
      <c r="P266" s="231">
        <v>0</v>
      </c>
    </row>
    <row r="267" spans="1:16" s="255" customFormat="1" ht="15">
      <c r="A267" s="247">
        <v>58</v>
      </c>
      <c r="B267" s="231">
        <v>0</v>
      </c>
      <c r="C267" s="231">
        <v>0</v>
      </c>
      <c r="D267" s="231">
        <v>7.1227999999999998</v>
      </c>
      <c r="E267" s="231">
        <v>1.335</v>
      </c>
      <c r="F267" s="231">
        <v>5.5258000000000003</v>
      </c>
      <c r="G267" s="231">
        <v>1.3326</v>
      </c>
      <c r="H267" s="231">
        <v>4.2561</v>
      </c>
      <c r="I267" s="231">
        <v>1.3411</v>
      </c>
      <c r="J267" s="231">
        <v>3.6543000000000001</v>
      </c>
      <c r="K267" s="231">
        <v>1.4377</v>
      </c>
      <c r="L267" s="231">
        <v>3.3694999999999999</v>
      </c>
      <c r="M267" s="231">
        <v>1.9246000000000001</v>
      </c>
      <c r="N267" s="231">
        <v>1.9886999999999999</v>
      </c>
      <c r="O267" s="231">
        <v>1.4838</v>
      </c>
      <c r="P267" s="231">
        <v>0</v>
      </c>
    </row>
    <row r="268" spans="1:16" s="255" customFormat="1" ht="15">
      <c r="A268" s="247">
        <v>59</v>
      </c>
      <c r="B268" s="231">
        <v>0</v>
      </c>
      <c r="C268" s="231">
        <v>0</v>
      </c>
      <c r="D268" s="231">
        <v>7.3596000000000004</v>
      </c>
      <c r="E268" s="231">
        <v>1.3272999999999999</v>
      </c>
      <c r="F268" s="231">
        <v>5.3136999999999999</v>
      </c>
      <c r="G268" s="231">
        <v>1.3261000000000001</v>
      </c>
      <c r="H268" s="231">
        <v>4.0690999999999997</v>
      </c>
      <c r="I268" s="231">
        <v>1.3335999999999999</v>
      </c>
      <c r="J268" s="231">
        <v>3.4672000000000001</v>
      </c>
      <c r="K268" s="231">
        <v>1.4201999999999999</v>
      </c>
      <c r="L268" s="231">
        <v>3.2484999999999999</v>
      </c>
      <c r="M268" s="231">
        <v>1.9104000000000001</v>
      </c>
      <c r="N268" s="231">
        <v>1.9479</v>
      </c>
      <c r="O268" s="231">
        <v>1.4735</v>
      </c>
      <c r="P268" s="231">
        <v>0</v>
      </c>
    </row>
    <row r="269" spans="1:16" s="255" customFormat="1" ht="15">
      <c r="A269" s="247">
        <v>60</v>
      </c>
      <c r="B269" s="231">
        <v>0</v>
      </c>
      <c r="C269" s="231">
        <v>0</v>
      </c>
      <c r="D269" s="231">
        <v>7.5964</v>
      </c>
      <c r="E269" s="231">
        <v>1.3197000000000001</v>
      </c>
      <c r="F269" s="231">
        <v>5.1017000000000001</v>
      </c>
      <c r="G269" s="231">
        <v>1.3196000000000001</v>
      </c>
      <c r="H269" s="231">
        <v>3.8820999999999999</v>
      </c>
      <c r="I269" s="231">
        <v>1.3260000000000001</v>
      </c>
      <c r="J269" s="231">
        <v>3.2801999999999998</v>
      </c>
      <c r="K269" s="231">
        <v>1.4026000000000001</v>
      </c>
      <c r="L269" s="231">
        <v>3.1276000000000002</v>
      </c>
      <c r="M269" s="231">
        <v>1.8962000000000001</v>
      </c>
      <c r="N269" s="231">
        <v>1.907</v>
      </c>
      <c r="O269" s="231">
        <v>1.4632000000000001</v>
      </c>
      <c r="P269" s="231">
        <v>0</v>
      </c>
    </row>
    <row r="270" spans="1:16" s="255" customFormat="1">
      <c r="A270" s="254"/>
      <c r="B270" s="75"/>
      <c r="C270" s="75"/>
      <c r="D270" s="75"/>
      <c r="E270" s="75"/>
      <c r="F270" s="75"/>
      <c r="G270" s="75"/>
      <c r="H270" s="75"/>
      <c r="I270" s="75"/>
      <c r="J270" s="75"/>
      <c r="K270" s="75"/>
      <c r="L270" s="75"/>
      <c r="M270" s="75"/>
      <c r="N270" s="75"/>
      <c r="O270" s="75"/>
      <c r="P270" s="75"/>
    </row>
    <row r="271" spans="1:16" s="255" customFormat="1">
      <c r="A271" s="73" t="e">
        <f>HLOOKUP('[3]NEER Claim Cost Calculator'!$I$22, B275:P336, MATCH('[3]NEER Claim Cost Calculator'!$K$22,A275:A336))</f>
        <v>#N/A</v>
      </c>
      <c r="B271" s="75"/>
      <c r="C271" s="75"/>
      <c r="D271" s="75"/>
      <c r="E271" s="75"/>
      <c r="F271" s="75"/>
      <c r="G271" s="75"/>
      <c r="H271" s="75"/>
      <c r="I271" s="75"/>
      <c r="J271" s="75"/>
      <c r="K271" s="75"/>
      <c r="L271" s="75"/>
      <c r="M271" s="75"/>
      <c r="N271" s="75"/>
      <c r="O271" s="75"/>
      <c r="P271" s="75"/>
    </row>
    <row r="272" spans="1:16" s="253" customFormat="1">
      <c r="A272" s="467" t="s">
        <v>11449</v>
      </c>
      <c r="B272" s="467"/>
      <c r="C272" s="467"/>
      <c r="D272" s="467"/>
      <c r="E272" s="467"/>
      <c r="F272" s="467"/>
      <c r="G272" s="467"/>
      <c r="H272" s="467"/>
      <c r="I272" s="467"/>
      <c r="J272" s="467"/>
      <c r="K272" s="467"/>
      <c r="L272" s="467"/>
      <c r="M272" s="467"/>
      <c r="N272" s="467"/>
      <c r="O272" s="467"/>
      <c r="P272" s="467"/>
    </row>
    <row r="273" spans="1:16" s="255" customFormat="1">
      <c r="A273" s="471" t="s">
        <v>8269</v>
      </c>
      <c r="B273" s="471"/>
      <c r="C273" s="471"/>
      <c r="D273" s="471"/>
      <c r="E273" s="471"/>
      <c r="F273" s="471"/>
      <c r="G273" s="471"/>
      <c r="H273" s="471"/>
      <c r="I273" s="471"/>
      <c r="J273" s="471"/>
      <c r="K273" s="471"/>
      <c r="L273" s="471"/>
      <c r="M273" s="471"/>
      <c r="N273" s="471"/>
      <c r="O273" s="471"/>
      <c r="P273" s="471"/>
    </row>
    <row r="274" spans="1:16" s="255" customFormat="1">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s="255" customFormat="1">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s="255" customFormat="1" ht="15">
      <c r="A276" s="247">
        <v>0</v>
      </c>
      <c r="B276" s="231">
        <v>0</v>
      </c>
      <c r="C276" s="231">
        <v>0</v>
      </c>
      <c r="D276" s="231">
        <v>21.177499999999998</v>
      </c>
      <c r="E276" s="231">
        <v>5.1589999999999998</v>
      </c>
      <c r="F276" s="231">
        <v>25.444099999999999</v>
      </c>
      <c r="G276" s="231">
        <v>5.3586</v>
      </c>
      <c r="H276" s="231">
        <v>26.8324</v>
      </c>
      <c r="I276" s="231">
        <v>6.556</v>
      </c>
      <c r="J276" s="231">
        <v>30.745999999999999</v>
      </c>
      <c r="K276" s="231">
        <v>3.3329</v>
      </c>
      <c r="L276" s="231">
        <v>21.74</v>
      </c>
      <c r="M276" s="231">
        <v>5.2188999999999997</v>
      </c>
      <c r="N276" s="231">
        <v>0</v>
      </c>
      <c r="O276" s="231">
        <v>0</v>
      </c>
      <c r="P276" s="231">
        <v>0</v>
      </c>
    </row>
    <row r="277" spans="1:16" s="255" customFormat="1" ht="15">
      <c r="A277" s="247">
        <v>1</v>
      </c>
      <c r="B277" s="231">
        <v>0</v>
      </c>
      <c r="C277" s="231">
        <v>0</v>
      </c>
      <c r="D277" s="231">
        <v>18.8245</v>
      </c>
      <c r="E277" s="231">
        <v>4.5857999999999999</v>
      </c>
      <c r="F277" s="231">
        <v>22.617000000000001</v>
      </c>
      <c r="G277" s="231">
        <v>4.7632000000000003</v>
      </c>
      <c r="H277" s="231">
        <v>23.851099999999999</v>
      </c>
      <c r="I277" s="231">
        <v>5.8276000000000003</v>
      </c>
      <c r="J277" s="231">
        <v>27.329799999999999</v>
      </c>
      <c r="K277" s="231">
        <v>2.9626000000000001</v>
      </c>
      <c r="L277" s="231">
        <v>19.3245</v>
      </c>
      <c r="M277" s="231">
        <v>4.6390000000000002</v>
      </c>
      <c r="N277" s="231">
        <v>0</v>
      </c>
      <c r="O277" s="231">
        <v>0</v>
      </c>
      <c r="P277" s="231">
        <v>0</v>
      </c>
    </row>
    <row r="278" spans="1:16" s="255" customFormat="1" ht="15">
      <c r="A278" s="247">
        <v>2</v>
      </c>
      <c r="B278" s="231">
        <v>0</v>
      </c>
      <c r="C278" s="231">
        <v>0</v>
      </c>
      <c r="D278" s="231">
        <v>16.471399999999999</v>
      </c>
      <c r="E278" s="231">
        <v>4.0125000000000002</v>
      </c>
      <c r="F278" s="231">
        <v>19.789899999999999</v>
      </c>
      <c r="G278" s="231">
        <v>4.1677999999999997</v>
      </c>
      <c r="H278" s="231">
        <v>20.869700000000002</v>
      </c>
      <c r="I278" s="231">
        <v>5.0991</v>
      </c>
      <c r="J278" s="231">
        <v>23.913599999999999</v>
      </c>
      <c r="K278" s="231">
        <v>2.5922000000000001</v>
      </c>
      <c r="L278" s="231">
        <v>16.908899999999999</v>
      </c>
      <c r="M278" s="231">
        <v>4.0590999999999999</v>
      </c>
      <c r="N278" s="231">
        <v>0</v>
      </c>
      <c r="O278" s="231">
        <v>0</v>
      </c>
      <c r="P278" s="231">
        <v>0</v>
      </c>
    </row>
    <row r="279" spans="1:16" s="255" customFormat="1" ht="15">
      <c r="A279" s="247">
        <v>3</v>
      </c>
      <c r="B279" s="231">
        <v>0</v>
      </c>
      <c r="C279" s="231">
        <v>0</v>
      </c>
      <c r="D279" s="231">
        <v>14.1183</v>
      </c>
      <c r="E279" s="231">
        <v>3.4392999999999998</v>
      </c>
      <c r="F279" s="231">
        <v>16.962800000000001</v>
      </c>
      <c r="G279" s="231">
        <v>3.5724</v>
      </c>
      <c r="H279" s="231">
        <v>17.888300000000001</v>
      </c>
      <c r="I279" s="231">
        <v>4.3707000000000003</v>
      </c>
      <c r="J279" s="231">
        <v>20.497299999999999</v>
      </c>
      <c r="K279" s="231">
        <v>2.2219000000000002</v>
      </c>
      <c r="L279" s="231">
        <v>14.4933</v>
      </c>
      <c r="M279" s="231">
        <v>3.4792000000000001</v>
      </c>
      <c r="N279" s="231">
        <v>0</v>
      </c>
      <c r="O279" s="231">
        <v>0</v>
      </c>
      <c r="P279" s="231">
        <v>0</v>
      </c>
    </row>
    <row r="280" spans="1:16" s="255" customFormat="1" ht="15">
      <c r="A280" s="247">
        <v>4</v>
      </c>
      <c r="B280" s="231">
        <v>0</v>
      </c>
      <c r="C280" s="231">
        <v>0</v>
      </c>
      <c r="D280" s="231">
        <v>11.7653</v>
      </c>
      <c r="E280" s="231">
        <v>2.8660999999999999</v>
      </c>
      <c r="F280" s="231">
        <v>14.1356</v>
      </c>
      <c r="G280" s="231">
        <v>2.9769999999999999</v>
      </c>
      <c r="H280" s="231">
        <v>14.9069</v>
      </c>
      <c r="I280" s="231">
        <v>3.6421999999999999</v>
      </c>
      <c r="J280" s="231">
        <v>17.081099999999999</v>
      </c>
      <c r="K280" s="231">
        <v>1.8515999999999999</v>
      </c>
      <c r="L280" s="231">
        <v>12.0778</v>
      </c>
      <c r="M280" s="231">
        <v>2.8994</v>
      </c>
      <c r="N280" s="231">
        <v>0</v>
      </c>
      <c r="O280" s="231">
        <v>0</v>
      </c>
      <c r="P280" s="231">
        <v>0</v>
      </c>
    </row>
    <row r="281" spans="1:16" s="255" customFormat="1" ht="15">
      <c r="A281" s="247">
        <v>5</v>
      </c>
      <c r="B281" s="231">
        <v>0</v>
      </c>
      <c r="C281" s="231">
        <v>0</v>
      </c>
      <c r="D281" s="231">
        <v>9.4122000000000003</v>
      </c>
      <c r="E281" s="231">
        <v>2.2928999999999999</v>
      </c>
      <c r="F281" s="231">
        <v>11.3085</v>
      </c>
      <c r="G281" s="231">
        <v>2.3816000000000002</v>
      </c>
      <c r="H281" s="231">
        <v>11.9255</v>
      </c>
      <c r="I281" s="231">
        <v>2.9138000000000002</v>
      </c>
      <c r="J281" s="231">
        <v>13.664899999999999</v>
      </c>
      <c r="K281" s="231">
        <v>1.4813000000000001</v>
      </c>
      <c r="L281" s="231">
        <v>9.6622000000000003</v>
      </c>
      <c r="M281" s="231">
        <v>2.3195000000000001</v>
      </c>
      <c r="N281" s="231">
        <v>0</v>
      </c>
      <c r="O281" s="231">
        <v>0</v>
      </c>
      <c r="P281" s="231">
        <v>0</v>
      </c>
    </row>
    <row r="282" spans="1:16" s="255" customFormat="1" ht="15">
      <c r="A282" s="247">
        <v>6</v>
      </c>
      <c r="B282" s="231">
        <v>0</v>
      </c>
      <c r="C282" s="231">
        <v>0</v>
      </c>
      <c r="D282" s="231">
        <v>7.0591999999999997</v>
      </c>
      <c r="E282" s="231">
        <v>1.7197</v>
      </c>
      <c r="F282" s="231">
        <v>8.4814000000000007</v>
      </c>
      <c r="G282" s="231">
        <v>1.7862</v>
      </c>
      <c r="H282" s="231">
        <v>8.9441000000000006</v>
      </c>
      <c r="I282" s="231">
        <v>2.1852999999999998</v>
      </c>
      <c r="J282" s="231">
        <v>10.248699999999999</v>
      </c>
      <c r="K282" s="231">
        <v>1.111</v>
      </c>
      <c r="L282" s="231">
        <v>7.2466999999999997</v>
      </c>
      <c r="M282" s="231">
        <v>1.7396</v>
      </c>
      <c r="N282" s="231">
        <v>0</v>
      </c>
      <c r="O282" s="231">
        <v>0</v>
      </c>
      <c r="P282" s="231">
        <v>0</v>
      </c>
    </row>
    <row r="283" spans="1:16" s="255" customFormat="1" ht="15">
      <c r="A283" s="247">
        <v>7</v>
      </c>
      <c r="B283" s="231">
        <v>0</v>
      </c>
      <c r="C283" s="231">
        <v>0</v>
      </c>
      <c r="D283" s="231">
        <v>6.8422999999999998</v>
      </c>
      <c r="E283" s="231">
        <v>1.6718999999999999</v>
      </c>
      <c r="F283" s="231">
        <v>8.0711999999999993</v>
      </c>
      <c r="G283" s="231">
        <v>1.7365999999999999</v>
      </c>
      <c r="H283" s="231">
        <v>8.5943000000000005</v>
      </c>
      <c r="I283" s="231">
        <v>2.1246</v>
      </c>
      <c r="J283" s="231">
        <v>9.8393999999999995</v>
      </c>
      <c r="K283" s="231">
        <v>1.0801000000000001</v>
      </c>
      <c r="L283" s="231">
        <v>7.0015000000000001</v>
      </c>
      <c r="M283" s="231">
        <v>1.6913</v>
      </c>
      <c r="N283" s="231">
        <v>0</v>
      </c>
      <c r="O283" s="231">
        <v>0</v>
      </c>
      <c r="P283" s="231">
        <v>0</v>
      </c>
    </row>
    <row r="284" spans="1:16" s="255" customFormat="1" ht="15">
      <c r="A284" s="247">
        <v>8</v>
      </c>
      <c r="B284" s="231">
        <v>0</v>
      </c>
      <c r="C284" s="231">
        <v>0</v>
      </c>
      <c r="D284" s="231">
        <v>6.6254999999999997</v>
      </c>
      <c r="E284" s="231">
        <v>1.6241000000000001</v>
      </c>
      <c r="F284" s="231">
        <v>7.6609999999999996</v>
      </c>
      <c r="G284" s="231">
        <v>1.6870000000000001</v>
      </c>
      <c r="H284" s="231">
        <v>8.2444000000000006</v>
      </c>
      <c r="I284" s="231">
        <v>2.0638999999999998</v>
      </c>
      <c r="J284" s="231">
        <v>9.4300999999999995</v>
      </c>
      <c r="K284" s="231">
        <v>1.0491999999999999</v>
      </c>
      <c r="L284" s="231">
        <v>6.7563000000000004</v>
      </c>
      <c r="M284" s="231">
        <v>1.643</v>
      </c>
      <c r="N284" s="231">
        <v>0</v>
      </c>
      <c r="O284" s="231">
        <v>0</v>
      </c>
      <c r="P284" s="231">
        <v>0</v>
      </c>
    </row>
    <row r="285" spans="1:16" s="255" customFormat="1" ht="15">
      <c r="A285" s="247">
        <v>9</v>
      </c>
      <c r="B285" s="231">
        <v>0</v>
      </c>
      <c r="C285" s="231">
        <v>0</v>
      </c>
      <c r="D285" s="231">
        <v>6.4086999999999996</v>
      </c>
      <c r="E285" s="231">
        <v>1.5764</v>
      </c>
      <c r="F285" s="231">
        <v>7.2507999999999999</v>
      </c>
      <c r="G285" s="231">
        <v>1.6373</v>
      </c>
      <c r="H285" s="231">
        <v>7.8944999999999999</v>
      </c>
      <c r="I285" s="231">
        <v>2.0032000000000001</v>
      </c>
      <c r="J285" s="231">
        <v>9.0208999999999993</v>
      </c>
      <c r="K285" s="231">
        <v>1.0184</v>
      </c>
      <c r="L285" s="231">
        <v>6.5110000000000001</v>
      </c>
      <c r="M285" s="231">
        <v>1.5947</v>
      </c>
      <c r="N285" s="231">
        <v>0</v>
      </c>
      <c r="O285" s="231">
        <v>0</v>
      </c>
      <c r="P285" s="231">
        <v>0</v>
      </c>
    </row>
    <row r="286" spans="1:16" s="255" customFormat="1" ht="15">
      <c r="A286" s="247">
        <v>10</v>
      </c>
      <c r="B286" s="231">
        <v>0</v>
      </c>
      <c r="C286" s="231">
        <v>0</v>
      </c>
      <c r="D286" s="231">
        <v>6.1917999999999997</v>
      </c>
      <c r="E286" s="231">
        <v>1.5286</v>
      </c>
      <c r="F286" s="231">
        <v>6.8406000000000002</v>
      </c>
      <c r="G286" s="231">
        <v>1.5876999999999999</v>
      </c>
      <c r="H286" s="231">
        <v>7.5446</v>
      </c>
      <c r="I286" s="231">
        <v>1.9424999999999999</v>
      </c>
      <c r="J286" s="231">
        <v>8.6115999999999993</v>
      </c>
      <c r="K286" s="231">
        <v>0.98750000000000004</v>
      </c>
      <c r="L286" s="231">
        <v>6.2657999999999996</v>
      </c>
      <c r="M286" s="231">
        <v>1.5463</v>
      </c>
      <c r="N286" s="231">
        <v>0</v>
      </c>
      <c r="O286" s="231">
        <v>0</v>
      </c>
      <c r="P286" s="231">
        <v>0</v>
      </c>
    </row>
    <row r="287" spans="1:16" s="255" customFormat="1" ht="15">
      <c r="A287" s="247">
        <v>11</v>
      </c>
      <c r="B287" s="231">
        <v>0</v>
      </c>
      <c r="C287" s="231">
        <v>0</v>
      </c>
      <c r="D287" s="231">
        <v>5.9749999999999996</v>
      </c>
      <c r="E287" s="231">
        <v>1.4807999999999999</v>
      </c>
      <c r="F287" s="231">
        <v>6.4303999999999997</v>
      </c>
      <c r="G287" s="231">
        <v>1.5381</v>
      </c>
      <c r="H287" s="231">
        <v>7.1947000000000001</v>
      </c>
      <c r="I287" s="231">
        <v>1.8817999999999999</v>
      </c>
      <c r="J287" s="231">
        <v>8.2022999999999993</v>
      </c>
      <c r="K287" s="231">
        <v>0.95669999999999999</v>
      </c>
      <c r="L287" s="231">
        <v>6.0206</v>
      </c>
      <c r="M287" s="231">
        <v>1.498</v>
      </c>
      <c r="N287" s="231">
        <v>0</v>
      </c>
      <c r="O287" s="231">
        <v>0</v>
      </c>
      <c r="P287" s="231">
        <v>0</v>
      </c>
    </row>
    <row r="288" spans="1:16" s="255" customFormat="1" ht="15">
      <c r="A288" s="247">
        <v>12</v>
      </c>
      <c r="B288" s="231">
        <v>0</v>
      </c>
      <c r="C288" s="231">
        <v>0</v>
      </c>
      <c r="D288" s="231">
        <v>5.7582000000000004</v>
      </c>
      <c r="E288" s="231">
        <v>1.4331</v>
      </c>
      <c r="F288" s="231">
        <v>6.0202</v>
      </c>
      <c r="G288" s="231">
        <v>1.4884999999999999</v>
      </c>
      <c r="H288" s="231">
        <v>6.8448000000000002</v>
      </c>
      <c r="I288" s="231">
        <v>1.8210999999999999</v>
      </c>
      <c r="J288" s="231">
        <v>7.7930999999999999</v>
      </c>
      <c r="K288" s="231">
        <v>0.92579999999999996</v>
      </c>
      <c r="L288" s="231">
        <v>5.7754000000000003</v>
      </c>
      <c r="M288" s="231">
        <v>1.4497</v>
      </c>
      <c r="N288" s="231">
        <v>0</v>
      </c>
      <c r="O288" s="231">
        <v>0</v>
      </c>
      <c r="P288" s="231">
        <v>0</v>
      </c>
    </row>
    <row r="289" spans="1:16" s="255" customFormat="1" ht="15">
      <c r="A289" s="247">
        <v>13</v>
      </c>
      <c r="B289" s="231">
        <v>0</v>
      </c>
      <c r="C289" s="231">
        <v>0</v>
      </c>
      <c r="D289" s="231">
        <v>5.5412999999999997</v>
      </c>
      <c r="E289" s="231">
        <v>1.3853</v>
      </c>
      <c r="F289" s="231">
        <v>5.61</v>
      </c>
      <c r="G289" s="231">
        <v>1.4389000000000001</v>
      </c>
      <c r="H289" s="231">
        <v>6.4949000000000003</v>
      </c>
      <c r="I289" s="231">
        <v>1.7604</v>
      </c>
      <c r="J289" s="231">
        <v>7.3837999999999999</v>
      </c>
      <c r="K289" s="231">
        <v>0.89490000000000003</v>
      </c>
      <c r="L289" s="231">
        <v>5.5301999999999998</v>
      </c>
      <c r="M289" s="231">
        <v>1.4014</v>
      </c>
      <c r="N289" s="231">
        <v>0</v>
      </c>
      <c r="O289" s="231">
        <v>0</v>
      </c>
      <c r="P289" s="231">
        <v>0</v>
      </c>
    </row>
    <row r="290" spans="1:16" s="255" customFormat="1" ht="15">
      <c r="A290" s="247">
        <v>14</v>
      </c>
      <c r="B290" s="231">
        <v>0</v>
      </c>
      <c r="C290" s="231">
        <v>0</v>
      </c>
      <c r="D290" s="231">
        <v>5.3244999999999996</v>
      </c>
      <c r="E290" s="231">
        <v>1.3374999999999999</v>
      </c>
      <c r="F290" s="231">
        <v>5.1997999999999998</v>
      </c>
      <c r="G290" s="231">
        <v>1.3893</v>
      </c>
      <c r="H290" s="231">
        <v>6.1449999999999996</v>
      </c>
      <c r="I290" s="231">
        <v>1.6997</v>
      </c>
      <c r="J290" s="231">
        <v>6.9745999999999997</v>
      </c>
      <c r="K290" s="231">
        <v>0.86409999999999998</v>
      </c>
      <c r="L290" s="231">
        <v>5.2850000000000001</v>
      </c>
      <c r="M290" s="231">
        <v>1.353</v>
      </c>
      <c r="N290" s="231">
        <v>0</v>
      </c>
      <c r="O290" s="231">
        <v>0</v>
      </c>
      <c r="P290" s="231">
        <v>0</v>
      </c>
    </row>
    <row r="291" spans="1:16" s="255" customFormat="1" ht="15">
      <c r="A291" s="247">
        <v>15</v>
      </c>
      <c r="B291" s="231">
        <v>0</v>
      </c>
      <c r="C291" s="231">
        <v>0</v>
      </c>
      <c r="D291" s="231">
        <v>5.1077000000000004</v>
      </c>
      <c r="E291" s="231">
        <v>1.2897000000000001</v>
      </c>
      <c r="F291" s="231">
        <v>4.7896000000000001</v>
      </c>
      <c r="G291" s="231">
        <v>1.3395999999999999</v>
      </c>
      <c r="H291" s="231">
        <v>5.7950999999999997</v>
      </c>
      <c r="I291" s="231">
        <v>1.639</v>
      </c>
      <c r="J291" s="231">
        <v>6.5652999999999997</v>
      </c>
      <c r="K291" s="231">
        <v>0.83320000000000005</v>
      </c>
      <c r="L291" s="231">
        <v>5.0397999999999996</v>
      </c>
      <c r="M291" s="231">
        <v>1.3047</v>
      </c>
      <c r="N291" s="231">
        <v>0</v>
      </c>
      <c r="O291" s="231">
        <v>0</v>
      </c>
      <c r="P291" s="231">
        <v>0</v>
      </c>
    </row>
    <row r="292" spans="1:16" s="255" customFormat="1" ht="15">
      <c r="A292" s="247">
        <v>16</v>
      </c>
      <c r="B292" s="231">
        <v>0</v>
      </c>
      <c r="C292" s="231">
        <v>0</v>
      </c>
      <c r="D292" s="231">
        <v>4.8907999999999996</v>
      </c>
      <c r="E292" s="231">
        <v>1.242</v>
      </c>
      <c r="F292" s="231">
        <v>4.3795000000000002</v>
      </c>
      <c r="G292" s="231">
        <v>1.29</v>
      </c>
      <c r="H292" s="231">
        <v>5.4451999999999998</v>
      </c>
      <c r="I292" s="231">
        <v>1.5783</v>
      </c>
      <c r="J292" s="231">
        <v>6.1559999999999997</v>
      </c>
      <c r="K292" s="231">
        <v>0.8024</v>
      </c>
      <c r="L292" s="231">
        <v>4.7946</v>
      </c>
      <c r="M292" s="231">
        <v>1.2564</v>
      </c>
      <c r="N292" s="231">
        <v>0</v>
      </c>
      <c r="O292" s="231">
        <v>0</v>
      </c>
      <c r="P292" s="231">
        <v>0</v>
      </c>
    </row>
    <row r="293" spans="1:16" s="255" customFormat="1" ht="15">
      <c r="A293" s="247">
        <v>17</v>
      </c>
      <c r="B293" s="231">
        <v>0</v>
      </c>
      <c r="C293" s="231">
        <v>0</v>
      </c>
      <c r="D293" s="231">
        <v>4.6740000000000004</v>
      </c>
      <c r="E293" s="231">
        <v>1.1941999999999999</v>
      </c>
      <c r="F293" s="231">
        <v>3.9693000000000001</v>
      </c>
      <c r="G293" s="231">
        <v>1.2403999999999999</v>
      </c>
      <c r="H293" s="231">
        <v>5.0952999999999999</v>
      </c>
      <c r="I293" s="231">
        <v>1.5176000000000001</v>
      </c>
      <c r="J293" s="231">
        <v>5.7468000000000004</v>
      </c>
      <c r="K293" s="231">
        <v>0.77149999999999996</v>
      </c>
      <c r="L293" s="231">
        <v>4.5494000000000003</v>
      </c>
      <c r="M293" s="231">
        <v>1.2081</v>
      </c>
      <c r="N293" s="231">
        <v>0</v>
      </c>
      <c r="O293" s="231">
        <v>0</v>
      </c>
      <c r="P293" s="231">
        <v>0</v>
      </c>
    </row>
    <row r="294" spans="1:16" s="255" customFormat="1" ht="15">
      <c r="A294" s="247">
        <v>18</v>
      </c>
      <c r="B294" s="231">
        <v>0</v>
      </c>
      <c r="C294" s="231">
        <v>0</v>
      </c>
      <c r="D294" s="231">
        <v>4.4572000000000003</v>
      </c>
      <c r="E294" s="231">
        <v>1.1464000000000001</v>
      </c>
      <c r="F294" s="231">
        <v>3.5590999999999999</v>
      </c>
      <c r="G294" s="231">
        <v>1.1908000000000001</v>
      </c>
      <c r="H294" s="231">
        <v>4.7454000000000001</v>
      </c>
      <c r="I294" s="231">
        <v>1.4569000000000001</v>
      </c>
      <c r="J294" s="231">
        <v>5.3375000000000004</v>
      </c>
      <c r="K294" s="231">
        <v>0.74060000000000004</v>
      </c>
      <c r="L294" s="231">
        <v>4.3041</v>
      </c>
      <c r="M294" s="231">
        <v>1.1597</v>
      </c>
      <c r="N294" s="231">
        <v>4.6658999999999997</v>
      </c>
      <c r="O294" s="231">
        <v>2.2524999999999999</v>
      </c>
      <c r="P294" s="231">
        <v>0</v>
      </c>
    </row>
    <row r="295" spans="1:16" s="255" customFormat="1" ht="15">
      <c r="A295" s="247">
        <v>19</v>
      </c>
      <c r="B295" s="231">
        <v>0</v>
      </c>
      <c r="C295" s="231">
        <v>0</v>
      </c>
      <c r="D295" s="231">
        <v>4.6014999999999997</v>
      </c>
      <c r="E295" s="231">
        <v>1.1303000000000001</v>
      </c>
      <c r="F295" s="231">
        <v>3.8290000000000002</v>
      </c>
      <c r="G295" s="231">
        <v>1.1722999999999999</v>
      </c>
      <c r="H295" s="231">
        <v>4.7714999999999996</v>
      </c>
      <c r="I295" s="231">
        <v>1.427</v>
      </c>
      <c r="J295" s="231">
        <v>5.1875</v>
      </c>
      <c r="K295" s="231">
        <v>0.7621</v>
      </c>
      <c r="L295" s="231">
        <v>4.1494</v>
      </c>
      <c r="M295" s="231">
        <v>1.2025999999999999</v>
      </c>
      <c r="N295" s="231">
        <v>4.5362999999999998</v>
      </c>
      <c r="O295" s="231">
        <v>2.19</v>
      </c>
      <c r="P295" s="231">
        <v>0</v>
      </c>
    </row>
    <row r="296" spans="1:16" s="255" customFormat="1" ht="15">
      <c r="A296" s="247">
        <v>20</v>
      </c>
      <c r="B296" s="231">
        <v>0</v>
      </c>
      <c r="C296" s="231">
        <v>0</v>
      </c>
      <c r="D296" s="231">
        <v>4.7458</v>
      </c>
      <c r="E296" s="231">
        <v>1.1141000000000001</v>
      </c>
      <c r="F296" s="231">
        <v>4.0990000000000002</v>
      </c>
      <c r="G296" s="231">
        <v>1.1538999999999999</v>
      </c>
      <c r="H296" s="231">
        <v>4.7976000000000001</v>
      </c>
      <c r="I296" s="231">
        <v>1.3971</v>
      </c>
      <c r="J296" s="231">
        <v>5.0376000000000003</v>
      </c>
      <c r="K296" s="231">
        <v>0.78349999999999997</v>
      </c>
      <c r="L296" s="231">
        <v>3.9946000000000002</v>
      </c>
      <c r="M296" s="231">
        <v>1.2454000000000001</v>
      </c>
      <c r="N296" s="231">
        <v>4.4066999999999998</v>
      </c>
      <c r="O296" s="231">
        <v>2.1274000000000002</v>
      </c>
      <c r="P296" s="231">
        <v>0</v>
      </c>
    </row>
    <row r="297" spans="1:16" s="255" customFormat="1" ht="15">
      <c r="A297" s="247">
        <v>21</v>
      </c>
      <c r="B297" s="231">
        <v>0</v>
      </c>
      <c r="C297" s="231">
        <v>0</v>
      </c>
      <c r="D297" s="231">
        <v>4.4099000000000004</v>
      </c>
      <c r="E297" s="231">
        <v>1.2970999999999999</v>
      </c>
      <c r="F297" s="231">
        <v>4.3095999999999997</v>
      </c>
      <c r="G297" s="231">
        <v>1.3272999999999999</v>
      </c>
      <c r="H297" s="231">
        <v>4.1173999999999999</v>
      </c>
      <c r="I297" s="231">
        <v>1.5039</v>
      </c>
      <c r="J297" s="231">
        <v>4.2011000000000003</v>
      </c>
      <c r="K297" s="231">
        <v>1.0358000000000001</v>
      </c>
      <c r="L297" s="231">
        <v>3.4781</v>
      </c>
      <c r="M297" s="231">
        <v>1.6067</v>
      </c>
      <c r="N297" s="231">
        <v>3.657</v>
      </c>
      <c r="O297" s="231">
        <v>1.948</v>
      </c>
      <c r="P297" s="231">
        <v>0</v>
      </c>
    </row>
    <row r="298" spans="1:16" s="255" customFormat="1" ht="15">
      <c r="A298" s="247">
        <v>22</v>
      </c>
      <c r="B298" s="231">
        <v>0</v>
      </c>
      <c r="C298" s="231">
        <v>0</v>
      </c>
      <c r="D298" s="231">
        <v>4.5686999999999998</v>
      </c>
      <c r="E298" s="231">
        <v>1.2771999999999999</v>
      </c>
      <c r="F298" s="231">
        <v>4.6680000000000001</v>
      </c>
      <c r="G298" s="231">
        <v>1.3051999999999999</v>
      </c>
      <c r="H298" s="231">
        <v>4.1035000000000004</v>
      </c>
      <c r="I298" s="231">
        <v>1.4722</v>
      </c>
      <c r="J298" s="231">
        <v>4.0599999999999996</v>
      </c>
      <c r="K298" s="231">
        <v>1.0338000000000001</v>
      </c>
      <c r="L298" s="231">
        <v>3.3405999999999998</v>
      </c>
      <c r="M298" s="231">
        <v>1.5911999999999999</v>
      </c>
      <c r="N298" s="231">
        <v>3.5461</v>
      </c>
      <c r="O298" s="231">
        <v>1.8889</v>
      </c>
      <c r="P298" s="231">
        <v>0</v>
      </c>
    </row>
    <row r="299" spans="1:16" s="255" customFormat="1" ht="15">
      <c r="A299" s="247">
        <v>23</v>
      </c>
      <c r="B299" s="231">
        <v>0</v>
      </c>
      <c r="C299" s="231">
        <v>0</v>
      </c>
      <c r="D299" s="231">
        <v>4.7274000000000003</v>
      </c>
      <c r="E299" s="231">
        <v>1.2572000000000001</v>
      </c>
      <c r="F299" s="231">
        <v>5.0263999999999998</v>
      </c>
      <c r="G299" s="231">
        <v>1.2830999999999999</v>
      </c>
      <c r="H299" s="231">
        <v>4.0895000000000001</v>
      </c>
      <c r="I299" s="231">
        <v>1.4404999999999999</v>
      </c>
      <c r="J299" s="231">
        <v>3.919</v>
      </c>
      <c r="K299" s="231">
        <v>1.0317000000000001</v>
      </c>
      <c r="L299" s="231">
        <v>3.2029999999999998</v>
      </c>
      <c r="M299" s="231">
        <v>1.5757000000000001</v>
      </c>
      <c r="N299" s="231">
        <v>3.4352999999999998</v>
      </c>
      <c r="O299" s="231">
        <v>1.8299000000000001</v>
      </c>
      <c r="P299" s="231">
        <v>0</v>
      </c>
    </row>
    <row r="300" spans="1:16" s="255" customFormat="1" ht="15">
      <c r="A300" s="247">
        <v>24</v>
      </c>
      <c r="B300" s="231">
        <v>0</v>
      </c>
      <c r="C300" s="231">
        <v>0</v>
      </c>
      <c r="D300" s="231">
        <v>4.8860999999999999</v>
      </c>
      <c r="E300" s="231">
        <v>1.2373000000000001</v>
      </c>
      <c r="F300" s="231">
        <v>5.3848000000000003</v>
      </c>
      <c r="G300" s="231">
        <v>1.2609999999999999</v>
      </c>
      <c r="H300" s="231">
        <v>4.0755999999999997</v>
      </c>
      <c r="I300" s="231">
        <v>1.4089</v>
      </c>
      <c r="J300" s="231">
        <v>3.7778999999999998</v>
      </c>
      <c r="K300" s="231">
        <v>1.0297000000000001</v>
      </c>
      <c r="L300" s="231">
        <v>3.0653999999999999</v>
      </c>
      <c r="M300" s="231">
        <v>1.5603</v>
      </c>
      <c r="N300" s="231">
        <v>3.3245</v>
      </c>
      <c r="O300" s="231">
        <v>1.7708999999999999</v>
      </c>
      <c r="P300" s="231">
        <v>0</v>
      </c>
    </row>
    <row r="301" spans="1:16" s="255" customFormat="1" ht="15">
      <c r="A301" s="247">
        <v>25</v>
      </c>
      <c r="B301" s="231">
        <v>0</v>
      </c>
      <c r="C301" s="231">
        <v>0</v>
      </c>
      <c r="D301" s="231">
        <v>5.0449000000000002</v>
      </c>
      <c r="E301" s="231">
        <v>1.2173</v>
      </c>
      <c r="F301" s="231">
        <v>5.7431000000000001</v>
      </c>
      <c r="G301" s="231">
        <v>1.2388999999999999</v>
      </c>
      <c r="H301" s="231">
        <v>4.0616000000000003</v>
      </c>
      <c r="I301" s="231">
        <v>1.3772</v>
      </c>
      <c r="J301" s="231">
        <v>3.6368999999999998</v>
      </c>
      <c r="K301" s="231">
        <v>1.0276000000000001</v>
      </c>
      <c r="L301" s="231">
        <v>2.9278</v>
      </c>
      <c r="M301" s="231">
        <v>1.5448</v>
      </c>
      <c r="N301" s="231">
        <v>3.2136999999999998</v>
      </c>
      <c r="O301" s="231">
        <v>1.7118</v>
      </c>
      <c r="P301" s="231">
        <v>0</v>
      </c>
    </row>
    <row r="302" spans="1:16" s="255" customFormat="1" ht="15">
      <c r="A302" s="247">
        <v>26</v>
      </c>
      <c r="B302" s="231">
        <v>0</v>
      </c>
      <c r="C302" s="231">
        <v>0</v>
      </c>
      <c r="D302" s="231">
        <v>5.2035999999999998</v>
      </c>
      <c r="E302" s="231">
        <v>1.1974</v>
      </c>
      <c r="F302" s="231">
        <v>6.1014999999999997</v>
      </c>
      <c r="G302" s="231">
        <v>1.2169000000000001</v>
      </c>
      <c r="H302" s="231">
        <v>4.0476000000000001</v>
      </c>
      <c r="I302" s="231">
        <v>1.3454999999999999</v>
      </c>
      <c r="J302" s="231">
        <v>3.4958</v>
      </c>
      <c r="K302" s="231">
        <v>1.0256000000000001</v>
      </c>
      <c r="L302" s="231">
        <v>2.7902</v>
      </c>
      <c r="M302" s="231">
        <v>1.5293000000000001</v>
      </c>
      <c r="N302" s="231">
        <v>3.1029</v>
      </c>
      <c r="O302" s="231">
        <v>1.6528</v>
      </c>
      <c r="P302" s="231">
        <v>0</v>
      </c>
    </row>
    <row r="303" spans="1:16" s="255" customFormat="1" ht="15">
      <c r="A303" s="247">
        <v>27</v>
      </c>
      <c r="B303" s="231">
        <v>0</v>
      </c>
      <c r="C303" s="231">
        <v>0</v>
      </c>
      <c r="D303" s="231">
        <v>5.3624000000000001</v>
      </c>
      <c r="E303" s="231">
        <v>1.1774</v>
      </c>
      <c r="F303" s="231">
        <v>6.4599000000000002</v>
      </c>
      <c r="G303" s="231">
        <v>1.1948000000000001</v>
      </c>
      <c r="H303" s="231">
        <v>4.0336999999999996</v>
      </c>
      <c r="I303" s="231">
        <v>1.3138000000000001</v>
      </c>
      <c r="J303" s="231">
        <v>3.3548</v>
      </c>
      <c r="K303" s="231">
        <v>1.0235000000000001</v>
      </c>
      <c r="L303" s="231">
        <v>2.6526999999999998</v>
      </c>
      <c r="M303" s="231">
        <v>1.5138</v>
      </c>
      <c r="N303" s="231">
        <v>2.9921000000000002</v>
      </c>
      <c r="O303" s="231">
        <v>1.5938000000000001</v>
      </c>
      <c r="P303" s="231">
        <v>0</v>
      </c>
    </row>
    <row r="304" spans="1:16" s="255" customFormat="1" ht="15">
      <c r="A304" s="247">
        <v>28</v>
      </c>
      <c r="B304" s="231">
        <v>0</v>
      </c>
      <c r="C304" s="231">
        <v>0</v>
      </c>
      <c r="D304" s="231">
        <v>5.5210999999999997</v>
      </c>
      <c r="E304" s="231">
        <v>1.1574</v>
      </c>
      <c r="F304" s="231">
        <v>6.8182999999999998</v>
      </c>
      <c r="G304" s="231">
        <v>1.1727000000000001</v>
      </c>
      <c r="H304" s="231">
        <v>4.0197000000000003</v>
      </c>
      <c r="I304" s="231">
        <v>1.2821</v>
      </c>
      <c r="J304" s="231">
        <v>3.2138</v>
      </c>
      <c r="K304" s="231">
        <v>1.0214000000000001</v>
      </c>
      <c r="L304" s="231">
        <v>2.5150999999999999</v>
      </c>
      <c r="M304" s="231">
        <v>1.4983</v>
      </c>
      <c r="N304" s="231">
        <v>2.8812000000000002</v>
      </c>
      <c r="O304" s="231">
        <v>1.5347999999999999</v>
      </c>
      <c r="P304" s="231">
        <v>0</v>
      </c>
    </row>
    <row r="305" spans="1:16" s="255" customFormat="1" ht="15">
      <c r="A305" s="247">
        <v>29</v>
      </c>
      <c r="B305" s="231">
        <v>0</v>
      </c>
      <c r="C305" s="231">
        <v>0</v>
      </c>
      <c r="D305" s="231">
        <v>5.6798000000000002</v>
      </c>
      <c r="E305" s="231">
        <v>1.1375</v>
      </c>
      <c r="F305" s="231">
        <v>7.1767000000000003</v>
      </c>
      <c r="G305" s="231">
        <v>1.1506000000000001</v>
      </c>
      <c r="H305" s="231">
        <v>4.0057999999999998</v>
      </c>
      <c r="I305" s="231">
        <v>1.2504999999999999</v>
      </c>
      <c r="J305" s="231">
        <v>3.0727000000000002</v>
      </c>
      <c r="K305" s="231">
        <v>1.0194000000000001</v>
      </c>
      <c r="L305" s="231">
        <v>2.3774999999999999</v>
      </c>
      <c r="M305" s="231">
        <v>1.4829000000000001</v>
      </c>
      <c r="N305" s="231">
        <v>2.7704</v>
      </c>
      <c r="O305" s="231">
        <v>1.4757</v>
      </c>
      <c r="P305" s="231">
        <v>0</v>
      </c>
    </row>
    <row r="306" spans="1:16" s="255" customFormat="1" ht="15">
      <c r="A306" s="247">
        <v>30</v>
      </c>
      <c r="B306" s="231">
        <v>0</v>
      </c>
      <c r="C306" s="231">
        <v>0</v>
      </c>
      <c r="D306" s="231">
        <v>5.8385999999999996</v>
      </c>
      <c r="E306" s="231">
        <v>1.1174999999999999</v>
      </c>
      <c r="F306" s="231">
        <v>7.5350999999999999</v>
      </c>
      <c r="G306" s="231">
        <v>1.1285000000000001</v>
      </c>
      <c r="H306" s="231">
        <v>3.9918</v>
      </c>
      <c r="I306" s="231">
        <v>1.2188000000000001</v>
      </c>
      <c r="J306" s="231">
        <v>2.9317000000000002</v>
      </c>
      <c r="K306" s="231">
        <v>1.0173000000000001</v>
      </c>
      <c r="L306" s="231">
        <v>2.2399</v>
      </c>
      <c r="M306" s="231">
        <v>1.4674</v>
      </c>
      <c r="N306" s="231">
        <v>2.6596000000000002</v>
      </c>
      <c r="O306" s="231">
        <v>1.4167000000000001</v>
      </c>
      <c r="P306" s="231">
        <v>0</v>
      </c>
    </row>
    <row r="307" spans="1:16" s="255" customFormat="1" ht="15">
      <c r="A307" s="247">
        <v>31</v>
      </c>
      <c r="B307" s="231">
        <v>0</v>
      </c>
      <c r="C307" s="231">
        <v>0</v>
      </c>
      <c r="D307" s="231">
        <v>5.8571</v>
      </c>
      <c r="E307" s="231">
        <v>1.1066</v>
      </c>
      <c r="F307" s="231">
        <v>7.4545000000000003</v>
      </c>
      <c r="G307" s="231">
        <v>1.1196999999999999</v>
      </c>
      <c r="H307" s="231">
        <v>4.0265000000000004</v>
      </c>
      <c r="I307" s="231">
        <v>1.2011000000000001</v>
      </c>
      <c r="J307" s="231">
        <v>2.944</v>
      </c>
      <c r="K307" s="231">
        <v>1.0153000000000001</v>
      </c>
      <c r="L307" s="231">
        <v>2.2343000000000002</v>
      </c>
      <c r="M307" s="231">
        <v>1.4519</v>
      </c>
      <c r="N307" s="231">
        <v>2.5958999999999999</v>
      </c>
      <c r="O307" s="231">
        <v>1.3904000000000001</v>
      </c>
      <c r="P307" s="231">
        <v>0</v>
      </c>
    </row>
    <row r="308" spans="1:16" s="255" customFormat="1" ht="15">
      <c r="A308" s="247">
        <v>32</v>
      </c>
      <c r="B308" s="231">
        <v>0</v>
      </c>
      <c r="C308" s="231">
        <v>0</v>
      </c>
      <c r="D308" s="231">
        <v>5.8757000000000001</v>
      </c>
      <c r="E308" s="231">
        <v>1.0956999999999999</v>
      </c>
      <c r="F308" s="231">
        <v>7.3738999999999999</v>
      </c>
      <c r="G308" s="231">
        <v>1.111</v>
      </c>
      <c r="H308" s="231">
        <v>4.0613000000000001</v>
      </c>
      <c r="I308" s="231">
        <v>1.1833</v>
      </c>
      <c r="J308" s="231">
        <v>2.9563000000000001</v>
      </c>
      <c r="K308" s="231">
        <v>1.0132000000000001</v>
      </c>
      <c r="L308" s="231">
        <v>2.2286000000000001</v>
      </c>
      <c r="M308" s="231">
        <v>1.4363999999999999</v>
      </c>
      <c r="N308" s="231">
        <v>2.5322</v>
      </c>
      <c r="O308" s="231">
        <v>1.3641000000000001</v>
      </c>
      <c r="P308" s="231">
        <v>0</v>
      </c>
    </row>
    <row r="309" spans="1:16" s="255" customFormat="1" ht="15">
      <c r="A309" s="247">
        <v>33</v>
      </c>
      <c r="B309" s="231">
        <v>0</v>
      </c>
      <c r="C309" s="231">
        <v>0</v>
      </c>
      <c r="D309" s="231">
        <v>6.4836999999999998</v>
      </c>
      <c r="E309" s="231">
        <v>1.1932</v>
      </c>
      <c r="F309" s="231">
        <v>8.0226000000000006</v>
      </c>
      <c r="G309" s="231">
        <v>1.2123999999999999</v>
      </c>
      <c r="H309" s="231">
        <v>4.5056000000000003</v>
      </c>
      <c r="I309" s="231">
        <v>1.2822</v>
      </c>
      <c r="J309" s="231">
        <v>3.2654000000000001</v>
      </c>
      <c r="K309" s="231">
        <v>1.1123000000000001</v>
      </c>
      <c r="L309" s="231">
        <v>2.4453</v>
      </c>
      <c r="M309" s="231">
        <v>1.5630999999999999</v>
      </c>
      <c r="N309" s="231">
        <v>2.7153999999999998</v>
      </c>
      <c r="O309" s="231">
        <v>1.4715</v>
      </c>
      <c r="P309" s="231">
        <v>0</v>
      </c>
    </row>
    <row r="310" spans="1:16" s="255" customFormat="1" ht="15">
      <c r="A310" s="247">
        <v>34</v>
      </c>
      <c r="B310" s="231">
        <v>0</v>
      </c>
      <c r="C310" s="231">
        <v>0</v>
      </c>
      <c r="D310" s="231">
        <v>6.5041000000000002</v>
      </c>
      <c r="E310" s="231">
        <v>1.1812</v>
      </c>
      <c r="F310" s="231">
        <v>7.9340000000000002</v>
      </c>
      <c r="G310" s="231">
        <v>1.2028000000000001</v>
      </c>
      <c r="H310" s="231">
        <v>4.5437000000000003</v>
      </c>
      <c r="I310" s="231">
        <v>1.2626999999999999</v>
      </c>
      <c r="J310" s="231">
        <v>3.2789999999999999</v>
      </c>
      <c r="K310" s="231">
        <v>1.1100000000000001</v>
      </c>
      <c r="L310" s="231">
        <v>2.4390999999999998</v>
      </c>
      <c r="M310" s="231">
        <v>1.546</v>
      </c>
      <c r="N310" s="231">
        <v>2.6454</v>
      </c>
      <c r="O310" s="231">
        <v>1.4426000000000001</v>
      </c>
      <c r="P310" s="231">
        <v>0</v>
      </c>
    </row>
    <row r="311" spans="1:16" s="255" customFormat="1" ht="15">
      <c r="A311" s="247">
        <v>35</v>
      </c>
      <c r="B311" s="231">
        <v>0</v>
      </c>
      <c r="C311" s="231">
        <v>0</v>
      </c>
      <c r="D311" s="231">
        <v>6.5246000000000004</v>
      </c>
      <c r="E311" s="231">
        <v>1.1692</v>
      </c>
      <c r="F311" s="231">
        <v>7.8452999999999999</v>
      </c>
      <c r="G311" s="231">
        <v>1.1932</v>
      </c>
      <c r="H311" s="231">
        <v>4.5819000000000001</v>
      </c>
      <c r="I311" s="231">
        <v>1.2432000000000001</v>
      </c>
      <c r="J311" s="231">
        <v>3.2925</v>
      </c>
      <c r="K311" s="231">
        <v>1.1076999999999999</v>
      </c>
      <c r="L311" s="231">
        <v>2.4329000000000001</v>
      </c>
      <c r="M311" s="231">
        <v>1.5289999999999999</v>
      </c>
      <c r="N311" s="231">
        <v>2.5752999999999999</v>
      </c>
      <c r="O311" s="231">
        <v>1.4136</v>
      </c>
      <c r="P311" s="231">
        <v>0</v>
      </c>
    </row>
    <row r="312" spans="1:16" s="255" customFormat="1" ht="15">
      <c r="A312" s="247">
        <v>36</v>
      </c>
      <c r="B312" s="231">
        <v>0</v>
      </c>
      <c r="C312" s="231">
        <v>0</v>
      </c>
      <c r="D312" s="231">
        <v>6.5449999999999999</v>
      </c>
      <c r="E312" s="231">
        <v>1.1572</v>
      </c>
      <c r="F312" s="231">
        <v>7.7567000000000004</v>
      </c>
      <c r="G312" s="231">
        <v>1.1835</v>
      </c>
      <c r="H312" s="231">
        <v>4.6200999999999999</v>
      </c>
      <c r="I312" s="231">
        <v>1.2237</v>
      </c>
      <c r="J312" s="231">
        <v>3.306</v>
      </c>
      <c r="K312" s="231">
        <v>1.1054999999999999</v>
      </c>
      <c r="L312" s="231">
        <v>2.4266999999999999</v>
      </c>
      <c r="M312" s="231">
        <v>1.512</v>
      </c>
      <c r="N312" s="231">
        <v>2.5053000000000001</v>
      </c>
      <c r="O312" s="231">
        <v>1.3846000000000001</v>
      </c>
      <c r="P312" s="231">
        <v>0</v>
      </c>
    </row>
    <row r="313" spans="1:16" s="255" customFormat="1" ht="15">
      <c r="A313" s="247">
        <v>37</v>
      </c>
      <c r="B313" s="231">
        <v>0</v>
      </c>
      <c r="C313" s="231">
        <v>0</v>
      </c>
      <c r="D313" s="231">
        <v>6.5654000000000003</v>
      </c>
      <c r="E313" s="231">
        <v>1.1452</v>
      </c>
      <c r="F313" s="231">
        <v>7.6680000000000001</v>
      </c>
      <c r="G313" s="231">
        <v>1.1738999999999999</v>
      </c>
      <c r="H313" s="231">
        <v>4.6582999999999997</v>
      </c>
      <c r="I313" s="231">
        <v>1.2041999999999999</v>
      </c>
      <c r="J313" s="231">
        <v>3.3195999999999999</v>
      </c>
      <c r="K313" s="231">
        <v>1.1032</v>
      </c>
      <c r="L313" s="231">
        <v>2.4203999999999999</v>
      </c>
      <c r="M313" s="231">
        <v>1.4950000000000001</v>
      </c>
      <c r="N313" s="231">
        <v>2.4352</v>
      </c>
      <c r="O313" s="231">
        <v>1.3556999999999999</v>
      </c>
      <c r="P313" s="231">
        <v>0</v>
      </c>
    </row>
    <row r="314" spans="1:16" s="255" customFormat="1" ht="15">
      <c r="A314" s="247">
        <v>38</v>
      </c>
      <c r="B314" s="231">
        <v>0</v>
      </c>
      <c r="C314" s="231">
        <v>0</v>
      </c>
      <c r="D314" s="231">
        <v>6.5858999999999996</v>
      </c>
      <c r="E314" s="231">
        <v>1.1332</v>
      </c>
      <c r="F314" s="231">
        <v>7.5793999999999997</v>
      </c>
      <c r="G314" s="231">
        <v>1.1641999999999999</v>
      </c>
      <c r="H314" s="231">
        <v>4.6963999999999997</v>
      </c>
      <c r="I314" s="231">
        <v>1.1847000000000001</v>
      </c>
      <c r="J314" s="231">
        <v>3.3331</v>
      </c>
      <c r="K314" s="231">
        <v>1.1009</v>
      </c>
      <c r="L314" s="231">
        <v>2.4142000000000001</v>
      </c>
      <c r="M314" s="231">
        <v>1.4779</v>
      </c>
      <c r="N314" s="231">
        <v>2.3652000000000002</v>
      </c>
      <c r="O314" s="231">
        <v>1.3267</v>
      </c>
      <c r="P314" s="231">
        <v>0</v>
      </c>
    </row>
    <row r="315" spans="1:16" s="255" customFormat="1" ht="15">
      <c r="A315" s="247">
        <v>39</v>
      </c>
      <c r="B315" s="231">
        <v>0</v>
      </c>
      <c r="C315" s="231">
        <v>0</v>
      </c>
      <c r="D315" s="231">
        <v>6.6063000000000001</v>
      </c>
      <c r="E315" s="231">
        <v>1.1211</v>
      </c>
      <c r="F315" s="231">
        <v>7.4907000000000004</v>
      </c>
      <c r="G315" s="231">
        <v>1.1546000000000001</v>
      </c>
      <c r="H315" s="231">
        <v>4.7346000000000004</v>
      </c>
      <c r="I315" s="231">
        <v>1.1652</v>
      </c>
      <c r="J315" s="231">
        <v>3.3466</v>
      </c>
      <c r="K315" s="231">
        <v>1.0987</v>
      </c>
      <c r="L315" s="231">
        <v>2.4079999999999999</v>
      </c>
      <c r="M315" s="231">
        <v>1.4609000000000001</v>
      </c>
      <c r="N315" s="231">
        <v>2.2951000000000001</v>
      </c>
      <c r="O315" s="231">
        <v>1.2978000000000001</v>
      </c>
      <c r="P315" s="231">
        <v>0</v>
      </c>
    </row>
    <row r="316" spans="1:16" s="255" customFormat="1" ht="15">
      <c r="A316" s="247">
        <v>40</v>
      </c>
      <c r="B316" s="231">
        <v>0</v>
      </c>
      <c r="C316" s="231">
        <v>0</v>
      </c>
      <c r="D316" s="231">
        <v>6.6266999999999996</v>
      </c>
      <c r="E316" s="231">
        <v>1.1091</v>
      </c>
      <c r="F316" s="231">
        <v>7.4020999999999999</v>
      </c>
      <c r="G316" s="231">
        <v>1.145</v>
      </c>
      <c r="H316" s="231">
        <v>4.7728000000000002</v>
      </c>
      <c r="I316" s="231">
        <v>1.1456999999999999</v>
      </c>
      <c r="J316" s="231">
        <v>3.3601000000000001</v>
      </c>
      <c r="K316" s="231">
        <v>1.0964</v>
      </c>
      <c r="L316" s="231">
        <v>2.4018000000000002</v>
      </c>
      <c r="M316" s="231">
        <v>1.4439</v>
      </c>
      <c r="N316" s="231">
        <v>2.2250999999999999</v>
      </c>
      <c r="O316" s="231">
        <v>1.2687999999999999</v>
      </c>
      <c r="P316" s="231">
        <v>0</v>
      </c>
    </row>
    <row r="317" spans="1:16" s="255" customFormat="1" ht="15">
      <c r="A317" s="247">
        <v>41</v>
      </c>
      <c r="B317" s="231">
        <v>0</v>
      </c>
      <c r="C317" s="231">
        <v>0</v>
      </c>
      <c r="D317" s="231">
        <v>6.6471999999999998</v>
      </c>
      <c r="E317" s="231">
        <v>1.0971</v>
      </c>
      <c r="F317" s="231">
        <v>7.3133999999999997</v>
      </c>
      <c r="G317" s="231">
        <v>1.1353</v>
      </c>
      <c r="H317" s="231">
        <v>4.8109999999999999</v>
      </c>
      <c r="I317" s="231">
        <v>1.1262000000000001</v>
      </c>
      <c r="J317" s="231">
        <v>3.3736999999999999</v>
      </c>
      <c r="K317" s="231">
        <v>1.0941000000000001</v>
      </c>
      <c r="L317" s="231">
        <v>2.3956</v>
      </c>
      <c r="M317" s="231">
        <v>1.4269000000000001</v>
      </c>
      <c r="N317" s="231">
        <v>2.1549999999999998</v>
      </c>
      <c r="O317" s="231">
        <v>1.2399</v>
      </c>
      <c r="P317" s="231">
        <v>0</v>
      </c>
    </row>
    <row r="318" spans="1:16" s="255" customFormat="1" ht="15">
      <c r="A318" s="247">
        <v>42</v>
      </c>
      <c r="B318" s="231">
        <v>0</v>
      </c>
      <c r="C318" s="231">
        <v>0</v>
      </c>
      <c r="D318" s="231">
        <v>6.6676000000000002</v>
      </c>
      <c r="E318" s="231">
        <v>1.0851</v>
      </c>
      <c r="F318" s="231">
        <v>7.2248000000000001</v>
      </c>
      <c r="G318" s="231">
        <v>1.1256999999999999</v>
      </c>
      <c r="H318" s="231">
        <v>4.8491</v>
      </c>
      <c r="I318" s="231">
        <v>1.1068</v>
      </c>
      <c r="J318" s="231">
        <v>3.3872</v>
      </c>
      <c r="K318" s="231">
        <v>1.0919000000000001</v>
      </c>
      <c r="L318" s="231">
        <v>2.3894000000000002</v>
      </c>
      <c r="M318" s="231">
        <v>1.4097999999999999</v>
      </c>
      <c r="N318" s="231">
        <v>2.085</v>
      </c>
      <c r="O318" s="231">
        <v>1.2109000000000001</v>
      </c>
      <c r="P318" s="231">
        <v>0</v>
      </c>
    </row>
    <row r="319" spans="1:16" s="255" customFormat="1" ht="15">
      <c r="A319" s="247">
        <v>43</v>
      </c>
      <c r="B319" s="231">
        <v>0</v>
      </c>
      <c r="C319" s="231">
        <v>0</v>
      </c>
      <c r="D319" s="231">
        <v>6.5477999999999996</v>
      </c>
      <c r="E319" s="231">
        <v>1.0764</v>
      </c>
      <c r="F319" s="231">
        <v>6.9722999999999997</v>
      </c>
      <c r="G319" s="231">
        <v>1.1195999999999999</v>
      </c>
      <c r="H319" s="231">
        <v>4.9519000000000002</v>
      </c>
      <c r="I319" s="231">
        <v>1.0992999999999999</v>
      </c>
      <c r="J319" s="231">
        <v>3.2963</v>
      </c>
      <c r="K319" s="231">
        <v>1.0887</v>
      </c>
      <c r="L319" s="231">
        <v>2.3742000000000001</v>
      </c>
      <c r="M319" s="231">
        <v>1.3962000000000001</v>
      </c>
      <c r="N319" s="231">
        <v>2.0402999999999998</v>
      </c>
      <c r="O319" s="231">
        <v>1.2033</v>
      </c>
      <c r="P319" s="231">
        <v>0</v>
      </c>
    </row>
    <row r="320" spans="1:16" s="255" customFormat="1" ht="15">
      <c r="A320" s="247">
        <v>44</v>
      </c>
      <c r="B320" s="231">
        <v>0</v>
      </c>
      <c r="C320" s="231">
        <v>0</v>
      </c>
      <c r="D320" s="231">
        <v>6.4279000000000002</v>
      </c>
      <c r="E320" s="231">
        <v>1.0678000000000001</v>
      </c>
      <c r="F320" s="231">
        <v>6.7198000000000002</v>
      </c>
      <c r="G320" s="231">
        <v>1.1133999999999999</v>
      </c>
      <c r="H320" s="231">
        <v>5.0547000000000004</v>
      </c>
      <c r="I320" s="231">
        <v>1.0918000000000001</v>
      </c>
      <c r="J320" s="231">
        <v>3.2054</v>
      </c>
      <c r="K320" s="231">
        <v>1.0854999999999999</v>
      </c>
      <c r="L320" s="231">
        <v>2.3591000000000002</v>
      </c>
      <c r="M320" s="231">
        <v>1.3826000000000001</v>
      </c>
      <c r="N320" s="231">
        <v>1.9956</v>
      </c>
      <c r="O320" s="231">
        <v>1.1957</v>
      </c>
      <c r="P320" s="231">
        <v>0</v>
      </c>
    </row>
    <row r="321" spans="1:16" s="255" customFormat="1" ht="15">
      <c r="A321" s="247">
        <v>45</v>
      </c>
      <c r="B321" s="231">
        <v>0</v>
      </c>
      <c r="C321" s="231">
        <v>0</v>
      </c>
      <c r="D321" s="231">
        <v>6.9389000000000003</v>
      </c>
      <c r="E321" s="231">
        <v>1.1226</v>
      </c>
      <c r="F321" s="231">
        <v>7.1140999999999996</v>
      </c>
      <c r="G321" s="231">
        <v>1.1737</v>
      </c>
      <c r="H321" s="231">
        <v>5.6733000000000002</v>
      </c>
      <c r="I321" s="231">
        <v>1.1494</v>
      </c>
      <c r="J321" s="231">
        <v>3.4258999999999999</v>
      </c>
      <c r="K321" s="231">
        <v>1.1472</v>
      </c>
      <c r="L321" s="231">
        <v>2.5783</v>
      </c>
      <c r="M321" s="231">
        <v>1.4512</v>
      </c>
      <c r="N321" s="231">
        <v>2.1459999999999999</v>
      </c>
      <c r="O321" s="231">
        <v>1.2593000000000001</v>
      </c>
      <c r="P321" s="231">
        <v>0</v>
      </c>
    </row>
    <row r="322" spans="1:16" s="255" customFormat="1" ht="15">
      <c r="A322" s="247">
        <v>46</v>
      </c>
      <c r="B322" s="231">
        <v>0</v>
      </c>
      <c r="C322" s="231">
        <v>0</v>
      </c>
      <c r="D322" s="231">
        <v>6.8071000000000002</v>
      </c>
      <c r="E322" s="231">
        <v>1.1133999999999999</v>
      </c>
      <c r="F322" s="231">
        <v>6.8362999999999996</v>
      </c>
      <c r="G322" s="231">
        <v>1.1672</v>
      </c>
      <c r="H322" s="231">
        <v>5.7864000000000004</v>
      </c>
      <c r="I322" s="231">
        <v>1.1415</v>
      </c>
      <c r="J322" s="231">
        <v>3.3258999999999999</v>
      </c>
      <c r="K322" s="231">
        <v>1.1437999999999999</v>
      </c>
      <c r="L322" s="231">
        <v>2.5617000000000001</v>
      </c>
      <c r="M322" s="231">
        <v>1.4368000000000001</v>
      </c>
      <c r="N322" s="231">
        <v>2.0968</v>
      </c>
      <c r="O322" s="231">
        <v>1.2512000000000001</v>
      </c>
      <c r="P322" s="231">
        <v>0</v>
      </c>
    </row>
    <row r="323" spans="1:16" s="255" customFormat="1" ht="15">
      <c r="A323" s="247">
        <v>47</v>
      </c>
      <c r="B323" s="231">
        <v>0</v>
      </c>
      <c r="C323" s="231">
        <v>0</v>
      </c>
      <c r="D323" s="231">
        <v>6.6753</v>
      </c>
      <c r="E323" s="231">
        <v>1.1042000000000001</v>
      </c>
      <c r="F323" s="231">
        <v>6.5586000000000002</v>
      </c>
      <c r="G323" s="231">
        <v>1.1607000000000001</v>
      </c>
      <c r="H323" s="231">
        <v>5.8994999999999997</v>
      </c>
      <c r="I323" s="231">
        <v>1.1335999999999999</v>
      </c>
      <c r="J323" s="231">
        <v>3.2259000000000002</v>
      </c>
      <c r="K323" s="231">
        <v>1.1404000000000001</v>
      </c>
      <c r="L323" s="231">
        <v>2.5449999999999999</v>
      </c>
      <c r="M323" s="231">
        <v>1.4224000000000001</v>
      </c>
      <c r="N323" s="231">
        <v>2.0476999999999999</v>
      </c>
      <c r="O323" s="231">
        <v>1.2431000000000001</v>
      </c>
      <c r="P323" s="231">
        <v>0</v>
      </c>
    </row>
    <row r="324" spans="1:16" s="255" customFormat="1" ht="15">
      <c r="A324" s="247">
        <v>48</v>
      </c>
      <c r="B324" s="231">
        <v>0</v>
      </c>
      <c r="C324" s="231">
        <v>0</v>
      </c>
      <c r="D324" s="231">
        <v>6.5434999999999999</v>
      </c>
      <c r="E324" s="231">
        <v>1.095</v>
      </c>
      <c r="F324" s="231">
        <v>6.2808999999999999</v>
      </c>
      <c r="G324" s="231">
        <v>1.1541999999999999</v>
      </c>
      <c r="H324" s="231">
        <v>6.0125000000000002</v>
      </c>
      <c r="I324" s="231">
        <v>1.1256999999999999</v>
      </c>
      <c r="J324" s="231">
        <v>3.1259000000000001</v>
      </c>
      <c r="K324" s="231">
        <v>1.137</v>
      </c>
      <c r="L324" s="231">
        <v>2.5283000000000002</v>
      </c>
      <c r="M324" s="231">
        <v>1.4079999999999999</v>
      </c>
      <c r="N324" s="231">
        <v>1.9984999999999999</v>
      </c>
      <c r="O324" s="231">
        <v>1.2350000000000001</v>
      </c>
      <c r="P324" s="231">
        <v>0</v>
      </c>
    </row>
    <row r="325" spans="1:16" s="255" customFormat="1" ht="15">
      <c r="A325" s="247">
        <v>49</v>
      </c>
      <c r="B325" s="231">
        <v>0</v>
      </c>
      <c r="C325" s="231">
        <v>0</v>
      </c>
      <c r="D325" s="231">
        <v>6.4116999999999997</v>
      </c>
      <c r="E325" s="231">
        <v>1.0858000000000001</v>
      </c>
      <c r="F325" s="231">
        <v>6.0031999999999996</v>
      </c>
      <c r="G325" s="231">
        <v>1.1476999999999999</v>
      </c>
      <c r="H325" s="231">
        <v>6.1256000000000004</v>
      </c>
      <c r="I325" s="231">
        <v>1.1177999999999999</v>
      </c>
      <c r="J325" s="231">
        <v>3.0257999999999998</v>
      </c>
      <c r="K325" s="231">
        <v>1.1335999999999999</v>
      </c>
      <c r="L325" s="231">
        <v>2.5116999999999998</v>
      </c>
      <c r="M325" s="231">
        <v>1.3935999999999999</v>
      </c>
      <c r="N325" s="231">
        <v>1.9493</v>
      </c>
      <c r="O325" s="231">
        <v>1.2269000000000001</v>
      </c>
      <c r="P325" s="231">
        <v>0</v>
      </c>
    </row>
    <row r="326" spans="1:16" s="255" customFormat="1" ht="15">
      <c r="A326" s="247">
        <v>50</v>
      </c>
      <c r="B326" s="231">
        <v>0</v>
      </c>
      <c r="C326" s="231">
        <v>0</v>
      </c>
      <c r="D326" s="231">
        <v>6.2798999999999996</v>
      </c>
      <c r="E326" s="231">
        <v>1.0766</v>
      </c>
      <c r="F326" s="231">
        <v>5.7255000000000003</v>
      </c>
      <c r="G326" s="231">
        <v>1.1412</v>
      </c>
      <c r="H326" s="231">
        <v>6.2386999999999997</v>
      </c>
      <c r="I326" s="231">
        <v>1.1099000000000001</v>
      </c>
      <c r="J326" s="231">
        <v>2.9258000000000002</v>
      </c>
      <c r="K326" s="231">
        <v>1.1302000000000001</v>
      </c>
      <c r="L326" s="231">
        <v>2.4950000000000001</v>
      </c>
      <c r="M326" s="231">
        <v>1.3792</v>
      </c>
      <c r="N326" s="231">
        <v>1.9001999999999999</v>
      </c>
      <c r="O326" s="231">
        <v>1.2188000000000001</v>
      </c>
      <c r="P326" s="231">
        <v>0</v>
      </c>
    </row>
    <row r="327" spans="1:16" s="255" customFormat="1" ht="15">
      <c r="A327" s="247">
        <v>51</v>
      </c>
      <c r="B327" s="231">
        <v>0</v>
      </c>
      <c r="C327" s="231">
        <v>0</v>
      </c>
      <c r="D327" s="231">
        <v>6.1481000000000003</v>
      </c>
      <c r="E327" s="231">
        <v>1.0673999999999999</v>
      </c>
      <c r="F327" s="231">
        <v>5.4478</v>
      </c>
      <c r="G327" s="231">
        <v>1.1348</v>
      </c>
      <c r="H327" s="231">
        <v>6.3517999999999999</v>
      </c>
      <c r="I327" s="231">
        <v>1.1020000000000001</v>
      </c>
      <c r="J327" s="231">
        <v>2.8258000000000001</v>
      </c>
      <c r="K327" s="231">
        <v>1.1269</v>
      </c>
      <c r="L327" s="231">
        <v>2.4782999999999999</v>
      </c>
      <c r="M327" s="231">
        <v>1.3647</v>
      </c>
      <c r="N327" s="231">
        <v>1.851</v>
      </c>
      <c r="O327" s="231">
        <v>1.2107000000000001</v>
      </c>
      <c r="P327" s="231">
        <v>0</v>
      </c>
    </row>
    <row r="328" spans="1:16" s="255" customFormat="1" ht="15">
      <c r="A328" s="247">
        <v>52</v>
      </c>
      <c r="B328" s="231">
        <v>0</v>
      </c>
      <c r="C328" s="231">
        <v>0</v>
      </c>
      <c r="D328" s="231">
        <v>6.0163000000000002</v>
      </c>
      <c r="E328" s="231">
        <v>1.0583</v>
      </c>
      <c r="F328" s="231">
        <v>5.17</v>
      </c>
      <c r="G328" s="231">
        <v>1.1283000000000001</v>
      </c>
      <c r="H328" s="231">
        <v>6.4649000000000001</v>
      </c>
      <c r="I328" s="231">
        <v>1.0941000000000001</v>
      </c>
      <c r="J328" s="231">
        <v>2.7258</v>
      </c>
      <c r="K328" s="231">
        <v>1.1234999999999999</v>
      </c>
      <c r="L328" s="231">
        <v>2.4617</v>
      </c>
      <c r="M328" s="231">
        <v>1.3503000000000001</v>
      </c>
      <c r="N328" s="231">
        <v>1.8019000000000001</v>
      </c>
      <c r="O328" s="231">
        <v>1.2025999999999999</v>
      </c>
      <c r="P328" s="231">
        <v>0</v>
      </c>
    </row>
    <row r="329" spans="1:16" s="255" customFormat="1" ht="15">
      <c r="A329" s="247">
        <v>53</v>
      </c>
      <c r="B329" s="231">
        <v>0</v>
      </c>
      <c r="C329" s="231">
        <v>0</v>
      </c>
      <c r="D329" s="231">
        <v>5.8845000000000001</v>
      </c>
      <c r="E329" s="231">
        <v>1.0490999999999999</v>
      </c>
      <c r="F329" s="231">
        <v>4.8922999999999996</v>
      </c>
      <c r="G329" s="231">
        <v>1.1217999999999999</v>
      </c>
      <c r="H329" s="231">
        <v>6.5780000000000003</v>
      </c>
      <c r="I329" s="231">
        <v>1.0862000000000001</v>
      </c>
      <c r="J329" s="231">
        <v>2.6257999999999999</v>
      </c>
      <c r="K329" s="231">
        <v>1.1201000000000001</v>
      </c>
      <c r="L329" s="231">
        <v>2.4449999999999998</v>
      </c>
      <c r="M329" s="231">
        <v>1.3359000000000001</v>
      </c>
      <c r="N329" s="231">
        <v>1.7526999999999999</v>
      </c>
      <c r="O329" s="231">
        <v>1.1944999999999999</v>
      </c>
      <c r="P329" s="231">
        <v>0</v>
      </c>
    </row>
    <row r="330" spans="1:16" s="255" customFormat="1" ht="15">
      <c r="A330" s="247">
        <v>54</v>
      </c>
      <c r="B330" s="231">
        <v>0</v>
      </c>
      <c r="C330" s="231">
        <v>0</v>
      </c>
      <c r="D330" s="231">
        <v>5.7526000000000002</v>
      </c>
      <c r="E330" s="231">
        <v>1.0399</v>
      </c>
      <c r="F330" s="231">
        <v>4.6146000000000003</v>
      </c>
      <c r="G330" s="231">
        <v>1.1153</v>
      </c>
      <c r="H330" s="231">
        <v>6.6909999999999998</v>
      </c>
      <c r="I330" s="231">
        <v>1.0783</v>
      </c>
      <c r="J330" s="231">
        <v>2.5257999999999998</v>
      </c>
      <c r="K330" s="231">
        <v>1.1167</v>
      </c>
      <c r="L330" s="231">
        <v>2.4283000000000001</v>
      </c>
      <c r="M330" s="231">
        <v>1.3214999999999999</v>
      </c>
      <c r="N330" s="231">
        <v>1.7035</v>
      </c>
      <c r="O330" s="231">
        <v>1.1863999999999999</v>
      </c>
      <c r="P330" s="231">
        <v>0</v>
      </c>
    </row>
    <row r="331" spans="1:16" s="255" customFormat="1" ht="15">
      <c r="A331" s="247">
        <v>55</v>
      </c>
      <c r="B331" s="231">
        <v>0</v>
      </c>
      <c r="C331" s="231">
        <v>0</v>
      </c>
      <c r="D331" s="231">
        <v>5.7450999999999999</v>
      </c>
      <c r="E331" s="231">
        <v>1.0373000000000001</v>
      </c>
      <c r="F331" s="231">
        <v>4.8026999999999997</v>
      </c>
      <c r="G331" s="231">
        <v>1.1123000000000001</v>
      </c>
      <c r="H331" s="231">
        <v>6.2971000000000004</v>
      </c>
      <c r="I331" s="231">
        <v>1.0736000000000001</v>
      </c>
      <c r="J331" s="231">
        <v>2.5417000000000001</v>
      </c>
      <c r="K331" s="231">
        <v>1.1083000000000001</v>
      </c>
      <c r="L331" s="231">
        <v>2.3858999999999999</v>
      </c>
      <c r="M331" s="231">
        <v>1.3152999999999999</v>
      </c>
      <c r="N331" s="231">
        <v>1.6722999999999999</v>
      </c>
      <c r="O331" s="231">
        <v>1.1793</v>
      </c>
      <c r="P331" s="231">
        <v>0</v>
      </c>
    </row>
    <row r="332" spans="1:16" s="255" customFormat="1" ht="15">
      <c r="A332" s="247">
        <v>56</v>
      </c>
      <c r="B332" s="231">
        <v>0</v>
      </c>
      <c r="C332" s="231">
        <v>0</v>
      </c>
      <c r="D332" s="231">
        <v>5.7374999999999998</v>
      </c>
      <c r="E332" s="231">
        <v>1.0347</v>
      </c>
      <c r="F332" s="231">
        <v>4.9907000000000004</v>
      </c>
      <c r="G332" s="231">
        <v>1.1093</v>
      </c>
      <c r="H332" s="231">
        <v>5.9031000000000002</v>
      </c>
      <c r="I332" s="231">
        <v>1.069</v>
      </c>
      <c r="J332" s="231">
        <v>2.5575999999999999</v>
      </c>
      <c r="K332" s="231">
        <v>1.0998000000000001</v>
      </c>
      <c r="L332" s="231">
        <v>2.3435000000000001</v>
      </c>
      <c r="M332" s="231">
        <v>1.3091999999999999</v>
      </c>
      <c r="N332" s="231">
        <v>1.6411</v>
      </c>
      <c r="O332" s="231">
        <v>1.1722999999999999</v>
      </c>
      <c r="P332" s="231">
        <v>0</v>
      </c>
    </row>
    <row r="333" spans="1:16" s="255" customFormat="1" ht="15">
      <c r="A333" s="247">
        <v>57</v>
      </c>
      <c r="B333" s="231">
        <v>0</v>
      </c>
      <c r="C333" s="231">
        <v>0</v>
      </c>
      <c r="D333" s="231">
        <v>5.7298999999999998</v>
      </c>
      <c r="E333" s="231">
        <v>1.0321</v>
      </c>
      <c r="F333" s="231">
        <v>5.1787999999999998</v>
      </c>
      <c r="G333" s="231">
        <v>1.1063000000000001</v>
      </c>
      <c r="H333" s="231">
        <v>5.5091999999999999</v>
      </c>
      <c r="I333" s="231">
        <v>1.0644</v>
      </c>
      <c r="J333" s="231">
        <v>2.5735999999999999</v>
      </c>
      <c r="K333" s="231">
        <v>1.0913999999999999</v>
      </c>
      <c r="L333" s="231">
        <v>2.3010999999999999</v>
      </c>
      <c r="M333" s="231">
        <v>1.3029999999999999</v>
      </c>
      <c r="N333" s="231">
        <v>1.6099000000000001</v>
      </c>
      <c r="O333" s="231">
        <v>1.1652</v>
      </c>
      <c r="P333" s="231">
        <v>0</v>
      </c>
    </row>
    <row r="334" spans="1:16" s="255" customFormat="1" ht="15">
      <c r="A334" s="247">
        <v>58</v>
      </c>
      <c r="B334" s="231">
        <v>0</v>
      </c>
      <c r="C334" s="231">
        <v>0</v>
      </c>
      <c r="D334" s="231">
        <v>5.7224000000000004</v>
      </c>
      <c r="E334" s="231">
        <v>1.0295000000000001</v>
      </c>
      <c r="F334" s="231">
        <v>5.3667999999999996</v>
      </c>
      <c r="G334" s="231">
        <v>1.1032999999999999</v>
      </c>
      <c r="H334" s="231">
        <v>5.1151999999999997</v>
      </c>
      <c r="I334" s="231">
        <v>1.0597000000000001</v>
      </c>
      <c r="J334" s="231">
        <v>2.5895000000000001</v>
      </c>
      <c r="K334" s="231">
        <v>1.083</v>
      </c>
      <c r="L334" s="231">
        <v>2.2587000000000002</v>
      </c>
      <c r="M334" s="231">
        <v>1.2968</v>
      </c>
      <c r="N334" s="231">
        <v>1.5787</v>
      </c>
      <c r="O334" s="231">
        <v>1.1581999999999999</v>
      </c>
      <c r="P334" s="231">
        <v>0</v>
      </c>
    </row>
    <row r="335" spans="1:16" s="255" customFormat="1" ht="15">
      <c r="A335" s="247">
        <v>59</v>
      </c>
      <c r="B335" s="231">
        <v>0</v>
      </c>
      <c r="C335" s="231">
        <v>0</v>
      </c>
      <c r="D335" s="231">
        <v>5.7148000000000003</v>
      </c>
      <c r="E335" s="231">
        <v>1.0268999999999999</v>
      </c>
      <c r="F335" s="231">
        <v>5.5548999999999999</v>
      </c>
      <c r="G335" s="231">
        <v>1.1004</v>
      </c>
      <c r="H335" s="231">
        <v>4.7211999999999996</v>
      </c>
      <c r="I335" s="231">
        <v>1.0550999999999999</v>
      </c>
      <c r="J335" s="231">
        <v>2.6053999999999999</v>
      </c>
      <c r="K335" s="231">
        <v>1.0746</v>
      </c>
      <c r="L335" s="231">
        <v>2.2162999999999999</v>
      </c>
      <c r="M335" s="231">
        <v>1.2906</v>
      </c>
      <c r="N335" s="231">
        <v>1.5475000000000001</v>
      </c>
      <c r="O335" s="231">
        <v>1.1511</v>
      </c>
      <c r="P335" s="231">
        <v>0</v>
      </c>
    </row>
    <row r="336" spans="1:16" s="255" customFormat="1" ht="15">
      <c r="A336" s="247">
        <v>60</v>
      </c>
      <c r="B336" s="231">
        <v>0</v>
      </c>
      <c r="C336" s="231">
        <v>0</v>
      </c>
      <c r="D336" s="231">
        <v>5.7072000000000003</v>
      </c>
      <c r="E336" s="231">
        <v>1.0243</v>
      </c>
      <c r="F336" s="231">
        <v>5.7428999999999997</v>
      </c>
      <c r="G336" s="231">
        <v>1.0973999999999999</v>
      </c>
      <c r="H336" s="231">
        <v>4.3273000000000001</v>
      </c>
      <c r="I336" s="231">
        <v>1.0504</v>
      </c>
      <c r="J336" s="231">
        <v>2.6214</v>
      </c>
      <c r="K336" s="231">
        <v>1.0662</v>
      </c>
      <c r="L336" s="231">
        <v>2.1739000000000002</v>
      </c>
      <c r="M336" s="231">
        <v>1.2845</v>
      </c>
      <c r="N336" s="231">
        <v>1.5163</v>
      </c>
      <c r="O336" s="231">
        <v>1.1439999999999999</v>
      </c>
      <c r="P336" s="231">
        <v>0</v>
      </c>
    </row>
    <row r="337" spans="1:16" s="255" customFormat="1">
      <c r="A337" s="254"/>
      <c r="B337" s="75"/>
      <c r="C337" s="75"/>
      <c r="D337" s="75"/>
      <c r="E337" s="75"/>
      <c r="F337" s="75"/>
      <c r="G337" s="75"/>
      <c r="H337" s="75"/>
      <c r="I337" s="75"/>
      <c r="J337" s="75"/>
      <c r="K337" s="75"/>
      <c r="L337" s="75"/>
      <c r="M337" s="75"/>
      <c r="N337" s="75"/>
      <c r="O337" s="75"/>
      <c r="P337" s="75"/>
    </row>
    <row r="338" spans="1:16" s="255" customFormat="1">
      <c r="A338" s="73" t="e">
        <f>HLOOKUP('[3]NEER Claim Cost Calculator'!$I$22, B342:P403, MATCH('[3]NEER Claim Cost Calculator'!$K$22,A342:A403))</f>
        <v>#N/A</v>
      </c>
      <c r="B338" s="75"/>
      <c r="C338" s="75"/>
      <c r="D338" s="75"/>
      <c r="E338" s="75"/>
      <c r="F338" s="75"/>
      <c r="G338" s="75"/>
      <c r="H338" s="75"/>
      <c r="I338" s="75"/>
      <c r="J338" s="75"/>
      <c r="K338" s="75"/>
      <c r="L338" s="75"/>
      <c r="M338" s="75"/>
      <c r="N338" s="75"/>
      <c r="O338" s="75"/>
      <c r="P338" s="75"/>
    </row>
    <row r="339" spans="1:16" s="253" customFormat="1">
      <c r="A339" s="467" t="s">
        <v>11449</v>
      </c>
      <c r="B339" s="467"/>
      <c r="C339" s="467"/>
      <c r="D339" s="467"/>
      <c r="E339" s="467"/>
      <c r="F339" s="467"/>
      <c r="G339" s="467"/>
      <c r="H339" s="467"/>
      <c r="I339" s="467"/>
      <c r="J339" s="467"/>
      <c r="K339" s="467"/>
      <c r="L339" s="467"/>
      <c r="M339" s="467"/>
      <c r="N339" s="467"/>
      <c r="O339" s="467"/>
      <c r="P339" s="467"/>
    </row>
    <row r="340" spans="1:16" s="255" customFormat="1">
      <c r="A340" s="471" t="s">
        <v>9997</v>
      </c>
      <c r="B340" s="471"/>
      <c r="C340" s="471"/>
      <c r="D340" s="471"/>
      <c r="E340" s="471"/>
      <c r="F340" s="471"/>
      <c r="G340" s="471"/>
      <c r="H340" s="471"/>
      <c r="I340" s="471"/>
      <c r="J340" s="471"/>
      <c r="K340" s="471"/>
      <c r="L340" s="471"/>
      <c r="M340" s="471"/>
      <c r="N340" s="471"/>
      <c r="O340" s="471"/>
      <c r="P340" s="471"/>
    </row>
    <row r="341" spans="1:16" s="255" customFormat="1">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s="255" customFormat="1">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s="255" customFormat="1" ht="15">
      <c r="A343" s="247">
        <v>0</v>
      </c>
      <c r="B343" s="231">
        <v>0</v>
      </c>
      <c r="C343" s="231">
        <v>0</v>
      </c>
      <c r="D343" s="231">
        <v>15.738</v>
      </c>
      <c r="E343" s="231">
        <v>4.8596000000000004</v>
      </c>
      <c r="F343" s="231">
        <v>19.867000000000001</v>
      </c>
      <c r="G343" s="231">
        <v>4.7199</v>
      </c>
      <c r="H343" s="231">
        <v>25.701499999999999</v>
      </c>
      <c r="I343" s="231">
        <v>4.3007999999999997</v>
      </c>
      <c r="J343" s="231">
        <v>25.827100000000002</v>
      </c>
      <c r="K343" s="231">
        <v>3.0535000000000001</v>
      </c>
      <c r="L343" s="231">
        <v>18.993300000000001</v>
      </c>
      <c r="M343" s="231">
        <v>8.6615000000000002</v>
      </c>
      <c r="N343" s="231">
        <v>0</v>
      </c>
      <c r="O343" s="231">
        <v>0</v>
      </c>
      <c r="P343" s="231">
        <v>0</v>
      </c>
    </row>
    <row r="344" spans="1:16" s="255" customFormat="1" ht="15">
      <c r="A344" s="247">
        <v>1</v>
      </c>
      <c r="B344" s="231">
        <v>0</v>
      </c>
      <c r="C344" s="231">
        <v>0</v>
      </c>
      <c r="D344" s="231">
        <v>13.9894</v>
      </c>
      <c r="E344" s="231">
        <v>4.3197000000000001</v>
      </c>
      <c r="F344" s="231">
        <v>17.659600000000001</v>
      </c>
      <c r="G344" s="231">
        <v>4.1955</v>
      </c>
      <c r="H344" s="231">
        <v>22.845700000000001</v>
      </c>
      <c r="I344" s="231">
        <v>3.823</v>
      </c>
      <c r="J344" s="231">
        <v>22.9574</v>
      </c>
      <c r="K344" s="231">
        <v>2.7141999999999999</v>
      </c>
      <c r="L344" s="231">
        <v>16.882999999999999</v>
      </c>
      <c r="M344" s="231">
        <v>7.6990999999999996</v>
      </c>
      <c r="N344" s="231">
        <v>0</v>
      </c>
      <c r="O344" s="231">
        <v>0</v>
      </c>
      <c r="P344" s="231">
        <v>0</v>
      </c>
    </row>
    <row r="345" spans="1:16" s="255" customFormat="1" ht="15">
      <c r="A345" s="247">
        <v>2</v>
      </c>
      <c r="B345" s="231">
        <v>0</v>
      </c>
      <c r="C345" s="231">
        <v>0</v>
      </c>
      <c r="D345" s="231">
        <v>12.2407</v>
      </c>
      <c r="E345" s="231">
        <v>3.7797000000000001</v>
      </c>
      <c r="F345" s="231">
        <v>15.4521</v>
      </c>
      <c r="G345" s="231">
        <v>3.6711</v>
      </c>
      <c r="H345" s="231">
        <v>19.989999999999998</v>
      </c>
      <c r="I345" s="231">
        <v>3.3451</v>
      </c>
      <c r="J345" s="231">
        <v>20.087800000000001</v>
      </c>
      <c r="K345" s="231">
        <v>2.3748999999999998</v>
      </c>
      <c r="L345" s="231">
        <v>14.772600000000001</v>
      </c>
      <c r="M345" s="231">
        <v>6.7366999999999999</v>
      </c>
      <c r="N345" s="231">
        <v>0</v>
      </c>
      <c r="O345" s="231">
        <v>0</v>
      </c>
      <c r="P345" s="231">
        <v>0</v>
      </c>
    </row>
    <row r="346" spans="1:16" s="255" customFormat="1" ht="15">
      <c r="A346" s="247">
        <v>3</v>
      </c>
      <c r="B346" s="231">
        <v>0</v>
      </c>
      <c r="C346" s="231">
        <v>0</v>
      </c>
      <c r="D346" s="231">
        <v>10.492000000000001</v>
      </c>
      <c r="E346" s="231">
        <v>3.2397999999999998</v>
      </c>
      <c r="F346" s="231">
        <v>13.2447</v>
      </c>
      <c r="G346" s="231">
        <v>3.1465999999999998</v>
      </c>
      <c r="H346" s="231">
        <v>17.1343</v>
      </c>
      <c r="I346" s="231">
        <v>2.8672</v>
      </c>
      <c r="J346" s="231">
        <v>17.2181</v>
      </c>
      <c r="K346" s="231">
        <v>2.0356999999999998</v>
      </c>
      <c r="L346" s="231">
        <v>12.6622</v>
      </c>
      <c r="M346" s="231">
        <v>5.7743000000000002</v>
      </c>
      <c r="N346" s="231">
        <v>0</v>
      </c>
      <c r="O346" s="231">
        <v>0</v>
      </c>
      <c r="P346" s="231">
        <v>0</v>
      </c>
    </row>
    <row r="347" spans="1:16" s="255" customFormat="1" ht="15">
      <c r="A347" s="247">
        <v>4</v>
      </c>
      <c r="B347" s="231">
        <v>0</v>
      </c>
      <c r="C347" s="231">
        <v>0</v>
      </c>
      <c r="D347" s="231">
        <v>8.7432999999999996</v>
      </c>
      <c r="E347" s="231">
        <v>2.6998000000000002</v>
      </c>
      <c r="F347" s="231">
        <v>11.0372</v>
      </c>
      <c r="G347" s="231">
        <v>2.6221999999999999</v>
      </c>
      <c r="H347" s="231">
        <v>14.278600000000001</v>
      </c>
      <c r="I347" s="231">
        <v>2.3893</v>
      </c>
      <c r="J347" s="231">
        <v>14.3484</v>
      </c>
      <c r="K347" s="231">
        <v>1.6963999999999999</v>
      </c>
      <c r="L347" s="231">
        <v>10.5519</v>
      </c>
      <c r="M347" s="231">
        <v>4.8120000000000003</v>
      </c>
      <c r="N347" s="231">
        <v>0</v>
      </c>
      <c r="O347" s="231">
        <v>0</v>
      </c>
      <c r="P347" s="231">
        <v>0</v>
      </c>
    </row>
    <row r="348" spans="1:16" s="255" customFormat="1" ht="15">
      <c r="A348" s="247">
        <v>5</v>
      </c>
      <c r="B348" s="231">
        <v>0</v>
      </c>
      <c r="C348" s="231">
        <v>0</v>
      </c>
      <c r="D348" s="231">
        <v>6.9946999999999999</v>
      </c>
      <c r="E348" s="231">
        <v>2.1598000000000002</v>
      </c>
      <c r="F348" s="231">
        <v>8.8298000000000005</v>
      </c>
      <c r="G348" s="231">
        <v>2.0977000000000001</v>
      </c>
      <c r="H348" s="231">
        <v>11.4229</v>
      </c>
      <c r="I348" s="231">
        <v>1.9115</v>
      </c>
      <c r="J348" s="231">
        <v>11.4787</v>
      </c>
      <c r="K348" s="231">
        <v>1.3571</v>
      </c>
      <c r="L348" s="231">
        <v>8.4414999999999996</v>
      </c>
      <c r="M348" s="231">
        <v>3.8496000000000001</v>
      </c>
      <c r="N348" s="231">
        <v>0</v>
      </c>
      <c r="O348" s="231">
        <v>0</v>
      </c>
      <c r="P348" s="231">
        <v>0</v>
      </c>
    </row>
    <row r="349" spans="1:16" s="255" customFormat="1" ht="15">
      <c r="A349" s="247">
        <v>6</v>
      </c>
      <c r="B349" s="231">
        <v>0</v>
      </c>
      <c r="C349" s="231">
        <v>0</v>
      </c>
      <c r="D349" s="231">
        <v>5.2460000000000004</v>
      </c>
      <c r="E349" s="231">
        <v>1.6198999999999999</v>
      </c>
      <c r="F349" s="231">
        <v>6.6223000000000001</v>
      </c>
      <c r="G349" s="231">
        <v>1.5732999999999999</v>
      </c>
      <c r="H349" s="231">
        <v>8.5671999999999997</v>
      </c>
      <c r="I349" s="231">
        <v>1.4336</v>
      </c>
      <c r="J349" s="231">
        <v>8.609</v>
      </c>
      <c r="K349" s="231">
        <v>1.0178</v>
      </c>
      <c r="L349" s="231">
        <v>6.3311000000000002</v>
      </c>
      <c r="M349" s="231">
        <v>2.8872</v>
      </c>
      <c r="N349" s="231">
        <v>0</v>
      </c>
      <c r="O349" s="231">
        <v>0</v>
      </c>
      <c r="P349" s="231">
        <v>0</v>
      </c>
    </row>
    <row r="350" spans="1:16" s="255" customFormat="1" ht="15">
      <c r="A350" s="247">
        <v>7</v>
      </c>
      <c r="B350" s="231">
        <v>0</v>
      </c>
      <c r="C350" s="231">
        <v>0</v>
      </c>
      <c r="D350" s="231">
        <v>5.1281999999999996</v>
      </c>
      <c r="E350" s="231">
        <v>1.5749</v>
      </c>
      <c r="F350" s="231">
        <v>6.343</v>
      </c>
      <c r="G350" s="231">
        <v>1.5296000000000001</v>
      </c>
      <c r="H350" s="231">
        <v>8.1946999999999992</v>
      </c>
      <c r="I350" s="231">
        <v>1.3937999999999999</v>
      </c>
      <c r="J350" s="231">
        <v>8.3204999999999991</v>
      </c>
      <c r="K350" s="231">
        <v>0.98960000000000004</v>
      </c>
      <c r="L350" s="231">
        <v>6.1593999999999998</v>
      </c>
      <c r="M350" s="231">
        <v>2.8069999999999999</v>
      </c>
      <c r="N350" s="231">
        <v>0</v>
      </c>
      <c r="O350" s="231">
        <v>0</v>
      </c>
      <c r="P350" s="231">
        <v>0</v>
      </c>
    </row>
    <row r="351" spans="1:16" s="255" customFormat="1" ht="15">
      <c r="A351" s="247">
        <v>8</v>
      </c>
      <c r="B351" s="231">
        <v>0</v>
      </c>
      <c r="C351" s="231">
        <v>0</v>
      </c>
      <c r="D351" s="231">
        <v>5.0103</v>
      </c>
      <c r="E351" s="231">
        <v>1.5299</v>
      </c>
      <c r="F351" s="231">
        <v>6.0636999999999999</v>
      </c>
      <c r="G351" s="231">
        <v>1.4859</v>
      </c>
      <c r="H351" s="231">
        <v>7.8223000000000003</v>
      </c>
      <c r="I351" s="231">
        <v>1.3540000000000001</v>
      </c>
      <c r="J351" s="231">
        <v>8.032</v>
      </c>
      <c r="K351" s="231">
        <v>0.96130000000000004</v>
      </c>
      <c r="L351" s="231">
        <v>5.9877000000000002</v>
      </c>
      <c r="M351" s="231">
        <v>2.7267999999999999</v>
      </c>
      <c r="N351" s="231">
        <v>0</v>
      </c>
      <c r="O351" s="231">
        <v>0</v>
      </c>
      <c r="P351" s="231">
        <v>0</v>
      </c>
    </row>
    <row r="352" spans="1:16" s="255" customFormat="1" ht="15">
      <c r="A352" s="247">
        <v>9</v>
      </c>
      <c r="B352" s="231">
        <v>0</v>
      </c>
      <c r="C352" s="231">
        <v>0</v>
      </c>
      <c r="D352" s="231">
        <v>4.8925000000000001</v>
      </c>
      <c r="E352" s="231">
        <v>1.4849000000000001</v>
      </c>
      <c r="F352" s="231">
        <v>5.7845000000000004</v>
      </c>
      <c r="G352" s="231">
        <v>1.4421999999999999</v>
      </c>
      <c r="H352" s="231">
        <v>7.4497999999999998</v>
      </c>
      <c r="I352" s="231">
        <v>1.3141</v>
      </c>
      <c r="J352" s="231">
        <v>7.7435</v>
      </c>
      <c r="K352" s="231">
        <v>0.93300000000000005</v>
      </c>
      <c r="L352" s="231">
        <v>5.8160999999999996</v>
      </c>
      <c r="M352" s="231">
        <v>2.6465999999999998</v>
      </c>
      <c r="N352" s="231">
        <v>0</v>
      </c>
      <c r="O352" s="231">
        <v>0</v>
      </c>
      <c r="P352" s="231">
        <v>0</v>
      </c>
    </row>
    <row r="353" spans="1:16" s="255" customFormat="1" ht="15">
      <c r="A353" s="247">
        <v>10</v>
      </c>
      <c r="B353" s="231">
        <v>0</v>
      </c>
      <c r="C353" s="231">
        <v>0</v>
      </c>
      <c r="D353" s="231">
        <v>4.7746000000000004</v>
      </c>
      <c r="E353" s="231">
        <v>1.4399</v>
      </c>
      <c r="F353" s="231">
        <v>5.5052000000000003</v>
      </c>
      <c r="G353" s="231">
        <v>1.3985000000000001</v>
      </c>
      <c r="H353" s="231">
        <v>7.0773999999999999</v>
      </c>
      <c r="I353" s="231">
        <v>1.2743</v>
      </c>
      <c r="J353" s="231">
        <v>7.4550000000000001</v>
      </c>
      <c r="K353" s="231">
        <v>0.90469999999999995</v>
      </c>
      <c r="L353" s="231">
        <v>5.6444000000000001</v>
      </c>
      <c r="M353" s="231">
        <v>2.5663999999999998</v>
      </c>
      <c r="N353" s="231">
        <v>0</v>
      </c>
      <c r="O353" s="231">
        <v>0</v>
      </c>
      <c r="P353" s="231">
        <v>0</v>
      </c>
    </row>
    <row r="354" spans="1:16" s="255" customFormat="1" ht="15">
      <c r="A354" s="247">
        <v>11</v>
      </c>
      <c r="B354" s="231">
        <v>0</v>
      </c>
      <c r="C354" s="231">
        <v>0</v>
      </c>
      <c r="D354" s="231">
        <v>4.6567999999999996</v>
      </c>
      <c r="E354" s="231">
        <v>1.3949</v>
      </c>
      <c r="F354" s="231">
        <v>5.2259000000000002</v>
      </c>
      <c r="G354" s="231">
        <v>1.3548</v>
      </c>
      <c r="H354" s="231">
        <v>6.7050000000000001</v>
      </c>
      <c r="I354" s="231">
        <v>1.2344999999999999</v>
      </c>
      <c r="J354" s="231">
        <v>7.1664000000000003</v>
      </c>
      <c r="K354" s="231">
        <v>0.87649999999999995</v>
      </c>
      <c r="L354" s="231">
        <v>5.4726999999999997</v>
      </c>
      <c r="M354" s="231">
        <v>2.4862000000000002</v>
      </c>
      <c r="N354" s="231">
        <v>0</v>
      </c>
      <c r="O354" s="231">
        <v>0</v>
      </c>
      <c r="P354" s="231">
        <v>0</v>
      </c>
    </row>
    <row r="355" spans="1:16" s="255" customFormat="1" ht="15">
      <c r="A355" s="247">
        <v>12</v>
      </c>
      <c r="B355" s="231">
        <v>0</v>
      </c>
      <c r="C355" s="231">
        <v>0</v>
      </c>
      <c r="D355" s="231">
        <v>4.5388999999999999</v>
      </c>
      <c r="E355" s="231">
        <v>1.3499000000000001</v>
      </c>
      <c r="F355" s="231">
        <v>4.9466000000000001</v>
      </c>
      <c r="G355" s="231">
        <v>1.3110999999999999</v>
      </c>
      <c r="H355" s="231">
        <v>6.3324999999999996</v>
      </c>
      <c r="I355" s="231">
        <v>1.1947000000000001</v>
      </c>
      <c r="J355" s="231">
        <v>6.8779000000000003</v>
      </c>
      <c r="K355" s="231">
        <v>0.84819999999999995</v>
      </c>
      <c r="L355" s="231">
        <v>5.3010000000000002</v>
      </c>
      <c r="M355" s="231">
        <v>2.4060000000000001</v>
      </c>
      <c r="N355" s="231">
        <v>0</v>
      </c>
      <c r="O355" s="231">
        <v>0</v>
      </c>
      <c r="P355" s="231">
        <v>0</v>
      </c>
    </row>
    <row r="356" spans="1:16" s="255" customFormat="1" ht="15">
      <c r="A356" s="247">
        <v>13</v>
      </c>
      <c r="B356" s="231">
        <v>0</v>
      </c>
      <c r="C356" s="231">
        <v>0</v>
      </c>
      <c r="D356" s="231">
        <v>4.4211</v>
      </c>
      <c r="E356" s="231">
        <v>1.3048999999999999</v>
      </c>
      <c r="F356" s="231">
        <v>4.6673</v>
      </c>
      <c r="G356" s="231">
        <v>1.2674000000000001</v>
      </c>
      <c r="H356" s="231">
        <v>5.9600999999999997</v>
      </c>
      <c r="I356" s="231">
        <v>1.1549</v>
      </c>
      <c r="J356" s="231">
        <v>6.5894000000000004</v>
      </c>
      <c r="K356" s="231">
        <v>0.81989999999999996</v>
      </c>
      <c r="L356" s="231">
        <v>5.1292999999999997</v>
      </c>
      <c r="M356" s="231">
        <v>2.3258000000000001</v>
      </c>
      <c r="N356" s="231">
        <v>0</v>
      </c>
      <c r="O356" s="231">
        <v>0</v>
      </c>
      <c r="P356" s="231">
        <v>0</v>
      </c>
    </row>
    <row r="357" spans="1:16" s="255" customFormat="1" ht="15">
      <c r="A357" s="247">
        <v>14</v>
      </c>
      <c r="B357" s="231">
        <v>0</v>
      </c>
      <c r="C357" s="231">
        <v>0</v>
      </c>
      <c r="D357" s="231">
        <v>4.3032000000000004</v>
      </c>
      <c r="E357" s="231">
        <v>1.2599</v>
      </c>
      <c r="F357" s="231">
        <v>4.3879999999999999</v>
      </c>
      <c r="G357" s="231">
        <v>1.2237</v>
      </c>
      <c r="H357" s="231">
        <v>5.5876999999999999</v>
      </c>
      <c r="I357" s="231">
        <v>1.115</v>
      </c>
      <c r="J357" s="231">
        <v>6.3009000000000004</v>
      </c>
      <c r="K357" s="231">
        <v>0.79159999999999997</v>
      </c>
      <c r="L357" s="231">
        <v>4.9576000000000002</v>
      </c>
      <c r="M357" s="231">
        <v>2.2456</v>
      </c>
      <c r="N357" s="231">
        <v>0</v>
      </c>
      <c r="O357" s="231">
        <v>0</v>
      </c>
      <c r="P357" s="231">
        <v>0</v>
      </c>
    </row>
    <row r="358" spans="1:16" s="255" customFormat="1" ht="15">
      <c r="A358" s="247">
        <v>15</v>
      </c>
      <c r="B358" s="231">
        <v>0</v>
      </c>
      <c r="C358" s="231">
        <v>0</v>
      </c>
      <c r="D358" s="231">
        <v>4.1853999999999996</v>
      </c>
      <c r="E358" s="231">
        <v>1.2149000000000001</v>
      </c>
      <c r="F358" s="231">
        <v>4.1086999999999998</v>
      </c>
      <c r="G358" s="231">
        <v>1.18</v>
      </c>
      <c r="H358" s="231">
        <v>5.2152000000000003</v>
      </c>
      <c r="I358" s="231">
        <v>1.0751999999999999</v>
      </c>
      <c r="J358" s="231">
        <v>6.0124000000000004</v>
      </c>
      <c r="K358" s="231">
        <v>0.76339999999999997</v>
      </c>
      <c r="L358" s="231">
        <v>4.7858999999999998</v>
      </c>
      <c r="M358" s="231">
        <v>2.1654</v>
      </c>
      <c r="N358" s="231">
        <v>0</v>
      </c>
      <c r="O358" s="231">
        <v>0</v>
      </c>
      <c r="P358" s="231">
        <v>0</v>
      </c>
    </row>
    <row r="359" spans="1:16" s="255" customFormat="1" ht="15">
      <c r="A359" s="247">
        <v>16</v>
      </c>
      <c r="B359" s="231">
        <v>0</v>
      </c>
      <c r="C359" s="231">
        <v>0</v>
      </c>
      <c r="D359" s="231">
        <v>4.0674999999999999</v>
      </c>
      <c r="E359" s="231">
        <v>1.1698999999999999</v>
      </c>
      <c r="F359" s="231">
        <v>3.8294000000000001</v>
      </c>
      <c r="G359" s="231">
        <v>1.1363000000000001</v>
      </c>
      <c r="H359" s="231">
        <v>4.8428000000000004</v>
      </c>
      <c r="I359" s="231">
        <v>1.0354000000000001</v>
      </c>
      <c r="J359" s="231">
        <v>5.7237999999999998</v>
      </c>
      <c r="K359" s="231">
        <v>0.73509999999999998</v>
      </c>
      <c r="L359" s="231">
        <v>4.6143000000000001</v>
      </c>
      <c r="M359" s="231">
        <v>2.0851999999999999</v>
      </c>
      <c r="N359" s="231">
        <v>0</v>
      </c>
      <c r="O359" s="231">
        <v>0</v>
      </c>
      <c r="P359" s="231">
        <v>0</v>
      </c>
    </row>
    <row r="360" spans="1:16" s="255" customFormat="1" ht="15">
      <c r="A360" s="247">
        <v>17</v>
      </c>
      <c r="B360" s="231">
        <v>0</v>
      </c>
      <c r="C360" s="231">
        <v>0</v>
      </c>
      <c r="D360" s="231">
        <v>3.9497</v>
      </c>
      <c r="E360" s="231">
        <v>1.1249</v>
      </c>
      <c r="F360" s="231">
        <v>3.5501</v>
      </c>
      <c r="G360" s="231">
        <v>1.0926</v>
      </c>
      <c r="H360" s="231">
        <v>4.4703999999999997</v>
      </c>
      <c r="I360" s="231">
        <v>0.99560000000000004</v>
      </c>
      <c r="J360" s="231">
        <v>5.4352999999999998</v>
      </c>
      <c r="K360" s="231">
        <v>0.70679999999999998</v>
      </c>
      <c r="L360" s="231">
        <v>4.4425999999999997</v>
      </c>
      <c r="M360" s="231">
        <v>2.0049999999999999</v>
      </c>
      <c r="N360" s="231">
        <v>0</v>
      </c>
      <c r="O360" s="231">
        <v>0</v>
      </c>
      <c r="P360" s="231">
        <v>0</v>
      </c>
    </row>
    <row r="361" spans="1:16" s="255" customFormat="1" ht="15">
      <c r="A361" s="247">
        <v>18</v>
      </c>
      <c r="B361" s="231">
        <v>0</v>
      </c>
      <c r="C361" s="231">
        <v>0</v>
      </c>
      <c r="D361" s="231">
        <v>3.8317999999999999</v>
      </c>
      <c r="E361" s="231">
        <v>1.0799000000000001</v>
      </c>
      <c r="F361" s="231">
        <v>3.2707999999999999</v>
      </c>
      <c r="G361" s="231">
        <v>1.0488999999999999</v>
      </c>
      <c r="H361" s="231">
        <v>4.0979000000000001</v>
      </c>
      <c r="I361" s="231">
        <v>0.95569999999999999</v>
      </c>
      <c r="J361" s="231">
        <v>5.1467999999999998</v>
      </c>
      <c r="K361" s="231">
        <v>0.67859999999999998</v>
      </c>
      <c r="L361" s="231">
        <v>4.2709000000000001</v>
      </c>
      <c r="M361" s="231">
        <v>1.9248000000000001</v>
      </c>
      <c r="N361" s="231">
        <v>4.5978000000000003</v>
      </c>
      <c r="O361" s="231">
        <v>1.6651</v>
      </c>
      <c r="P361" s="231">
        <v>0</v>
      </c>
    </row>
    <row r="362" spans="1:16" s="255" customFormat="1" ht="15">
      <c r="A362" s="247">
        <v>19</v>
      </c>
      <c r="B362" s="231">
        <v>0</v>
      </c>
      <c r="C362" s="231">
        <v>0</v>
      </c>
      <c r="D362" s="231">
        <v>3.9653999999999998</v>
      </c>
      <c r="E362" s="231">
        <v>1.0712999999999999</v>
      </c>
      <c r="F362" s="231">
        <v>3.3397999999999999</v>
      </c>
      <c r="G362" s="231">
        <v>1.0442</v>
      </c>
      <c r="H362" s="231">
        <v>4.1055999999999999</v>
      </c>
      <c r="I362" s="231">
        <v>0.95169999999999999</v>
      </c>
      <c r="J362" s="231">
        <v>4.9741</v>
      </c>
      <c r="K362" s="231">
        <v>0.75009999999999999</v>
      </c>
      <c r="L362" s="231">
        <v>4.1261000000000001</v>
      </c>
      <c r="M362" s="231">
        <v>1.9088000000000001</v>
      </c>
      <c r="N362" s="231">
        <v>4.4701000000000004</v>
      </c>
      <c r="O362" s="231">
        <v>1.6189</v>
      </c>
      <c r="P362" s="231">
        <v>0</v>
      </c>
    </row>
    <row r="363" spans="1:16" s="255" customFormat="1" ht="15">
      <c r="A363" s="247">
        <v>20</v>
      </c>
      <c r="B363" s="231">
        <v>0</v>
      </c>
      <c r="C363" s="231">
        <v>0</v>
      </c>
      <c r="D363" s="231">
        <v>4.0990000000000002</v>
      </c>
      <c r="E363" s="231">
        <v>1.0627</v>
      </c>
      <c r="F363" s="231">
        <v>3.4087999999999998</v>
      </c>
      <c r="G363" s="231">
        <v>1.0396000000000001</v>
      </c>
      <c r="H363" s="231">
        <v>4.1132</v>
      </c>
      <c r="I363" s="231">
        <v>0.9476</v>
      </c>
      <c r="J363" s="231">
        <v>4.8014999999999999</v>
      </c>
      <c r="K363" s="231">
        <v>0.82169999999999999</v>
      </c>
      <c r="L363" s="231">
        <v>3.9811999999999999</v>
      </c>
      <c r="M363" s="231">
        <v>1.8928</v>
      </c>
      <c r="N363" s="231">
        <v>4.3423999999999996</v>
      </c>
      <c r="O363" s="231">
        <v>1.5726</v>
      </c>
      <c r="P363" s="231">
        <v>0</v>
      </c>
    </row>
    <row r="364" spans="1:16" s="255" customFormat="1" ht="15">
      <c r="A364" s="247">
        <v>21</v>
      </c>
      <c r="B364" s="231">
        <v>0</v>
      </c>
      <c r="C364" s="231">
        <v>0</v>
      </c>
      <c r="D364" s="231">
        <v>4.1927000000000003</v>
      </c>
      <c r="E364" s="231">
        <v>1.3340000000000001</v>
      </c>
      <c r="F364" s="231">
        <v>3.3512</v>
      </c>
      <c r="G364" s="231">
        <v>1.319</v>
      </c>
      <c r="H364" s="231">
        <v>3.9462999999999999</v>
      </c>
      <c r="I364" s="231">
        <v>1.2559</v>
      </c>
      <c r="J364" s="231">
        <v>4.2122000000000002</v>
      </c>
      <c r="K364" s="231">
        <v>1.0563</v>
      </c>
      <c r="L364" s="231">
        <v>3.6494</v>
      </c>
      <c r="M364" s="231">
        <v>2.3426</v>
      </c>
      <c r="N364" s="231">
        <v>3.7709999999999999</v>
      </c>
      <c r="O364" s="231">
        <v>1.8218000000000001</v>
      </c>
      <c r="P364" s="231">
        <v>0</v>
      </c>
    </row>
    <row r="365" spans="1:16" s="255" customFormat="1" ht="15">
      <c r="A365" s="247">
        <v>22</v>
      </c>
      <c r="B365" s="231">
        <v>0</v>
      </c>
      <c r="C365" s="231">
        <v>0</v>
      </c>
      <c r="D365" s="231">
        <v>4.3960999999999997</v>
      </c>
      <c r="E365" s="231">
        <v>1.3190999999999999</v>
      </c>
      <c r="F365" s="231">
        <v>3.4241000000000001</v>
      </c>
      <c r="G365" s="231">
        <v>1.3071999999999999</v>
      </c>
      <c r="H365" s="231">
        <v>3.9967000000000001</v>
      </c>
      <c r="I365" s="231">
        <v>1.2483</v>
      </c>
      <c r="J365" s="231">
        <v>4.0697999999999999</v>
      </c>
      <c r="K365" s="231">
        <v>1.0556000000000001</v>
      </c>
      <c r="L365" s="231">
        <v>3.5158999999999998</v>
      </c>
      <c r="M365" s="231">
        <v>2.3010999999999999</v>
      </c>
      <c r="N365" s="231">
        <v>3.6566999999999998</v>
      </c>
      <c r="O365" s="231">
        <v>1.7665999999999999</v>
      </c>
      <c r="P365" s="231">
        <v>0</v>
      </c>
    </row>
    <row r="366" spans="1:16" s="255" customFormat="1" ht="15">
      <c r="A366" s="247">
        <v>23</v>
      </c>
      <c r="B366" s="231">
        <v>0</v>
      </c>
      <c r="C366" s="231">
        <v>0</v>
      </c>
      <c r="D366" s="231">
        <v>4.5995999999999997</v>
      </c>
      <c r="E366" s="231">
        <v>1.3043</v>
      </c>
      <c r="F366" s="231">
        <v>3.4969999999999999</v>
      </c>
      <c r="G366" s="231">
        <v>1.2954000000000001</v>
      </c>
      <c r="H366" s="231">
        <v>4.0471000000000004</v>
      </c>
      <c r="I366" s="231">
        <v>1.2405999999999999</v>
      </c>
      <c r="J366" s="231">
        <v>3.9274</v>
      </c>
      <c r="K366" s="231">
        <v>1.0548999999999999</v>
      </c>
      <c r="L366" s="231">
        <v>3.3824999999999998</v>
      </c>
      <c r="M366" s="231">
        <v>2.2595999999999998</v>
      </c>
      <c r="N366" s="231">
        <v>3.5425</v>
      </c>
      <c r="O366" s="231">
        <v>1.7114</v>
      </c>
      <c r="P366" s="231">
        <v>0</v>
      </c>
    </row>
    <row r="367" spans="1:16" s="255" customFormat="1" ht="15">
      <c r="A367" s="247">
        <v>24</v>
      </c>
      <c r="B367" s="231">
        <v>0</v>
      </c>
      <c r="C367" s="231">
        <v>0</v>
      </c>
      <c r="D367" s="231">
        <v>4.8030999999999997</v>
      </c>
      <c r="E367" s="231">
        <v>1.2895000000000001</v>
      </c>
      <c r="F367" s="231">
        <v>3.5699000000000001</v>
      </c>
      <c r="G367" s="231">
        <v>1.2836000000000001</v>
      </c>
      <c r="H367" s="231">
        <v>4.0975000000000001</v>
      </c>
      <c r="I367" s="231">
        <v>1.2330000000000001</v>
      </c>
      <c r="J367" s="231">
        <v>3.7850999999999999</v>
      </c>
      <c r="K367" s="231">
        <v>1.0542</v>
      </c>
      <c r="L367" s="231">
        <v>3.2490999999999999</v>
      </c>
      <c r="M367" s="231">
        <v>2.2181000000000002</v>
      </c>
      <c r="N367" s="231">
        <v>3.4281999999999999</v>
      </c>
      <c r="O367" s="231">
        <v>1.6561999999999999</v>
      </c>
      <c r="P367" s="231">
        <v>0</v>
      </c>
    </row>
    <row r="368" spans="1:16" s="255" customFormat="1" ht="15">
      <c r="A368" s="247">
        <v>25</v>
      </c>
      <c r="B368" s="231">
        <v>0</v>
      </c>
      <c r="C368" s="231">
        <v>0</v>
      </c>
      <c r="D368" s="231">
        <v>5.0065999999999997</v>
      </c>
      <c r="E368" s="231">
        <v>1.2746</v>
      </c>
      <c r="F368" s="231">
        <v>3.6429</v>
      </c>
      <c r="G368" s="231">
        <v>1.2718</v>
      </c>
      <c r="H368" s="231">
        <v>4.1478999999999999</v>
      </c>
      <c r="I368" s="231">
        <v>1.2253000000000001</v>
      </c>
      <c r="J368" s="231">
        <v>3.6427</v>
      </c>
      <c r="K368" s="231">
        <v>1.0535000000000001</v>
      </c>
      <c r="L368" s="231">
        <v>3.1156999999999999</v>
      </c>
      <c r="M368" s="231">
        <v>2.1766000000000001</v>
      </c>
      <c r="N368" s="231">
        <v>3.3138999999999998</v>
      </c>
      <c r="O368" s="231">
        <v>1.6009</v>
      </c>
      <c r="P368" s="231">
        <v>0</v>
      </c>
    </row>
    <row r="369" spans="1:16" s="255" customFormat="1" ht="15">
      <c r="A369" s="247">
        <v>26</v>
      </c>
      <c r="B369" s="231">
        <v>0</v>
      </c>
      <c r="C369" s="231">
        <v>0</v>
      </c>
      <c r="D369" s="231">
        <v>5.2100999999999997</v>
      </c>
      <c r="E369" s="231">
        <v>1.2598</v>
      </c>
      <c r="F369" s="231">
        <v>3.7158000000000002</v>
      </c>
      <c r="G369" s="231">
        <v>1.26</v>
      </c>
      <c r="H369" s="231">
        <v>4.1982999999999997</v>
      </c>
      <c r="I369" s="231">
        <v>1.2177</v>
      </c>
      <c r="J369" s="231">
        <v>3.5003000000000002</v>
      </c>
      <c r="K369" s="231">
        <v>1.0528</v>
      </c>
      <c r="L369" s="231">
        <v>2.9822000000000002</v>
      </c>
      <c r="M369" s="231">
        <v>2.1351</v>
      </c>
      <c r="N369" s="231">
        <v>3.1997</v>
      </c>
      <c r="O369" s="231">
        <v>1.5457000000000001</v>
      </c>
      <c r="P369" s="231">
        <v>0</v>
      </c>
    </row>
    <row r="370" spans="1:16" s="255" customFormat="1" ht="15">
      <c r="A370" s="247">
        <v>27</v>
      </c>
      <c r="B370" s="231">
        <v>0</v>
      </c>
      <c r="C370" s="231">
        <v>0</v>
      </c>
      <c r="D370" s="231">
        <v>5.4135999999999997</v>
      </c>
      <c r="E370" s="231">
        <v>1.2450000000000001</v>
      </c>
      <c r="F370" s="231">
        <v>3.7887</v>
      </c>
      <c r="G370" s="231">
        <v>1.2481</v>
      </c>
      <c r="H370" s="231">
        <v>4.2487000000000004</v>
      </c>
      <c r="I370" s="231">
        <v>1.21</v>
      </c>
      <c r="J370" s="231">
        <v>3.3578999999999999</v>
      </c>
      <c r="K370" s="231">
        <v>1.0521</v>
      </c>
      <c r="L370" s="231">
        <v>2.8488000000000002</v>
      </c>
      <c r="M370" s="231">
        <v>2.0935999999999999</v>
      </c>
      <c r="N370" s="231">
        <v>3.0853999999999999</v>
      </c>
      <c r="O370" s="231">
        <v>1.4904999999999999</v>
      </c>
      <c r="P370" s="231">
        <v>0</v>
      </c>
    </row>
    <row r="371" spans="1:16" s="255" customFormat="1" ht="15">
      <c r="A371" s="247">
        <v>28</v>
      </c>
      <c r="B371" s="231">
        <v>0</v>
      </c>
      <c r="C371" s="231">
        <v>0</v>
      </c>
      <c r="D371" s="231">
        <v>5.6170999999999998</v>
      </c>
      <c r="E371" s="231">
        <v>1.2301</v>
      </c>
      <c r="F371" s="231">
        <v>3.8616999999999999</v>
      </c>
      <c r="G371" s="231">
        <v>1.2363</v>
      </c>
      <c r="H371" s="231">
        <v>4.2991000000000001</v>
      </c>
      <c r="I371" s="231">
        <v>1.2023999999999999</v>
      </c>
      <c r="J371" s="231">
        <v>3.2155999999999998</v>
      </c>
      <c r="K371" s="231">
        <v>1.0513999999999999</v>
      </c>
      <c r="L371" s="231">
        <v>2.7153999999999998</v>
      </c>
      <c r="M371" s="231">
        <v>2.0520999999999998</v>
      </c>
      <c r="N371" s="231">
        <v>2.9710999999999999</v>
      </c>
      <c r="O371" s="231">
        <v>1.4353</v>
      </c>
      <c r="P371" s="231">
        <v>0</v>
      </c>
    </row>
    <row r="372" spans="1:16" s="255" customFormat="1" ht="15">
      <c r="A372" s="247">
        <v>29</v>
      </c>
      <c r="B372" s="231">
        <v>0</v>
      </c>
      <c r="C372" s="231">
        <v>0</v>
      </c>
      <c r="D372" s="231">
        <v>5.8205999999999998</v>
      </c>
      <c r="E372" s="231">
        <v>1.2153</v>
      </c>
      <c r="F372" s="231">
        <v>3.9346000000000001</v>
      </c>
      <c r="G372" s="231">
        <v>1.2244999999999999</v>
      </c>
      <c r="H372" s="231">
        <v>4.3494999999999999</v>
      </c>
      <c r="I372" s="231">
        <v>1.1947000000000001</v>
      </c>
      <c r="J372" s="231">
        <v>3.0731999999999999</v>
      </c>
      <c r="K372" s="231">
        <v>1.0507</v>
      </c>
      <c r="L372" s="231">
        <v>2.5819999999999999</v>
      </c>
      <c r="M372" s="231">
        <v>2.0106000000000002</v>
      </c>
      <c r="N372" s="231">
        <v>2.8567999999999998</v>
      </c>
      <c r="O372" s="231">
        <v>1.3801000000000001</v>
      </c>
      <c r="P372" s="231">
        <v>0</v>
      </c>
    </row>
    <row r="373" spans="1:16" s="255" customFormat="1" ht="15">
      <c r="A373" s="247">
        <v>30</v>
      </c>
      <c r="B373" s="231">
        <v>0</v>
      </c>
      <c r="C373" s="231">
        <v>0</v>
      </c>
      <c r="D373" s="231">
        <v>6.0240999999999998</v>
      </c>
      <c r="E373" s="231">
        <v>1.2004999999999999</v>
      </c>
      <c r="F373" s="231">
        <v>4.0075000000000003</v>
      </c>
      <c r="G373" s="231">
        <v>1.2126999999999999</v>
      </c>
      <c r="H373" s="231">
        <v>4.3998999999999997</v>
      </c>
      <c r="I373" s="231">
        <v>1.1871</v>
      </c>
      <c r="J373" s="231">
        <v>2.9308000000000001</v>
      </c>
      <c r="K373" s="231">
        <v>1.05</v>
      </c>
      <c r="L373" s="231">
        <v>2.4485000000000001</v>
      </c>
      <c r="M373" s="231">
        <v>1.9691000000000001</v>
      </c>
      <c r="N373" s="231">
        <v>2.7425999999999999</v>
      </c>
      <c r="O373" s="231">
        <v>1.3249</v>
      </c>
      <c r="P373" s="231">
        <v>0</v>
      </c>
    </row>
    <row r="374" spans="1:16" s="255" customFormat="1" ht="15">
      <c r="A374" s="247">
        <v>31</v>
      </c>
      <c r="B374" s="231">
        <v>0</v>
      </c>
      <c r="C374" s="231">
        <v>0</v>
      </c>
      <c r="D374" s="231">
        <v>5.9802</v>
      </c>
      <c r="E374" s="231">
        <v>1.1886000000000001</v>
      </c>
      <c r="F374" s="231">
        <v>4.0155000000000003</v>
      </c>
      <c r="G374" s="231">
        <v>1.2027000000000001</v>
      </c>
      <c r="H374" s="231">
        <v>4.3346999999999998</v>
      </c>
      <c r="I374" s="231">
        <v>1.1791</v>
      </c>
      <c r="J374" s="231">
        <v>2.9828999999999999</v>
      </c>
      <c r="K374" s="231">
        <v>1.0494000000000001</v>
      </c>
      <c r="L374" s="231">
        <v>2.4605999999999999</v>
      </c>
      <c r="M374" s="231">
        <v>1.9348000000000001</v>
      </c>
      <c r="N374" s="231">
        <v>2.6812</v>
      </c>
      <c r="O374" s="231">
        <v>1.3222</v>
      </c>
      <c r="P374" s="231">
        <v>0</v>
      </c>
    </row>
    <row r="375" spans="1:16" s="255" customFormat="1" ht="15">
      <c r="A375" s="247">
        <v>32</v>
      </c>
      <c r="B375" s="231">
        <v>0</v>
      </c>
      <c r="C375" s="231">
        <v>0</v>
      </c>
      <c r="D375" s="231">
        <v>5.9363999999999999</v>
      </c>
      <c r="E375" s="231">
        <v>1.1767000000000001</v>
      </c>
      <c r="F375" s="231">
        <v>4.0236000000000001</v>
      </c>
      <c r="G375" s="231">
        <v>1.1928000000000001</v>
      </c>
      <c r="H375" s="231">
        <v>4.2694000000000001</v>
      </c>
      <c r="I375" s="231">
        <v>1.1711</v>
      </c>
      <c r="J375" s="231">
        <v>3.0350000000000001</v>
      </c>
      <c r="K375" s="231">
        <v>1.0487</v>
      </c>
      <c r="L375" s="231">
        <v>2.4725999999999999</v>
      </c>
      <c r="M375" s="231">
        <v>1.9004000000000001</v>
      </c>
      <c r="N375" s="231">
        <v>2.6198000000000001</v>
      </c>
      <c r="O375" s="231">
        <v>1.3196000000000001</v>
      </c>
      <c r="P375" s="231">
        <v>0</v>
      </c>
    </row>
    <row r="376" spans="1:16" s="255" customFormat="1" ht="15">
      <c r="A376" s="247">
        <v>33</v>
      </c>
      <c r="B376" s="231">
        <v>0</v>
      </c>
      <c r="C376" s="231">
        <v>0</v>
      </c>
      <c r="D376" s="231">
        <v>6.4817999999999998</v>
      </c>
      <c r="E376" s="231">
        <v>1.2813000000000001</v>
      </c>
      <c r="F376" s="231">
        <v>4.4347000000000003</v>
      </c>
      <c r="G376" s="231">
        <v>1.3011999999999999</v>
      </c>
      <c r="H376" s="231">
        <v>4.6246</v>
      </c>
      <c r="I376" s="231">
        <v>1.2794000000000001</v>
      </c>
      <c r="J376" s="231">
        <v>3.3957999999999999</v>
      </c>
      <c r="K376" s="231">
        <v>1.1528</v>
      </c>
      <c r="L376" s="231">
        <v>2.7330999999999999</v>
      </c>
      <c r="M376" s="231">
        <v>2.0527000000000002</v>
      </c>
      <c r="N376" s="231">
        <v>2.8142999999999998</v>
      </c>
      <c r="O376" s="231">
        <v>1.4486000000000001</v>
      </c>
      <c r="P376" s="231">
        <v>0</v>
      </c>
    </row>
    <row r="377" spans="1:16" s="255" customFormat="1" ht="15">
      <c r="A377" s="247">
        <v>34</v>
      </c>
      <c r="B377" s="231">
        <v>0</v>
      </c>
      <c r="C377" s="231">
        <v>0</v>
      </c>
      <c r="D377" s="231">
        <v>6.4335000000000004</v>
      </c>
      <c r="E377" s="231">
        <v>1.2682</v>
      </c>
      <c r="F377" s="231">
        <v>4.4436</v>
      </c>
      <c r="G377" s="231">
        <v>1.2902</v>
      </c>
      <c r="H377" s="231">
        <v>4.5529000000000002</v>
      </c>
      <c r="I377" s="231">
        <v>1.2705</v>
      </c>
      <c r="J377" s="231">
        <v>3.4531000000000001</v>
      </c>
      <c r="K377" s="231">
        <v>1.1519999999999999</v>
      </c>
      <c r="L377" s="231">
        <v>2.7463000000000002</v>
      </c>
      <c r="M377" s="231">
        <v>2.0150000000000001</v>
      </c>
      <c r="N377" s="231">
        <v>2.7467999999999999</v>
      </c>
      <c r="O377" s="231">
        <v>1.4456</v>
      </c>
      <c r="P377" s="231">
        <v>0</v>
      </c>
    </row>
    <row r="378" spans="1:16" s="255" customFormat="1" ht="15">
      <c r="A378" s="247">
        <v>35</v>
      </c>
      <c r="B378" s="231">
        <v>0</v>
      </c>
      <c r="C378" s="231">
        <v>0</v>
      </c>
      <c r="D378" s="231">
        <v>6.3853</v>
      </c>
      <c r="E378" s="231">
        <v>1.2551000000000001</v>
      </c>
      <c r="F378" s="231">
        <v>4.4523999999999999</v>
      </c>
      <c r="G378" s="231">
        <v>1.2793000000000001</v>
      </c>
      <c r="H378" s="231">
        <v>4.4812000000000003</v>
      </c>
      <c r="I378" s="231">
        <v>1.2617</v>
      </c>
      <c r="J378" s="231">
        <v>3.5104000000000002</v>
      </c>
      <c r="K378" s="231">
        <v>1.1512</v>
      </c>
      <c r="L378" s="231">
        <v>2.7595000000000001</v>
      </c>
      <c r="M378" s="231">
        <v>1.9772000000000001</v>
      </c>
      <c r="N378" s="231">
        <v>2.6793</v>
      </c>
      <c r="O378" s="231">
        <v>1.4427000000000001</v>
      </c>
      <c r="P378" s="231">
        <v>0</v>
      </c>
    </row>
    <row r="379" spans="1:16" s="255" customFormat="1" ht="15">
      <c r="A379" s="247">
        <v>36</v>
      </c>
      <c r="B379" s="231">
        <v>0</v>
      </c>
      <c r="C379" s="231">
        <v>0</v>
      </c>
      <c r="D379" s="231">
        <v>6.3371000000000004</v>
      </c>
      <c r="E379" s="231">
        <v>1.2421</v>
      </c>
      <c r="F379" s="231">
        <v>4.4611999999999998</v>
      </c>
      <c r="G379" s="231">
        <v>1.2684</v>
      </c>
      <c r="H379" s="231">
        <v>4.4093999999999998</v>
      </c>
      <c r="I379" s="231">
        <v>1.2528999999999999</v>
      </c>
      <c r="J379" s="231">
        <v>3.5676999999999999</v>
      </c>
      <c r="K379" s="231">
        <v>1.1505000000000001</v>
      </c>
      <c r="L379" s="231">
        <v>2.7728000000000002</v>
      </c>
      <c r="M379" s="231">
        <v>1.9394</v>
      </c>
      <c r="N379" s="231">
        <v>2.6118000000000001</v>
      </c>
      <c r="O379" s="231">
        <v>1.4397</v>
      </c>
      <c r="P379" s="231">
        <v>0</v>
      </c>
    </row>
    <row r="380" spans="1:16" s="255" customFormat="1" ht="15">
      <c r="A380" s="247">
        <v>37</v>
      </c>
      <c r="B380" s="231">
        <v>0</v>
      </c>
      <c r="C380" s="231">
        <v>0</v>
      </c>
      <c r="D380" s="231">
        <v>6.2888999999999999</v>
      </c>
      <c r="E380" s="231">
        <v>1.2290000000000001</v>
      </c>
      <c r="F380" s="231">
        <v>4.47</v>
      </c>
      <c r="G380" s="231">
        <v>1.2575000000000001</v>
      </c>
      <c r="H380" s="231">
        <v>4.3376999999999999</v>
      </c>
      <c r="I380" s="231">
        <v>1.2441</v>
      </c>
      <c r="J380" s="231">
        <v>3.625</v>
      </c>
      <c r="K380" s="231">
        <v>1.1496999999999999</v>
      </c>
      <c r="L380" s="231">
        <v>2.786</v>
      </c>
      <c r="M380" s="231">
        <v>1.9016999999999999</v>
      </c>
      <c r="N380" s="231">
        <v>2.5442999999999998</v>
      </c>
      <c r="O380" s="231">
        <v>1.4368000000000001</v>
      </c>
      <c r="P380" s="231">
        <v>0</v>
      </c>
    </row>
    <row r="381" spans="1:16" s="255" customFormat="1" ht="15">
      <c r="A381" s="247">
        <v>38</v>
      </c>
      <c r="B381" s="231">
        <v>0</v>
      </c>
      <c r="C381" s="231">
        <v>0</v>
      </c>
      <c r="D381" s="231">
        <v>6.2405999999999997</v>
      </c>
      <c r="E381" s="231">
        <v>1.2159</v>
      </c>
      <c r="F381" s="231">
        <v>4.4787999999999997</v>
      </c>
      <c r="G381" s="231">
        <v>1.2464999999999999</v>
      </c>
      <c r="H381" s="231">
        <v>4.2659000000000002</v>
      </c>
      <c r="I381" s="231">
        <v>1.2353000000000001</v>
      </c>
      <c r="J381" s="231">
        <v>3.6823000000000001</v>
      </c>
      <c r="K381" s="231">
        <v>1.1489</v>
      </c>
      <c r="L381" s="231">
        <v>2.7991999999999999</v>
      </c>
      <c r="M381" s="231">
        <v>1.8638999999999999</v>
      </c>
      <c r="N381" s="231">
        <v>2.4767999999999999</v>
      </c>
      <c r="O381" s="231">
        <v>1.4338</v>
      </c>
      <c r="P381" s="231">
        <v>0</v>
      </c>
    </row>
    <row r="382" spans="1:16" s="255" customFormat="1" ht="15">
      <c r="A382" s="247">
        <v>39</v>
      </c>
      <c r="B382" s="231">
        <v>0</v>
      </c>
      <c r="C382" s="231">
        <v>0</v>
      </c>
      <c r="D382" s="231">
        <v>6.1924000000000001</v>
      </c>
      <c r="E382" s="231">
        <v>1.2028000000000001</v>
      </c>
      <c r="F382" s="231">
        <v>4.4877000000000002</v>
      </c>
      <c r="G382" s="231">
        <v>1.2356</v>
      </c>
      <c r="H382" s="231">
        <v>4.1942000000000004</v>
      </c>
      <c r="I382" s="231">
        <v>1.2264999999999999</v>
      </c>
      <c r="J382" s="231">
        <v>3.7395999999999998</v>
      </c>
      <c r="K382" s="231">
        <v>1.1482000000000001</v>
      </c>
      <c r="L382" s="231">
        <v>2.8123999999999998</v>
      </c>
      <c r="M382" s="231">
        <v>1.8262</v>
      </c>
      <c r="N382" s="231">
        <v>2.4093</v>
      </c>
      <c r="O382" s="231">
        <v>1.4309000000000001</v>
      </c>
      <c r="P382" s="231">
        <v>0</v>
      </c>
    </row>
    <row r="383" spans="1:16" s="255" customFormat="1" ht="15">
      <c r="A383" s="247">
        <v>40</v>
      </c>
      <c r="B383" s="231">
        <v>0</v>
      </c>
      <c r="C383" s="231">
        <v>0</v>
      </c>
      <c r="D383" s="231">
        <v>6.1441999999999997</v>
      </c>
      <c r="E383" s="231">
        <v>1.1897</v>
      </c>
      <c r="F383" s="231">
        <v>4.4965000000000002</v>
      </c>
      <c r="G383" s="231">
        <v>1.2246999999999999</v>
      </c>
      <c r="H383" s="231">
        <v>4.1223999999999998</v>
      </c>
      <c r="I383" s="231">
        <v>1.2177</v>
      </c>
      <c r="J383" s="231">
        <v>3.7968999999999999</v>
      </c>
      <c r="K383" s="231">
        <v>1.1474</v>
      </c>
      <c r="L383" s="231">
        <v>2.8256999999999999</v>
      </c>
      <c r="M383" s="231">
        <v>1.7884</v>
      </c>
      <c r="N383" s="231">
        <v>2.3418000000000001</v>
      </c>
      <c r="O383" s="231">
        <v>1.4278999999999999</v>
      </c>
      <c r="P383" s="231">
        <v>0</v>
      </c>
    </row>
    <row r="384" spans="1:16" s="255" customFormat="1" ht="15">
      <c r="A384" s="247">
        <v>41</v>
      </c>
      <c r="B384" s="231">
        <v>0</v>
      </c>
      <c r="C384" s="231">
        <v>0</v>
      </c>
      <c r="D384" s="231">
        <v>6.0959000000000003</v>
      </c>
      <c r="E384" s="231">
        <v>1.1767000000000001</v>
      </c>
      <c r="F384" s="231">
        <v>4.5053000000000001</v>
      </c>
      <c r="G384" s="231">
        <v>1.2137</v>
      </c>
      <c r="H384" s="231">
        <v>4.0507</v>
      </c>
      <c r="I384" s="231">
        <v>1.2089000000000001</v>
      </c>
      <c r="J384" s="231">
        <v>3.8542000000000001</v>
      </c>
      <c r="K384" s="231">
        <v>1.1466000000000001</v>
      </c>
      <c r="L384" s="231">
        <v>2.8389000000000002</v>
      </c>
      <c r="M384" s="231">
        <v>1.7506999999999999</v>
      </c>
      <c r="N384" s="231">
        <v>2.2742</v>
      </c>
      <c r="O384" s="231">
        <v>1.425</v>
      </c>
      <c r="P384" s="231">
        <v>0</v>
      </c>
    </row>
    <row r="385" spans="1:16" s="255" customFormat="1" ht="15">
      <c r="A385" s="247">
        <v>42</v>
      </c>
      <c r="B385" s="231">
        <v>0</v>
      </c>
      <c r="C385" s="231">
        <v>0</v>
      </c>
      <c r="D385" s="231">
        <v>6.0476999999999999</v>
      </c>
      <c r="E385" s="231">
        <v>1.1636</v>
      </c>
      <c r="F385" s="231">
        <v>4.5141</v>
      </c>
      <c r="G385" s="231">
        <v>1.2028000000000001</v>
      </c>
      <c r="H385" s="231">
        <v>3.9788999999999999</v>
      </c>
      <c r="I385" s="231">
        <v>1.2000999999999999</v>
      </c>
      <c r="J385" s="231">
        <v>3.9115000000000002</v>
      </c>
      <c r="K385" s="231">
        <v>1.1458999999999999</v>
      </c>
      <c r="L385" s="231">
        <v>2.8521000000000001</v>
      </c>
      <c r="M385" s="231">
        <v>1.7129000000000001</v>
      </c>
      <c r="N385" s="231">
        <v>2.2067000000000001</v>
      </c>
      <c r="O385" s="231">
        <v>1.4219999999999999</v>
      </c>
      <c r="P385" s="231">
        <v>0</v>
      </c>
    </row>
    <row r="386" spans="1:16" s="255" customFormat="1" ht="15">
      <c r="A386" s="247">
        <v>43</v>
      </c>
      <c r="B386" s="231">
        <v>0</v>
      </c>
      <c r="C386" s="231">
        <v>0</v>
      </c>
      <c r="D386" s="231">
        <v>6.1441999999999997</v>
      </c>
      <c r="E386" s="231">
        <v>1.1609</v>
      </c>
      <c r="F386" s="231">
        <v>4.3705999999999996</v>
      </c>
      <c r="G386" s="231">
        <v>1.1973</v>
      </c>
      <c r="H386" s="231">
        <v>3.9258999999999999</v>
      </c>
      <c r="I386" s="231">
        <v>1.1964999999999999</v>
      </c>
      <c r="J386" s="231">
        <v>4.0148999999999999</v>
      </c>
      <c r="K386" s="231">
        <v>1.1451</v>
      </c>
      <c r="L386" s="231">
        <v>2.806</v>
      </c>
      <c r="M386" s="231">
        <v>1.7070000000000001</v>
      </c>
      <c r="N386" s="231">
        <v>2.1657000000000002</v>
      </c>
      <c r="O386" s="231">
        <v>1.4114</v>
      </c>
      <c r="P386" s="231">
        <v>0</v>
      </c>
    </row>
    <row r="387" spans="1:16" s="255" customFormat="1" ht="15">
      <c r="A387" s="247">
        <v>44</v>
      </c>
      <c r="B387" s="231">
        <v>0</v>
      </c>
      <c r="C387" s="231">
        <v>0</v>
      </c>
      <c r="D387" s="231">
        <v>6.2407000000000004</v>
      </c>
      <c r="E387" s="231">
        <v>1.1581999999999999</v>
      </c>
      <c r="F387" s="231">
        <v>4.2271000000000001</v>
      </c>
      <c r="G387" s="231">
        <v>1.1918</v>
      </c>
      <c r="H387" s="231">
        <v>3.8727999999999998</v>
      </c>
      <c r="I387" s="231">
        <v>1.1929000000000001</v>
      </c>
      <c r="J387" s="231">
        <v>4.1182999999999996</v>
      </c>
      <c r="K387" s="231">
        <v>1.1443000000000001</v>
      </c>
      <c r="L387" s="231">
        <v>2.7597999999999998</v>
      </c>
      <c r="M387" s="231">
        <v>1.7012</v>
      </c>
      <c r="N387" s="231">
        <v>2.1246</v>
      </c>
      <c r="O387" s="231">
        <v>1.4008</v>
      </c>
      <c r="P387" s="231">
        <v>0</v>
      </c>
    </row>
    <row r="388" spans="1:16" s="255" customFormat="1" ht="15">
      <c r="A388" s="247">
        <v>45</v>
      </c>
      <c r="B388" s="231">
        <v>0</v>
      </c>
      <c r="C388" s="231">
        <v>0</v>
      </c>
      <c r="D388" s="231">
        <v>6.9710000000000001</v>
      </c>
      <c r="E388" s="231">
        <v>1.2248000000000001</v>
      </c>
      <c r="F388" s="231">
        <v>4.492</v>
      </c>
      <c r="G388" s="231">
        <v>1.2575000000000001</v>
      </c>
      <c r="H388" s="231">
        <v>4.2016999999999998</v>
      </c>
      <c r="I388" s="231">
        <v>1.2605999999999999</v>
      </c>
      <c r="J388" s="231">
        <v>4.6439000000000004</v>
      </c>
      <c r="K388" s="231">
        <v>1.2121999999999999</v>
      </c>
      <c r="L388" s="231">
        <v>2.9849999999999999</v>
      </c>
      <c r="M388" s="231">
        <v>1.7969999999999999</v>
      </c>
      <c r="N388" s="231">
        <v>2.2917999999999998</v>
      </c>
      <c r="O388" s="231">
        <v>1.4737</v>
      </c>
      <c r="P388" s="231">
        <v>0</v>
      </c>
    </row>
    <row r="389" spans="1:16" s="255" customFormat="1" ht="15">
      <c r="A389" s="247">
        <v>46</v>
      </c>
      <c r="B389" s="231">
        <v>0</v>
      </c>
      <c r="C389" s="231">
        <v>0</v>
      </c>
      <c r="D389" s="231">
        <v>7.0770999999999997</v>
      </c>
      <c r="E389" s="231">
        <v>1.222</v>
      </c>
      <c r="F389" s="231">
        <v>4.3342000000000001</v>
      </c>
      <c r="G389" s="231">
        <v>1.2516</v>
      </c>
      <c r="H389" s="231">
        <v>4.1433</v>
      </c>
      <c r="I389" s="231">
        <v>1.2567999999999999</v>
      </c>
      <c r="J389" s="231">
        <v>4.7576999999999998</v>
      </c>
      <c r="K389" s="231">
        <v>1.2114</v>
      </c>
      <c r="L389" s="231">
        <v>2.9342999999999999</v>
      </c>
      <c r="M389" s="231">
        <v>1.7907999999999999</v>
      </c>
      <c r="N389" s="231">
        <v>2.2465999999999999</v>
      </c>
      <c r="O389" s="231">
        <v>1.4624999999999999</v>
      </c>
      <c r="P389" s="231">
        <v>0</v>
      </c>
    </row>
    <row r="390" spans="1:16" s="255" customFormat="1" ht="15">
      <c r="A390" s="247">
        <v>47</v>
      </c>
      <c r="B390" s="231">
        <v>0</v>
      </c>
      <c r="C390" s="231">
        <v>0</v>
      </c>
      <c r="D390" s="231">
        <v>7.1833</v>
      </c>
      <c r="E390" s="231">
        <v>1.2191000000000001</v>
      </c>
      <c r="F390" s="231">
        <v>4.1764000000000001</v>
      </c>
      <c r="G390" s="231">
        <v>1.2458</v>
      </c>
      <c r="H390" s="231">
        <v>4.0849000000000002</v>
      </c>
      <c r="I390" s="231">
        <v>1.2529999999999999</v>
      </c>
      <c r="J390" s="231">
        <v>4.8715000000000002</v>
      </c>
      <c r="K390" s="231">
        <v>1.2105999999999999</v>
      </c>
      <c r="L390" s="231">
        <v>2.8835000000000002</v>
      </c>
      <c r="M390" s="231">
        <v>1.7846</v>
      </c>
      <c r="N390" s="231">
        <v>2.2014999999999998</v>
      </c>
      <c r="O390" s="231">
        <v>1.4512</v>
      </c>
      <c r="P390" s="231">
        <v>0</v>
      </c>
    </row>
    <row r="391" spans="1:16" s="255" customFormat="1" ht="15">
      <c r="A391" s="247">
        <v>48</v>
      </c>
      <c r="B391" s="231">
        <v>0</v>
      </c>
      <c r="C391" s="231">
        <v>0</v>
      </c>
      <c r="D391" s="231">
        <v>7.2895000000000003</v>
      </c>
      <c r="E391" s="231">
        <v>1.2162999999999999</v>
      </c>
      <c r="F391" s="231">
        <v>4.0185000000000004</v>
      </c>
      <c r="G391" s="231">
        <v>1.2399</v>
      </c>
      <c r="H391" s="231">
        <v>4.0265000000000004</v>
      </c>
      <c r="I391" s="231">
        <v>1.2492000000000001</v>
      </c>
      <c r="J391" s="231">
        <v>4.9851999999999999</v>
      </c>
      <c r="K391" s="231">
        <v>1.2097</v>
      </c>
      <c r="L391" s="231">
        <v>2.8328000000000002</v>
      </c>
      <c r="M391" s="231">
        <v>1.7784</v>
      </c>
      <c r="N391" s="231">
        <v>2.1562999999999999</v>
      </c>
      <c r="O391" s="231">
        <v>1.44</v>
      </c>
      <c r="P391" s="231">
        <v>0</v>
      </c>
    </row>
    <row r="392" spans="1:16" s="255" customFormat="1" ht="15">
      <c r="A392" s="247">
        <v>49</v>
      </c>
      <c r="B392" s="231">
        <v>0</v>
      </c>
      <c r="C392" s="231">
        <v>0</v>
      </c>
      <c r="D392" s="231">
        <v>7.3956</v>
      </c>
      <c r="E392" s="231">
        <v>1.2134</v>
      </c>
      <c r="F392" s="231">
        <v>3.8607</v>
      </c>
      <c r="G392" s="231">
        <v>1.2341</v>
      </c>
      <c r="H392" s="231">
        <v>3.9681000000000002</v>
      </c>
      <c r="I392" s="231">
        <v>1.2453000000000001</v>
      </c>
      <c r="J392" s="231">
        <v>5.0990000000000002</v>
      </c>
      <c r="K392" s="231">
        <v>1.2089000000000001</v>
      </c>
      <c r="L392" s="231">
        <v>2.782</v>
      </c>
      <c r="M392" s="231">
        <v>1.7722</v>
      </c>
      <c r="N392" s="231">
        <v>2.1111</v>
      </c>
      <c r="O392" s="231">
        <v>1.4288000000000001</v>
      </c>
      <c r="P392" s="231">
        <v>0</v>
      </c>
    </row>
    <row r="393" spans="1:16" s="255" customFormat="1" ht="15">
      <c r="A393" s="247">
        <v>50</v>
      </c>
      <c r="B393" s="231">
        <v>0</v>
      </c>
      <c r="C393" s="231">
        <v>0</v>
      </c>
      <c r="D393" s="231">
        <v>7.5018000000000002</v>
      </c>
      <c r="E393" s="231">
        <v>1.2105999999999999</v>
      </c>
      <c r="F393" s="231">
        <v>3.7029000000000001</v>
      </c>
      <c r="G393" s="231">
        <v>1.2282</v>
      </c>
      <c r="H393" s="231">
        <v>3.9097</v>
      </c>
      <c r="I393" s="231">
        <v>1.2415</v>
      </c>
      <c r="J393" s="231">
        <v>5.2126999999999999</v>
      </c>
      <c r="K393" s="231">
        <v>1.2081</v>
      </c>
      <c r="L393" s="231">
        <v>2.7311999999999999</v>
      </c>
      <c r="M393" s="231">
        <v>1.766</v>
      </c>
      <c r="N393" s="231">
        <v>2.0659000000000001</v>
      </c>
      <c r="O393" s="231">
        <v>1.4176</v>
      </c>
      <c r="P393" s="231">
        <v>0</v>
      </c>
    </row>
    <row r="394" spans="1:16" s="255" customFormat="1" ht="15">
      <c r="A394" s="247">
        <v>51</v>
      </c>
      <c r="B394" s="231">
        <v>0</v>
      </c>
      <c r="C394" s="231">
        <v>0</v>
      </c>
      <c r="D394" s="231">
        <v>7.6078999999999999</v>
      </c>
      <c r="E394" s="231">
        <v>1.2077</v>
      </c>
      <c r="F394" s="231">
        <v>3.5451000000000001</v>
      </c>
      <c r="G394" s="231">
        <v>1.2223999999999999</v>
      </c>
      <c r="H394" s="231">
        <v>3.8513999999999999</v>
      </c>
      <c r="I394" s="231">
        <v>1.2377</v>
      </c>
      <c r="J394" s="231">
        <v>5.3265000000000002</v>
      </c>
      <c r="K394" s="231">
        <v>1.2073</v>
      </c>
      <c r="L394" s="231">
        <v>2.6804999999999999</v>
      </c>
      <c r="M394" s="231">
        <v>1.7598</v>
      </c>
      <c r="N394" s="231">
        <v>2.0207000000000002</v>
      </c>
      <c r="O394" s="231">
        <v>1.4064000000000001</v>
      </c>
      <c r="P394" s="231">
        <v>0</v>
      </c>
    </row>
    <row r="395" spans="1:16" s="255" customFormat="1" ht="15">
      <c r="A395" s="247">
        <v>52</v>
      </c>
      <c r="B395" s="231">
        <v>0</v>
      </c>
      <c r="C395" s="231">
        <v>0</v>
      </c>
      <c r="D395" s="231">
        <v>7.7141000000000002</v>
      </c>
      <c r="E395" s="231">
        <v>1.2049000000000001</v>
      </c>
      <c r="F395" s="231">
        <v>3.3872</v>
      </c>
      <c r="G395" s="231">
        <v>1.2165999999999999</v>
      </c>
      <c r="H395" s="231">
        <v>3.7930000000000001</v>
      </c>
      <c r="I395" s="231">
        <v>1.2339</v>
      </c>
      <c r="J395" s="231">
        <v>5.4402999999999997</v>
      </c>
      <c r="K395" s="231">
        <v>1.2064999999999999</v>
      </c>
      <c r="L395" s="231">
        <v>2.6297000000000001</v>
      </c>
      <c r="M395" s="231">
        <v>1.7536</v>
      </c>
      <c r="N395" s="231">
        <v>1.9755</v>
      </c>
      <c r="O395" s="231">
        <v>1.3952</v>
      </c>
      <c r="P395" s="231">
        <v>0</v>
      </c>
    </row>
    <row r="396" spans="1:16" s="255" customFormat="1" ht="15">
      <c r="A396" s="247">
        <v>53</v>
      </c>
      <c r="B396" s="231">
        <v>0</v>
      </c>
      <c r="C396" s="231">
        <v>0</v>
      </c>
      <c r="D396" s="231">
        <v>7.8202999999999996</v>
      </c>
      <c r="E396" s="231">
        <v>1.202</v>
      </c>
      <c r="F396" s="231">
        <v>3.2294</v>
      </c>
      <c r="G396" s="231">
        <v>1.2107000000000001</v>
      </c>
      <c r="H396" s="231">
        <v>3.7345999999999999</v>
      </c>
      <c r="I396" s="231">
        <v>1.23</v>
      </c>
      <c r="J396" s="231">
        <v>5.5540000000000003</v>
      </c>
      <c r="K396" s="231">
        <v>1.2057</v>
      </c>
      <c r="L396" s="231">
        <v>2.5789</v>
      </c>
      <c r="M396" s="231">
        <v>1.7474000000000001</v>
      </c>
      <c r="N396" s="231">
        <v>1.9302999999999999</v>
      </c>
      <c r="O396" s="231">
        <v>1.3838999999999999</v>
      </c>
      <c r="P396" s="231">
        <v>0</v>
      </c>
    </row>
    <row r="397" spans="1:16" s="255" customFormat="1" ht="15">
      <c r="A397" s="247">
        <v>54</v>
      </c>
      <c r="B397" s="231">
        <v>0</v>
      </c>
      <c r="C397" s="231">
        <v>0</v>
      </c>
      <c r="D397" s="231">
        <v>7.9264000000000001</v>
      </c>
      <c r="E397" s="231">
        <v>1.1992</v>
      </c>
      <c r="F397" s="231">
        <v>3.0716000000000001</v>
      </c>
      <c r="G397" s="231">
        <v>1.2049000000000001</v>
      </c>
      <c r="H397" s="231">
        <v>3.6762000000000001</v>
      </c>
      <c r="I397" s="231">
        <v>1.2262</v>
      </c>
      <c r="J397" s="231">
        <v>5.6677999999999997</v>
      </c>
      <c r="K397" s="231">
        <v>1.2049000000000001</v>
      </c>
      <c r="L397" s="231">
        <v>2.5282</v>
      </c>
      <c r="M397" s="231">
        <v>1.7412000000000001</v>
      </c>
      <c r="N397" s="231">
        <v>1.8851</v>
      </c>
      <c r="O397" s="231">
        <v>1.3727</v>
      </c>
      <c r="P397" s="231">
        <v>0</v>
      </c>
    </row>
    <row r="398" spans="1:16" s="255" customFormat="1" ht="15">
      <c r="A398" s="247">
        <v>55</v>
      </c>
      <c r="B398" s="231">
        <v>0</v>
      </c>
      <c r="C398" s="231">
        <v>0</v>
      </c>
      <c r="D398" s="231">
        <v>7.7723000000000004</v>
      </c>
      <c r="E398" s="231">
        <v>1.1958</v>
      </c>
      <c r="F398" s="231">
        <v>3.1200999999999999</v>
      </c>
      <c r="G398" s="231">
        <v>1.2015</v>
      </c>
      <c r="H398" s="231">
        <v>3.6724000000000001</v>
      </c>
      <c r="I398" s="231">
        <v>1.2213000000000001</v>
      </c>
      <c r="J398" s="231">
        <v>5.4161999999999999</v>
      </c>
      <c r="K398" s="231">
        <v>1.2017</v>
      </c>
      <c r="L398" s="231">
        <v>2.5076999999999998</v>
      </c>
      <c r="M398" s="231">
        <v>1.7330000000000001</v>
      </c>
      <c r="N398" s="231">
        <v>1.8521000000000001</v>
      </c>
      <c r="O398" s="231">
        <v>1.3673999999999999</v>
      </c>
      <c r="P398" s="231">
        <v>0</v>
      </c>
    </row>
    <row r="399" spans="1:16" s="255" customFormat="1" ht="15">
      <c r="A399" s="247">
        <v>56</v>
      </c>
      <c r="B399" s="231">
        <v>0</v>
      </c>
      <c r="C399" s="231">
        <v>0</v>
      </c>
      <c r="D399" s="231">
        <v>7.6181999999999999</v>
      </c>
      <c r="E399" s="231">
        <v>1.1923999999999999</v>
      </c>
      <c r="F399" s="231">
        <v>3.1686999999999999</v>
      </c>
      <c r="G399" s="231">
        <v>1.1980999999999999</v>
      </c>
      <c r="H399" s="231">
        <v>3.6686000000000001</v>
      </c>
      <c r="I399" s="231">
        <v>1.2162999999999999</v>
      </c>
      <c r="J399" s="231">
        <v>5.1645000000000003</v>
      </c>
      <c r="K399" s="231">
        <v>1.1984999999999999</v>
      </c>
      <c r="L399" s="231">
        <v>2.4872000000000001</v>
      </c>
      <c r="M399" s="231">
        <v>1.7248000000000001</v>
      </c>
      <c r="N399" s="231">
        <v>1.8190999999999999</v>
      </c>
      <c r="O399" s="231">
        <v>1.3620000000000001</v>
      </c>
      <c r="P399" s="231">
        <v>0</v>
      </c>
    </row>
    <row r="400" spans="1:16" s="255" customFormat="1" ht="15">
      <c r="A400" s="247">
        <v>57</v>
      </c>
      <c r="B400" s="231">
        <v>0</v>
      </c>
      <c r="C400" s="231">
        <v>0</v>
      </c>
      <c r="D400" s="231">
        <v>7.4641000000000002</v>
      </c>
      <c r="E400" s="231">
        <v>1.1890000000000001</v>
      </c>
      <c r="F400" s="231">
        <v>3.2172999999999998</v>
      </c>
      <c r="G400" s="231">
        <v>1.1947000000000001</v>
      </c>
      <c r="H400" s="231">
        <v>3.6646999999999998</v>
      </c>
      <c r="I400" s="231">
        <v>1.2114</v>
      </c>
      <c r="J400" s="231">
        <v>4.9128999999999996</v>
      </c>
      <c r="K400" s="231">
        <v>1.1954</v>
      </c>
      <c r="L400" s="231">
        <v>2.4666999999999999</v>
      </c>
      <c r="M400" s="231">
        <v>1.7165999999999999</v>
      </c>
      <c r="N400" s="231">
        <v>1.786</v>
      </c>
      <c r="O400" s="231">
        <v>1.3567</v>
      </c>
      <c r="P400" s="231">
        <v>0</v>
      </c>
    </row>
    <row r="401" spans="1:16" s="255" customFormat="1" ht="15">
      <c r="A401" s="247">
        <v>58</v>
      </c>
      <c r="B401" s="231">
        <v>0</v>
      </c>
      <c r="C401" s="231">
        <v>0</v>
      </c>
      <c r="D401" s="231">
        <v>7.3101000000000003</v>
      </c>
      <c r="E401" s="231">
        <v>1.1857</v>
      </c>
      <c r="F401" s="231">
        <v>3.2658999999999998</v>
      </c>
      <c r="G401" s="231">
        <v>1.1913</v>
      </c>
      <c r="H401" s="231">
        <v>3.6608999999999998</v>
      </c>
      <c r="I401" s="231">
        <v>1.2063999999999999</v>
      </c>
      <c r="J401" s="231">
        <v>4.6612999999999998</v>
      </c>
      <c r="K401" s="231">
        <v>1.1921999999999999</v>
      </c>
      <c r="L401" s="231">
        <v>2.4462000000000002</v>
      </c>
      <c r="M401" s="231">
        <v>1.7083999999999999</v>
      </c>
      <c r="N401" s="231">
        <v>1.7529999999999999</v>
      </c>
      <c r="O401" s="231">
        <v>1.3512999999999999</v>
      </c>
      <c r="P401" s="231">
        <v>0</v>
      </c>
    </row>
    <row r="402" spans="1:16" s="255" customFormat="1" ht="15">
      <c r="A402" s="247">
        <v>59</v>
      </c>
      <c r="B402" s="231">
        <v>0</v>
      </c>
      <c r="C402" s="231">
        <v>0</v>
      </c>
      <c r="D402" s="231">
        <v>7.1559999999999997</v>
      </c>
      <c r="E402" s="231">
        <v>1.1822999999999999</v>
      </c>
      <c r="F402" s="231">
        <v>3.3144</v>
      </c>
      <c r="G402" s="231">
        <v>1.1879</v>
      </c>
      <c r="H402" s="231">
        <v>3.6570999999999998</v>
      </c>
      <c r="I402" s="231">
        <v>1.2015</v>
      </c>
      <c r="J402" s="231">
        <v>4.4096000000000002</v>
      </c>
      <c r="K402" s="231">
        <v>1.1891</v>
      </c>
      <c r="L402" s="231">
        <v>2.4257</v>
      </c>
      <c r="M402" s="231">
        <v>1.7001999999999999</v>
      </c>
      <c r="N402" s="231">
        <v>1.72</v>
      </c>
      <c r="O402" s="231">
        <v>1.3459000000000001</v>
      </c>
      <c r="P402" s="231">
        <v>0</v>
      </c>
    </row>
    <row r="403" spans="1:16" s="255" customFormat="1" ht="15">
      <c r="A403" s="247">
        <v>60</v>
      </c>
      <c r="B403" s="231">
        <v>0</v>
      </c>
      <c r="C403" s="231">
        <v>0</v>
      </c>
      <c r="D403" s="231">
        <v>7.0019</v>
      </c>
      <c r="E403" s="231">
        <v>1.1789000000000001</v>
      </c>
      <c r="F403" s="231">
        <v>3.363</v>
      </c>
      <c r="G403" s="231">
        <v>1.1845000000000001</v>
      </c>
      <c r="H403" s="231">
        <v>3.6532</v>
      </c>
      <c r="I403" s="231">
        <v>1.1966000000000001</v>
      </c>
      <c r="J403" s="231">
        <v>4.1580000000000004</v>
      </c>
      <c r="K403" s="231">
        <v>1.1859</v>
      </c>
      <c r="L403" s="231">
        <v>2.4051999999999998</v>
      </c>
      <c r="M403" s="231">
        <v>1.6919999999999999</v>
      </c>
      <c r="N403" s="231">
        <v>1.6870000000000001</v>
      </c>
      <c r="O403" s="231">
        <v>1.3406</v>
      </c>
      <c r="P403" s="231">
        <v>0</v>
      </c>
    </row>
    <row r="404" spans="1:16" s="255" customFormat="1">
      <c r="A404" s="254"/>
      <c r="B404" s="75"/>
      <c r="C404" s="75"/>
      <c r="D404" s="75"/>
      <c r="E404" s="75"/>
      <c r="F404" s="75"/>
      <c r="G404" s="75"/>
      <c r="H404" s="75"/>
      <c r="I404" s="75"/>
      <c r="J404" s="75"/>
      <c r="K404" s="75"/>
      <c r="L404" s="75"/>
      <c r="M404" s="75"/>
      <c r="N404" s="75"/>
      <c r="O404" s="75"/>
      <c r="P404" s="75"/>
    </row>
    <row r="405" spans="1:16" s="255" customFormat="1">
      <c r="A405" s="73" t="e">
        <f>HLOOKUP('[3]NEER Claim Cost Calculator'!$I$22, B409:P470, MATCH('[3]NEER Claim Cost Calculator'!$K$22,A409:A470))</f>
        <v>#N/A</v>
      </c>
      <c r="B405" s="75"/>
      <c r="C405" s="75"/>
      <c r="D405" s="75"/>
      <c r="E405" s="75"/>
      <c r="F405" s="75"/>
      <c r="G405" s="75"/>
      <c r="H405" s="75"/>
      <c r="I405" s="75"/>
      <c r="J405" s="75"/>
      <c r="K405" s="75"/>
      <c r="L405" s="75"/>
      <c r="M405" s="75"/>
      <c r="N405" s="75"/>
      <c r="O405" s="75"/>
      <c r="P405" s="75"/>
    </row>
    <row r="406" spans="1:16" s="253" customFormat="1">
      <c r="A406" s="467" t="s">
        <v>11449</v>
      </c>
      <c r="B406" s="467"/>
      <c r="C406" s="467"/>
      <c r="D406" s="467"/>
      <c r="E406" s="467"/>
      <c r="F406" s="467"/>
      <c r="G406" s="467"/>
      <c r="H406" s="467"/>
      <c r="I406" s="467"/>
      <c r="J406" s="467"/>
      <c r="K406" s="467"/>
      <c r="L406" s="467"/>
      <c r="M406" s="467"/>
      <c r="N406" s="467"/>
      <c r="O406" s="467"/>
      <c r="P406" s="467"/>
    </row>
    <row r="407" spans="1:16" s="255" customFormat="1">
      <c r="A407" s="471" t="s">
        <v>10048</v>
      </c>
      <c r="B407" s="471"/>
      <c r="C407" s="471"/>
      <c r="D407" s="471"/>
      <c r="E407" s="471"/>
      <c r="F407" s="471"/>
      <c r="G407" s="471"/>
      <c r="H407" s="471"/>
      <c r="I407" s="471"/>
      <c r="J407" s="471"/>
      <c r="K407" s="471"/>
      <c r="L407" s="471"/>
      <c r="M407" s="471"/>
      <c r="N407" s="471"/>
      <c r="O407" s="471"/>
      <c r="P407" s="471"/>
    </row>
    <row r="408" spans="1:16" s="255" customFormat="1">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s="255" customFormat="1">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s="255" customFormat="1" ht="15">
      <c r="A410" s="247">
        <v>0</v>
      </c>
      <c r="B410" s="231">
        <v>0</v>
      </c>
      <c r="C410" s="231">
        <v>0</v>
      </c>
      <c r="D410" s="231">
        <v>15.9175</v>
      </c>
      <c r="E410" s="231">
        <v>7.9230999999999998</v>
      </c>
      <c r="F410" s="231">
        <v>22.045200000000001</v>
      </c>
      <c r="G410" s="231">
        <v>6.1070000000000002</v>
      </c>
      <c r="H410" s="231">
        <v>25.994700000000002</v>
      </c>
      <c r="I410" s="231">
        <v>5.7880000000000003</v>
      </c>
      <c r="J410" s="231">
        <v>33.977400000000003</v>
      </c>
      <c r="K410" s="231">
        <v>8.8819999999999997</v>
      </c>
      <c r="L410" s="231">
        <v>11.6808</v>
      </c>
      <c r="M410" s="231">
        <v>10.447699999999999</v>
      </c>
      <c r="N410" s="231">
        <v>0</v>
      </c>
      <c r="O410" s="231">
        <v>0</v>
      </c>
      <c r="P410" s="231">
        <v>0</v>
      </c>
    </row>
    <row r="411" spans="1:16" s="255" customFormat="1" ht="15">
      <c r="A411" s="247">
        <v>1</v>
      </c>
      <c r="B411" s="231">
        <v>0</v>
      </c>
      <c r="C411" s="231">
        <v>0</v>
      </c>
      <c r="D411" s="231">
        <v>14.148899999999999</v>
      </c>
      <c r="E411" s="231">
        <v>7.0427</v>
      </c>
      <c r="F411" s="231">
        <v>19.595700000000001</v>
      </c>
      <c r="G411" s="231">
        <v>5.4283999999999999</v>
      </c>
      <c r="H411" s="231">
        <v>23.106400000000001</v>
      </c>
      <c r="I411" s="231">
        <v>5.1448999999999998</v>
      </c>
      <c r="J411" s="231">
        <v>30.202100000000002</v>
      </c>
      <c r="K411" s="231">
        <v>7.8951000000000002</v>
      </c>
      <c r="L411" s="231">
        <v>10.382999999999999</v>
      </c>
      <c r="M411" s="231">
        <v>9.2867999999999995</v>
      </c>
      <c r="N411" s="231">
        <v>0</v>
      </c>
      <c r="O411" s="231">
        <v>0</v>
      </c>
      <c r="P411" s="231">
        <v>0</v>
      </c>
    </row>
    <row r="412" spans="1:16" s="255" customFormat="1" ht="15">
      <c r="A412" s="247">
        <v>2</v>
      </c>
      <c r="B412" s="231">
        <v>0</v>
      </c>
      <c r="C412" s="231">
        <v>0</v>
      </c>
      <c r="D412" s="231">
        <v>12.3803</v>
      </c>
      <c r="E412" s="231">
        <v>6.1623999999999999</v>
      </c>
      <c r="F412" s="231">
        <v>17.1463</v>
      </c>
      <c r="G412" s="231">
        <v>4.7499000000000002</v>
      </c>
      <c r="H412" s="231">
        <v>20.2181</v>
      </c>
      <c r="I412" s="231">
        <v>4.5018000000000002</v>
      </c>
      <c r="J412" s="231">
        <v>26.4269</v>
      </c>
      <c r="K412" s="231">
        <v>6.9081999999999999</v>
      </c>
      <c r="L412" s="231">
        <v>9.0851000000000006</v>
      </c>
      <c r="M412" s="231">
        <v>8.1259999999999994</v>
      </c>
      <c r="N412" s="231">
        <v>0</v>
      </c>
      <c r="O412" s="231">
        <v>0</v>
      </c>
      <c r="P412" s="231">
        <v>0</v>
      </c>
    </row>
    <row r="413" spans="1:16" s="255" customFormat="1" ht="15">
      <c r="A413" s="247">
        <v>3</v>
      </c>
      <c r="B413" s="231">
        <v>0</v>
      </c>
      <c r="C413" s="231">
        <v>0</v>
      </c>
      <c r="D413" s="231">
        <v>10.611700000000001</v>
      </c>
      <c r="E413" s="231">
        <v>5.2820999999999998</v>
      </c>
      <c r="F413" s="231">
        <v>14.6968</v>
      </c>
      <c r="G413" s="231">
        <v>4.0712999999999999</v>
      </c>
      <c r="H413" s="231">
        <v>17.329799999999999</v>
      </c>
      <c r="I413" s="231">
        <v>3.8586</v>
      </c>
      <c r="J413" s="231">
        <v>22.651599999999998</v>
      </c>
      <c r="K413" s="231">
        <v>5.9212999999999996</v>
      </c>
      <c r="L413" s="231">
        <v>7.7872000000000003</v>
      </c>
      <c r="M413" s="231">
        <v>6.9650999999999996</v>
      </c>
      <c r="N413" s="231">
        <v>0</v>
      </c>
      <c r="O413" s="231">
        <v>0</v>
      </c>
      <c r="P413" s="231">
        <v>0</v>
      </c>
    </row>
    <row r="414" spans="1:16" s="255" customFormat="1" ht="15">
      <c r="A414" s="247">
        <v>4</v>
      </c>
      <c r="B414" s="231">
        <v>0</v>
      </c>
      <c r="C414" s="231">
        <v>0</v>
      </c>
      <c r="D414" s="231">
        <v>8.8430999999999997</v>
      </c>
      <c r="E414" s="231">
        <v>4.4016999999999999</v>
      </c>
      <c r="F414" s="231">
        <v>12.247299999999999</v>
      </c>
      <c r="G414" s="231">
        <v>3.3927999999999998</v>
      </c>
      <c r="H414" s="231">
        <v>14.4415</v>
      </c>
      <c r="I414" s="231">
        <v>3.2155</v>
      </c>
      <c r="J414" s="231">
        <v>18.876300000000001</v>
      </c>
      <c r="K414" s="231">
        <v>4.9344000000000001</v>
      </c>
      <c r="L414" s="231">
        <v>6.4893999999999998</v>
      </c>
      <c r="M414" s="231">
        <v>5.8042999999999996</v>
      </c>
      <c r="N414" s="231">
        <v>0</v>
      </c>
      <c r="O414" s="231">
        <v>0</v>
      </c>
      <c r="P414" s="231">
        <v>0</v>
      </c>
    </row>
    <row r="415" spans="1:16" s="255" customFormat="1" ht="15">
      <c r="A415" s="247">
        <v>5</v>
      </c>
      <c r="B415" s="231">
        <v>0</v>
      </c>
      <c r="C415" s="231">
        <v>0</v>
      </c>
      <c r="D415" s="231">
        <v>7.0744999999999996</v>
      </c>
      <c r="E415" s="231">
        <v>3.5213999999999999</v>
      </c>
      <c r="F415" s="231">
        <v>9.7979000000000003</v>
      </c>
      <c r="G415" s="231">
        <v>2.7141999999999999</v>
      </c>
      <c r="H415" s="231">
        <v>11.5532</v>
      </c>
      <c r="I415" s="231">
        <v>2.5724</v>
      </c>
      <c r="J415" s="231">
        <v>15.101100000000001</v>
      </c>
      <c r="K415" s="231">
        <v>3.9476</v>
      </c>
      <c r="L415" s="231">
        <v>5.1914999999999996</v>
      </c>
      <c r="M415" s="231">
        <v>4.6433999999999997</v>
      </c>
      <c r="N415" s="231">
        <v>0</v>
      </c>
      <c r="O415" s="231">
        <v>0</v>
      </c>
      <c r="P415" s="231">
        <v>0</v>
      </c>
    </row>
    <row r="416" spans="1:16" s="255" customFormat="1" ht="15">
      <c r="A416" s="247">
        <v>6</v>
      </c>
      <c r="B416" s="231">
        <v>0</v>
      </c>
      <c r="C416" s="231">
        <v>0</v>
      </c>
      <c r="D416" s="231">
        <v>5.3057999999999996</v>
      </c>
      <c r="E416" s="231">
        <v>2.641</v>
      </c>
      <c r="F416" s="231">
        <v>7.3483999999999998</v>
      </c>
      <c r="G416" s="231">
        <v>2.0356999999999998</v>
      </c>
      <c r="H416" s="231">
        <v>8.6648999999999994</v>
      </c>
      <c r="I416" s="231">
        <v>1.9293</v>
      </c>
      <c r="J416" s="231">
        <v>11.325799999999999</v>
      </c>
      <c r="K416" s="231">
        <v>2.9607000000000001</v>
      </c>
      <c r="L416" s="231">
        <v>3.8936000000000002</v>
      </c>
      <c r="M416" s="231">
        <v>3.4826000000000001</v>
      </c>
      <c r="N416" s="231">
        <v>0</v>
      </c>
      <c r="O416" s="231">
        <v>0</v>
      </c>
      <c r="P416" s="231">
        <v>0</v>
      </c>
    </row>
    <row r="417" spans="1:16" s="255" customFormat="1" ht="15">
      <c r="A417" s="247">
        <v>7</v>
      </c>
      <c r="B417" s="231">
        <v>0</v>
      </c>
      <c r="C417" s="231">
        <v>0</v>
      </c>
      <c r="D417" s="231">
        <v>5.1589999999999998</v>
      </c>
      <c r="E417" s="231">
        <v>2.5676999999999999</v>
      </c>
      <c r="F417" s="231">
        <v>7.0392999999999999</v>
      </c>
      <c r="G417" s="231">
        <v>1.9791000000000001</v>
      </c>
      <c r="H417" s="231">
        <v>8.3661999999999992</v>
      </c>
      <c r="I417" s="231">
        <v>1.8756999999999999</v>
      </c>
      <c r="J417" s="231">
        <v>10.8584</v>
      </c>
      <c r="K417" s="231">
        <v>2.8784000000000001</v>
      </c>
      <c r="L417" s="231">
        <v>3.9714</v>
      </c>
      <c r="M417" s="231">
        <v>3.3858000000000001</v>
      </c>
      <c r="N417" s="231">
        <v>0</v>
      </c>
      <c r="O417" s="231">
        <v>0</v>
      </c>
      <c r="P417" s="231">
        <v>0</v>
      </c>
    </row>
    <row r="418" spans="1:16" s="255" customFormat="1" ht="15">
      <c r="A418" s="247">
        <v>8</v>
      </c>
      <c r="B418" s="231">
        <v>0</v>
      </c>
      <c r="C418" s="231">
        <v>0</v>
      </c>
      <c r="D418" s="231">
        <v>5.0121000000000002</v>
      </c>
      <c r="E418" s="231">
        <v>2.4943</v>
      </c>
      <c r="F418" s="231">
        <v>6.7302</v>
      </c>
      <c r="G418" s="231">
        <v>1.9226000000000001</v>
      </c>
      <c r="H418" s="231">
        <v>8.0675000000000008</v>
      </c>
      <c r="I418" s="231">
        <v>1.8221000000000001</v>
      </c>
      <c r="J418" s="231">
        <v>10.3909</v>
      </c>
      <c r="K418" s="231">
        <v>2.7961999999999998</v>
      </c>
      <c r="L418" s="231">
        <v>4.0492999999999997</v>
      </c>
      <c r="M418" s="231">
        <v>3.2890999999999999</v>
      </c>
      <c r="N418" s="231">
        <v>0</v>
      </c>
      <c r="O418" s="231">
        <v>0</v>
      </c>
      <c r="P418" s="231">
        <v>0</v>
      </c>
    </row>
    <row r="419" spans="1:16" s="255" customFormat="1" ht="15">
      <c r="A419" s="247">
        <v>9</v>
      </c>
      <c r="B419" s="231">
        <v>0</v>
      </c>
      <c r="C419" s="231">
        <v>0</v>
      </c>
      <c r="D419" s="231">
        <v>4.8653000000000004</v>
      </c>
      <c r="E419" s="231">
        <v>2.4209000000000001</v>
      </c>
      <c r="F419" s="231">
        <v>6.4210000000000003</v>
      </c>
      <c r="G419" s="231">
        <v>1.8660000000000001</v>
      </c>
      <c r="H419" s="231">
        <v>7.7686999999999999</v>
      </c>
      <c r="I419" s="231">
        <v>1.7685</v>
      </c>
      <c r="J419" s="231">
        <v>9.9235000000000007</v>
      </c>
      <c r="K419" s="231">
        <v>2.7139000000000002</v>
      </c>
      <c r="L419" s="231">
        <v>4.1271000000000004</v>
      </c>
      <c r="M419" s="231">
        <v>3.1924000000000001</v>
      </c>
      <c r="N419" s="231">
        <v>0</v>
      </c>
      <c r="O419" s="231">
        <v>0</v>
      </c>
      <c r="P419" s="231">
        <v>0</v>
      </c>
    </row>
    <row r="420" spans="1:16" s="255" customFormat="1" ht="15">
      <c r="A420" s="247">
        <v>10</v>
      </c>
      <c r="B420" s="231">
        <v>0</v>
      </c>
      <c r="C420" s="231">
        <v>0</v>
      </c>
      <c r="D420" s="231">
        <v>4.7183999999999999</v>
      </c>
      <c r="E420" s="231">
        <v>2.3475999999999999</v>
      </c>
      <c r="F420" s="231">
        <v>6.1119000000000003</v>
      </c>
      <c r="G420" s="231">
        <v>1.8095000000000001</v>
      </c>
      <c r="H420" s="231">
        <v>7.47</v>
      </c>
      <c r="I420" s="231">
        <v>1.7150000000000001</v>
      </c>
      <c r="J420" s="231">
        <v>9.4560999999999993</v>
      </c>
      <c r="K420" s="231">
        <v>2.6316999999999999</v>
      </c>
      <c r="L420" s="231">
        <v>4.2049000000000003</v>
      </c>
      <c r="M420" s="231">
        <v>3.0956000000000001</v>
      </c>
      <c r="N420" s="231">
        <v>0</v>
      </c>
      <c r="O420" s="231">
        <v>0</v>
      </c>
      <c r="P420" s="231">
        <v>0</v>
      </c>
    </row>
    <row r="421" spans="1:16" s="255" customFormat="1" ht="15">
      <c r="A421" s="247">
        <v>11</v>
      </c>
      <c r="B421" s="231">
        <v>0</v>
      </c>
      <c r="C421" s="231">
        <v>0</v>
      </c>
      <c r="D421" s="231">
        <v>4.5716000000000001</v>
      </c>
      <c r="E421" s="231">
        <v>2.2742</v>
      </c>
      <c r="F421" s="231">
        <v>5.8028000000000004</v>
      </c>
      <c r="G421" s="231">
        <v>1.7528999999999999</v>
      </c>
      <c r="H421" s="231">
        <v>7.1712999999999996</v>
      </c>
      <c r="I421" s="231">
        <v>1.6614</v>
      </c>
      <c r="J421" s="231">
        <v>8.9886999999999997</v>
      </c>
      <c r="K421" s="231">
        <v>2.5495000000000001</v>
      </c>
      <c r="L421" s="231">
        <v>4.2827000000000002</v>
      </c>
      <c r="M421" s="231">
        <v>2.9988999999999999</v>
      </c>
      <c r="N421" s="231">
        <v>0</v>
      </c>
      <c r="O421" s="231">
        <v>0</v>
      </c>
      <c r="P421" s="231">
        <v>0</v>
      </c>
    </row>
    <row r="422" spans="1:16" s="255" customFormat="1" ht="15">
      <c r="A422" s="247">
        <v>12</v>
      </c>
      <c r="B422" s="231">
        <v>0</v>
      </c>
      <c r="C422" s="231">
        <v>0</v>
      </c>
      <c r="D422" s="231">
        <v>4.4246999999999996</v>
      </c>
      <c r="E422" s="231">
        <v>2.2008999999999999</v>
      </c>
      <c r="F422" s="231">
        <v>5.4936999999999996</v>
      </c>
      <c r="G422" s="231">
        <v>1.6963999999999999</v>
      </c>
      <c r="H422" s="231">
        <v>6.8726000000000003</v>
      </c>
      <c r="I422" s="231">
        <v>1.6077999999999999</v>
      </c>
      <c r="J422" s="231">
        <v>8.5212000000000003</v>
      </c>
      <c r="K422" s="231">
        <v>2.4672000000000001</v>
      </c>
      <c r="L422" s="231">
        <v>4.3605</v>
      </c>
      <c r="M422" s="231">
        <v>2.9020999999999999</v>
      </c>
      <c r="N422" s="231">
        <v>0</v>
      </c>
      <c r="O422" s="231">
        <v>0</v>
      </c>
      <c r="P422" s="231">
        <v>0</v>
      </c>
    </row>
    <row r="423" spans="1:16" s="255" customFormat="1" ht="15">
      <c r="A423" s="247">
        <v>13</v>
      </c>
      <c r="B423" s="231">
        <v>0</v>
      </c>
      <c r="C423" s="231">
        <v>0</v>
      </c>
      <c r="D423" s="231">
        <v>4.2778</v>
      </c>
      <c r="E423" s="231">
        <v>2.1274999999999999</v>
      </c>
      <c r="F423" s="231">
        <v>5.1844999999999999</v>
      </c>
      <c r="G423" s="231">
        <v>1.6397999999999999</v>
      </c>
      <c r="H423" s="231">
        <v>6.5739000000000001</v>
      </c>
      <c r="I423" s="231">
        <v>1.5542</v>
      </c>
      <c r="J423" s="231">
        <v>8.0538000000000007</v>
      </c>
      <c r="K423" s="231">
        <v>2.3849999999999998</v>
      </c>
      <c r="L423" s="231">
        <v>4.4383999999999997</v>
      </c>
      <c r="M423" s="231">
        <v>2.8054000000000001</v>
      </c>
      <c r="N423" s="231">
        <v>0</v>
      </c>
      <c r="O423" s="231">
        <v>0</v>
      </c>
      <c r="P423" s="231">
        <v>0</v>
      </c>
    </row>
    <row r="424" spans="1:16" s="255" customFormat="1" ht="15">
      <c r="A424" s="247">
        <v>14</v>
      </c>
      <c r="B424" s="231">
        <v>0</v>
      </c>
      <c r="C424" s="231">
        <v>0</v>
      </c>
      <c r="D424" s="231">
        <v>4.1310000000000002</v>
      </c>
      <c r="E424" s="231">
        <v>2.0541</v>
      </c>
      <c r="F424" s="231">
        <v>4.8754</v>
      </c>
      <c r="G424" s="231">
        <v>1.5832999999999999</v>
      </c>
      <c r="H424" s="231">
        <v>6.2751000000000001</v>
      </c>
      <c r="I424" s="231">
        <v>1.5005999999999999</v>
      </c>
      <c r="J424" s="231">
        <v>7.5864000000000003</v>
      </c>
      <c r="K424" s="231">
        <v>2.3027000000000002</v>
      </c>
      <c r="L424" s="231">
        <v>4.5162000000000004</v>
      </c>
      <c r="M424" s="231">
        <v>2.7086999999999999</v>
      </c>
      <c r="N424" s="231">
        <v>0</v>
      </c>
      <c r="O424" s="231">
        <v>0</v>
      </c>
      <c r="P424" s="231">
        <v>0</v>
      </c>
    </row>
    <row r="425" spans="1:16" s="255" customFormat="1" ht="15">
      <c r="A425" s="247">
        <v>15</v>
      </c>
      <c r="B425" s="231">
        <v>0</v>
      </c>
      <c r="C425" s="231">
        <v>0</v>
      </c>
      <c r="D425" s="231">
        <v>3.9841000000000002</v>
      </c>
      <c r="E425" s="231">
        <v>1.9807999999999999</v>
      </c>
      <c r="F425" s="231">
        <v>4.5663</v>
      </c>
      <c r="G425" s="231">
        <v>1.5266999999999999</v>
      </c>
      <c r="H425" s="231">
        <v>5.9763999999999999</v>
      </c>
      <c r="I425" s="231">
        <v>1.4470000000000001</v>
      </c>
      <c r="J425" s="231">
        <v>7.1189999999999998</v>
      </c>
      <c r="K425" s="231">
        <v>2.2204999999999999</v>
      </c>
      <c r="L425" s="231">
        <v>4.5940000000000003</v>
      </c>
      <c r="M425" s="231">
        <v>2.6118999999999999</v>
      </c>
      <c r="N425" s="231">
        <v>0</v>
      </c>
      <c r="O425" s="231">
        <v>0</v>
      </c>
      <c r="P425" s="231">
        <v>0</v>
      </c>
    </row>
    <row r="426" spans="1:16" s="255" customFormat="1" ht="15">
      <c r="A426" s="247">
        <v>16</v>
      </c>
      <c r="B426" s="231">
        <v>0</v>
      </c>
      <c r="C426" s="231">
        <v>0</v>
      </c>
      <c r="D426" s="231">
        <v>3.8372999999999999</v>
      </c>
      <c r="E426" s="231">
        <v>1.9074</v>
      </c>
      <c r="F426" s="231">
        <v>4.2572000000000001</v>
      </c>
      <c r="G426" s="231">
        <v>1.4702</v>
      </c>
      <c r="H426" s="231">
        <v>5.6776999999999997</v>
      </c>
      <c r="I426" s="231">
        <v>1.3934</v>
      </c>
      <c r="J426" s="231">
        <v>6.6515000000000004</v>
      </c>
      <c r="K426" s="231">
        <v>2.1383000000000001</v>
      </c>
      <c r="L426" s="231">
        <v>4.6718000000000002</v>
      </c>
      <c r="M426" s="231">
        <v>2.5152000000000001</v>
      </c>
      <c r="N426" s="231">
        <v>0</v>
      </c>
      <c r="O426" s="231">
        <v>0</v>
      </c>
      <c r="P426" s="231">
        <v>0</v>
      </c>
    </row>
    <row r="427" spans="1:16" s="255" customFormat="1" ht="15">
      <c r="A427" s="247">
        <v>17</v>
      </c>
      <c r="B427" s="231">
        <v>0</v>
      </c>
      <c r="C427" s="231">
        <v>0</v>
      </c>
      <c r="D427" s="231">
        <v>3.6903999999999999</v>
      </c>
      <c r="E427" s="231">
        <v>1.8340000000000001</v>
      </c>
      <c r="F427" s="231">
        <v>3.948</v>
      </c>
      <c r="G427" s="231">
        <v>1.4136</v>
      </c>
      <c r="H427" s="231">
        <v>5.3789999999999996</v>
      </c>
      <c r="I427" s="231">
        <v>1.3398000000000001</v>
      </c>
      <c r="J427" s="231">
        <v>6.1840999999999999</v>
      </c>
      <c r="K427" s="231">
        <v>2.056</v>
      </c>
      <c r="L427" s="231">
        <v>4.7496999999999998</v>
      </c>
      <c r="M427" s="231">
        <v>2.4184999999999999</v>
      </c>
      <c r="N427" s="231">
        <v>0</v>
      </c>
      <c r="O427" s="231">
        <v>0</v>
      </c>
      <c r="P427" s="231">
        <v>0</v>
      </c>
    </row>
    <row r="428" spans="1:16" s="255" customFormat="1" ht="15">
      <c r="A428" s="247">
        <v>18</v>
      </c>
      <c r="B428" s="231">
        <v>0</v>
      </c>
      <c r="C428" s="231">
        <v>0</v>
      </c>
      <c r="D428" s="231">
        <v>3.5434999999999999</v>
      </c>
      <c r="E428" s="231">
        <v>1.7606999999999999</v>
      </c>
      <c r="F428" s="231">
        <v>3.6389</v>
      </c>
      <c r="G428" s="231">
        <v>1.3571</v>
      </c>
      <c r="H428" s="231">
        <v>5.0803000000000003</v>
      </c>
      <c r="I428" s="231">
        <v>1.2862</v>
      </c>
      <c r="J428" s="231">
        <v>5.7167000000000003</v>
      </c>
      <c r="K428" s="231">
        <v>1.9738</v>
      </c>
      <c r="L428" s="231">
        <v>4.8274999999999997</v>
      </c>
      <c r="M428" s="231">
        <v>2.3216999999999999</v>
      </c>
      <c r="N428" s="231">
        <v>5.5324999999999998</v>
      </c>
      <c r="O428" s="231">
        <v>2.2202999999999999</v>
      </c>
      <c r="P428" s="231">
        <v>0</v>
      </c>
    </row>
    <row r="429" spans="1:16" s="255" customFormat="1" ht="15">
      <c r="A429" s="247">
        <v>19</v>
      </c>
      <c r="B429" s="231">
        <v>0</v>
      </c>
      <c r="C429" s="231">
        <v>0</v>
      </c>
      <c r="D429" s="231">
        <v>3.7464</v>
      </c>
      <c r="E429" s="231">
        <v>1.7198</v>
      </c>
      <c r="F429" s="231">
        <v>3.6825999999999999</v>
      </c>
      <c r="G429" s="231">
        <v>1.3365</v>
      </c>
      <c r="H429" s="231">
        <v>5.0011000000000001</v>
      </c>
      <c r="I429" s="231">
        <v>1.2790999999999999</v>
      </c>
      <c r="J429" s="231">
        <v>5.5224000000000002</v>
      </c>
      <c r="K429" s="231">
        <v>1.9185000000000001</v>
      </c>
      <c r="L429" s="231">
        <v>4.6733000000000002</v>
      </c>
      <c r="M429" s="231">
        <v>2.2793999999999999</v>
      </c>
      <c r="N429" s="231">
        <v>5.3788</v>
      </c>
      <c r="O429" s="231">
        <v>2.1585999999999999</v>
      </c>
      <c r="P429" s="231">
        <v>0</v>
      </c>
    </row>
    <row r="430" spans="1:16" s="255" customFormat="1" ht="15">
      <c r="A430" s="247">
        <v>20</v>
      </c>
      <c r="B430" s="231">
        <v>0</v>
      </c>
      <c r="C430" s="231">
        <v>0</v>
      </c>
      <c r="D430" s="231">
        <v>3.9491999999999998</v>
      </c>
      <c r="E430" s="231">
        <v>1.6789000000000001</v>
      </c>
      <c r="F430" s="231">
        <v>3.7263000000000002</v>
      </c>
      <c r="G430" s="231">
        <v>1.3159000000000001</v>
      </c>
      <c r="H430" s="231">
        <v>4.9218999999999999</v>
      </c>
      <c r="I430" s="231">
        <v>1.272</v>
      </c>
      <c r="J430" s="231">
        <v>5.3281000000000001</v>
      </c>
      <c r="K430" s="231">
        <v>1.8632</v>
      </c>
      <c r="L430" s="231">
        <v>4.5190000000000001</v>
      </c>
      <c r="M430" s="231">
        <v>2.2370999999999999</v>
      </c>
      <c r="N430" s="231">
        <v>5.2251000000000003</v>
      </c>
      <c r="O430" s="231">
        <v>2.0969000000000002</v>
      </c>
      <c r="P430" s="231">
        <v>0</v>
      </c>
    </row>
    <row r="431" spans="1:16" s="255" customFormat="1" ht="15">
      <c r="A431" s="247">
        <v>21</v>
      </c>
      <c r="B431" s="231">
        <v>0</v>
      </c>
      <c r="C431" s="231">
        <v>0</v>
      </c>
      <c r="D431" s="231">
        <v>3.8121</v>
      </c>
      <c r="E431" s="231">
        <v>1.8569</v>
      </c>
      <c r="F431" s="231">
        <v>3.6444999999999999</v>
      </c>
      <c r="G431" s="231">
        <v>1.5806</v>
      </c>
      <c r="H431" s="231">
        <v>4.6604000000000001</v>
      </c>
      <c r="I431" s="231">
        <v>1.4859</v>
      </c>
      <c r="J431" s="231">
        <v>4.72</v>
      </c>
      <c r="K431" s="231">
        <v>1.7698</v>
      </c>
      <c r="L431" s="231">
        <v>4.1969000000000003</v>
      </c>
      <c r="M431" s="231">
        <v>2.4767999999999999</v>
      </c>
      <c r="N431" s="231">
        <v>4.5125000000000002</v>
      </c>
      <c r="O431" s="231">
        <v>1.9200999999999999</v>
      </c>
      <c r="P431" s="231">
        <v>0</v>
      </c>
    </row>
    <row r="432" spans="1:16" s="255" customFormat="1" ht="15">
      <c r="A432" s="247">
        <v>22</v>
      </c>
      <c r="B432" s="231">
        <v>0</v>
      </c>
      <c r="C432" s="231">
        <v>0</v>
      </c>
      <c r="D432" s="231">
        <v>3.9354</v>
      </c>
      <c r="E432" s="231">
        <v>1.8134999999999999</v>
      </c>
      <c r="F432" s="231">
        <v>3.6858</v>
      </c>
      <c r="G432" s="231">
        <v>1.5548</v>
      </c>
      <c r="H432" s="231">
        <v>4.6477000000000004</v>
      </c>
      <c r="I432" s="231">
        <v>1.4781</v>
      </c>
      <c r="J432" s="231">
        <v>4.5528000000000004</v>
      </c>
      <c r="K432" s="231">
        <v>1.7396</v>
      </c>
      <c r="L432" s="231">
        <v>4.0490000000000004</v>
      </c>
      <c r="M432" s="231">
        <v>2.3965999999999998</v>
      </c>
      <c r="N432" s="231">
        <v>4.3757000000000001</v>
      </c>
      <c r="O432" s="231">
        <v>1.8619000000000001</v>
      </c>
      <c r="P432" s="231">
        <v>0</v>
      </c>
    </row>
    <row r="433" spans="1:16" s="255" customFormat="1" ht="15">
      <c r="A433" s="247">
        <v>23</v>
      </c>
      <c r="B433" s="231">
        <v>0</v>
      </c>
      <c r="C433" s="231">
        <v>0</v>
      </c>
      <c r="D433" s="231">
        <v>4.0586000000000002</v>
      </c>
      <c r="E433" s="231">
        <v>1.7701</v>
      </c>
      <c r="F433" s="231">
        <v>3.7271999999999998</v>
      </c>
      <c r="G433" s="231">
        <v>1.5289999999999999</v>
      </c>
      <c r="H433" s="231">
        <v>4.6349</v>
      </c>
      <c r="I433" s="231">
        <v>1.4702</v>
      </c>
      <c r="J433" s="231">
        <v>4.3856000000000002</v>
      </c>
      <c r="K433" s="231">
        <v>1.7094</v>
      </c>
      <c r="L433" s="231">
        <v>3.9011</v>
      </c>
      <c r="M433" s="231">
        <v>2.3163999999999998</v>
      </c>
      <c r="N433" s="231">
        <v>4.2389999999999999</v>
      </c>
      <c r="O433" s="231">
        <v>1.8037000000000001</v>
      </c>
      <c r="P433" s="231">
        <v>0</v>
      </c>
    </row>
    <row r="434" spans="1:16" s="255" customFormat="1" ht="15">
      <c r="A434" s="247">
        <v>24</v>
      </c>
      <c r="B434" s="231">
        <v>0</v>
      </c>
      <c r="C434" s="231">
        <v>0</v>
      </c>
      <c r="D434" s="231">
        <v>4.1818999999999997</v>
      </c>
      <c r="E434" s="231">
        <v>1.7266999999999999</v>
      </c>
      <c r="F434" s="231">
        <v>3.7685</v>
      </c>
      <c r="G434" s="231">
        <v>1.5031000000000001</v>
      </c>
      <c r="H434" s="231">
        <v>4.6222000000000003</v>
      </c>
      <c r="I434" s="231">
        <v>1.4622999999999999</v>
      </c>
      <c r="J434" s="231">
        <v>4.2184999999999997</v>
      </c>
      <c r="K434" s="231">
        <v>1.6792</v>
      </c>
      <c r="L434" s="231">
        <v>3.7532000000000001</v>
      </c>
      <c r="M434" s="231">
        <v>2.2362000000000002</v>
      </c>
      <c r="N434" s="231">
        <v>4.1022999999999996</v>
      </c>
      <c r="O434" s="231">
        <v>1.7455000000000001</v>
      </c>
      <c r="P434" s="231">
        <v>0</v>
      </c>
    </row>
    <row r="435" spans="1:16" s="255" customFormat="1" ht="15">
      <c r="A435" s="247">
        <v>25</v>
      </c>
      <c r="B435" s="231">
        <v>0</v>
      </c>
      <c r="C435" s="231">
        <v>0</v>
      </c>
      <c r="D435" s="231">
        <v>4.3052000000000001</v>
      </c>
      <c r="E435" s="231">
        <v>1.6833</v>
      </c>
      <c r="F435" s="231">
        <v>3.8098999999999998</v>
      </c>
      <c r="G435" s="231">
        <v>1.4773000000000001</v>
      </c>
      <c r="H435" s="231">
        <v>4.6094999999999997</v>
      </c>
      <c r="I435" s="231">
        <v>1.4544999999999999</v>
      </c>
      <c r="J435" s="231">
        <v>4.0513000000000003</v>
      </c>
      <c r="K435" s="231">
        <v>1.6491</v>
      </c>
      <c r="L435" s="231">
        <v>3.6053000000000002</v>
      </c>
      <c r="M435" s="231">
        <v>2.1560000000000001</v>
      </c>
      <c r="N435" s="231">
        <v>3.9655</v>
      </c>
      <c r="O435" s="231">
        <v>1.6873</v>
      </c>
      <c r="P435" s="231">
        <v>0</v>
      </c>
    </row>
    <row r="436" spans="1:16" s="255" customFormat="1" ht="15">
      <c r="A436" s="247">
        <v>26</v>
      </c>
      <c r="B436" s="231">
        <v>0</v>
      </c>
      <c r="C436" s="231">
        <v>0</v>
      </c>
      <c r="D436" s="231">
        <v>4.4283999999999999</v>
      </c>
      <c r="E436" s="231">
        <v>1.64</v>
      </c>
      <c r="F436" s="231">
        <v>3.8512</v>
      </c>
      <c r="G436" s="231">
        <v>1.4515</v>
      </c>
      <c r="H436" s="231">
        <v>4.5968</v>
      </c>
      <c r="I436" s="231">
        <v>1.4466000000000001</v>
      </c>
      <c r="J436" s="231">
        <v>3.8841999999999999</v>
      </c>
      <c r="K436" s="231">
        <v>1.6189</v>
      </c>
      <c r="L436" s="231">
        <v>3.4573999999999998</v>
      </c>
      <c r="M436" s="231">
        <v>2.0758000000000001</v>
      </c>
      <c r="N436" s="231">
        <v>3.8288000000000002</v>
      </c>
      <c r="O436" s="231">
        <v>1.6291</v>
      </c>
      <c r="P436" s="231">
        <v>0</v>
      </c>
    </row>
    <row r="437" spans="1:16" s="255" customFormat="1" ht="15">
      <c r="A437" s="247">
        <v>27</v>
      </c>
      <c r="B437" s="231">
        <v>0</v>
      </c>
      <c r="C437" s="231">
        <v>0</v>
      </c>
      <c r="D437" s="231">
        <v>4.5517000000000003</v>
      </c>
      <c r="E437" s="231">
        <v>1.5966</v>
      </c>
      <c r="F437" s="231">
        <v>3.8925999999999998</v>
      </c>
      <c r="G437" s="231">
        <v>1.4256</v>
      </c>
      <c r="H437" s="231">
        <v>4.5839999999999996</v>
      </c>
      <c r="I437" s="231">
        <v>1.4388000000000001</v>
      </c>
      <c r="J437" s="231">
        <v>3.7170000000000001</v>
      </c>
      <c r="K437" s="231">
        <v>1.5887</v>
      </c>
      <c r="L437" s="231">
        <v>3.3094999999999999</v>
      </c>
      <c r="M437" s="231">
        <v>1.9956</v>
      </c>
      <c r="N437" s="231">
        <v>3.6920000000000002</v>
      </c>
      <c r="O437" s="231">
        <v>1.571</v>
      </c>
      <c r="P437" s="231">
        <v>0</v>
      </c>
    </row>
    <row r="438" spans="1:16" s="255" customFormat="1" ht="15">
      <c r="A438" s="247">
        <v>28</v>
      </c>
      <c r="B438" s="231">
        <v>0</v>
      </c>
      <c r="C438" s="231">
        <v>0</v>
      </c>
      <c r="D438" s="231">
        <v>4.6749999999999998</v>
      </c>
      <c r="E438" s="231">
        <v>1.5531999999999999</v>
      </c>
      <c r="F438" s="231">
        <v>3.9339</v>
      </c>
      <c r="G438" s="231">
        <v>1.3997999999999999</v>
      </c>
      <c r="H438" s="231">
        <v>4.5712999999999999</v>
      </c>
      <c r="I438" s="231">
        <v>1.4309000000000001</v>
      </c>
      <c r="J438" s="231">
        <v>3.5497999999999998</v>
      </c>
      <c r="K438" s="231">
        <v>1.5585</v>
      </c>
      <c r="L438" s="231">
        <v>3.1616</v>
      </c>
      <c r="M438" s="231">
        <v>1.9155</v>
      </c>
      <c r="N438" s="231">
        <v>3.5552999999999999</v>
      </c>
      <c r="O438" s="231">
        <v>1.5127999999999999</v>
      </c>
      <c r="P438" s="231">
        <v>0</v>
      </c>
    </row>
    <row r="439" spans="1:16" s="255" customFormat="1" ht="15">
      <c r="A439" s="247">
        <v>29</v>
      </c>
      <c r="B439" s="231">
        <v>0</v>
      </c>
      <c r="C439" s="231">
        <v>0</v>
      </c>
      <c r="D439" s="231">
        <v>4.7981999999999996</v>
      </c>
      <c r="E439" s="231">
        <v>1.5098</v>
      </c>
      <c r="F439" s="231">
        <v>3.9752999999999998</v>
      </c>
      <c r="G439" s="231">
        <v>1.3738999999999999</v>
      </c>
      <c r="H439" s="231">
        <v>4.5586000000000002</v>
      </c>
      <c r="I439" s="231">
        <v>1.4231</v>
      </c>
      <c r="J439" s="231">
        <v>3.3826999999999998</v>
      </c>
      <c r="K439" s="231">
        <v>1.5283</v>
      </c>
      <c r="L439" s="231">
        <v>3.0137</v>
      </c>
      <c r="M439" s="231">
        <v>1.8352999999999999</v>
      </c>
      <c r="N439" s="231">
        <v>3.4184999999999999</v>
      </c>
      <c r="O439" s="231">
        <v>1.4545999999999999</v>
      </c>
      <c r="P439" s="231">
        <v>0</v>
      </c>
    </row>
    <row r="440" spans="1:16" s="255" customFormat="1" ht="15">
      <c r="A440" s="247">
        <v>30</v>
      </c>
      <c r="B440" s="231">
        <v>0</v>
      </c>
      <c r="C440" s="231">
        <v>0</v>
      </c>
      <c r="D440" s="231">
        <v>4.9215</v>
      </c>
      <c r="E440" s="231">
        <v>1.4663999999999999</v>
      </c>
      <c r="F440" s="231">
        <v>4.0166000000000004</v>
      </c>
      <c r="G440" s="231">
        <v>1.3481000000000001</v>
      </c>
      <c r="H440" s="231">
        <v>4.5458999999999996</v>
      </c>
      <c r="I440" s="231">
        <v>1.4152</v>
      </c>
      <c r="J440" s="231">
        <v>3.2155</v>
      </c>
      <c r="K440" s="231">
        <v>1.4982</v>
      </c>
      <c r="L440" s="231">
        <v>2.8658000000000001</v>
      </c>
      <c r="M440" s="231">
        <v>1.7551000000000001</v>
      </c>
      <c r="N440" s="231">
        <v>3.2818000000000001</v>
      </c>
      <c r="O440" s="231">
        <v>1.3964000000000001</v>
      </c>
      <c r="P440" s="231">
        <v>0</v>
      </c>
    </row>
    <row r="441" spans="1:16" s="255" customFormat="1" ht="15">
      <c r="A441" s="247">
        <v>31</v>
      </c>
      <c r="B441" s="231">
        <v>0</v>
      </c>
      <c r="C441" s="231">
        <v>0</v>
      </c>
      <c r="D441" s="231">
        <v>4.7807000000000004</v>
      </c>
      <c r="E441" s="231">
        <v>1.4571000000000001</v>
      </c>
      <c r="F441" s="231">
        <v>4.0506000000000002</v>
      </c>
      <c r="G441" s="231">
        <v>1.3386</v>
      </c>
      <c r="H441" s="231">
        <v>4.5198999999999998</v>
      </c>
      <c r="I441" s="231">
        <v>1.3973</v>
      </c>
      <c r="J441" s="231">
        <v>3.2317</v>
      </c>
      <c r="K441" s="231">
        <v>1.4786999999999999</v>
      </c>
      <c r="L441" s="231">
        <v>2.8340999999999998</v>
      </c>
      <c r="M441" s="231">
        <v>1.7374000000000001</v>
      </c>
      <c r="N441" s="231">
        <v>3.2039</v>
      </c>
      <c r="O441" s="231">
        <v>1.3945000000000001</v>
      </c>
      <c r="P441" s="231">
        <v>0</v>
      </c>
    </row>
    <row r="442" spans="1:16" s="255" customFormat="1" ht="15">
      <c r="A442" s="247">
        <v>32</v>
      </c>
      <c r="B442" s="231">
        <v>0</v>
      </c>
      <c r="C442" s="231">
        <v>0</v>
      </c>
      <c r="D442" s="231">
        <v>4.6398999999999999</v>
      </c>
      <c r="E442" s="231">
        <v>1.4477</v>
      </c>
      <c r="F442" s="231">
        <v>4.0846</v>
      </c>
      <c r="G442" s="231">
        <v>1.329</v>
      </c>
      <c r="H442" s="231">
        <v>4.4939</v>
      </c>
      <c r="I442" s="231">
        <v>1.3794</v>
      </c>
      <c r="J442" s="231">
        <v>3.2479</v>
      </c>
      <c r="K442" s="231">
        <v>1.4592000000000001</v>
      </c>
      <c r="L442" s="231">
        <v>2.8025000000000002</v>
      </c>
      <c r="M442" s="231">
        <v>1.7197</v>
      </c>
      <c r="N442" s="231">
        <v>3.1259999999999999</v>
      </c>
      <c r="O442" s="231">
        <v>1.3927</v>
      </c>
      <c r="P442" s="231">
        <v>0</v>
      </c>
    </row>
    <row r="443" spans="1:16" s="255" customFormat="1" ht="15">
      <c r="A443" s="247">
        <v>33</v>
      </c>
      <c r="B443" s="231">
        <v>0</v>
      </c>
      <c r="C443" s="231">
        <v>0</v>
      </c>
      <c r="D443" s="231">
        <v>4.9490999999999996</v>
      </c>
      <c r="E443" s="231">
        <v>1.5822000000000001</v>
      </c>
      <c r="F443" s="231">
        <v>4.5304000000000002</v>
      </c>
      <c r="G443" s="231">
        <v>1.4514</v>
      </c>
      <c r="H443" s="231">
        <v>4.9147999999999996</v>
      </c>
      <c r="I443" s="231">
        <v>1.4977</v>
      </c>
      <c r="J443" s="231">
        <v>3.5903999999999998</v>
      </c>
      <c r="K443" s="231">
        <v>1.5837000000000001</v>
      </c>
      <c r="L443" s="231">
        <v>3.0478999999999998</v>
      </c>
      <c r="M443" s="231">
        <v>1.8721000000000001</v>
      </c>
      <c r="N443" s="231">
        <v>3.3529</v>
      </c>
      <c r="O443" s="231">
        <v>1.5299</v>
      </c>
      <c r="P443" s="231">
        <v>0</v>
      </c>
    </row>
    <row r="444" spans="1:16" s="255" customFormat="1" ht="15">
      <c r="A444" s="247">
        <v>34</v>
      </c>
      <c r="B444" s="231">
        <v>0</v>
      </c>
      <c r="C444" s="231">
        <v>0</v>
      </c>
      <c r="D444" s="231">
        <v>4.7942999999999998</v>
      </c>
      <c r="E444" s="231">
        <v>1.5719000000000001</v>
      </c>
      <c r="F444" s="231">
        <v>4.5677000000000003</v>
      </c>
      <c r="G444" s="231">
        <v>1.4410000000000001</v>
      </c>
      <c r="H444" s="231">
        <v>4.8861999999999997</v>
      </c>
      <c r="I444" s="231">
        <v>1.478</v>
      </c>
      <c r="J444" s="231">
        <v>3.6082000000000001</v>
      </c>
      <c r="K444" s="231">
        <v>1.5623</v>
      </c>
      <c r="L444" s="231">
        <v>3.0129999999999999</v>
      </c>
      <c r="M444" s="231">
        <v>1.8527</v>
      </c>
      <c r="N444" s="231">
        <v>3.2671999999999999</v>
      </c>
      <c r="O444" s="231">
        <v>1.5278</v>
      </c>
      <c r="P444" s="231">
        <v>0</v>
      </c>
    </row>
    <row r="445" spans="1:16" s="255" customFormat="1" ht="15">
      <c r="A445" s="247">
        <v>35</v>
      </c>
      <c r="B445" s="231">
        <v>0</v>
      </c>
      <c r="C445" s="231">
        <v>0</v>
      </c>
      <c r="D445" s="231">
        <v>4.6394000000000002</v>
      </c>
      <c r="E445" s="231">
        <v>1.5617000000000001</v>
      </c>
      <c r="F445" s="231">
        <v>4.6051000000000002</v>
      </c>
      <c r="G445" s="231">
        <v>1.4305000000000001</v>
      </c>
      <c r="H445" s="231">
        <v>4.8575999999999997</v>
      </c>
      <c r="I445" s="231">
        <v>1.4582999999999999</v>
      </c>
      <c r="J445" s="231">
        <v>3.6259999999999999</v>
      </c>
      <c r="K445" s="231">
        <v>1.5408999999999999</v>
      </c>
      <c r="L445" s="231">
        <v>2.9782000000000002</v>
      </c>
      <c r="M445" s="231">
        <v>1.8331999999999999</v>
      </c>
      <c r="N445" s="231">
        <v>3.1815000000000002</v>
      </c>
      <c r="O445" s="231">
        <v>1.5257000000000001</v>
      </c>
      <c r="P445" s="231">
        <v>0</v>
      </c>
    </row>
    <row r="446" spans="1:16" s="255" customFormat="1" ht="15">
      <c r="A446" s="247">
        <v>36</v>
      </c>
      <c r="B446" s="231">
        <v>0</v>
      </c>
      <c r="C446" s="231">
        <v>0</v>
      </c>
      <c r="D446" s="231">
        <v>4.4846000000000004</v>
      </c>
      <c r="E446" s="231">
        <v>1.5513999999999999</v>
      </c>
      <c r="F446" s="231">
        <v>4.6424000000000003</v>
      </c>
      <c r="G446" s="231">
        <v>1.42</v>
      </c>
      <c r="H446" s="231">
        <v>4.8291000000000004</v>
      </c>
      <c r="I446" s="231">
        <v>1.4386000000000001</v>
      </c>
      <c r="J446" s="231">
        <v>3.6438000000000001</v>
      </c>
      <c r="K446" s="231">
        <v>1.5194000000000001</v>
      </c>
      <c r="L446" s="231">
        <v>2.9434</v>
      </c>
      <c r="M446" s="231">
        <v>1.8137000000000001</v>
      </c>
      <c r="N446" s="231">
        <v>3.0958000000000001</v>
      </c>
      <c r="O446" s="231">
        <v>1.5237000000000001</v>
      </c>
      <c r="P446" s="231">
        <v>0</v>
      </c>
    </row>
    <row r="447" spans="1:16" s="255" customFormat="1" ht="15">
      <c r="A447" s="247">
        <v>37</v>
      </c>
      <c r="B447" s="231">
        <v>0</v>
      </c>
      <c r="C447" s="231">
        <v>0</v>
      </c>
      <c r="D447" s="231">
        <v>4.3296999999999999</v>
      </c>
      <c r="E447" s="231">
        <v>1.5410999999999999</v>
      </c>
      <c r="F447" s="231">
        <v>4.6798000000000002</v>
      </c>
      <c r="G447" s="231">
        <v>1.4095</v>
      </c>
      <c r="H447" s="231">
        <v>4.8005000000000004</v>
      </c>
      <c r="I447" s="231">
        <v>1.4189000000000001</v>
      </c>
      <c r="J447" s="231">
        <v>3.6616</v>
      </c>
      <c r="K447" s="231">
        <v>1.498</v>
      </c>
      <c r="L447" s="231">
        <v>2.9085999999999999</v>
      </c>
      <c r="M447" s="231">
        <v>1.7942</v>
      </c>
      <c r="N447" s="231">
        <v>3.01</v>
      </c>
      <c r="O447" s="231">
        <v>1.5216000000000001</v>
      </c>
      <c r="P447" s="231">
        <v>0</v>
      </c>
    </row>
    <row r="448" spans="1:16" s="255" customFormat="1" ht="15">
      <c r="A448" s="247">
        <v>38</v>
      </c>
      <c r="B448" s="231">
        <v>0</v>
      </c>
      <c r="C448" s="231">
        <v>0</v>
      </c>
      <c r="D448" s="231">
        <v>4.1749000000000001</v>
      </c>
      <c r="E448" s="231">
        <v>1.5307999999999999</v>
      </c>
      <c r="F448" s="231">
        <v>4.7171000000000003</v>
      </c>
      <c r="G448" s="231">
        <v>1.399</v>
      </c>
      <c r="H448" s="231">
        <v>4.7718999999999996</v>
      </c>
      <c r="I448" s="231">
        <v>1.3993</v>
      </c>
      <c r="J448" s="231">
        <v>3.6793999999999998</v>
      </c>
      <c r="K448" s="231">
        <v>1.4765999999999999</v>
      </c>
      <c r="L448" s="231">
        <v>2.8736999999999999</v>
      </c>
      <c r="M448" s="231">
        <v>1.7746999999999999</v>
      </c>
      <c r="N448" s="231">
        <v>2.9243000000000001</v>
      </c>
      <c r="O448" s="231">
        <v>1.5196000000000001</v>
      </c>
      <c r="P448" s="231">
        <v>0</v>
      </c>
    </row>
    <row r="449" spans="1:16" s="255" customFormat="1" ht="15">
      <c r="A449" s="247">
        <v>39</v>
      </c>
      <c r="B449" s="231">
        <v>0</v>
      </c>
      <c r="C449" s="231">
        <v>0</v>
      </c>
      <c r="D449" s="231">
        <v>4.0199999999999996</v>
      </c>
      <c r="E449" s="231">
        <v>1.5205</v>
      </c>
      <c r="F449" s="231">
        <v>4.7545000000000002</v>
      </c>
      <c r="G449" s="231">
        <v>1.3885000000000001</v>
      </c>
      <c r="H449" s="231">
        <v>4.7434000000000003</v>
      </c>
      <c r="I449" s="231">
        <v>1.3795999999999999</v>
      </c>
      <c r="J449" s="231">
        <v>3.6972</v>
      </c>
      <c r="K449" s="231">
        <v>1.4552</v>
      </c>
      <c r="L449" s="231">
        <v>2.8389000000000002</v>
      </c>
      <c r="M449" s="231">
        <v>1.7553000000000001</v>
      </c>
      <c r="N449" s="231">
        <v>2.8386</v>
      </c>
      <c r="O449" s="231">
        <v>1.5175000000000001</v>
      </c>
      <c r="P449" s="231">
        <v>0</v>
      </c>
    </row>
    <row r="450" spans="1:16" s="255" customFormat="1" ht="15">
      <c r="A450" s="247">
        <v>40</v>
      </c>
      <c r="B450" s="231">
        <v>0</v>
      </c>
      <c r="C450" s="231">
        <v>0</v>
      </c>
      <c r="D450" s="231">
        <v>3.8652000000000002</v>
      </c>
      <c r="E450" s="231">
        <v>1.5102</v>
      </c>
      <c r="F450" s="231">
        <v>4.7918000000000003</v>
      </c>
      <c r="G450" s="231">
        <v>1.3779999999999999</v>
      </c>
      <c r="H450" s="231">
        <v>4.7148000000000003</v>
      </c>
      <c r="I450" s="231">
        <v>1.3599000000000001</v>
      </c>
      <c r="J450" s="231">
        <v>3.7149000000000001</v>
      </c>
      <c r="K450" s="231">
        <v>1.4337</v>
      </c>
      <c r="L450" s="231">
        <v>2.8041</v>
      </c>
      <c r="M450" s="231">
        <v>1.7358</v>
      </c>
      <c r="N450" s="231">
        <v>2.7528999999999999</v>
      </c>
      <c r="O450" s="231">
        <v>1.5154000000000001</v>
      </c>
      <c r="P450" s="231">
        <v>0</v>
      </c>
    </row>
    <row r="451" spans="1:16" s="255" customFormat="1" ht="15">
      <c r="A451" s="247">
        <v>41</v>
      </c>
      <c r="B451" s="231">
        <v>0</v>
      </c>
      <c r="C451" s="231">
        <v>0</v>
      </c>
      <c r="D451" s="231">
        <v>3.7103999999999999</v>
      </c>
      <c r="E451" s="231">
        <v>1.4999</v>
      </c>
      <c r="F451" s="231">
        <v>4.8292000000000002</v>
      </c>
      <c r="G451" s="231">
        <v>1.3674999999999999</v>
      </c>
      <c r="H451" s="231">
        <v>4.6863000000000001</v>
      </c>
      <c r="I451" s="231">
        <v>1.3402000000000001</v>
      </c>
      <c r="J451" s="231">
        <v>3.7326999999999999</v>
      </c>
      <c r="K451" s="231">
        <v>1.4123000000000001</v>
      </c>
      <c r="L451" s="231">
        <v>2.7692000000000001</v>
      </c>
      <c r="M451" s="231">
        <v>1.7162999999999999</v>
      </c>
      <c r="N451" s="231">
        <v>2.6671999999999998</v>
      </c>
      <c r="O451" s="231">
        <v>1.5134000000000001</v>
      </c>
      <c r="P451" s="231">
        <v>0</v>
      </c>
    </row>
    <row r="452" spans="1:16" s="255" customFormat="1" ht="15">
      <c r="A452" s="247">
        <v>42</v>
      </c>
      <c r="B452" s="231">
        <v>0</v>
      </c>
      <c r="C452" s="231">
        <v>0</v>
      </c>
      <c r="D452" s="231">
        <v>3.5554999999999999</v>
      </c>
      <c r="E452" s="231">
        <v>1.4897</v>
      </c>
      <c r="F452" s="231">
        <v>4.8665000000000003</v>
      </c>
      <c r="G452" s="231">
        <v>1.3571</v>
      </c>
      <c r="H452" s="231">
        <v>4.6577000000000002</v>
      </c>
      <c r="I452" s="231">
        <v>1.3205</v>
      </c>
      <c r="J452" s="231">
        <v>3.7505000000000002</v>
      </c>
      <c r="K452" s="231">
        <v>1.3909</v>
      </c>
      <c r="L452" s="231">
        <v>2.7343999999999999</v>
      </c>
      <c r="M452" s="231">
        <v>1.6968000000000001</v>
      </c>
      <c r="N452" s="231">
        <v>2.5815000000000001</v>
      </c>
      <c r="O452" s="231">
        <v>1.5113000000000001</v>
      </c>
      <c r="P452" s="231">
        <v>0</v>
      </c>
    </row>
    <row r="453" spans="1:16" s="255" customFormat="1" ht="15">
      <c r="A453" s="247">
        <v>43</v>
      </c>
      <c r="B453" s="231">
        <v>0</v>
      </c>
      <c r="C453" s="231">
        <v>0</v>
      </c>
      <c r="D453" s="231">
        <v>4.0358000000000001</v>
      </c>
      <c r="E453" s="231">
        <v>1.4716</v>
      </c>
      <c r="F453" s="231">
        <v>4.8094000000000001</v>
      </c>
      <c r="G453" s="231">
        <v>1.3502000000000001</v>
      </c>
      <c r="H453" s="231">
        <v>4.6711</v>
      </c>
      <c r="I453" s="231">
        <v>1.3182</v>
      </c>
      <c r="J453" s="231">
        <v>3.7461000000000002</v>
      </c>
      <c r="K453" s="231">
        <v>1.3807</v>
      </c>
      <c r="L453" s="231">
        <v>2.7069999999999999</v>
      </c>
      <c r="M453" s="231">
        <v>1.6852</v>
      </c>
      <c r="N453" s="231">
        <v>2.5287000000000002</v>
      </c>
      <c r="O453" s="231">
        <v>1.5085999999999999</v>
      </c>
      <c r="P453" s="231">
        <v>0</v>
      </c>
    </row>
    <row r="454" spans="1:16" s="255" customFormat="1" ht="15">
      <c r="A454" s="247">
        <v>44</v>
      </c>
      <c r="B454" s="231">
        <v>0</v>
      </c>
      <c r="C454" s="231">
        <v>0</v>
      </c>
      <c r="D454" s="231">
        <v>4.5160999999999998</v>
      </c>
      <c r="E454" s="231">
        <v>1.4536</v>
      </c>
      <c r="F454" s="231">
        <v>4.7523999999999997</v>
      </c>
      <c r="G454" s="231">
        <v>1.3433999999999999</v>
      </c>
      <c r="H454" s="231">
        <v>4.6845999999999997</v>
      </c>
      <c r="I454" s="231">
        <v>1.3158000000000001</v>
      </c>
      <c r="J454" s="231">
        <v>3.7416</v>
      </c>
      <c r="K454" s="231">
        <v>1.3704000000000001</v>
      </c>
      <c r="L454" s="231">
        <v>2.6795</v>
      </c>
      <c r="M454" s="231">
        <v>1.6736</v>
      </c>
      <c r="N454" s="231">
        <v>2.4758</v>
      </c>
      <c r="O454" s="231">
        <v>1.5059</v>
      </c>
      <c r="P454" s="231">
        <v>0</v>
      </c>
    </row>
    <row r="455" spans="1:16" s="255" customFormat="1" ht="15">
      <c r="A455" s="247">
        <v>45</v>
      </c>
      <c r="B455" s="231">
        <v>0</v>
      </c>
      <c r="C455" s="231">
        <v>0</v>
      </c>
      <c r="D455" s="231">
        <v>5.4960000000000004</v>
      </c>
      <c r="E455" s="231">
        <v>1.5218</v>
      </c>
      <c r="F455" s="231">
        <v>5.1647999999999996</v>
      </c>
      <c r="G455" s="231">
        <v>1.4167000000000001</v>
      </c>
      <c r="H455" s="231">
        <v>5.1677999999999997</v>
      </c>
      <c r="I455" s="231">
        <v>1.3923000000000001</v>
      </c>
      <c r="J455" s="231">
        <v>4.1109</v>
      </c>
      <c r="K455" s="231">
        <v>1.4418</v>
      </c>
      <c r="L455" s="231">
        <v>2.9171999999999998</v>
      </c>
      <c r="M455" s="231">
        <v>1.7618</v>
      </c>
      <c r="N455" s="231">
        <v>2.6652</v>
      </c>
      <c r="O455" s="231">
        <v>1.5933999999999999</v>
      </c>
      <c r="P455" s="231">
        <v>0</v>
      </c>
    </row>
    <row r="456" spans="1:16" s="255" customFormat="1" ht="15">
      <c r="A456" s="247">
        <v>46</v>
      </c>
      <c r="B456" s="231">
        <v>0</v>
      </c>
      <c r="C456" s="231">
        <v>0</v>
      </c>
      <c r="D456" s="231">
        <v>6.0243000000000002</v>
      </c>
      <c r="E456" s="231">
        <v>1.5026999999999999</v>
      </c>
      <c r="F456" s="231">
        <v>5.1020000000000003</v>
      </c>
      <c r="G456" s="231">
        <v>1.4095</v>
      </c>
      <c r="H456" s="231">
        <v>5.1825999999999999</v>
      </c>
      <c r="I456" s="231">
        <v>1.3897999999999999</v>
      </c>
      <c r="J456" s="231">
        <v>4.1059999999999999</v>
      </c>
      <c r="K456" s="231">
        <v>1.431</v>
      </c>
      <c r="L456" s="231">
        <v>2.887</v>
      </c>
      <c r="M456" s="231">
        <v>1.7495000000000001</v>
      </c>
      <c r="N456" s="231">
        <v>2.6071</v>
      </c>
      <c r="O456" s="231">
        <v>1.5905</v>
      </c>
      <c r="P456" s="231">
        <v>0</v>
      </c>
    </row>
    <row r="457" spans="1:16" s="255" customFormat="1" ht="15">
      <c r="A457" s="247">
        <v>47</v>
      </c>
      <c r="B457" s="231">
        <v>0</v>
      </c>
      <c r="C457" s="231">
        <v>0</v>
      </c>
      <c r="D457" s="231">
        <v>6.5526</v>
      </c>
      <c r="E457" s="231">
        <v>1.4836</v>
      </c>
      <c r="F457" s="231">
        <v>5.0392000000000001</v>
      </c>
      <c r="G457" s="231">
        <v>1.4021999999999999</v>
      </c>
      <c r="H457" s="231">
        <v>5.1974</v>
      </c>
      <c r="I457" s="231">
        <v>1.3873</v>
      </c>
      <c r="J457" s="231">
        <v>4.1012000000000004</v>
      </c>
      <c r="K457" s="231">
        <v>1.4200999999999999</v>
      </c>
      <c r="L457" s="231">
        <v>2.8567999999999998</v>
      </c>
      <c r="M457" s="231">
        <v>1.7372000000000001</v>
      </c>
      <c r="N457" s="231">
        <v>2.5489999999999999</v>
      </c>
      <c r="O457" s="231">
        <v>1.5876999999999999</v>
      </c>
      <c r="P457" s="231">
        <v>0</v>
      </c>
    </row>
    <row r="458" spans="1:16" s="255" customFormat="1" ht="15">
      <c r="A458" s="247">
        <v>48</v>
      </c>
      <c r="B458" s="231">
        <v>0</v>
      </c>
      <c r="C458" s="231">
        <v>0</v>
      </c>
      <c r="D458" s="231">
        <v>7.0808999999999997</v>
      </c>
      <c r="E458" s="231">
        <v>1.4644999999999999</v>
      </c>
      <c r="F458" s="231">
        <v>4.9763999999999999</v>
      </c>
      <c r="G458" s="231">
        <v>1.3949</v>
      </c>
      <c r="H458" s="231">
        <v>5.2122000000000002</v>
      </c>
      <c r="I458" s="231">
        <v>1.3848</v>
      </c>
      <c r="J458" s="231">
        <v>4.0963000000000003</v>
      </c>
      <c r="K458" s="231">
        <v>1.4093</v>
      </c>
      <c r="L458" s="231">
        <v>2.8266</v>
      </c>
      <c r="M458" s="231">
        <v>1.7249000000000001</v>
      </c>
      <c r="N458" s="231">
        <v>2.4908000000000001</v>
      </c>
      <c r="O458" s="231">
        <v>1.5848</v>
      </c>
      <c r="P458" s="231">
        <v>0</v>
      </c>
    </row>
    <row r="459" spans="1:16" s="255" customFormat="1" ht="15">
      <c r="A459" s="247">
        <v>49</v>
      </c>
      <c r="B459" s="231">
        <v>0</v>
      </c>
      <c r="C459" s="231">
        <v>0</v>
      </c>
      <c r="D459" s="231">
        <v>7.6092000000000004</v>
      </c>
      <c r="E459" s="231">
        <v>1.4454</v>
      </c>
      <c r="F459" s="231">
        <v>4.9135999999999997</v>
      </c>
      <c r="G459" s="231">
        <v>1.3876999999999999</v>
      </c>
      <c r="H459" s="231">
        <v>5.2270000000000003</v>
      </c>
      <c r="I459" s="231">
        <v>1.3823000000000001</v>
      </c>
      <c r="J459" s="231">
        <v>4.0914000000000001</v>
      </c>
      <c r="K459" s="231">
        <v>1.3985000000000001</v>
      </c>
      <c r="L459" s="231">
        <v>2.7964000000000002</v>
      </c>
      <c r="M459" s="231">
        <v>1.7125999999999999</v>
      </c>
      <c r="N459" s="231">
        <v>2.4327000000000001</v>
      </c>
      <c r="O459" s="231">
        <v>1.5819000000000001</v>
      </c>
      <c r="P459" s="231">
        <v>0</v>
      </c>
    </row>
    <row r="460" spans="1:16" s="255" customFormat="1" ht="15">
      <c r="A460" s="247">
        <v>50</v>
      </c>
      <c r="B460" s="231">
        <v>0</v>
      </c>
      <c r="C460" s="231">
        <v>0</v>
      </c>
      <c r="D460" s="231">
        <v>8.1374999999999993</v>
      </c>
      <c r="E460" s="231">
        <v>1.4262999999999999</v>
      </c>
      <c r="F460" s="231">
        <v>4.8507999999999996</v>
      </c>
      <c r="G460" s="231">
        <v>1.3804000000000001</v>
      </c>
      <c r="H460" s="231">
        <v>5.2417999999999996</v>
      </c>
      <c r="I460" s="231">
        <v>1.3797999999999999</v>
      </c>
      <c r="J460" s="231">
        <v>4.0865</v>
      </c>
      <c r="K460" s="231">
        <v>1.3875999999999999</v>
      </c>
      <c r="L460" s="231">
        <v>2.7662</v>
      </c>
      <c r="M460" s="231">
        <v>1.7003999999999999</v>
      </c>
      <c r="N460" s="231">
        <v>2.3744999999999998</v>
      </c>
      <c r="O460" s="231">
        <v>1.5790999999999999</v>
      </c>
      <c r="P460" s="231">
        <v>0</v>
      </c>
    </row>
    <row r="461" spans="1:16" s="255" customFormat="1" ht="15">
      <c r="A461" s="247">
        <v>51</v>
      </c>
      <c r="B461" s="231">
        <v>0</v>
      </c>
      <c r="C461" s="231">
        <v>0</v>
      </c>
      <c r="D461" s="231">
        <v>8.6658000000000008</v>
      </c>
      <c r="E461" s="231">
        <v>1.4072</v>
      </c>
      <c r="F461" s="231">
        <v>4.7880000000000003</v>
      </c>
      <c r="G461" s="231">
        <v>1.3732</v>
      </c>
      <c r="H461" s="231">
        <v>5.2565999999999997</v>
      </c>
      <c r="I461" s="231">
        <v>1.3774</v>
      </c>
      <c r="J461" s="231">
        <v>4.0815999999999999</v>
      </c>
      <c r="K461" s="231">
        <v>1.3768</v>
      </c>
      <c r="L461" s="231">
        <v>2.7360000000000002</v>
      </c>
      <c r="M461" s="231">
        <v>1.6880999999999999</v>
      </c>
      <c r="N461" s="231">
        <v>2.3163999999999998</v>
      </c>
      <c r="O461" s="231">
        <v>1.5762</v>
      </c>
      <c r="P461" s="231">
        <v>0</v>
      </c>
    </row>
    <row r="462" spans="1:16" s="255" customFormat="1" ht="15">
      <c r="A462" s="247">
        <v>52</v>
      </c>
      <c r="B462" s="231">
        <v>0</v>
      </c>
      <c r="C462" s="231">
        <v>0</v>
      </c>
      <c r="D462" s="231">
        <v>9.1941000000000006</v>
      </c>
      <c r="E462" s="231">
        <v>1.3880999999999999</v>
      </c>
      <c r="F462" s="231">
        <v>4.7252000000000001</v>
      </c>
      <c r="G462" s="231">
        <v>1.3658999999999999</v>
      </c>
      <c r="H462" s="231">
        <v>5.2713000000000001</v>
      </c>
      <c r="I462" s="231">
        <v>1.3749</v>
      </c>
      <c r="J462" s="231">
        <v>4.0766999999999998</v>
      </c>
      <c r="K462" s="231">
        <v>1.3660000000000001</v>
      </c>
      <c r="L462" s="231">
        <v>2.7058</v>
      </c>
      <c r="M462" s="231">
        <v>1.6758</v>
      </c>
      <c r="N462" s="231">
        <v>2.2583000000000002</v>
      </c>
      <c r="O462" s="231">
        <v>1.5732999999999999</v>
      </c>
      <c r="P462" s="231">
        <v>0</v>
      </c>
    </row>
    <row r="463" spans="1:16" s="255" customFormat="1" ht="15">
      <c r="A463" s="247">
        <v>53</v>
      </c>
      <c r="B463" s="231">
        <v>0</v>
      </c>
      <c r="C463" s="231">
        <v>0</v>
      </c>
      <c r="D463" s="231">
        <v>9.7224000000000004</v>
      </c>
      <c r="E463" s="231">
        <v>1.3691</v>
      </c>
      <c r="F463" s="231">
        <v>4.6623999999999999</v>
      </c>
      <c r="G463" s="231">
        <v>1.3587</v>
      </c>
      <c r="H463" s="231">
        <v>5.2861000000000002</v>
      </c>
      <c r="I463" s="231">
        <v>1.3724000000000001</v>
      </c>
      <c r="J463" s="231">
        <v>4.0719000000000003</v>
      </c>
      <c r="K463" s="231">
        <v>1.3551</v>
      </c>
      <c r="L463" s="231">
        <v>2.6756000000000002</v>
      </c>
      <c r="M463" s="231">
        <v>1.6635</v>
      </c>
      <c r="N463" s="231">
        <v>2.2000999999999999</v>
      </c>
      <c r="O463" s="231">
        <v>1.5705</v>
      </c>
      <c r="P463" s="231">
        <v>0</v>
      </c>
    </row>
    <row r="464" spans="1:16" s="255" customFormat="1" ht="15">
      <c r="A464" s="247">
        <v>54</v>
      </c>
      <c r="B464" s="231">
        <v>0</v>
      </c>
      <c r="C464" s="231">
        <v>0</v>
      </c>
      <c r="D464" s="231">
        <v>10.2507</v>
      </c>
      <c r="E464" s="231">
        <v>1.35</v>
      </c>
      <c r="F464" s="231">
        <v>4.5995999999999997</v>
      </c>
      <c r="G464" s="231">
        <v>1.3513999999999999</v>
      </c>
      <c r="H464" s="231">
        <v>5.3009000000000004</v>
      </c>
      <c r="I464" s="231">
        <v>1.3698999999999999</v>
      </c>
      <c r="J464" s="231">
        <v>4.0670000000000002</v>
      </c>
      <c r="K464" s="231">
        <v>1.3443000000000001</v>
      </c>
      <c r="L464" s="231">
        <v>2.6454</v>
      </c>
      <c r="M464" s="231">
        <v>1.6512</v>
      </c>
      <c r="N464" s="231">
        <v>2.1419999999999999</v>
      </c>
      <c r="O464" s="231">
        <v>1.5676000000000001</v>
      </c>
      <c r="P464" s="231">
        <v>0</v>
      </c>
    </row>
    <row r="465" spans="1:16" s="255" customFormat="1" ht="15">
      <c r="A465" s="247">
        <v>55</v>
      </c>
      <c r="B465" s="231">
        <v>0</v>
      </c>
      <c r="C465" s="231">
        <v>0</v>
      </c>
      <c r="D465" s="231">
        <v>9.5287000000000006</v>
      </c>
      <c r="E465" s="231">
        <v>1.3452</v>
      </c>
      <c r="F465" s="231">
        <v>4.5589000000000004</v>
      </c>
      <c r="G465" s="231">
        <v>1.3469</v>
      </c>
      <c r="H465" s="231">
        <v>5.0610999999999997</v>
      </c>
      <c r="I465" s="231">
        <v>1.3637999999999999</v>
      </c>
      <c r="J465" s="231">
        <v>3.8422999999999998</v>
      </c>
      <c r="K465" s="231">
        <v>1.3413999999999999</v>
      </c>
      <c r="L465" s="231">
        <v>2.6126</v>
      </c>
      <c r="M465" s="231">
        <v>1.6443000000000001</v>
      </c>
      <c r="N465" s="231">
        <v>2.1036000000000001</v>
      </c>
      <c r="O465" s="231">
        <v>1.5569</v>
      </c>
      <c r="P465" s="231">
        <v>0</v>
      </c>
    </row>
    <row r="466" spans="1:16" s="255" customFormat="1" ht="15">
      <c r="A466" s="247">
        <v>56</v>
      </c>
      <c r="B466" s="231">
        <v>0</v>
      </c>
      <c r="C466" s="231">
        <v>0</v>
      </c>
      <c r="D466" s="231">
        <v>8.8066999999999993</v>
      </c>
      <c r="E466" s="231">
        <v>1.3405</v>
      </c>
      <c r="F466" s="231">
        <v>4.5182000000000002</v>
      </c>
      <c r="G466" s="231">
        <v>1.3424</v>
      </c>
      <c r="H466" s="231">
        <v>4.8212000000000002</v>
      </c>
      <c r="I466" s="231">
        <v>1.3577999999999999</v>
      </c>
      <c r="J466" s="231">
        <v>3.6177000000000001</v>
      </c>
      <c r="K466" s="231">
        <v>1.3385</v>
      </c>
      <c r="L466" s="231">
        <v>2.5798000000000001</v>
      </c>
      <c r="M466" s="231">
        <v>1.6375</v>
      </c>
      <c r="N466" s="231">
        <v>2.0653000000000001</v>
      </c>
      <c r="O466" s="231">
        <v>1.5462</v>
      </c>
      <c r="P466" s="231">
        <v>0</v>
      </c>
    </row>
    <row r="467" spans="1:16" s="255" customFormat="1" ht="15">
      <c r="A467" s="247">
        <v>57</v>
      </c>
      <c r="B467" s="231">
        <v>0</v>
      </c>
      <c r="C467" s="231">
        <v>0</v>
      </c>
      <c r="D467" s="231">
        <v>8.0846999999999998</v>
      </c>
      <c r="E467" s="231">
        <v>1.3358000000000001</v>
      </c>
      <c r="F467" s="231">
        <v>4.4774000000000003</v>
      </c>
      <c r="G467" s="231">
        <v>1.3379000000000001</v>
      </c>
      <c r="H467" s="231">
        <v>4.5814000000000004</v>
      </c>
      <c r="I467" s="231">
        <v>1.3517999999999999</v>
      </c>
      <c r="J467" s="231">
        <v>3.3929999999999998</v>
      </c>
      <c r="K467" s="231">
        <v>1.3357000000000001</v>
      </c>
      <c r="L467" s="231">
        <v>2.5470000000000002</v>
      </c>
      <c r="M467" s="231">
        <v>1.6306</v>
      </c>
      <c r="N467" s="231">
        <v>2.0268999999999999</v>
      </c>
      <c r="O467" s="231">
        <v>1.5354000000000001</v>
      </c>
      <c r="P467" s="231">
        <v>0</v>
      </c>
    </row>
    <row r="468" spans="1:16" s="255" customFormat="1" ht="15">
      <c r="A468" s="247">
        <v>58</v>
      </c>
      <c r="B468" s="231">
        <v>0</v>
      </c>
      <c r="C468" s="231">
        <v>0</v>
      </c>
      <c r="D468" s="231">
        <v>7.3627000000000002</v>
      </c>
      <c r="E468" s="231">
        <v>1.331</v>
      </c>
      <c r="F468" s="231">
        <v>4.4367000000000001</v>
      </c>
      <c r="G468" s="231">
        <v>1.3333999999999999</v>
      </c>
      <c r="H468" s="231">
        <v>4.3414999999999999</v>
      </c>
      <c r="I468" s="231">
        <v>1.3456999999999999</v>
      </c>
      <c r="J468" s="231">
        <v>3.1684000000000001</v>
      </c>
      <c r="K468" s="231">
        <v>1.3328</v>
      </c>
      <c r="L468" s="231">
        <v>2.5142000000000002</v>
      </c>
      <c r="M468" s="231">
        <v>1.6236999999999999</v>
      </c>
      <c r="N468" s="231">
        <v>1.9885999999999999</v>
      </c>
      <c r="O468" s="231">
        <v>1.5246999999999999</v>
      </c>
      <c r="P468" s="231">
        <v>0</v>
      </c>
    </row>
    <row r="469" spans="1:16" s="255" customFormat="1" ht="15">
      <c r="A469" s="247">
        <v>59</v>
      </c>
      <c r="B469" s="231">
        <v>0</v>
      </c>
      <c r="C469" s="231">
        <v>0</v>
      </c>
      <c r="D469" s="231">
        <v>6.6406999999999998</v>
      </c>
      <c r="E469" s="231">
        <v>1.3263</v>
      </c>
      <c r="F469" s="231">
        <v>4.3959999999999999</v>
      </c>
      <c r="G469" s="231">
        <v>1.3289</v>
      </c>
      <c r="H469" s="231">
        <v>4.1016000000000004</v>
      </c>
      <c r="I469" s="231">
        <v>1.3396999999999999</v>
      </c>
      <c r="J469" s="231">
        <v>2.9438</v>
      </c>
      <c r="K469" s="231">
        <v>1.3299000000000001</v>
      </c>
      <c r="L469" s="231">
        <v>2.4815</v>
      </c>
      <c r="M469" s="231">
        <v>1.6168</v>
      </c>
      <c r="N469" s="231">
        <v>1.9501999999999999</v>
      </c>
      <c r="O469" s="231">
        <v>1.514</v>
      </c>
      <c r="P469" s="231">
        <v>0</v>
      </c>
    </row>
    <row r="470" spans="1:16" s="255" customFormat="1" ht="15">
      <c r="A470" s="247">
        <v>60</v>
      </c>
      <c r="B470" s="231">
        <v>0</v>
      </c>
      <c r="C470" s="231">
        <v>0</v>
      </c>
      <c r="D470" s="231">
        <v>5.9188000000000001</v>
      </c>
      <c r="E470" s="231">
        <v>1.3216000000000001</v>
      </c>
      <c r="F470" s="231">
        <v>4.3552</v>
      </c>
      <c r="G470" s="231">
        <v>1.3244</v>
      </c>
      <c r="H470" s="231">
        <v>3.8618000000000001</v>
      </c>
      <c r="I470" s="231">
        <v>1.3335999999999999</v>
      </c>
      <c r="J470" s="231">
        <v>2.7191000000000001</v>
      </c>
      <c r="K470" s="231">
        <v>1.3270999999999999</v>
      </c>
      <c r="L470" s="231">
        <v>2.4487000000000001</v>
      </c>
      <c r="M470" s="231">
        <v>1.6099000000000001</v>
      </c>
      <c r="N470" s="231">
        <v>1.9118999999999999</v>
      </c>
      <c r="O470" s="231">
        <v>1.5032000000000001</v>
      </c>
      <c r="P470" s="231">
        <v>0</v>
      </c>
    </row>
    <row r="471" spans="1:16" s="255" customFormat="1">
      <c r="A471" s="254"/>
      <c r="B471" s="75"/>
      <c r="C471" s="75"/>
      <c r="D471" s="75"/>
      <c r="E471" s="75"/>
      <c r="F471" s="75"/>
      <c r="G471" s="75"/>
      <c r="H471" s="75"/>
      <c r="I471" s="75"/>
      <c r="J471" s="75"/>
      <c r="K471" s="75"/>
      <c r="L471" s="75"/>
      <c r="M471" s="75"/>
      <c r="N471" s="75"/>
      <c r="O471" s="75"/>
      <c r="P471" s="75"/>
    </row>
    <row r="472" spans="1:16" s="255" customFormat="1">
      <c r="A472" s="73" t="e">
        <f>HLOOKUP('[3]NEER Claim Cost Calculator'!$I$22, B476:P537, MATCH('[3]NEER Claim Cost Calculator'!$K$22,A476:A537))</f>
        <v>#N/A</v>
      </c>
      <c r="B472" s="75"/>
      <c r="C472" s="75"/>
      <c r="D472" s="75"/>
      <c r="E472" s="75"/>
      <c r="F472" s="75"/>
      <c r="G472" s="75"/>
      <c r="H472" s="75"/>
      <c r="I472" s="75"/>
      <c r="J472" s="75"/>
      <c r="K472" s="75"/>
      <c r="L472" s="75"/>
      <c r="M472" s="75"/>
      <c r="N472" s="75"/>
      <c r="O472" s="75"/>
      <c r="P472" s="75"/>
    </row>
    <row r="473" spans="1:16" s="253" customFormat="1">
      <c r="A473" s="467" t="s">
        <v>11449</v>
      </c>
      <c r="B473" s="467"/>
      <c r="C473" s="467"/>
      <c r="D473" s="467"/>
      <c r="E473" s="467"/>
      <c r="F473" s="467"/>
      <c r="G473" s="467"/>
      <c r="H473" s="467"/>
      <c r="I473" s="467"/>
      <c r="J473" s="467"/>
      <c r="K473" s="467"/>
      <c r="L473" s="467"/>
      <c r="M473" s="467"/>
      <c r="N473" s="467"/>
      <c r="O473" s="467"/>
      <c r="P473" s="467"/>
    </row>
    <row r="474" spans="1:16" s="255" customFormat="1">
      <c r="A474" s="471" t="s">
        <v>8744</v>
      </c>
      <c r="B474" s="471"/>
      <c r="C474" s="471"/>
      <c r="D474" s="471"/>
      <c r="E474" s="471"/>
      <c r="F474" s="471"/>
      <c r="G474" s="471"/>
      <c r="H474" s="471"/>
      <c r="I474" s="471"/>
      <c r="J474" s="471"/>
      <c r="K474" s="471"/>
      <c r="L474" s="471"/>
      <c r="M474" s="471"/>
      <c r="N474" s="471"/>
      <c r="O474" s="471"/>
      <c r="P474" s="471"/>
    </row>
    <row r="475" spans="1:16" s="255" customFormat="1">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s="255" customFormat="1">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s="255" customFormat="1" ht="15">
      <c r="A477" s="247">
        <v>0</v>
      </c>
      <c r="B477" s="231">
        <v>0</v>
      </c>
      <c r="C477" s="231">
        <v>0</v>
      </c>
      <c r="D477" s="231">
        <v>14.3796</v>
      </c>
      <c r="E477" s="231">
        <v>5.4184000000000001</v>
      </c>
      <c r="F477" s="231">
        <v>21.668199999999999</v>
      </c>
      <c r="G477" s="231">
        <v>5.5980999999999996</v>
      </c>
      <c r="H477" s="231">
        <v>23.732700000000001</v>
      </c>
      <c r="I477" s="231">
        <v>5.6180000000000003</v>
      </c>
      <c r="J477" s="231">
        <v>22.559799999999999</v>
      </c>
      <c r="K477" s="231">
        <v>10.3878</v>
      </c>
      <c r="L477" s="231">
        <v>18.8019</v>
      </c>
      <c r="M477" s="231">
        <v>6.5842000000000001</v>
      </c>
      <c r="N477" s="231">
        <v>0</v>
      </c>
      <c r="O477" s="231">
        <v>0</v>
      </c>
      <c r="P477" s="231">
        <v>0</v>
      </c>
    </row>
    <row r="478" spans="1:16" s="255" customFormat="1" ht="15">
      <c r="A478" s="247">
        <v>1</v>
      </c>
      <c r="B478" s="231">
        <v>0</v>
      </c>
      <c r="C478" s="231">
        <v>0</v>
      </c>
      <c r="D478" s="231">
        <v>12.7819</v>
      </c>
      <c r="E478" s="231">
        <v>4.8163999999999998</v>
      </c>
      <c r="F478" s="231">
        <v>19.2606</v>
      </c>
      <c r="G478" s="231">
        <v>4.976</v>
      </c>
      <c r="H478" s="231">
        <v>21.095700000000001</v>
      </c>
      <c r="I478" s="231">
        <v>4.9938000000000002</v>
      </c>
      <c r="J478" s="231">
        <v>20.0532</v>
      </c>
      <c r="K478" s="231">
        <v>9.2335999999999991</v>
      </c>
      <c r="L478" s="231">
        <v>16.712800000000001</v>
      </c>
      <c r="M478" s="231">
        <v>5.8525999999999998</v>
      </c>
      <c r="N478" s="231">
        <v>0</v>
      </c>
      <c r="O478" s="231">
        <v>0</v>
      </c>
      <c r="P478" s="231">
        <v>0</v>
      </c>
    </row>
    <row r="479" spans="1:16" s="255" customFormat="1" ht="15">
      <c r="A479" s="247">
        <v>2</v>
      </c>
      <c r="B479" s="231">
        <v>0</v>
      </c>
      <c r="C479" s="231">
        <v>0</v>
      </c>
      <c r="D479" s="231">
        <v>11.184200000000001</v>
      </c>
      <c r="E479" s="231">
        <v>4.2142999999999997</v>
      </c>
      <c r="F479" s="231">
        <v>16.853100000000001</v>
      </c>
      <c r="G479" s="231">
        <v>4.3540000000000001</v>
      </c>
      <c r="H479" s="231">
        <v>18.4588</v>
      </c>
      <c r="I479" s="231">
        <v>4.3696000000000002</v>
      </c>
      <c r="J479" s="231">
        <v>17.546500000000002</v>
      </c>
      <c r="K479" s="231">
        <v>8.0793999999999997</v>
      </c>
      <c r="L479" s="231">
        <v>14.623699999999999</v>
      </c>
      <c r="M479" s="231">
        <v>5.1210000000000004</v>
      </c>
      <c r="N479" s="231">
        <v>0</v>
      </c>
      <c r="O479" s="231">
        <v>0</v>
      </c>
      <c r="P479" s="231">
        <v>0</v>
      </c>
    </row>
    <row r="480" spans="1:16" s="255" customFormat="1" ht="15">
      <c r="A480" s="247">
        <v>3</v>
      </c>
      <c r="B480" s="231">
        <v>0</v>
      </c>
      <c r="C480" s="231">
        <v>0</v>
      </c>
      <c r="D480" s="231">
        <v>9.5863999999999994</v>
      </c>
      <c r="E480" s="231">
        <v>3.6122999999999998</v>
      </c>
      <c r="F480" s="231">
        <v>14.445499999999999</v>
      </c>
      <c r="G480" s="231">
        <v>3.7320000000000002</v>
      </c>
      <c r="H480" s="231">
        <v>15.8218</v>
      </c>
      <c r="I480" s="231">
        <v>3.7452999999999999</v>
      </c>
      <c r="J480" s="231">
        <v>15.039899999999999</v>
      </c>
      <c r="K480" s="231">
        <v>6.9252000000000002</v>
      </c>
      <c r="L480" s="231">
        <v>12.534599999999999</v>
      </c>
      <c r="M480" s="231">
        <v>4.3894000000000002</v>
      </c>
      <c r="N480" s="231">
        <v>0</v>
      </c>
      <c r="O480" s="231">
        <v>0</v>
      </c>
      <c r="P480" s="231">
        <v>0</v>
      </c>
    </row>
    <row r="481" spans="1:16" s="255" customFormat="1" ht="15">
      <c r="A481" s="247">
        <v>4</v>
      </c>
      <c r="B481" s="231">
        <v>0</v>
      </c>
      <c r="C481" s="231">
        <v>0</v>
      </c>
      <c r="D481" s="231">
        <v>7.9886999999999997</v>
      </c>
      <c r="E481" s="231">
        <v>3.0102000000000002</v>
      </c>
      <c r="F481" s="231">
        <v>12.0379</v>
      </c>
      <c r="G481" s="231">
        <v>3.11</v>
      </c>
      <c r="H481" s="231">
        <v>13.184799999999999</v>
      </c>
      <c r="I481" s="231">
        <v>3.1211000000000002</v>
      </c>
      <c r="J481" s="231">
        <v>12.533200000000001</v>
      </c>
      <c r="K481" s="231">
        <v>5.7709999999999999</v>
      </c>
      <c r="L481" s="231">
        <v>10.445499999999999</v>
      </c>
      <c r="M481" s="231">
        <v>3.6579000000000002</v>
      </c>
      <c r="N481" s="231">
        <v>0</v>
      </c>
      <c r="O481" s="231">
        <v>0</v>
      </c>
      <c r="P481" s="231">
        <v>0</v>
      </c>
    </row>
    <row r="482" spans="1:16" s="255" customFormat="1" ht="15">
      <c r="A482" s="247">
        <v>5</v>
      </c>
      <c r="B482" s="231">
        <v>0</v>
      </c>
      <c r="C482" s="231">
        <v>0</v>
      </c>
      <c r="D482" s="231">
        <v>6.391</v>
      </c>
      <c r="E482" s="231">
        <v>2.4081999999999999</v>
      </c>
      <c r="F482" s="231">
        <v>9.6303000000000001</v>
      </c>
      <c r="G482" s="231">
        <v>2.488</v>
      </c>
      <c r="H482" s="231">
        <v>10.5479</v>
      </c>
      <c r="I482" s="231">
        <v>2.4969000000000001</v>
      </c>
      <c r="J482" s="231">
        <v>10.0266</v>
      </c>
      <c r="K482" s="231">
        <v>4.6167999999999996</v>
      </c>
      <c r="L482" s="231">
        <v>8.3564000000000007</v>
      </c>
      <c r="M482" s="231">
        <v>2.9262999999999999</v>
      </c>
      <c r="N482" s="231">
        <v>0</v>
      </c>
      <c r="O482" s="231">
        <v>0</v>
      </c>
      <c r="P482" s="231">
        <v>0</v>
      </c>
    </row>
    <row r="483" spans="1:16" s="255" customFormat="1" ht="15">
      <c r="A483" s="247">
        <v>6</v>
      </c>
      <c r="B483" s="231">
        <v>0</v>
      </c>
      <c r="C483" s="231">
        <v>0</v>
      </c>
      <c r="D483" s="231">
        <v>4.7931999999999997</v>
      </c>
      <c r="E483" s="231">
        <v>1.8061</v>
      </c>
      <c r="F483" s="231">
        <v>7.2226999999999997</v>
      </c>
      <c r="G483" s="231">
        <v>1.8660000000000001</v>
      </c>
      <c r="H483" s="231">
        <v>7.9108999999999998</v>
      </c>
      <c r="I483" s="231">
        <v>1.8727</v>
      </c>
      <c r="J483" s="231">
        <v>7.5198999999999998</v>
      </c>
      <c r="K483" s="231">
        <v>3.4626000000000001</v>
      </c>
      <c r="L483" s="231">
        <v>6.2672999999999996</v>
      </c>
      <c r="M483" s="231">
        <v>2.1947000000000001</v>
      </c>
      <c r="N483" s="231">
        <v>0</v>
      </c>
      <c r="O483" s="231">
        <v>0</v>
      </c>
      <c r="P483" s="231">
        <v>0</v>
      </c>
    </row>
    <row r="484" spans="1:16" s="255" customFormat="1" ht="15">
      <c r="A484" s="247">
        <v>7</v>
      </c>
      <c r="B484" s="231">
        <v>0</v>
      </c>
      <c r="C484" s="231">
        <v>0</v>
      </c>
      <c r="D484" s="231">
        <v>4.657</v>
      </c>
      <c r="E484" s="231">
        <v>1.756</v>
      </c>
      <c r="F484" s="231">
        <v>6.8550000000000004</v>
      </c>
      <c r="G484" s="231">
        <v>1.8142</v>
      </c>
      <c r="H484" s="231">
        <v>7.5914999999999999</v>
      </c>
      <c r="I484" s="231">
        <v>1.8207</v>
      </c>
      <c r="J484" s="231">
        <v>7.2976000000000001</v>
      </c>
      <c r="K484" s="231">
        <v>3.3664000000000001</v>
      </c>
      <c r="L484" s="231">
        <v>6.0499000000000001</v>
      </c>
      <c r="M484" s="231">
        <v>2.1337999999999999</v>
      </c>
      <c r="N484" s="231">
        <v>0</v>
      </c>
      <c r="O484" s="231">
        <v>0</v>
      </c>
      <c r="P484" s="231">
        <v>0</v>
      </c>
    </row>
    <row r="485" spans="1:16" s="255" customFormat="1" ht="15">
      <c r="A485" s="247">
        <v>8</v>
      </c>
      <c r="B485" s="231">
        <v>0</v>
      </c>
      <c r="C485" s="231">
        <v>0</v>
      </c>
      <c r="D485" s="231">
        <v>4.5208000000000004</v>
      </c>
      <c r="E485" s="231">
        <v>1.7058</v>
      </c>
      <c r="F485" s="231">
        <v>6.4871999999999996</v>
      </c>
      <c r="G485" s="231">
        <v>1.7624</v>
      </c>
      <c r="H485" s="231">
        <v>7.2721</v>
      </c>
      <c r="I485" s="231">
        <v>1.7685999999999999</v>
      </c>
      <c r="J485" s="231">
        <v>7.0753000000000004</v>
      </c>
      <c r="K485" s="231">
        <v>3.2702</v>
      </c>
      <c r="L485" s="231">
        <v>5.8324999999999996</v>
      </c>
      <c r="M485" s="231">
        <v>2.0728</v>
      </c>
      <c r="N485" s="231">
        <v>0</v>
      </c>
      <c r="O485" s="231">
        <v>0</v>
      </c>
      <c r="P485" s="231">
        <v>0</v>
      </c>
    </row>
    <row r="486" spans="1:16" s="255" customFormat="1" ht="15">
      <c r="A486" s="247">
        <v>9</v>
      </c>
      <c r="B486" s="231">
        <v>0</v>
      </c>
      <c r="C486" s="231">
        <v>0</v>
      </c>
      <c r="D486" s="231">
        <v>4.3845999999999998</v>
      </c>
      <c r="E486" s="231">
        <v>1.6556</v>
      </c>
      <c r="F486" s="231">
        <v>6.1193999999999997</v>
      </c>
      <c r="G486" s="231">
        <v>1.7104999999999999</v>
      </c>
      <c r="H486" s="231">
        <v>6.9527000000000001</v>
      </c>
      <c r="I486" s="231">
        <v>1.7165999999999999</v>
      </c>
      <c r="J486" s="231">
        <v>6.8529</v>
      </c>
      <c r="K486" s="231">
        <v>3.1741000000000001</v>
      </c>
      <c r="L486" s="231">
        <v>5.6151999999999997</v>
      </c>
      <c r="M486" s="231">
        <v>2.0118</v>
      </c>
      <c r="N486" s="231">
        <v>0</v>
      </c>
      <c r="O486" s="231">
        <v>0</v>
      </c>
      <c r="P486" s="231">
        <v>0</v>
      </c>
    </row>
    <row r="487" spans="1:16" s="255" customFormat="1" ht="15">
      <c r="A487" s="247">
        <v>10</v>
      </c>
      <c r="B487" s="231">
        <v>0</v>
      </c>
      <c r="C487" s="231">
        <v>0</v>
      </c>
      <c r="D487" s="231">
        <v>4.2483000000000004</v>
      </c>
      <c r="E487" s="231">
        <v>1.6054999999999999</v>
      </c>
      <c r="F487" s="231">
        <v>5.7516999999999996</v>
      </c>
      <c r="G487" s="231">
        <v>1.6587000000000001</v>
      </c>
      <c r="H487" s="231">
        <v>6.6333000000000002</v>
      </c>
      <c r="I487" s="231">
        <v>1.6646000000000001</v>
      </c>
      <c r="J487" s="231">
        <v>6.6306000000000003</v>
      </c>
      <c r="K487" s="231">
        <v>3.0779000000000001</v>
      </c>
      <c r="L487" s="231">
        <v>5.3978000000000002</v>
      </c>
      <c r="M487" s="231">
        <v>1.9509000000000001</v>
      </c>
      <c r="N487" s="231">
        <v>0</v>
      </c>
      <c r="O487" s="231">
        <v>0</v>
      </c>
      <c r="P487" s="231">
        <v>0</v>
      </c>
    </row>
    <row r="488" spans="1:16" s="255" customFormat="1" ht="15">
      <c r="A488" s="247">
        <v>11</v>
      </c>
      <c r="B488" s="231">
        <v>0</v>
      </c>
      <c r="C488" s="231">
        <v>0</v>
      </c>
      <c r="D488" s="231">
        <v>4.1120999999999999</v>
      </c>
      <c r="E488" s="231">
        <v>1.5552999999999999</v>
      </c>
      <c r="F488" s="231">
        <v>5.3838999999999997</v>
      </c>
      <c r="G488" s="231">
        <v>1.6068</v>
      </c>
      <c r="H488" s="231">
        <v>6.3137999999999996</v>
      </c>
      <c r="I488" s="231">
        <v>1.6126</v>
      </c>
      <c r="J488" s="231">
        <v>6.4081999999999999</v>
      </c>
      <c r="K488" s="231">
        <v>2.9817</v>
      </c>
      <c r="L488" s="231">
        <v>5.1803999999999997</v>
      </c>
      <c r="M488" s="231">
        <v>1.8898999999999999</v>
      </c>
      <c r="N488" s="231">
        <v>0</v>
      </c>
      <c r="O488" s="231">
        <v>0</v>
      </c>
      <c r="P488" s="231">
        <v>0</v>
      </c>
    </row>
    <row r="489" spans="1:16" s="255" customFormat="1" ht="15">
      <c r="A489" s="247">
        <v>12</v>
      </c>
      <c r="B489" s="231">
        <v>0</v>
      </c>
      <c r="C489" s="231">
        <v>0</v>
      </c>
      <c r="D489" s="231">
        <v>3.9759000000000002</v>
      </c>
      <c r="E489" s="231">
        <v>1.5051000000000001</v>
      </c>
      <c r="F489" s="231">
        <v>5.0160999999999998</v>
      </c>
      <c r="G489" s="231">
        <v>1.5549999999999999</v>
      </c>
      <c r="H489" s="231">
        <v>5.9943999999999997</v>
      </c>
      <c r="I489" s="231">
        <v>1.5606</v>
      </c>
      <c r="J489" s="231">
        <v>6.1859000000000002</v>
      </c>
      <c r="K489" s="231">
        <v>2.8855</v>
      </c>
      <c r="L489" s="231">
        <v>4.9630999999999998</v>
      </c>
      <c r="M489" s="231">
        <v>1.8289</v>
      </c>
      <c r="N489" s="231">
        <v>0</v>
      </c>
      <c r="O489" s="231">
        <v>0</v>
      </c>
      <c r="P489" s="231">
        <v>0</v>
      </c>
    </row>
    <row r="490" spans="1:16" s="255" customFormat="1" ht="15">
      <c r="A490" s="247">
        <v>13</v>
      </c>
      <c r="B490" s="231">
        <v>0</v>
      </c>
      <c r="C490" s="231">
        <v>0</v>
      </c>
      <c r="D490" s="231">
        <v>3.8397000000000001</v>
      </c>
      <c r="E490" s="231">
        <v>1.4550000000000001</v>
      </c>
      <c r="F490" s="231">
        <v>4.6483999999999996</v>
      </c>
      <c r="G490" s="231">
        <v>1.5032000000000001</v>
      </c>
      <c r="H490" s="231">
        <v>5.6749999999999998</v>
      </c>
      <c r="I490" s="231">
        <v>1.5085</v>
      </c>
      <c r="J490" s="231">
        <v>5.9635999999999996</v>
      </c>
      <c r="K490" s="231">
        <v>2.7892999999999999</v>
      </c>
      <c r="L490" s="231">
        <v>4.7457000000000003</v>
      </c>
      <c r="M490" s="231">
        <v>1.768</v>
      </c>
      <c r="N490" s="231">
        <v>0</v>
      </c>
      <c r="O490" s="231">
        <v>0</v>
      </c>
      <c r="P490" s="231">
        <v>0</v>
      </c>
    </row>
    <row r="491" spans="1:16" s="255" customFormat="1" ht="15">
      <c r="A491" s="247">
        <v>14</v>
      </c>
      <c r="B491" s="231">
        <v>0</v>
      </c>
      <c r="C491" s="231">
        <v>0</v>
      </c>
      <c r="D491" s="231">
        <v>3.7035</v>
      </c>
      <c r="E491" s="231">
        <v>1.4048</v>
      </c>
      <c r="F491" s="231">
        <v>4.2805999999999997</v>
      </c>
      <c r="G491" s="231">
        <v>1.4513</v>
      </c>
      <c r="H491" s="231">
        <v>5.3555999999999999</v>
      </c>
      <c r="I491" s="231">
        <v>1.4564999999999999</v>
      </c>
      <c r="J491" s="231">
        <v>5.7412000000000001</v>
      </c>
      <c r="K491" s="231">
        <v>2.6930999999999998</v>
      </c>
      <c r="L491" s="231">
        <v>4.5282999999999998</v>
      </c>
      <c r="M491" s="231">
        <v>1.7070000000000001</v>
      </c>
      <c r="N491" s="231">
        <v>0</v>
      </c>
      <c r="O491" s="231">
        <v>0</v>
      </c>
      <c r="P491" s="231">
        <v>0</v>
      </c>
    </row>
    <row r="492" spans="1:16" s="255" customFormat="1" ht="15">
      <c r="A492" s="247">
        <v>15</v>
      </c>
      <c r="B492" s="231">
        <v>0</v>
      </c>
      <c r="C492" s="231">
        <v>0</v>
      </c>
      <c r="D492" s="231">
        <v>3.5672999999999999</v>
      </c>
      <c r="E492" s="231">
        <v>1.3546</v>
      </c>
      <c r="F492" s="231">
        <v>3.9129</v>
      </c>
      <c r="G492" s="231">
        <v>1.3995</v>
      </c>
      <c r="H492" s="231">
        <v>5.0362</v>
      </c>
      <c r="I492" s="231">
        <v>1.4045000000000001</v>
      </c>
      <c r="J492" s="231">
        <v>5.5189000000000004</v>
      </c>
      <c r="K492" s="231">
        <v>2.597</v>
      </c>
      <c r="L492" s="231">
        <v>4.3109999999999999</v>
      </c>
      <c r="M492" s="231">
        <v>1.6459999999999999</v>
      </c>
      <c r="N492" s="231">
        <v>0</v>
      </c>
      <c r="O492" s="231">
        <v>0</v>
      </c>
      <c r="P492" s="231">
        <v>0</v>
      </c>
    </row>
    <row r="493" spans="1:16" s="255" customFormat="1" ht="15">
      <c r="A493" s="247">
        <v>16</v>
      </c>
      <c r="B493" s="231">
        <v>0</v>
      </c>
      <c r="C493" s="231">
        <v>0</v>
      </c>
      <c r="D493" s="231">
        <v>3.431</v>
      </c>
      <c r="E493" s="231">
        <v>1.3044</v>
      </c>
      <c r="F493" s="231">
        <v>3.5451000000000001</v>
      </c>
      <c r="G493" s="231">
        <v>1.3476999999999999</v>
      </c>
      <c r="H493" s="231">
        <v>4.7168000000000001</v>
      </c>
      <c r="I493" s="231">
        <v>1.3525</v>
      </c>
      <c r="J493" s="231">
        <v>5.2965</v>
      </c>
      <c r="K493" s="231">
        <v>2.5007999999999999</v>
      </c>
      <c r="L493" s="231">
        <v>4.0936000000000003</v>
      </c>
      <c r="M493" s="231">
        <v>1.5851</v>
      </c>
      <c r="N493" s="231">
        <v>0</v>
      </c>
      <c r="O493" s="231">
        <v>0</v>
      </c>
      <c r="P493" s="231">
        <v>0</v>
      </c>
    </row>
    <row r="494" spans="1:16" s="255" customFormat="1" ht="15">
      <c r="A494" s="247">
        <v>17</v>
      </c>
      <c r="B494" s="231">
        <v>0</v>
      </c>
      <c r="C494" s="231">
        <v>0</v>
      </c>
      <c r="D494" s="231">
        <v>3.2948</v>
      </c>
      <c r="E494" s="231">
        <v>1.2543</v>
      </c>
      <c r="F494" s="231">
        <v>3.1772999999999998</v>
      </c>
      <c r="G494" s="231">
        <v>1.2958000000000001</v>
      </c>
      <c r="H494" s="231">
        <v>4.3974000000000002</v>
      </c>
      <c r="I494" s="231">
        <v>1.3005</v>
      </c>
      <c r="J494" s="231">
        <v>5.0742000000000003</v>
      </c>
      <c r="K494" s="231">
        <v>2.4045999999999998</v>
      </c>
      <c r="L494" s="231">
        <v>3.8761999999999999</v>
      </c>
      <c r="M494" s="231">
        <v>1.5241</v>
      </c>
      <c r="N494" s="231">
        <v>0</v>
      </c>
      <c r="O494" s="231">
        <v>0</v>
      </c>
      <c r="P494" s="231">
        <v>0</v>
      </c>
    </row>
    <row r="495" spans="1:16" s="255" customFormat="1" ht="15">
      <c r="A495" s="247">
        <v>18</v>
      </c>
      <c r="B495" s="231">
        <v>0</v>
      </c>
      <c r="C495" s="231">
        <v>0</v>
      </c>
      <c r="D495" s="231">
        <v>3.1585999999999999</v>
      </c>
      <c r="E495" s="231">
        <v>1.2040999999999999</v>
      </c>
      <c r="F495" s="231">
        <v>2.8096000000000001</v>
      </c>
      <c r="G495" s="231">
        <v>1.244</v>
      </c>
      <c r="H495" s="231">
        <v>4.0780000000000003</v>
      </c>
      <c r="I495" s="231">
        <v>1.2484</v>
      </c>
      <c r="J495" s="231">
        <v>4.8518999999999997</v>
      </c>
      <c r="K495" s="231">
        <v>2.3083999999999998</v>
      </c>
      <c r="L495" s="231">
        <v>3.6589</v>
      </c>
      <c r="M495" s="231">
        <v>1.4631000000000001</v>
      </c>
      <c r="N495" s="231">
        <v>4.4081000000000001</v>
      </c>
      <c r="O495" s="231">
        <v>1.5720000000000001</v>
      </c>
      <c r="P495" s="231">
        <v>0</v>
      </c>
    </row>
    <row r="496" spans="1:16" s="255" customFormat="1" ht="15">
      <c r="A496" s="247">
        <v>19</v>
      </c>
      <c r="B496" s="231">
        <v>0</v>
      </c>
      <c r="C496" s="231">
        <v>0</v>
      </c>
      <c r="D496" s="231">
        <v>3.16</v>
      </c>
      <c r="E496" s="231">
        <v>1.1822999999999999</v>
      </c>
      <c r="F496" s="231">
        <v>2.9986000000000002</v>
      </c>
      <c r="G496" s="231">
        <v>1.2309000000000001</v>
      </c>
      <c r="H496" s="231">
        <v>4.0709999999999997</v>
      </c>
      <c r="I496" s="231">
        <v>1.2381</v>
      </c>
      <c r="J496" s="231">
        <v>4.6833</v>
      </c>
      <c r="K496" s="231">
        <v>2.1974</v>
      </c>
      <c r="L496" s="231">
        <v>3.5434999999999999</v>
      </c>
      <c r="M496" s="231">
        <v>1.4658</v>
      </c>
      <c r="N496" s="231">
        <v>4.2855999999999996</v>
      </c>
      <c r="O496" s="231">
        <v>1.5283</v>
      </c>
      <c r="P496" s="231">
        <v>0</v>
      </c>
    </row>
    <row r="497" spans="1:16" s="255" customFormat="1" ht="15">
      <c r="A497" s="247">
        <v>20</v>
      </c>
      <c r="B497" s="231">
        <v>0</v>
      </c>
      <c r="C497" s="231">
        <v>0</v>
      </c>
      <c r="D497" s="231">
        <v>3.1614</v>
      </c>
      <c r="E497" s="231">
        <v>1.1606000000000001</v>
      </c>
      <c r="F497" s="231">
        <v>3.1876000000000002</v>
      </c>
      <c r="G497" s="231">
        <v>1.2177</v>
      </c>
      <c r="H497" s="231">
        <v>4.0639000000000003</v>
      </c>
      <c r="I497" s="231">
        <v>1.2278</v>
      </c>
      <c r="J497" s="231">
        <v>4.5147000000000004</v>
      </c>
      <c r="K497" s="231">
        <v>2.0863999999999998</v>
      </c>
      <c r="L497" s="231">
        <v>3.4281999999999999</v>
      </c>
      <c r="M497" s="231">
        <v>1.4683999999999999</v>
      </c>
      <c r="N497" s="231">
        <v>4.1631999999999998</v>
      </c>
      <c r="O497" s="231">
        <v>1.4846999999999999</v>
      </c>
      <c r="P497" s="231">
        <v>0</v>
      </c>
    </row>
    <row r="498" spans="1:16" s="255" customFormat="1" ht="15">
      <c r="A498" s="247">
        <v>21</v>
      </c>
      <c r="B498" s="231">
        <v>0</v>
      </c>
      <c r="C498" s="231">
        <v>0</v>
      </c>
      <c r="D498" s="231">
        <v>2.9379</v>
      </c>
      <c r="E498" s="231">
        <v>1.4280999999999999</v>
      </c>
      <c r="F498" s="231">
        <v>3.4283999999999999</v>
      </c>
      <c r="G498" s="231">
        <v>1.478</v>
      </c>
      <c r="H498" s="231">
        <v>3.7330999999999999</v>
      </c>
      <c r="I498" s="231">
        <v>1.4879</v>
      </c>
      <c r="J498" s="231">
        <v>3.9838</v>
      </c>
      <c r="K498" s="231">
        <v>2.1030000000000002</v>
      </c>
      <c r="L498" s="231">
        <v>3.2805</v>
      </c>
      <c r="M498" s="231">
        <v>1.9051</v>
      </c>
      <c r="N498" s="231">
        <v>3.6972</v>
      </c>
      <c r="O498" s="231">
        <v>1.8250999999999999</v>
      </c>
      <c r="P498" s="231">
        <v>0</v>
      </c>
    </row>
    <row r="499" spans="1:16" s="255" customFormat="1" ht="15">
      <c r="A499" s="247">
        <v>22</v>
      </c>
      <c r="B499" s="231">
        <v>0</v>
      </c>
      <c r="C499" s="231">
        <v>0</v>
      </c>
      <c r="D499" s="231">
        <v>2.9249000000000001</v>
      </c>
      <c r="E499" s="231">
        <v>1.4027000000000001</v>
      </c>
      <c r="F499" s="231">
        <v>3.6375000000000002</v>
      </c>
      <c r="G499" s="231">
        <v>1.4587000000000001</v>
      </c>
      <c r="H499" s="231">
        <v>3.7023999999999999</v>
      </c>
      <c r="I499" s="231">
        <v>1.4705999999999999</v>
      </c>
      <c r="J499" s="231">
        <v>3.8271000000000002</v>
      </c>
      <c r="K499" s="231">
        <v>2.0055000000000001</v>
      </c>
      <c r="L499" s="231">
        <v>3.1707000000000001</v>
      </c>
      <c r="M499" s="231">
        <v>1.8942000000000001</v>
      </c>
      <c r="N499" s="231">
        <v>3.5851999999999999</v>
      </c>
      <c r="O499" s="231">
        <v>1.7698</v>
      </c>
      <c r="P499" s="231">
        <v>0</v>
      </c>
    </row>
    <row r="500" spans="1:16" s="255" customFormat="1" ht="15">
      <c r="A500" s="247">
        <v>23</v>
      </c>
      <c r="B500" s="231">
        <v>0</v>
      </c>
      <c r="C500" s="231">
        <v>0</v>
      </c>
      <c r="D500" s="231">
        <v>2.9119000000000002</v>
      </c>
      <c r="E500" s="231">
        <v>1.3773</v>
      </c>
      <c r="F500" s="231">
        <v>3.8466</v>
      </c>
      <c r="G500" s="231">
        <v>1.4394</v>
      </c>
      <c r="H500" s="231">
        <v>3.6716000000000002</v>
      </c>
      <c r="I500" s="231">
        <v>1.4533</v>
      </c>
      <c r="J500" s="231">
        <v>3.6703000000000001</v>
      </c>
      <c r="K500" s="231">
        <v>1.9080999999999999</v>
      </c>
      <c r="L500" s="231">
        <v>3.0609000000000002</v>
      </c>
      <c r="M500" s="231">
        <v>1.8833</v>
      </c>
      <c r="N500" s="231">
        <v>3.4731000000000001</v>
      </c>
      <c r="O500" s="231">
        <v>1.7144999999999999</v>
      </c>
      <c r="P500" s="231">
        <v>0</v>
      </c>
    </row>
    <row r="501" spans="1:16" s="255" customFormat="1" ht="15">
      <c r="A501" s="247">
        <v>24</v>
      </c>
      <c r="B501" s="231">
        <v>0</v>
      </c>
      <c r="C501" s="231">
        <v>0</v>
      </c>
      <c r="D501" s="231">
        <v>2.8988</v>
      </c>
      <c r="E501" s="231">
        <v>1.3519000000000001</v>
      </c>
      <c r="F501" s="231">
        <v>4.0556999999999999</v>
      </c>
      <c r="G501" s="231">
        <v>1.4200999999999999</v>
      </c>
      <c r="H501" s="231">
        <v>3.6408999999999998</v>
      </c>
      <c r="I501" s="231">
        <v>1.4359999999999999</v>
      </c>
      <c r="J501" s="231">
        <v>3.5135000000000001</v>
      </c>
      <c r="K501" s="231">
        <v>1.8107</v>
      </c>
      <c r="L501" s="231">
        <v>2.9510999999999998</v>
      </c>
      <c r="M501" s="231">
        <v>1.8724000000000001</v>
      </c>
      <c r="N501" s="231">
        <v>3.3611</v>
      </c>
      <c r="O501" s="231">
        <v>1.6592</v>
      </c>
      <c r="P501" s="231">
        <v>0</v>
      </c>
    </row>
    <row r="502" spans="1:16" s="255" customFormat="1" ht="15">
      <c r="A502" s="247">
        <v>25</v>
      </c>
      <c r="B502" s="231">
        <v>0</v>
      </c>
      <c r="C502" s="231">
        <v>0</v>
      </c>
      <c r="D502" s="231">
        <v>2.8858000000000001</v>
      </c>
      <c r="E502" s="231">
        <v>1.3264</v>
      </c>
      <c r="F502" s="231">
        <v>4.2648999999999999</v>
      </c>
      <c r="G502" s="231">
        <v>1.4007000000000001</v>
      </c>
      <c r="H502" s="231">
        <v>3.6101000000000001</v>
      </c>
      <c r="I502" s="231">
        <v>1.4187000000000001</v>
      </c>
      <c r="J502" s="231">
        <v>3.3567999999999998</v>
      </c>
      <c r="K502" s="231">
        <v>1.7133</v>
      </c>
      <c r="L502" s="231">
        <v>2.8412999999999999</v>
      </c>
      <c r="M502" s="231">
        <v>1.8613999999999999</v>
      </c>
      <c r="N502" s="231">
        <v>3.2490999999999999</v>
      </c>
      <c r="O502" s="231">
        <v>1.6039000000000001</v>
      </c>
      <c r="P502" s="231">
        <v>0</v>
      </c>
    </row>
    <row r="503" spans="1:16" s="255" customFormat="1" ht="15">
      <c r="A503" s="247">
        <v>26</v>
      </c>
      <c r="B503" s="231">
        <v>0</v>
      </c>
      <c r="C503" s="231">
        <v>0</v>
      </c>
      <c r="D503" s="231">
        <v>2.8727999999999998</v>
      </c>
      <c r="E503" s="231">
        <v>1.3009999999999999</v>
      </c>
      <c r="F503" s="231">
        <v>4.4740000000000002</v>
      </c>
      <c r="G503" s="231">
        <v>1.3814</v>
      </c>
      <c r="H503" s="231">
        <v>3.5794000000000001</v>
      </c>
      <c r="I503" s="231">
        <v>1.4014</v>
      </c>
      <c r="J503" s="231">
        <v>3.2</v>
      </c>
      <c r="K503" s="231">
        <v>1.6157999999999999</v>
      </c>
      <c r="L503" s="231">
        <v>2.7315999999999998</v>
      </c>
      <c r="M503" s="231">
        <v>1.8505</v>
      </c>
      <c r="N503" s="231">
        <v>3.137</v>
      </c>
      <c r="O503" s="231">
        <v>1.5486</v>
      </c>
      <c r="P503" s="231">
        <v>0</v>
      </c>
    </row>
    <row r="504" spans="1:16" s="255" customFormat="1" ht="15">
      <c r="A504" s="247">
        <v>27</v>
      </c>
      <c r="B504" s="231">
        <v>0</v>
      </c>
      <c r="C504" s="231">
        <v>0</v>
      </c>
      <c r="D504" s="231">
        <v>2.8597000000000001</v>
      </c>
      <c r="E504" s="231">
        <v>1.2756000000000001</v>
      </c>
      <c r="F504" s="231">
        <v>4.6830999999999996</v>
      </c>
      <c r="G504" s="231">
        <v>1.3621000000000001</v>
      </c>
      <c r="H504" s="231">
        <v>3.5486</v>
      </c>
      <c r="I504" s="231">
        <v>1.3841000000000001</v>
      </c>
      <c r="J504" s="231">
        <v>3.0432999999999999</v>
      </c>
      <c r="K504" s="231">
        <v>1.5184</v>
      </c>
      <c r="L504" s="231">
        <v>2.6217999999999999</v>
      </c>
      <c r="M504" s="231">
        <v>1.8395999999999999</v>
      </c>
      <c r="N504" s="231">
        <v>3.0249999999999999</v>
      </c>
      <c r="O504" s="231">
        <v>1.4933000000000001</v>
      </c>
      <c r="P504" s="231">
        <v>0</v>
      </c>
    </row>
    <row r="505" spans="1:16" s="255" customFormat="1" ht="15">
      <c r="A505" s="247">
        <v>28</v>
      </c>
      <c r="B505" s="231">
        <v>0</v>
      </c>
      <c r="C505" s="231">
        <v>0</v>
      </c>
      <c r="D505" s="231">
        <v>2.8466999999999998</v>
      </c>
      <c r="E505" s="231">
        <v>1.2501</v>
      </c>
      <c r="F505" s="231">
        <v>4.8922999999999996</v>
      </c>
      <c r="G505" s="231">
        <v>1.3428</v>
      </c>
      <c r="H505" s="231">
        <v>3.5179</v>
      </c>
      <c r="I505" s="231">
        <v>1.3668</v>
      </c>
      <c r="J505" s="231">
        <v>2.8864999999999998</v>
      </c>
      <c r="K505" s="231">
        <v>1.421</v>
      </c>
      <c r="L505" s="231">
        <v>2.512</v>
      </c>
      <c r="M505" s="231">
        <v>1.8287</v>
      </c>
      <c r="N505" s="231">
        <v>2.9129999999999998</v>
      </c>
      <c r="O505" s="231">
        <v>1.4379999999999999</v>
      </c>
      <c r="P505" s="231">
        <v>0</v>
      </c>
    </row>
    <row r="506" spans="1:16" s="255" customFormat="1" ht="15">
      <c r="A506" s="247">
        <v>29</v>
      </c>
      <c r="B506" s="231">
        <v>0</v>
      </c>
      <c r="C506" s="231">
        <v>0</v>
      </c>
      <c r="D506" s="231">
        <v>2.8336999999999999</v>
      </c>
      <c r="E506" s="231">
        <v>1.2246999999999999</v>
      </c>
      <c r="F506" s="231">
        <v>5.1013999999999999</v>
      </c>
      <c r="G506" s="231">
        <v>1.3234999999999999</v>
      </c>
      <c r="H506" s="231">
        <v>3.4870999999999999</v>
      </c>
      <c r="I506" s="231">
        <v>1.3494999999999999</v>
      </c>
      <c r="J506" s="231">
        <v>2.7296999999999998</v>
      </c>
      <c r="K506" s="231">
        <v>1.3234999999999999</v>
      </c>
      <c r="L506" s="231">
        <v>2.4022000000000001</v>
      </c>
      <c r="M506" s="231">
        <v>1.8177000000000001</v>
      </c>
      <c r="N506" s="231">
        <v>2.8008999999999999</v>
      </c>
      <c r="O506" s="231">
        <v>1.3827</v>
      </c>
      <c r="P506" s="231">
        <v>0</v>
      </c>
    </row>
    <row r="507" spans="1:16" s="255" customFormat="1" ht="15">
      <c r="A507" s="247">
        <v>30</v>
      </c>
      <c r="B507" s="231">
        <v>0</v>
      </c>
      <c r="C507" s="231">
        <v>0</v>
      </c>
      <c r="D507" s="231">
        <v>2.8206000000000002</v>
      </c>
      <c r="E507" s="231">
        <v>1.1993</v>
      </c>
      <c r="F507" s="231">
        <v>5.3105000000000002</v>
      </c>
      <c r="G507" s="231">
        <v>1.3042</v>
      </c>
      <c r="H507" s="231">
        <v>3.4563999999999999</v>
      </c>
      <c r="I507" s="231">
        <v>1.3322000000000001</v>
      </c>
      <c r="J507" s="231">
        <v>2.573</v>
      </c>
      <c r="K507" s="231">
        <v>1.2261</v>
      </c>
      <c r="L507" s="231">
        <v>2.2924000000000002</v>
      </c>
      <c r="M507" s="231">
        <v>1.8068</v>
      </c>
      <c r="N507" s="231">
        <v>2.6888999999999998</v>
      </c>
      <c r="O507" s="231">
        <v>1.3273999999999999</v>
      </c>
      <c r="P507" s="231">
        <v>0</v>
      </c>
    </row>
    <row r="508" spans="1:16" s="255" customFormat="1" ht="15">
      <c r="A508" s="247">
        <v>31</v>
      </c>
      <c r="B508" s="231">
        <v>0</v>
      </c>
      <c r="C508" s="231">
        <v>0</v>
      </c>
      <c r="D508" s="231">
        <v>3.1402000000000001</v>
      </c>
      <c r="E508" s="231">
        <v>1.1935</v>
      </c>
      <c r="F508" s="231">
        <v>5.2878999999999996</v>
      </c>
      <c r="G508" s="231">
        <v>1.2932999999999999</v>
      </c>
      <c r="H508" s="231">
        <v>3.5028000000000001</v>
      </c>
      <c r="I508" s="231">
        <v>1.3194999999999999</v>
      </c>
      <c r="J508" s="231">
        <v>2.5878999999999999</v>
      </c>
      <c r="K508" s="231">
        <v>1.2211000000000001</v>
      </c>
      <c r="L508" s="231">
        <v>2.3041</v>
      </c>
      <c r="M508" s="231">
        <v>1.7889999999999999</v>
      </c>
      <c r="N508" s="231">
        <v>2.6309</v>
      </c>
      <c r="O508" s="231">
        <v>1.3242</v>
      </c>
      <c r="P508" s="231">
        <v>0</v>
      </c>
    </row>
    <row r="509" spans="1:16" s="255" customFormat="1" ht="15">
      <c r="A509" s="247">
        <v>32</v>
      </c>
      <c r="B509" s="231">
        <v>0</v>
      </c>
      <c r="C509" s="231">
        <v>0</v>
      </c>
      <c r="D509" s="231">
        <v>3.4597000000000002</v>
      </c>
      <c r="E509" s="231">
        <v>1.1878</v>
      </c>
      <c r="F509" s="231">
        <v>5.2652999999999999</v>
      </c>
      <c r="G509" s="231">
        <v>1.2824</v>
      </c>
      <c r="H509" s="231">
        <v>3.5491999999999999</v>
      </c>
      <c r="I509" s="231">
        <v>1.3068</v>
      </c>
      <c r="J509" s="231">
        <v>2.6027</v>
      </c>
      <c r="K509" s="231">
        <v>1.2161</v>
      </c>
      <c r="L509" s="231">
        <v>2.3157000000000001</v>
      </c>
      <c r="M509" s="231">
        <v>1.7712000000000001</v>
      </c>
      <c r="N509" s="231">
        <v>2.5728</v>
      </c>
      <c r="O509" s="231">
        <v>1.321</v>
      </c>
      <c r="P509" s="231">
        <v>0</v>
      </c>
    </row>
    <row r="510" spans="1:16" s="255" customFormat="1" ht="15">
      <c r="A510" s="247">
        <v>33</v>
      </c>
      <c r="B510" s="231">
        <v>0</v>
      </c>
      <c r="C510" s="231">
        <v>0</v>
      </c>
      <c r="D510" s="231">
        <v>4.1570999999999998</v>
      </c>
      <c r="E510" s="231">
        <v>1.3002</v>
      </c>
      <c r="F510" s="231">
        <v>5.7670000000000003</v>
      </c>
      <c r="G510" s="231">
        <v>1.3986000000000001</v>
      </c>
      <c r="H510" s="231">
        <v>3.9552</v>
      </c>
      <c r="I510" s="231">
        <v>1.4235</v>
      </c>
      <c r="J510" s="231">
        <v>2.8794</v>
      </c>
      <c r="K510" s="231">
        <v>1.3322000000000001</v>
      </c>
      <c r="L510" s="231">
        <v>2.5602</v>
      </c>
      <c r="M510" s="231">
        <v>1.9287000000000001</v>
      </c>
      <c r="N510" s="231">
        <v>2.7663000000000002</v>
      </c>
      <c r="O510" s="231">
        <v>1.4496</v>
      </c>
      <c r="P510" s="231">
        <v>0</v>
      </c>
    </row>
    <row r="511" spans="1:16" s="255" customFormat="1" ht="15">
      <c r="A511" s="247">
        <v>34</v>
      </c>
      <c r="B511" s="231">
        <v>0</v>
      </c>
      <c r="C511" s="231">
        <v>0</v>
      </c>
      <c r="D511" s="231">
        <v>4.5086000000000004</v>
      </c>
      <c r="E511" s="231">
        <v>1.2939000000000001</v>
      </c>
      <c r="F511" s="231">
        <v>5.7420999999999998</v>
      </c>
      <c r="G511" s="231">
        <v>1.3867</v>
      </c>
      <c r="H511" s="231">
        <v>4.0063000000000004</v>
      </c>
      <c r="I511" s="231">
        <v>1.4095</v>
      </c>
      <c r="J511" s="231">
        <v>2.8957000000000002</v>
      </c>
      <c r="K511" s="231">
        <v>1.3267</v>
      </c>
      <c r="L511" s="231">
        <v>2.573</v>
      </c>
      <c r="M511" s="231">
        <v>1.909</v>
      </c>
      <c r="N511" s="231">
        <v>2.7025000000000001</v>
      </c>
      <c r="O511" s="231">
        <v>1.446</v>
      </c>
      <c r="P511" s="231">
        <v>0</v>
      </c>
    </row>
    <row r="512" spans="1:16" s="255" customFormat="1" ht="15">
      <c r="A512" s="247">
        <v>35</v>
      </c>
      <c r="B512" s="231">
        <v>0</v>
      </c>
      <c r="C512" s="231">
        <v>0</v>
      </c>
      <c r="D512" s="231">
        <v>4.8601000000000001</v>
      </c>
      <c r="E512" s="231">
        <v>1.2876000000000001</v>
      </c>
      <c r="F512" s="231">
        <v>5.7172000000000001</v>
      </c>
      <c r="G512" s="231">
        <v>1.3747</v>
      </c>
      <c r="H512" s="231">
        <v>4.0574000000000003</v>
      </c>
      <c r="I512" s="231">
        <v>1.3955</v>
      </c>
      <c r="J512" s="231">
        <v>2.9121000000000001</v>
      </c>
      <c r="K512" s="231">
        <v>1.3211999999999999</v>
      </c>
      <c r="L512" s="231">
        <v>2.5859000000000001</v>
      </c>
      <c r="M512" s="231">
        <v>1.8894</v>
      </c>
      <c r="N512" s="231">
        <v>2.6385999999999998</v>
      </c>
      <c r="O512" s="231">
        <v>1.4424999999999999</v>
      </c>
      <c r="P512" s="231">
        <v>0</v>
      </c>
    </row>
    <row r="513" spans="1:16" s="255" customFormat="1" ht="15">
      <c r="A513" s="247">
        <v>36</v>
      </c>
      <c r="B513" s="231">
        <v>0</v>
      </c>
      <c r="C513" s="231">
        <v>0</v>
      </c>
      <c r="D513" s="231">
        <v>5.2115999999999998</v>
      </c>
      <c r="E513" s="231">
        <v>1.2813000000000001</v>
      </c>
      <c r="F513" s="231">
        <v>5.6923000000000004</v>
      </c>
      <c r="G513" s="231">
        <v>1.3627</v>
      </c>
      <c r="H513" s="231">
        <v>4.1083999999999996</v>
      </c>
      <c r="I513" s="231">
        <v>1.3815</v>
      </c>
      <c r="J513" s="231">
        <v>2.9285000000000001</v>
      </c>
      <c r="K513" s="231">
        <v>1.3157000000000001</v>
      </c>
      <c r="L513" s="231">
        <v>2.5987</v>
      </c>
      <c r="M513" s="231">
        <v>1.8697999999999999</v>
      </c>
      <c r="N513" s="231">
        <v>2.5748000000000002</v>
      </c>
      <c r="O513" s="231">
        <v>1.4390000000000001</v>
      </c>
      <c r="P513" s="231">
        <v>0</v>
      </c>
    </row>
    <row r="514" spans="1:16" s="255" customFormat="1" ht="15">
      <c r="A514" s="247">
        <v>37</v>
      </c>
      <c r="B514" s="231">
        <v>0</v>
      </c>
      <c r="C514" s="231">
        <v>0</v>
      </c>
      <c r="D514" s="231">
        <v>5.5631000000000004</v>
      </c>
      <c r="E514" s="231">
        <v>1.2749999999999999</v>
      </c>
      <c r="F514" s="231">
        <v>5.6675000000000004</v>
      </c>
      <c r="G514" s="231">
        <v>1.3507</v>
      </c>
      <c r="H514" s="231">
        <v>4.1595000000000004</v>
      </c>
      <c r="I514" s="231">
        <v>1.3674999999999999</v>
      </c>
      <c r="J514" s="231">
        <v>2.9447999999999999</v>
      </c>
      <c r="K514" s="231">
        <v>1.3102</v>
      </c>
      <c r="L514" s="231">
        <v>2.6116000000000001</v>
      </c>
      <c r="M514" s="231">
        <v>1.8502000000000001</v>
      </c>
      <c r="N514" s="231">
        <v>2.5110000000000001</v>
      </c>
      <c r="O514" s="231">
        <v>1.4355</v>
      </c>
      <c r="P514" s="231">
        <v>0</v>
      </c>
    </row>
    <row r="515" spans="1:16" s="255" customFormat="1" ht="15">
      <c r="A515" s="247">
        <v>38</v>
      </c>
      <c r="B515" s="231">
        <v>0</v>
      </c>
      <c r="C515" s="231">
        <v>0</v>
      </c>
      <c r="D515" s="231">
        <v>5.9145000000000003</v>
      </c>
      <c r="E515" s="231">
        <v>1.2686999999999999</v>
      </c>
      <c r="F515" s="231">
        <v>5.6425999999999998</v>
      </c>
      <c r="G515" s="231">
        <v>1.3387</v>
      </c>
      <c r="H515" s="231">
        <v>4.2106000000000003</v>
      </c>
      <c r="I515" s="231">
        <v>1.3534999999999999</v>
      </c>
      <c r="J515" s="231">
        <v>2.9611999999999998</v>
      </c>
      <c r="K515" s="231">
        <v>1.3047</v>
      </c>
      <c r="L515" s="231">
        <v>2.6244000000000001</v>
      </c>
      <c r="M515" s="231">
        <v>1.8306</v>
      </c>
      <c r="N515" s="231">
        <v>2.4472</v>
      </c>
      <c r="O515" s="231">
        <v>1.4319999999999999</v>
      </c>
      <c r="P515" s="231">
        <v>0</v>
      </c>
    </row>
    <row r="516" spans="1:16" s="255" customFormat="1" ht="15">
      <c r="A516" s="247">
        <v>39</v>
      </c>
      <c r="B516" s="231">
        <v>0</v>
      </c>
      <c r="C516" s="231">
        <v>0</v>
      </c>
      <c r="D516" s="231">
        <v>6.266</v>
      </c>
      <c r="E516" s="231">
        <v>1.2624</v>
      </c>
      <c r="F516" s="231">
        <v>5.6177000000000001</v>
      </c>
      <c r="G516" s="231">
        <v>1.3267</v>
      </c>
      <c r="H516" s="231">
        <v>4.2615999999999996</v>
      </c>
      <c r="I516" s="231">
        <v>1.3394999999999999</v>
      </c>
      <c r="J516" s="231">
        <v>2.9775999999999998</v>
      </c>
      <c r="K516" s="231">
        <v>1.2991999999999999</v>
      </c>
      <c r="L516" s="231">
        <v>2.6373000000000002</v>
      </c>
      <c r="M516" s="231">
        <v>1.8109999999999999</v>
      </c>
      <c r="N516" s="231">
        <v>2.3833000000000002</v>
      </c>
      <c r="O516" s="231">
        <v>1.4285000000000001</v>
      </c>
      <c r="P516" s="231">
        <v>0</v>
      </c>
    </row>
    <row r="517" spans="1:16" s="255" customFormat="1" ht="15">
      <c r="A517" s="247">
        <v>40</v>
      </c>
      <c r="B517" s="231">
        <v>0</v>
      </c>
      <c r="C517" s="231">
        <v>0</v>
      </c>
      <c r="D517" s="231">
        <v>6.6174999999999997</v>
      </c>
      <c r="E517" s="231">
        <v>1.256</v>
      </c>
      <c r="F517" s="231">
        <v>5.5929000000000002</v>
      </c>
      <c r="G517" s="231">
        <v>1.3147</v>
      </c>
      <c r="H517" s="231">
        <v>4.3127000000000004</v>
      </c>
      <c r="I517" s="231">
        <v>1.3254999999999999</v>
      </c>
      <c r="J517" s="231">
        <v>2.9939</v>
      </c>
      <c r="K517" s="231">
        <v>1.2937000000000001</v>
      </c>
      <c r="L517" s="231">
        <v>2.6501000000000001</v>
      </c>
      <c r="M517" s="231">
        <v>1.7914000000000001</v>
      </c>
      <c r="N517" s="231">
        <v>2.3195000000000001</v>
      </c>
      <c r="O517" s="231">
        <v>1.425</v>
      </c>
      <c r="P517" s="231">
        <v>0</v>
      </c>
    </row>
    <row r="518" spans="1:16" s="255" customFormat="1" ht="15">
      <c r="A518" s="247">
        <v>41</v>
      </c>
      <c r="B518" s="231">
        <v>0</v>
      </c>
      <c r="C518" s="231">
        <v>0</v>
      </c>
      <c r="D518" s="231">
        <v>6.9690000000000003</v>
      </c>
      <c r="E518" s="231">
        <v>1.2497</v>
      </c>
      <c r="F518" s="231">
        <v>5.5679999999999996</v>
      </c>
      <c r="G518" s="231">
        <v>1.3027</v>
      </c>
      <c r="H518" s="231">
        <v>4.3638000000000003</v>
      </c>
      <c r="I518" s="231">
        <v>1.3115000000000001</v>
      </c>
      <c r="J518" s="231">
        <v>3.0103</v>
      </c>
      <c r="K518" s="231">
        <v>1.2881</v>
      </c>
      <c r="L518" s="231">
        <v>2.6629999999999998</v>
      </c>
      <c r="M518" s="231">
        <v>1.7717000000000001</v>
      </c>
      <c r="N518" s="231">
        <v>2.2557</v>
      </c>
      <c r="O518" s="231">
        <v>1.4215</v>
      </c>
      <c r="P518" s="231">
        <v>0</v>
      </c>
    </row>
    <row r="519" spans="1:16" s="255" customFormat="1" ht="15">
      <c r="A519" s="247">
        <v>42</v>
      </c>
      <c r="B519" s="231">
        <v>0</v>
      </c>
      <c r="C519" s="231">
        <v>0</v>
      </c>
      <c r="D519" s="231">
        <v>7.3205</v>
      </c>
      <c r="E519" s="231">
        <v>1.2434000000000001</v>
      </c>
      <c r="F519" s="231">
        <v>5.5430999999999999</v>
      </c>
      <c r="G519" s="231">
        <v>1.2907999999999999</v>
      </c>
      <c r="H519" s="231">
        <v>4.4147999999999996</v>
      </c>
      <c r="I519" s="231">
        <v>1.2975000000000001</v>
      </c>
      <c r="J519" s="231">
        <v>3.0266999999999999</v>
      </c>
      <c r="K519" s="231">
        <v>1.2826</v>
      </c>
      <c r="L519" s="231">
        <v>2.6758000000000002</v>
      </c>
      <c r="M519" s="231">
        <v>1.7521</v>
      </c>
      <c r="N519" s="231">
        <v>2.1919</v>
      </c>
      <c r="O519" s="231">
        <v>1.4178999999999999</v>
      </c>
      <c r="P519" s="231">
        <v>0</v>
      </c>
    </row>
    <row r="520" spans="1:16" s="255" customFormat="1" ht="15">
      <c r="A520" s="247">
        <v>43</v>
      </c>
      <c r="B520" s="231">
        <v>0</v>
      </c>
      <c r="C520" s="231">
        <v>0</v>
      </c>
      <c r="D520" s="231">
        <v>7.0369999999999999</v>
      </c>
      <c r="E520" s="231">
        <v>1.2369000000000001</v>
      </c>
      <c r="F520" s="231">
        <v>5.4123999999999999</v>
      </c>
      <c r="G520" s="231">
        <v>1.2857000000000001</v>
      </c>
      <c r="H520" s="231">
        <v>4.3483000000000001</v>
      </c>
      <c r="I520" s="231">
        <v>1.2914000000000001</v>
      </c>
      <c r="J520" s="231">
        <v>3.2532999999999999</v>
      </c>
      <c r="K520" s="231">
        <v>1.2743</v>
      </c>
      <c r="L520" s="231">
        <v>2.6497999999999999</v>
      </c>
      <c r="M520" s="231">
        <v>1.7428999999999999</v>
      </c>
      <c r="N520" s="231">
        <v>2.1547000000000001</v>
      </c>
      <c r="O520" s="231">
        <v>1.4077999999999999</v>
      </c>
      <c r="P520" s="231">
        <v>0</v>
      </c>
    </row>
    <row r="521" spans="1:16" s="255" customFormat="1" ht="15">
      <c r="A521" s="247">
        <v>44</v>
      </c>
      <c r="B521" s="231">
        <v>0</v>
      </c>
      <c r="C521" s="231">
        <v>0</v>
      </c>
      <c r="D521" s="231">
        <v>6.7534999999999998</v>
      </c>
      <c r="E521" s="231">
        <v>1.2302999999999999</v>
      </c>
      <c r="F521" s="231">
        <v>5.2817999999999996</v>
      </c>
      <c r="G521" s="231">
        <v>1.2806999999999999</v>
      </c>
      <c r="H521" s="231">
        <v>4.2817999999999996</v>
      </c>
      <c r="I521" s="231">
        <v>1.2853000000000001</v>
      </c>
      <c r="J521" s="231">
        <v>3.48</v>
      </c>
      <c r="K521" s="231">
        <v>1.2659</v>
      </c>
      <c r="L521" s="231">
        <v>2.6236999999999999</v>
      </c>
      <c r="M521" s="231">
        <v>1.7337</v>
      </c>
      <c r="N521" s="231">
        <v>2.1175000000000002</v>
      </c>
      <c r="O521" s="231">
        <v>1.3976999999999999</v>
      </c>
      <c r="P521" s="231">
        <v>0</v>
      </c>
    </row>
    <row r="522" spans="1:16" s="255" customFormat="1" ht="15">
      <c r="A522" s="247">
        <v>45</v>
      </c>
      <c r="B522" s="231">
        <v>0</v>
      </c>
      <c r="C522" s="231">
        <v>0</v>
      </c>
      <c r="D522" s="231">
        <v>7.1169000000000002</v>
      </c>
      <c r="E522" s="231">
        <v>1.2971999999999999</v>
      </c>
      <c r="F522" s="231">
        <v>5.6661999999999999</v>
      </c>
      <c r="G522" s="231">
        <v>1.3523000000000001</v>
      </c>
      <c r="H522" s="231">
        <v>4.6368</v>
      </c>
      <c r="I522" s="231">
        <v>1.3559000000000001</v>
      </c>
      <c r="J522" s="231">
        <v>4.0773000000000001</v>
      </c>
      <c r="K522" s="231">
        <v>1.333</v>
      </c>
      <c r="L522" s="231">
        <v>2.8574999999999999</v>
      </c>
      <c r="M522" s="231">
        <v>1.8279000000000001</v>
      </c>
      <c r="N522" s="231">
        <v>2.2884000000000002</v>
      </c>
      <c r="O522" s="231">
        <v>1.4708000000000001</v>
      </c>
      <c r="P522" s="231">
        <v>0</v>
      </c>
    </row>
    <row r="523" spans="1:16" s="255" customFormat="1" ht="15">
      <c r="A523" s="247">
        <v>46</v>
      </c>
      <c r="B523" s="231">
        <v>0</v>
      </c>
      <c r="C523" s="231">
        <v>0</v>
      </c>
      <c r="D523" s="231">
        <v>6.8051000000000004</v>
      </c>
      <c r="E523" s="231">
        <v>1.2903</v>
      </c>
      <c r="F523" s="231">
        <v>5.5224000000000002</v>
      </c>
      <c r="G523" s="231">
        <v>1.347</v>
      </c>
      <c r="H523" s="231">
        <v>4.5636000000000001</v>
      </c>
      <c r="I523" s="231">
        <v>1.3493999999999999</v>
      </c>
      <c r="J523" s="231">
        <v>4.3266</v>
      </c>
      <c r="K523" s="231">
        <v>1.3241000000000001</v>
      </c>
      <c r="L523" s="231">
        <v>2.8288000000000002</v>
      </c>
      <c r="M523" s="231">
        <v>1.8181</v>
      </c>
      <c r="N523" s="231">
        <v>2.2475000000000001</v>
      </c>
      <c r="O523" s="231">
        <v>1.4601</v>
      </c>
      <c r="P523" s="231">
        <v>0</v>
      </c>
    </row>
    <row r="524" spans="1:16" s="255" customFormat="1" ht="15">
      <c r="A524" s="247">
        <v>47</v>
      </c>
      <c r="B524" s="231">
        <v>0</v>
      </c>
      <c r="C524" s="231">
        <v>0</v>
      </c>
      <c r="D524" s="231">
        <v>6.4931999999999999</v>
      </c>
      <c r="E524" s="231">
        <v>1.2833000000000001</v>
      </c>
      <c r="F524" s="231">
        <v>5.3787000000000003</v>
      </c>
      <c r="G524" s="231">
        <v>1.3415999999999999</v>
      </c>
      <c r="H524" s="231">
        <v>4.4904000000000002</v>
      </c>
      <c r="I524" s="231">
        <v>1.3429</v>
      </c>
      <c r="J524" s="231">
        <v>4.5758999999999999</v>
      </c>
      <c r="K524" s="231">
        <v>1.3152999999999999</v>
      </c>
      <c r="L524" s="231">
        <v>2.8001999999999998</v>
      </c>
      <c r="M524" s="231">
        <v>1.8083</v>
      </c>
      <c r="N524" s="231">
        <v>2.2067000000000001</v>
      </c>
      <c r="O524" s="231">
        <v>1.4493</v>
      </c>
      <c r="P524" s="231">
        <v>0</v>
      </c>
    </row>
    <row r="525" spans="1:16" s="255" customFormat="1" ht="15">
      <c r="A525" s="247">
        <v>48</v>
      </c>
      <c r="B525" s="231">
        <v>0</v>
      </c>
      <c r="C525" s="231">
        <v>0</v>
      </c>
      <c r="D525" s="231">
        <v>6.1814</v>
      </c>
      <c r="E525" s="231">
        <v>1.2764</v>
      </c>
      <c r="F525" s="231">
        <v>5.2350000000000003</v>
      </c>
      <c r="G525" s="231">
        <v>1.3363</v>
      </c>
      <c r="H525" s="231">
        <v>4.4173</v>
      </c>
      <c r="I525" s="231">
        <v>1.3364</v>
      </c>
      <c r="J525" s="231">
        <v>4.8251999999999997</v>
      </c>
      <c r="K525" s="231">
        <v>1.3064</v>
      </c>
      <c r="L525" s="231">
        <v>2.7715000000000001</v>
      </c>
      <c r="M525" s="231">
        <v>1.7985</v>
      </c>
      <c r="N525" s="231">
        <v>2.1657999999999999</v>
      </c>
      <c r="O525" s="231">
        <v>1.4386000000000001</v>
      </c>
      <c r="P525" s="231">
        <v>0</v>
      </c>
    </row>
    <row r="526" spans="1:16" s="255" customFormat="1" ht="15">
      <c r="A526" s="247">
        <v>49</v>
      </c>
      <c r="B526" s="231">
        <v>0</v>
      </c>
      <c r="C526" s="231">
        <v>0</v>
      </c>
      <c r="D526" s="231">
        <v>5.8695000000000004</v>
      </c>
      <c r="E526" s="231">
        <v>1.2694000000000001</v>
      </c>
      <c r="F526" s="231">
        <v>5.0911999999999997</v>
      </c>
      <c r="G526" s="231">
        <v>1.331</v>
      </c>
      <c r="H526" s="231">
        <v>4.3441000000000001</v>
      </c>
      <c r="I526" s="231">
        <v>1.3299000000000001</v>
      </c>
      <c r="J526" s="231">
        <v>5.0744999999999996</v>
      </c>
      <c r="K526" s="231">
        <v>1.2976000000000001</v>
      </c>
      <c r="L526" s="231">
        <v>2.7429000000000001</v>
      </c>
      <c r="M526" s="231">
        <v>1.7887</v>
      </c>
      <c r="N526" s="231">
        <v>2.1248999999999998</v>
      </c>
      <c r="O526" s="231">
        <v>1.4278</v>
      </c>
      <c r="P526" s="231">
        <v>0</v>
      </c>
    </row>
    <row r="527" spans="1:16" s="255" customFormat="1" ht="15">
      <c r="A527" s="247">
        <v>50</v>
      </c>
      <c r="B527" s="231">
        <v>0</v>
      </c>
      <c r="C527" s="231">
        <v>0</v>
      </c>
      <c r="D527" s="231">
        <v>5.5576999999999996</v>
      </c>
      <c r="E527" s="231">
        <v>1.2625</v>
      </c>
      <c r="F527" s="231">
        <v>4.9474999999999998</v>
      </c>
      <c r="G527" s="231">
        <v>1.3257000000000001</v>
      </c>
      <c r="H527" s="231">
        <v>4.2709000000000001</v>
      </c>
      <c r="I527" s="231">
        <v>1.3233999999999999</v>
      </c>
      <c r="J527" s="231">
        <v>5.3238000000000003</v>
      </c>
      <c r="K527" s="231">
        <v>1.2887</v>
      </c>
      <c r="L527" s="231">
        <v>2.7141999999999999</v>
      </c>
      <c r="M527" s="231">
        <v>1.7788999999999999</v>
      </c>
      <c r="N527" s="231">
        <v>2.0840000000000001</v>
      </c>
      <c r="O527" s="231">
        <v>1.4171</v>
      </c>
      <c r="P527" s="231">
        <v>0</v>
      </c>
    </row>
    <row r="528" spans="1:16" s="255" customFormat="1" ht="15">
      <c r="A528" s="247">
        <v>51</v>
      </c>
      <c r="B528" s="231">
        <v>0</v>
      </c>
      <c r="C528" s="231">
        <v>0</v>
      </c>
      <c r="D528" s="231">
        <v>5.2458</v>
      </c>
      <c r="E528" s="231">
        <v>1.2556</v>
      </c>
      <c r="F528" s="231">
        <v>4.8037000000000001</v>
      </c>
      <c r="G528" s="231">
        <v>1.3204</v>
      </c>
      <c r="H528" s="231">
        <v>4.1977000000000002</v>
      </c>
      <c r="I528" s="231">
        <v>1.3168</v>
      </c>
      <c r="J528" s="231">
        <v>5.5731000000000002</v>
      </c>
      <c r="K528" s="231">
        <v>1.2798</v>
      </c>
      <c r="L528" s="231">
        <v>2.6855000000000002</v>
      </c>
      <c r="M528" s="231">
        <v>1.7690999999999999</v>
      </c>
      <c r="N528" s="231">
        <v>2.0432000000000001</v>
      </c>
      <c r="O528" s="231">
        <v>1.4064000000000001</v>
      </c>
      <c r="P528" s="231">
        <v>0</v>
      </c>
    </row>
    <row r="529" spans="1:16" s="255" customFormat="1" ht="15">
      <c r="A529" s="247">
        <v>52</v>
      </c>
      <c r="B529" s="231">
        <v>0</v>
      </c>
      <c r="C529" s="231">
        <v>0</v>
      </c>
      <c r="D529" s="231">
        <v>4.9340000000000002</v>
      </c>
      <c r="E529" s="231">
        <v>1.2485999999999999</v>
      </c>
      <c r="F529" s="231">
        <v>4.66</v>
      </c>
      <c r="G529" s="231">
        <v>1.3150999999999999</v>
      </c>
      <c r="H529" s="231">
        <v>4.1245000000000003</v>
      </c>
      <c r="I529" s="231">
        <v>1.3103</v>
      </c>
      <c r="J529" s="231">
        <v>5.8224999999999998</v>
      </c>
      <c r="K529" s="231">
        <v>1.2709999999999999</v>
      </c>
      <c r="L529" s="231">
        <v>2.6568999999999998</v>
      </c>
      <c r="M529" s="231">
        <v>1.7593000000000001</v>
      </c>
      <c r="N529" s="231">
        <v>2.0023</v>
      </c>
      <c r="O529" s="231">
        <v>1.3956</v>
      </c>
      <c r="P529" s="231">
        <v>0</v>
      </c>
    </row>
    <row r="530" spans="1:16" s="255" customFormat="1" ht="15">
      <c r="A530" s="247">
        <v>53</v>
      </c>
      <c r="B530" s="231">
        <v>0</v>
      </c>
      <c r="C530" s="231">
        <v>0</v>
      </c>
      <c r="D530" s="231">
        <v>4.6220999999999997</v>
      </c>
      <c r="E530" s="231">
        <v>1.2417</v>
      </c>
      <c r="F530" s="231">
        <v>4.5162000000000004</v>
      </c>
      <c r="G530" s="231">
        <v>1.3098000000000001</v>
      </c>
      <c r="H530" s="231">
        <v>4.0514000000000001</v>
      </c>
      <c r="I530" s="231">
        <v>1.3038000000000001</v>
      </c>
      <c r="J530" s="231">
        <v>6.0717999999999996</v>
      </c>
      <c r="K530" s="231">
        <v>1.2621</v>
      </c>
      <c r="L530" s="231">
        <v>2.6282000000000001</v>
      </c>
      <c r="M530" s="231">
        <v>1.7495000000000001</v>
      </c>
      <c r="N530" s="231">
        <v>1.9614</v>
      </c>
      <c r="O530" s="231">
        <v>1.3849</v>
      </c>
      <c r="P530" s="231">
        <v>0</v>
      </c>
    </row>
    <row r="531" spans="1:16" s="255" customFormat="1" ht="15">
      <c r="A531" s="247">
        <v>54</v>
      </c>
      <c r="B531" s="231">
        <v>0</v>
      </c>
      <c r="C531" s="231">
        <v>0</v>
      </c>
      <c r="D531" s="231">
        <v>4.3102</v>
      </c>
      <c r="E531" s="231">
        <v>1.2346999999999999</v>
      </c>
      <c r="F531" s="231">
        <v>4.3724999999999996</v>
      </c>
      <c r="G531" s="231">
        <v>1.3045</v>
      </c>
      <c r="H531" s="231">
        <v>3.9782000000000002</v>
      </c>
      <c r="I531" s="231">
        <v>1.2972999999999999</v>
      </c>
      <c r="J531" s="231">
        <v>6.3211000000000004</v>
      </c>
      <c r="K531" s="231">
        <v>1.2532000000000001</v>
      </c>
      <c r="L531" s="231">
        <v>2.5996000000000001</v>
      </c>
      <c r="M531" s="231">
        <v>1.7397</v>
      </c>
      <c r="N531" s="231">
        <v>1.9205000000000001</v>
      </c>
      <c r="O531" s="231">
        <v>1.3742000000000001</v>
      </c>
      <c r="P531" s="231">
        <v>0</v>
      </c>
    </row>
    <row r="532" spans="1:16" s="255" customFormat="1" ht="15">
      <c r="A532" s="247">
        <v>55</v>
      </c>
      <c r="B532" s="231">
        <v>0</v>
      </c>
      <c r="C532" s="231">
        <v>0</v>
      </c>
      <c r="D532" s="231">
        <v>4.3048000000000002</v>
      </c>
      <c r="E532" s="231">
        <v>1.2316</v>
      </c>
      <c r="F532" s="231">
        <v>4.2603</v>
      </c>
      <c r="G532" s="231">
        <v>1.2968</v>
      </c>
      <c r="H532" s="231">
        <v>3.9228000000000001</v>
      </c>
      <c r="I532" s="231">
        <v>1.2919</v>
      </c>
      <c r="J532" s="231">
        <v>6.0034999999999998</v>
      </c>
      <c r="K532" s="231">
        <v>1.2485999999999999</v>
      </c>
      <c r="L532" s="231">
        <v>2.5669</v>
      </c>
      <c r="M532" s="231">
        <v>1.7290000000000001</v>
      </c>
      <c r="N532" s="231">
        <v>1.8904000000000001</v>
      </c>
      <c r="O532" s="231">
        <v>1.3706</v>
      </c>
      <c r="P532" s="231">
        <v>0</v>
      </c>
    </row>
    <row r="533" spans="1:16" s="255" customFormat="1" ht="15">
      <c r="A533" s="247">
        <v>56</v>
      </c>
      <c r="B533" s="231">
        <v>0</v>
      </c>
      <c r="C533" s="231">
        <v>0</v>
      </c>
      <c r="D533" s="231">
        <v>4.2994000000000003</v>
      </c>
      <c r="E533" s="231">
        <v>1.2284999999999999</v>
      </c>
      <c r="F533" s="231">
        <v>4.1482000000000001</v>
      </c>
      <c r="G533" s="231">
        <v>1.2891999999999999</v>
      </c>
      <c r="H533" s="231">
        <v>3.8673999999999999</v>
      </c>
      <c r="I533" s="231">
        <v>1.2865</v>
      </c>
      <c r="J533" s="231">
        <v>5.6859000000000002</v>
      </c>
      <c r="K533" s="231">
        <v>1.2439</v>
      </c>
      <c r="L533" s="231">
        <v>2.5341999999999998</v>
      </c>
      <c r="M533" s="231">
        <v>1.7182999999999999</v>
      </c>
      <c r="N533" s="231">
        <v>1.8603000000000001</v>
      </c>
      <c r="O533" s="231">
        <v>1.3671</v>
      </c>
      <c r="P533" s="231">
        <v>0</v>
      </c>
    </row>
    <row r="534" spans="1:16" s="255" customFormat="1" ht="15">
      <c r="A534" s="247">
        <v>57</v>
      </c>
      <c r="B534" s="231">
        <v>0</v>
      </c>
      <c r="C534" s="231">
        <v>0</v>
      </c>
      <c r="D534" s="231">
        <v>4.2939999999999996</v>
      </c>
      <c r="E534" s="231">
        <v>1.2254</v>
      </c>
      <c r="F534" s="231">
        <v>4.0359999999999996</v>
      </c>
      <c r="G534" s="231">
        <v>1.2815000000000001</v>
      </c>
      <c r="H534" s="231">
        <v>3.8119999999999998</v>
      </c>
      <c r="I534" s="231">
        <v>1.2809999999999999</v>
      </c>
      <c r="J534" s="231">
        <v>5.3682999999999996</v>
      </c>
      <c r="K534" s="231">
        <v>1.2393000000000001</v>
      </c>
      <c r="L534" s="231">
        <v>2.5013999999999998</v>
      </c>
      <c r="M534" s="231">
        <v>1.7075</v>
      </c>
      <c r="N534" s="231">
        <v>1.8303</v>
      </c>
      <c r="O534" s="231">
        <v>1.3635999999999999</v>
      </c>
      <c r="P534" s="231">
        <v>0</v>
      </c>
    </row>
    <row r="535" spans="1:16" s="255" customFormat="1" ht="15">
      <c r="A535" s="247">
        <v>58</v>
      </c>
      <c r="B535" s="231">
        <v>0</v>
      </c>
      <c r="C535" s="231">
        <v>0</v>
      </c>
      <c r="D535" s="231">
        <v>4.2885</v>
      </c>
      <c r="E535" s="231">
        <v>1.2222999999999999</v>
      </c>
      <c r="F535" s="231">
        <v>3.9238</v>
      </c>
      <c r="G535" s="231">
        <v>1.2739</v>
      </c>
      <c r="H535" s="231">
        <v>3.7566000000000002</v>
      </c>
      <c r="I535" s="231">
        <v>1.2756000000000001</v>
      </c>
      <c r="J535" s="231">
        <v>5.0507</v>
      </c>
      <c r="K535" s="231">
        <v>1.2345999999999999</v>
      </c>
      <c r="L535" s="231">
        <v>2.4687000000000001</v>
      </c>
      <c r="M535" s="231">
        <v>1.6968000000000001</v>
      </c>
      <c r="N535" s="231">
        <v>1.8002</v>
      </c>
      <c r="O535" s="231">
        <v>1.3601000000000001</v>
      </c>
      <c r="P535" s="231">
        <v>0</v>
      </c>
    </row>
    <row r="536" spans="1:16" s="255" customFormat="1" ht="15">
      <c r="A536" s="247">
        <v>59</v>
      </c>
      <c r="B536" s="231">
        <v>0</v>
      </c>
      <c r="C536" s="231">
        <v>0</v>
      </c>
      <c r="D536" s="231">
        <v>4.2831000000000001</v>
      </c>
      <c r="E536" s="231">
        <v>1.2192000000000001</v>
      </c>
      <c r="F536" s="231">
        <v>3.8115999999999999</v>
      </c>
      <c r="G536" s="231">
        <v>1.2662</v>
      </c>
      <c r="H536" s="231">
        <v>3.7012</v>
      </c>
      <c r="I536" s="231">
        <v>1.2702</v>
      </c>
      <c r="J536" s="231">
        <v>4.7331000000000003</v>
      </c>
      <c r="K536" s="231">
        <v>1.23</v>
      </c>
      <c r="L536" s="231">
        <v>2.4359999999999999</v>
      </c>
      <c r="M536" s="231">
        <v>1.6860999999999999</v>
      </c>
      <c r="N536" s="231">
        <v>1.7701</v>
      </c>
      <c r="O536" s="231">
        <v>1.3566</v>
      </c>
      <c r="P536" s="231">
        <v>0</v>
      </c>
    </row>
    <row r="537" spans="1:16" s="255" customFormat="1" ht="15">
      <c r="A537" s="247">
        <v>60</v>
      </c>
      <c r="B537" s="231">
        <v>0</v>
      </c>
      <c r="C537" s="231">
        <v>0</v>
      </c>
      <c r="D537" s="231">
        <v>4.2777000000000003</v>
      </c>
      <c r="E537" s="231">
        <v>1.2161</v>
      </c>
      <c r="F537" s="231">
        <v>3.6995</v>
      </c>
      <c r="G537" s="231">
        <v>1.2585999999999999</v>
      </c>
      <c r="H537" s="231">
        <v>3.6457999999999999</v>
      </c>
      <c r="I537" s="231">
        <v>1.2646999999999999</v>
      </c>
      <c r="J537" s="231">
        <v>4.4154999999999998</v>
      </c>
      <c r="K537" s="231">
        <v>1.2253000000000001</v>
      </c>
      <c r="L537" s="231">
        <v>2.4033000000000002</v>
      </c>
      <c r="M537" s="231">
        <v>1.6753</v>
      </c>
      <c r="N537" s="231">
        <v>1.74</v>
      </c>
      <c r="O537" s="231">
        <v>1.3531</v>
      </c>
      <c r="P537" s="231">
        <v>0</v>
      </c>
    </row>
  </sheetData>
  <sheetProtection password="C620" sheet="1" objects="1" scenarios="1"/>
  <mergeCells count="17">
    <mergeCell ref="D1:P1"/>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537"/>
  <sheetViews>
    <sheetView workbookViewId="0"/>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7"/>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50" customFormat="1">
      <c r="A4" s="467" t="s">
        <v>11449</v>
      </c>
      <c r="B4" s="467"/>
      <c r="C4" s="467"/>
      <c r="D4" s="467"/>
      <c r="E4" s="467"/>
      <c r="F4" s="467"/>
      <c r="G4" s="467"/>
      <c r="H4" s="467"/>
      <c r="I4" s="467"/>
      <c r="J4" s="467"/>
      <c r="K4" s="467"/>
      <c r="L4" s="467"/>
      <c r="M4" s="467"/>
      <c r="N4" s="467"/>
      <c r="O4" s="467"/>
      <c r="P4" s="467"/>
    </row>
    <row r="5" spans="1:16" s="252" customFormat="1">
      <c r="A5" s="471" t="s">
        <v>9426</v>
      </c>
      <c r="B5" s="471"/>
      <c r="C5" s="471"/>
      <c r="D5" s="471"/>
      <c r="E5" s="471"/>
      <c r="F5" s="471"/>
      <c r="G5" s="471"/>
      <c r="H5" s="471"/>
      <c r="I5" s="471"/>
      <c r="J5" s="471"/>
      <c r="K5" s="471"/>
      <c r="L5" s="471"/>
      <c r="M5" s="471"/>
      <c r="N5" s="471"/>
      <c r="O5" s="471"/>
      <c r="P5" s="471"/>
    </row>
    <row r="6" spans="1:16" s="252" customFormat="1">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s="252" customFormat="1">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s="252" customFormat="1" ht="15">
      <c r="A8" s="247">
        <v>0</v>
      </c>
      <c r="B8" s="231">
        <v>0</v>
      </c>
      <c r="C8" s="231">
        <v>0</v>
      </c>
      <c r="D8" s="231">
        <v>42.0687</v>
      </c>
      <c r="E8" s="231">
        <v>7.9444999999999997</v>
      </c>
      <c r="F8" s="231">
        <v>45.912199999999999</v>
      </c>
      <c r="G8" s="231">
        <v>10.4383</v>
      </c>
      <c r="H8" s="231">
        <v>36.3474</v>
      </c>
      <c r="I8" s="231">
        <v>7.54</v>
      </c>
      <c r="J8" s="231">
        <v>27.110199999999999</v>
      </c>
      <c r="K8" s="231">
        <v>8.1588999999999992</v>
      </c>
      <c r="L8" s="231">
        <v>13.652799999999999</v>
      </c>
      <c r="M8" s="231">
        <v>11.146100000000001</v>
      </c>
      <c r="N8" s="231">
        <v>0</v>
      </c>
      <c r="O8" s="231">
        <v>0</v>
      </c>
      <c r="P8" s="231">
        <v>0</v>
      </c>
    </row>
    <row r="9" spans="1:16" s="252" customFormat="1" ht="15">
      <c r="A9" s="247">
        <v>1</v>
      </c>
      <c r="B9" s="231">
        <v>0</v>
      </c>
      <c r="C9" s="231">
        <v>0</v>
      </c>
      <c r="D9" s="231">
        <v>37.394399999999997</v>
      </c>
      <c r="E9" s="231">
        <v>7.0617999999999999</v>
      </c>
      <c r="F9" s="231">
        <v>40.810899999999997</v>
      </c>
      <c r="G9" s="231">
        <v>9.2784999999999993</v>
      </c>
      <c r="H9" s="231">
        <v>32.308799999999998</v>
      </c>
      <c r="I9" s="231">
        <v>6.7022000000000004</v>
      </c>
      <c r="J9" s="231">
        <v>24.097899999999999</v>
      </c>
      <c r="K9" s="231">
        <v>7.2523999999999997</v>
      </c>
      <c r="L9" s="231">
        <v>12.135899999999999</v>
      </c>
      <c r="M9" s="231">
        <v>9.9076000000000004</v>
      </c>
      <c r="N9" s="231">
        <v>0</v>
      </c>
      <c r="O9" s="231">
        <v>0</v>
      </c>
      <c r="P9" s="231">
        <v>0</v>
      </c>
    </row>
    <row r="10" spans="1:16" s="252" customFormat="1" ht="15">
      <c r="A10" s="247">
        <v>2</v>
      </c>
      <c r="B10" s="231">
        <v>0</v>
      </c>
      <c r="C10" s="231">
        <v>0</v>
      </c>
      <c r="D10" s="231">
        <v>32.720100000000002</v>
      </c>
      <c r="E10" s="231">
        <v>6.1791</v>
      </c>
      <c r="F10" s="231">
        <v>35.709499999999998</v>
      </c>
      <c r="G10" s="231">
        <v>8.1186000000000007</v>
      </c>
      <c r="H10" s="231">
        <v>28.270199999999999</v>
      </c>
      <c r="I10" s="231">
        <v>5.8643999999999998</v>
      </c>
      <c r="J10" s="231">
        <v>21.085699999999999</v>
      </c>
      <c r="K10" s="231">
        <v>6.3457999999999997</v>
      </c>
      <c r="L10" s="231">
        <v>10.6189</v>
      </c>
      <c r="M10" s="231">
        <v>8.6692</v>
      </c>
      <c r="N10" s="231">
        <v>0</v>
      </c>
      <c r="O10" s="231">
        <v>0</v>
      </c>
      <c r="P10" s="231">
        <v>0</v>
      </c>
    </row>
    <row r="11" spans="1:16" s="252" customFormat="1" ht="15">
      <c r="A11" s="247">
        <v>3</v>
      </c>
      <c r="B11" s="231">
        <v>0</v>
      </c>
      <c r="C11" s="231">
        <v>0</v>
      </c>
      <c r="D11" s="231">
        <v>28.0458</v>
      </c>
      <c r="E11" s="231">
        <v>5.2964000000000002</v>
      </c>
      <c r="F11" s="231">
        <v>30.6081</v>
      </c>
      <c r="G11" s="231">
        <v>6.9588000000000001</v>
      </c>
      <c r="H11" s="231">
        <v>24.2316</v>
      </c>
      <c r="I11" s="231">
        <v>5.0266999999999999</v>
      </c>
      <c r="J11" s="231">
        <v>18.073399999999999</v>
      </c>
      <c r="K11" s="231">
        <v>5.4393000000000002</v>
      </c>
      <c r="L11" s="231">
        <v>9.1019000000000005</v>
      </c>
      <c r="M11" s="231">
        <v>7.4306999999999999</v>
      </c>
      <c r="N11" s="231">
        <v>0</v>
      </c>
      <c r="O11" s="231">
        <v>0</v>
      </c>
      <c r="P11" s="231">
        <v>0</v>
      </c>
    </row>
    <row r="12" spans="1:16" s="252" customFormat="1" ht="15">
      <c r="A12" s="247">
        <v>4</v>
      </c>
      <c r="B12" s="231">
        <v>0</v>
      </c>
      <c r="C12" s="231">
        <v>0</v>
      </c>
      <c r="D12" s="231">
        <v>23.371500000000001</v>
      </c>
      <c r="E12" s="231">
        <v>4.4135999999999997</v>
      </c>
      <c r="F12" s="231">
        <v>25.506799999999998</v>
      </c>
      <c r="G12" s="231">
        <v>5.7990000000000004</v>
      </c>
      <c r="H12" s="231">
        <v>20.193000000000001</v>
      </c>
      <c r="I12" s="231">
        <v>4.1889000000000003</v>
      </c>
      <c r="J12" s="231">
        <v>15.061199999999999</v>
      </c>
      <c r="K12" s="231">
        <v>4.5327000000000002</v>
      </c>
      <c r="L12" s="231">
        <v>7.5849000000000002</v>
      </c>
      <c r="M12" s="231">
        <v>6.1923000000000004</v>
      </c>
      <c r="N12" s="231">
        <v>0</v>
      </c>
      <c r="O12" s="231">
        <v>0</v>
      </c>
      <c r="P12" s="231">
        <v>0</v>
      </c>
    </row>
    <row r="13" spans="1:16" s="252" customFormat="1" ht="15">
      <c r="A13" s="247">
        <v>5</v>
      </c>
      <c r="B13" s="231">
        <v>0</v>
      </c>
      <c r="C13" s="231">
        <v>0</v>
      </c>
      <c r="D13" s="231">
        <v>18.697199999999999</v>
      </c>
      <c r="E13" s="231">
        <v>3.5308999999999999</v>
      </c>
      <c r="F13" s="231">
        <v>20.4054</v>
      </c>
      <c r="G13" s="231">
        <v>4.6391999999999998</v>
      </c>
      <c r="H13" s="231">
        <v>16.154399999999999</v>
      </c>
      <c r="I13" s="231">
        <v>3.3511000000000002</v>
      </c>
      <c r="J13" s="231">
        <v>12.048999999999999</v>
      </c>
      <c r="K13" s="231">
        <v>3.6261999999999999</v>
      </c>
      <c r="L13" s="231">
        <v>6.0678999999999998</v>
      </c>
      <c r="M13" s="231">
        <v>4.9538000000000002</v>
      </c>
      <c r="N13" s="231">
        <v>0</v>
      </c>
      <c r="O13" s="231">
        <v>0</v>
      </c>
      <c r="P13" s="231">
        <v>0</v>
      </c>
    </row>
    <row r="14" spans="1:16" s="252" customFormat="1" ht="15">
      <c r="A14" s="247">
        <v>6</v>
      </c>
      <c r="B14" s="231">
        <v>0</v>
      </c>
      <c r="C14" s="231">
        <v>0</v>
      </c>
      <c r="D14" s="231">
        <v>14.0229</v>
      </c>
      <c r="E14" s="231">
        <v>2.6482000000000001</v>
      </c>
      <c r="F14" s="231">
        <v>15.3041</v>
      </c>
      <c r="G14" s="231">
        <v>3.4794</v>
      </c>
      <c r="H14" s="231">
        <v>12.1158</v>
      </c>
      <c r="I14" s="231">
        <v>2.5133000000000001</v>
      </c>
      <c r="J14" s="231">
        <v>9.0366999999999997</v>
      </c>
      <c r="K14" s="231">
        <v>2.7195999999999998</v>
      </c>
      <c r="L14" s="231">
        <v>4.5509000000000004</v>
      </c>
      <c r="M14" s="231">
        <v>3.7153999999999998</v>
      </c>
      <c r="N14" s="231">
        <v>0</v>
      </c>
      <c r="O14" s="231">
        <v>0</v>
      </c>
      <c r="P14" s="231">
        <v>0</v>
      </c>
    </row>
    <row r="15" spans="1:16" s="252" customFormat="1" ht="15">
      <c r="A15" s="247">
        <v>7</v>
      </c>
      <c r="B15" s="231">
        <v>0</v>
      </c>
      <c r="C15" s="231">
        <v>0</v>
      </c>
      <c r="D15" s="231">
        <v>13.691000000000001</v>
      </c>
      <c r="E15" s="231">
        <v>2.5746000000000002</v>
      </c>
      <c r="F15" s="231">
        <v>14.4795</v>
      </c>
      <c r="G15" s="231">
        <v>3.3828</v>
      </c>
      <c r="H15" s="231">
        <v>11.714</v>
      </c>
      <c r="I15" s="231">
        <v>2.4434999999999998</v>
      </c>
      <c r="J15" s="231">
        <v>8.8223000000000003</v>
      </c>
      <c r="K15" s="231">
        <v>2.6440999999999999</v>
      </c>
      <c r="L15" s="231">
        <v>4.6833</v>
      </c>
      <c r="M15" s="231">
        <v>3.6120999999999999</v>
      </c>
      <c r="N15" s="231">
        <v>0</v>
      </c>
      <c r="O15" s="231">
        <v>0</v>
      </c>
      <c r="P15" s="231">
        <v>0</v>
      </c>
    </row>
    <row r="16" spans="1:16" s="252" customFormat="1" ht="15">
      <c r="A16" s="247">
        <v>8</v>
      </c>
      <c r="B16" s="231">
        <v>0</v>
      </c>
      <c r="C16" s="231">
        <v>0</v>
      </c>
      <c r="D16" s="231">
        <v>13.3592</v>
      </c>
      <c r="E16" s="231">
        <v>2.5011000000000001</v>
      </c>
      <c r="F16" s="231">
        <v>13.654999999999999</v>
      </c>
      <c r="G16" s="231">
        <v>3.2860999999999998</v>
      </c>
      <c r="H16" s="231">
        <v>11.312200000000001</v>
      </c>
      <c r="I16" s="231">
        <v>2.3736999999999999</v>
      </c>
      <c r="J16" s="231">
        <v>8.6079000000000008</v>
      </c>
      <c r="K16" s="231">
        <v>2.5684999999999998</v>
      </c>
      <c r="L16" s="231">
        <v>4.8156999999999996</v>
      </c>
      <c r="M16" s="231">
        <v>3.5089000000000001</v>
      </c>
      <c r="N16" s="231">
        <v>0</v>
      </c>
      <c r="O16" s="231">
        <v>0</v>
      </c>
      <c r="P16" s="231">
        <v>0</v>
      </c>
    </row>
    <row r="17" spans="1:16" s="252" customFormat="1" ht="15">
      <c r="A17" s="247">
        <v>9</v>
      </c>
      <c r="B17" s="231">
        <v>0</v>
      </c>
      <c r="C17" s="231">
        <v>0</v>
      </c>
      <c r="D17" s="231">
        <v>13.0274</v>
      </c>
      <c r="E17" s="231">
        <v>2.4275000000000002</v>
      </c>
      <c r="F17" s="231">
        <v>12.830399999999999</v>
      </c>
      <c r="G17" s="231">
        <v>3.1894999999999998</v>
      </c>
      <c r="H17" s="231">
        <v>10.910399999999999</v>
      </c>
      <c r="I17" s="231">
        <v>2.3039000000000001</v>
      </c>
      <c r="J17" s="231">
        <v>8.3933999999999997</v>
      </c>
      <c r="K17" s="231">
        <v>2.4929999999999999</v>
      </c>
      <c r="L17" s="231">
        <v>4.9481000000000002</v>
      </c>
      <c r="M17" s="231">
        <v>3.4056999999999999</v>
      </c>
      <c r="N17" s="231">
        <v>0</v>
      </c>
      <c r="O17" s="231">
        <v>0</v>
      </c>
      <c r="P17" s="231">
        <v>0</v>
      </c>
    </row>
    <row r="18" spans="1:16" s="252" customFormat="1" ht="15">
      <c r="A18" s="247">
        <v>10</v>
      </c>
      <c r="B18" s="231">
        <v>0</v>
      </c>
      <c r="C18" s="231">
        <v>0</v>
      </c>
      <c r="D18" s="231">
        <v>12.695499999999999</v>
      </c>
      <c r="E18" s="231">
        <v>2.3538999999999999</v>
      </c>
      <c r="F18" s="231">
        <v>12.0059</v>
      </c>
      <c r="G18" s="231">
        <v>3.0928</v>
      </c>
      <c r="H18" s="231">
        <v>10.508599999999999</v>
      </c>
      <c r="I18" s="231">
        <v>2.2341000000000002</v>
      </c>
      <c r="J18" s="231">
        <v>8.1790000000000003</v>
      </c>
      <c r="K18" s="231">
        <v>2.4175</v>
      </c>
      <c r="L18" s="231">
        <v>5.0804999999999998</v>
      </c>
      <c r="M18" s="231">
        <v>3.3025000000000002</v>
      </c>
      <c r="N18" s="231">
        <v>0</v>
      </c>
      <c r="O18" s="231">
        <v>0</v>
      </c>
      <c r="P18" s="231">
        <v>0</v>
      </c>
    </row>
    <row r="19" spans="1:16" s="252" customFormat="1" ht="15">
      <c r="A19" s="247">
        <v>11</v>
      </c>
      <c r="B19" s="231">
        <v>0</v>
      </c>
      <c r="C19" s="231">
        <v>0</v>
      </c>
      <c r="D19" s="231">
        <v>12.3637</v>
      </c>
      <c r="E19" s="231">
        <v>2.2804000000000002</v>
      </c>
      <c r="F19" s="231">
        <v>11.1813</v>
      </c>
      <c r="G19" s="231">
        <v>2.9962</v>
      </c>
      <c r="H19" s="231">
        <v>10.1068</v>
      </c>
      <c r="I19" s="231">
        <v>2.1642999999999999</v>
      </c>
      <c r="J19" s="231">
        <v>7.9645000000000001</v>
      </c>
      <c r="K19" s="231">
        <v>2.3418999999999999</v>
      </c>
      <c r="L19" s="231">
        <v>5.2129000000000003</v>
      </c>
      <c r="M19" s="231">
        <v>3.1993</v>
      </c>
      <c r="N19" s="231">
        <v>0</v>
      </c>
      <c r="O19" s="231">
        <v>0</v>
      </c>
      <c r="P19" s="231">
        <v>0</v>
      </c>
    </row>
    <row r="20" spans="1:16" s="252" customFormat="1" ht="15">
      <c r="A20" s="247">
        <v>12</v>
      </c>
      <c r="B20" s="231">
        <v>0</v>
      </c>
      <c r="C20" s="231">
        <v>0</v>
      </c>
      <c r="D20" s="231">
        <v>12.0318</v>
      </c>
      <c r="E20" s="231">
        <v>2.2067999999999999</v>
      </c>
      <c r="F20" s="231">
        <v>10.3568</v>
      </c>
      <c r="G20" s="231">
        <v>2.8995000000000002</v>
      </c>
      <c r="H20" s="231">
        <v>9.7050000000000001</v>
      </c>
      <c r="I20" s="231">
        <v>2.0943999999999998</v>
      </c>
      <c r="J20" s="231">
        <v>7.7500999999999998</v>
      </c>
      <c r="K20" s="231">
        <v>2.2664</v>
      </c>
      <c r="L20" s="231">
        <v>5.3452000000000002</v>
      </c>
      <c r="M20" s="231">
        <v>3.0960999999999999</v>
      </c>
      <c r="N20" s="231">
        <v>0</v>
      </c>
      <c r="O20" s="231">
        <v>0</v>
      </c>
      <c r="P20" s="231">
        <v>0</v>
      </c>
    </row>
    <row r="21" spans="1:16" s="252" customFormat="1" ht="15">
      <c r="A21" s="247">
        <v>13</v>
      </c>
      <c r="B21" s="231">
        <v>0</v>
      </c>
      <c r="C21" s="231">
        <v>0</v>
      </c>
      <c r="D21" s="231">
        <v>11.7</v>
      </c>
      <c r="E21" s="231">
        <v>2.1333000000000002</v>
      </c>
      <c r="F21" s="231">
        <v>9.5321999999999996</v>
      </c>
      <c r="G21" s="231">
        <v>2.8029000000000002</v>
      </c>
      <c r="H21" s="231">
        <v>9.3033000000000001</v>
      </c>
      <c r="I21" s="231">
        <v>2.0246</v>
      </c>
      <c r="J21" s="231">
        <v>7.5357000000000003</v>
      </c>
      <c r="K21" s="231">
        <v>2.1907999999999999</v>
      </c>
      <c r="L21" s="231">
        <v>5.4775999999999998</v>
      </c>
      <c r="M21" s="231">
        <v>2.9929000000000001</v>
      </c>
      <c r="N21" s="231">
        <v>0</v>
      </c>
      <c r="O21" s="231">
        <v>0</v>
      </c>
      <c r="P21" s="231">
        <v>0</v>
      </c>
    </row>
    <row r="22" spans="1:16" s="252" customFormat="1" ht="15">
      <c r="A22" s="247">
        <v>14</v>
      </c>
      <c r="B22" s="231">
        <v>0</v>
      </c>
      <c r="C22" s="231">
        <v>0</v>
      </c>
      <c r="D22" s="231">
        <v>11.3682</v>
      </c>
      <c r="E22" s="231">
        <v>2.0596999999999999</v>
      </c>
      <c r="F22" s="231">
        <v>8.7077000000000009</v>
      </c>
      <c r="G22" s="231">
        <v>2.7061999999999999</v>
      </c>
      <c r="H22" s="231">
        <v>8.9015000000000004</v>
      </c>
      <c r="I22" s="231">
        <v>1.9548000000000001</v>
      </c>
      <c r="J22" s="231">
        <v>7.3212000000000002</v>
      </c>
      <c r="K22" s="231">
        <v>2.1153</v>
      </c>
      <c r="L22" s="231">
        <v>5.61</v>
      </c>
      <c r="M22" s="231">
        <v>2.8896999999999999</v>
      </c>
      <c r="N22" s="231">
        <v>0</v>
      </c>
      <c r="O22" s="231">
        <v>0</v>
      </c>
      <c r="P22" s="231">
        <v>0</v>
      </c>
    </row>
    <row r="23" spans="1:16" s="252" customFormat="1" ht="15">
      <c r="A23" s="247">
        <v>15</v>
      </c>
      <c r="B23" s="231">
        <v>0</v>
      </c>
      <c r="C23" s="231">
        <v>0</v>
      </c>
      <c r="D23" s="231">
        <v>11.036300000000001</v>
      </c>
      <c r="E23" s="231">
        <v>1.9861</v>
      </c>
      <c r="F23" s="231">
        <v>7.8830999999999998</v>
      </c>
      <c r="G23" s="231">
        <v>2.6095999999999999</v>
      </c>
      <c r="H23" s="231">
        <v>8.4997000000000007</v>
      </c>
      <c r="I23" s="231">
        <v>1.885</v>
      </c>
      <c r="J23" s="231">
        <v>7.1067999999999998</v>
      </c>
      <c r="K23" s="231">
        <v>2.0396999999999998</v>
      </c>
      <c r="L23" s="231">
        <v>5.7423999999999999</v>
      </c>
      <c r="M23" s="231">
        <v>2.7865000000000002</v>
      </c>
      <c r="N23" s="231">
        <v>0</v>
      </c>
      <c r="O23" s="231">
        <v>0</v>
      </c>
      <c r="P23" s="231">
        <v>0</v>
      </c>
    </row>
    <row r="24" spans="1:16" s="252" customFormat="1" ht="15">
      <c r="A24" s="247">
        <v>16</v>
      </c>
      <c r="B24" s="231">
        <v>0</v>
      </c>
      <c r="C24" s="231">
        <v>0</v>
      </c>
      <c r="D24" s="231">
        <v>10.704499999999999</v>
      </c>
      <c r="E24" s="231">
        <v>1.9126000000000001</v>
      </c>
      <c r="F24" s="231">
        <v>7.0586000000000002</v>
      </c>
      <c r="G24" s="231">
        <v>2.5129000000000001</v>
      </c>
      <c r="H24" s="231">
        <v>8.0978999999999992</v>
      </c>
      <c r="I24" s="231">
        <v>1.8151999999999999</v>
      </c>
      <c r="J24" s="231">
        <v>6.8924000000000003</v>
      </c>
      <c r="K24" s="231">
        <v>1.9641999999999999</v>
      </c>
      <c r="L24" s="231">
        <v>5.8747999999999996</v>
      </c>
      <c r="M24" s="231">
        <v>2.6833</v>
      </c>
      <c r="N24" s="231">
        <v>0</v>
      </c>
      <c r="O24" s="231">
        <v>0</v>
      </c>
      <c r="P24" s="231">
        <v>0</v>
      </c>
    </row>
    <row r="25" spans="1:16" s="252" customFormat="1" ht="15">
      <c r="A25" s="247">
        <v>17</v>
      </c>
      <c r="B25" s="231">
        <v>0</v>
      </c>
      <c r="C25" s="231">
        <v>0</v>
      </c>
      <c r="D25" s="231">
        <v>10.3726</v>
      </c>
      <c r="E25" s="231">
        <v>1.839</v>
      </c>
      <c r="F25" s="231">
        <v>6.234</v>
      </c>
      <c r="G25" s="231">
        <v>2.4163000000000001</v>
      </c>
      <c r="H25" s="231">
        <v>7.6961000000000004</v>
      </c>
      <c r="I25" s="231">
        <v>1.7454000000000001</v>
      </c>
      <c r="J25" s="231">
        <v>6.6779000000000002</v>
      </c>
      <c r="K25" s="231">
        <v>1.8886000000000001</v>
      </c>
      <c r="L25" s="231">
        <v>6.0072000000000001</v>
      </c>
      <c r="M25" s="231">
        <v>2.5800999999999998</v>
      </c>
      <c r="N25" s="231">
        <v>0</v>
      </c>
      <c r="O25" s="231">
        <v>0</v>
      </c>
      <c r="P25" s="231">
        <v>0</v>
      </c>
    </row>
    <row r="26" spans="1:16" s="252" customFormat="1" ht="15">
      <c r="A26" s="247">
        <v>18</v>
      </c>
      <c r="B26" s="231">
        <v>0</v>
      </c>
      <c r="C26" s="231">
        <v>0</v>
      </c>
      <c r="D26" s="231">
        <v>10.040800000000001</v>
      </c>
      <c r="E26" s="231">
        <v>1.7655000000000001</v>
      </c>
      <c r="F26" s="231">
        <v>5.4095000000000004</v>
      </c>
      <c r="G26" s="231">
        <v>2.3195999999999999</v>
      </c>
      <c r="H26" s="231">
        <v>7.2942999999999998</v>
      </c>
      <c r="I26" s="231">
        <v>1.6756</v>
      </c>
      <c r="J26" s="231">
        <v>6.4634999999999998</v>
      </c>
      <c r="K26" s="231">
        <v>1.8130999999999999</v>
      </c>
      <c r="L26" s="231">
        <v>6.1395999999999997</v>
      </c>
      <c r="M26" s="231">
        <v>2.4769000000000001</v>
      </c>
      <c r="N26" s="231">
        <v>6.3120000000000003</v>
      </c>
      <c r="O26" s="231">
        <v>4.0839999999999996</v>
      </c>
      <c r="P26" s="231">
        <v>0</v>
      </c>
    </row>
    <row r="27" spans="1:16" s="252" customFormat="1" ht="15">
      <c r="A27" s="247">
        <v>19</v>
      </c>
      <c r="B27" s="231">
        <v>0</v>
      </c>
      <c r="C27" s="231">
        <v>0</v>
      </c>
      <c r="D27" s="231">
        <v>9.6572999999999993</v>
      </c>
      <c r="E27" s="231">
        <v>1.7605999999999999</v>
      </c>
      <c r="F27" s="231">
        <v>5.3917999999999999</v>
      </c>
      <c r="G27" s="231">
        <v>2.3027000000000002</v>
      </c>
      <c r="H27" s="231">
        <v>7.1736000000000004</v>
      </c>
      <c r="I27" s="231">
        <v>1.6749000000000001</v>
      </c>
      <c r="J27" s="231">
        <v>6.2382</v>
      </c>
      <c r="K27" s="231">
        <v>1.8067</v>
      </c>
      <c r="L27" s="231">
        <v>5.9461000000000004</v>
      </c>
      <c r="M27" s="231">
        <v>2.4689999999999999</v>
      </c>
      <c r="N27" s="231">
        <v>6.1367000000000003</v>
      </c>
      <c r="O27" s="231">
        <v>3.9706000000000001</v>
      </c>
      <c r="P27" s="231">
        <v>0</v>
      </c>
    </row>
    <row r="28" spans="1:16" s="252" customFormat="1" ht="15">
      <c r="A28" s="247">
        <v>20</v>
      </c>
      <c r="B28" s="231">
        <v>0</v>
      </c>
      <c r="C28" s="231">
        <v>0</v>
      </c>
      <c r="D28" s="231">
        <v>9.2736999999999998</v>
      </c>
      <c r="E28" s="231">
        <v>1.7557</v>
      </c>
      <c r="F28" s="231">
        <v>5.3739999999999997</v>
      </c>
      <c r="G28" s="231">
        <v>2.2858000000000001</v>
      </c>
      <c r="H28" s="231">
        <v>7.0529999999999999</v>
      </c>
      <c r="I28" s="231">
        <v>1.6742999999999999</v>
      </c>
      <c r="J28" s="231">
        <v>6.0129000000000001</v>
      </c>
      <c r="K28" s="231">
        <v>1.8003</v>
      </c>
      <c r="L28" s="231">
        <v>5.7526000000000002</v>
      </c>
      <c r="M28" s="231">
        <v>2.4611999999999998</v>
      </c>
      <c r="N28" s="231">
        <v>5.9612999999999996</v>
      </c>
      <c r="O28" s="231">
        <v>3.8571</v>
      </c>
      <c r="P28" s="231">
        <v>0</v>
      </c>
    </row>
    <row r="29" spans="1:16" s="252" customFormat="1" ht="15">
      <c r="A29" s="247">
        <v>21</v>
      </c>
      <c r="B29" s="231">
        <v>0</v>
      </c>
      <c r="C29" s="231">
        <v>0</v>
      </c>
      <c r="D29" s="231">
        <v>9.7791999999999994</v>
      </c>
      <c r="E29" s="231">
        <v>1.9258999999999999</v>
      </c>
      <c r="F29" s="231">
        <v>5.8918999999999997</v>
      </c>
      <c r="G29" s="231">
        <v>2.4958</v>
      </c>
      <c r="H29" s="231">
        <v>7.6256000000000004</v>
      </c>
      <c r="I29" s="231">
        <v>1.8411</v>
      </c>
      <c r="J29" s="231">
        <v>6.3663999999999996</v>
      </c>
      <c r="K29" s="231">
        <v>1.9733000000000001</v>
      </c>
      <c r="L29" s="231">
        <v>6.1150000000000002</v>
      </c>
      <c r="M29" s="231">
        <v>2.6985999999999999</v>
      </c>
      <c r="N29" s="231">
        <v>6.3646000000000003</v>
      </c>
      <c r="O29" s="231">
        <v>4.1181000000000001</v>
      </c>
      <c r="P29" s="231">
        <v>0</v>
      </c>
    </row>
    <row r="30" spans="1:16" s="252" customFormat="1" ht="15">
      <c r="A30" s="247">
        <v>22</v>
      </c>
      <c r="B30" s="231">
        <v>0</v>
      </c>
      <c r="C30" s="231">
        <v>0</v>
      </c>
      <c r="D30" s="231">
        <v>9.3573000000000004</v>
      </c>
      <c r="E30" s="231">
        <v>1.9205000000000001</v>
      </c>
      <c r="F30" s="231">
        <v>5.8723999999999998</v>
      </c>
      <c r="G30" s="231">
        <v>2.4771999999999998</v>
      </c>
      <c r="H30" s="231">
        <v>7.4927999999999999</v>
      </c>
      <c r="I30" s="231">
        <v>1.8404</v>
      </c>
      <c r="J30" s="231">
        <v>6.1185999999999998</v>
      </c>
      <c r="K30" s="231">
        <v>1.9662999999999999</v>
      </c>
      <c r="L30" s="231">
        <v>5.9020999999999999</v>
      </c>
      <c r="M30" s="231">
        <v>2.6899000000000002</v>
      </c>
      <c r="N30" s="231">
        <v>6.1717000000000004</v>
      </c>
      <c r="O30" s="231">
        <v>3.9933000000000001</v>
      </c>
      <c r="P30" s="231">
        <v>0</v>
      </c>
    </row>
    <row r="31" spans="1:16" s="252" customFormat="1" ht="15">
      <c r="A31" s="247">
        <v>23</v>
      </c>
      <c r="B31" s="231">
        <v>0</v>
      </c>
      <c r="C31" s="231">
        <v>0</v>
      </c>
      <c r="D31" s="231">
        <v>8.9353999999999996</v>
      </c>
      <c r="E31" s="231">
        <v>1.9152</v>
      </c>
      <c r="F31" s="231">
        <v>5.8529</v>
      </c>
      <c r="G31" s="231">
        <v>2.4586000000000001</v>
      </c>
      <c r="H31" s="231">
        <v>7.3601000000000001</v>
      </c>
      <c r="I31" s="231">
        <v>1.8396999999999999</v>
      </c>
      <c r="J31" s="231">
        <v>5.8707000000000003</v>
      </c>
      <c r="K31" s="231">
        <v>1.9593</v>
      </c>
      <c r="L31" s="231">
        <v>5.6893000000000002</v>
      </c>
      <c r="M31" s="231">
        <v>2.6812999999999998</v>
      </c>
      <c r="N31" s="231">
        <v>5.9789000000000003</v>
      </c>
      <c r="O31" s="231">
        <v>3.8685</v>
      </c>
      <c r="P31" s="231">
        <v>0</v>
      </c>
    </row>
    <row r="32" spans="1:16" s="252" customFormat="1" ht="15">
      <c r="A32" s="247">
        <v>24</v>
      </c>
      <c r="B32" s="231">
        <v>0</v>
      </c>
      <c r="C32" s="231">
        <v>0</v>
      </c>
      <c r="D32" s="231">
        <v>8.5136000000000003</v>
      </c>
      <c r="E32" s="231">
        <v>1.9097999999999999</v>
      </c>
      <c r="F32" s="231">
        <v>5.8333000000000004</v>
      </c>
      <c r="G32" s="231">
        <v>2.44</v>
      </c>
      <c r="H32" s="231">
        <v>7.2274000000000003</v>
      </c>
      <c r="I32" s="231">
        <v>1.839</v>
      </c>
      <c r="J32" s="231">
        <v>5.6228999999999996</v>
      </c>
      <c r="K32" s="231">
        <v>1.9522999999999999</v>
      </c>
      <c r="L32" s="231">
        <v>5.4763999999999999</v>
      </c>
      <c r="M32" s="231">
        <v>2.6726000000000001</v>
      </c>
      <c r="N32" s="231">
        <v>5.7859999999999996</v>
      </c>
      <c r="O32" s="231">
        <v>3.7437</v>
      </c>
      <c r="P32" s="231">
        <v>0</v>
      </c>
    </row>
    <row r="33" spans="1:16" s="252" customFormat="1" ht="15">
      <c r="A33" s="247">
        <v>25</v>
      </c>
      <c r="B33" s="231">
        <v>0</v>
      </c>
      <c r="C33" s="231">
        <v>0</v>
      </c>
      <c r="D33" s="231">
        <v>8.0916999999999994</v>
      </c>
      <c r="E33" s="231">
        <v>1.9044000000000001</v>
      </c>
      <c r="F33" s="231">
        <v>5.8137999999999996</v>
      </c>
      <c r="G33" s="231">
        <v>2.4214000000000002</v>
      </c>
      <c r="H33" s="231">
        <v>7.0946999999999996</v>
      </c>
      <c r="I33" s="231">
        <v>1.8383</v>
      </c>
      <c r="J33" s="231">
        <v>5.3750999999999998</v>
      </c>
      <c r="K33" s="231">
        <v>1.9453</v>
      </c>
      <c r="L33" s="231">
        <v>5.2636000000000003</v>
      </c>
      <c r="M33" s="231">
        <v>2.6640000000000001</v>
      </c>
      <c r="N33" s="231">
        <v>5.5930999999999997</v>
      </c>
      <c r="O33" s="231">
        <v>3.6189</v>
      </c>
      <c r="P33" s="231">
        <v>0</v>
      </c>
    </row>
    <row r="34" spans="1:16" s="252" customFormat="1" ht="15">
      <c r="A34" s="247">
        <v>26</v>
      </c>
      <c r="B34" s="231">
        <v>0</v>
      </c>
      <c r="C34" s="231">
        <v>0</v>
      </c>
      <c r="D34" s="231">
        <v>7.6698000000000004</v>
      </c>
      <c r="E34" s="231">
        <v>1.8991</v>
      </c>
      <c r="F34" s="231">
        <v>5.7942999999999998</v>
      </c>
      <c r="G34" s="231">
        <v>2.4028</v>
      </c>
      <c r="H34" s="231">
        <v>6.9619</v>
      </c>
      <c r="I34" s="231">
        <v>1.8376999999999999</v>
      </c>
      <c r="J34" s="231">
        <v>5.1273</v>
      </c>
      <c r="K34" s="231">
        <v>1.9381999999999999</v>
      </c>
      <c r="L34" s="231">
        <v>5.0507</v>
      </c>
      <c r="M34" s="231">
        <v>2.6553</v>
      </c>
      <c r="N34" s="231">
        <v>5.4002999999999997</v>
      </c>
      <c r="O34" s="231">
        <v>3.4941</v>
      </c>
      <c r="P34" s="231">
        <v>0</v>
      </c>
    </row>
    <row r="35" spans="1:16" s="252" customFormat="1" ht="15">
      <c r="A35" s="247">
        <v>27</v>
      </c>
      <c r="B35" s="231">
        <v>0</v>
      </c>
      <c r="C35" s="231">
        <v>0</v>
      </c>
      <c r="D35" s="231">
        <v>7.2478999999999996</v>
      </c>
      <c r="E35" s="231">
        <v>1.8936999999999999</v>
      </c>
      <c r="F35" s="231">
        <v>5.7747999999999999</v>
      </c>
      <c r="G35" s="231">
        <v>2.3843000000000001</v>
      </c>
      <c r="H35" s="231">
        <v>6.8292000000000002</v>
      </c>
      <c r="I35" s="231">
        <v>1.837</v>
      </c>
      <c r="J35" s="231">
        <v>4.8795000000000002</v>
      </c>
      <c r="K35" s="231">
        <v>1.9312</v>
      </c>
      <c r="L35" s="231">
        <v>4.8379000000000003</v>
      </c>
      <c r="M35" s="231">
        <v>2.6465999999999998</v>
      </c>
      <c r="N35" s="231">
        <v>5.2073999999999998</v>
      </c>
      <c r="O35" s="231">
        <v>3.3693</v>
      </c>
      <c r="P35" s="231">
        <v>0</v>
      </c>
    </row>
    <row r="36" spans="1:16" s="252" customFormat="1" ht="15">
      <c r="A36" s="247">
        <v>28</v>
      </c>
      <c r="B36" s="231">
        <v>0</v>
      </c>
      <c r="C36" s="231">
        <v>0</v>
      </c>
      <c r="D36" s="231">
        <v>6.8259999999999996</v>
      </c>
      <c r="E36" s="231">
        <v>1.8883000000000001</v>
      </c>
      <c r="F36" s="231">
        <v>5.7553000000000001</v>
      </c>
      <c r="G36" s="231">
        <v>2.3656999999999999</v>
      </c>
      <c r="H36" s="231">
        <v>6.6965000000000003</v>
      </c>
      <c r="I36" s="231">
        <v>1.8363</v>
      </c>
      <c r="J36" s="231">
        <v>4.6315999999999997</v>
      </c>
      <c r="K36" s="231">
        <v>1.9241999999999999</v>
      </c>
      <c r="L36" s="231">
        <v>4.6250999999999998</v>
      </c>
      <c r="M36" s="231">
        <v>2.6379999999999999</v>
      </c>
      <c r="N36" s="231">
        <v>5.0145</v>
      </c>
      <c r="O36" s="231">
        <v>3.2444999999999999</v>
      </c>
      <c r="P36" s="231">
        <v>0</v>
      </c>
    </row>
    <row r="37" spans="1:16" s="252" customFormat="1" ht="15">
      <c r="A37" s="247">
        <v>29</v>
      </c>
      <c r="B37" s="231">
        <v>0</v>
      </c>
      <c r="C37" s="231">
        <v>0</v>
      </c>
      <c r="D37" s="231">
        <v>6.4040999999999997</v>
      </c>
      <c r="E37" s="231">
        <v>1.883</v>
      </c>
      <c r="F37" s="231">
        <v>5.7356999999999996</v>
      </c>
      <c r="G37" s="231">
        <v>2.3471000000000002</v>
      </c>
      <c r="H37" s="231">
        <v>6.5637999999999996</v>
      </c>
      <c r="I37" s="231">
        <v>1.8355999999999999</v>
      </c>
      <c r="J37" s="231">
        <v>4.3837999999999999</v>
      </c>
      <c r="K37" s="231">
        <v>1.9172</v>
      </c>
      <c r="L37" s="231">
        <v>4.4122000000000003</v>
      </c>
      <c r="M37" s="231">
        <v>2.6293000000000002</v>
      </c>
      <c r="N37" s="231">
        <v>4.8216999999999999</v>
      </c>
      <c r="O37" s="231">
        <v>3.1198000000000001</v>
      </c>
      <c r="P37" s="231">
        <v>0</v>
      </c>
    </row>
    <row r="38" spans="1:16" s="252" customFormat="1" ht="15">
      <c r="A38" s="247">
        <v>30</v>
      </c>
      <c r="B38" s="231">
        <v>0</v>
      </c>
      <c r="C38" s="231">
        <v>0</v>
      </c>
      <c r="D38" s="231">
        <v>5.9821999999999997</v>
      </c>
      <c r="E38" s="231">
        <v>1.8775999999999999</v>
      </c>
      <c r="F38" s="231">
        <v>5.7161999999999997</v>
      </c>
      <c r="G38" s="231">
        <v>2.3285</v>
      </c>
      <c r="H38" s="231">
        <v>6.431</v>
      </c>
      <c r="I38" s="231">
        <v>1.8349</v>
      </c>
      <c r="J38" s="231">
        <v>4.1360000000000001</v>
      </c>
      <c r="K38" s="231">
        <v>1.9100999999999999</v>
      </c>
      <c r="L38" s="231">
        <v>4.1993999999999998</v>
      </c>
      <c r="M38" s="231">
        <v>2.6206</v>
      </c>
      <c r="N38" s="231">
        <v>4.6288</v>
      </c>
      <c r="O38" s="231">
        <v>2.9950000000000001</v>
      </c>
      <c r="P38" s="231">
        <v>0</v>
      </c>
    </row>
    <row r="39" spans="1:16" s="252" customFormat="1" ht="15">
      <c r="A39" s="247">
        <v>31</v>
      </c>
      <c r="B39" s="231">
        <v>0</v>
      </c>
      <c r="C39" s="231">
        <v>0</v>
      </c>
      <c r="D39" s="231">
        <v>6.5946999999999996</v>
      </c>
      <c r="E39" s="231">
        <v>1.8722000000000001</v>
      </c>
      <c r="F39" s="231">
        <v>5.6304999999999996</v>
      </c>
      <c r="G39" s="231">
        <v>2.3161999999999998</v>
      </c>
      <c r="H39" s="231">
        <v>6.4894999999999996</v>
      </c>
      <c r="I39" s="231">
        <v>1.8343</v>
      </c>
      <c r="J39" s="231">
        <v>4.0115999999999996</v>
      </c>
      <c r="K39" s="231">
        <v>1.9031</v>
      </c>
      <c r="L39" s="231">
        <v>4.1632999999999996</v>
      </c>
      <c r="M39" s="231">
        <v>2.6132</v>
      </c>
      <c r="N39" s="231">
        <v>4.5255000000000001</v>
      </c>
      <c r="O39" s="231">
        <v>2.9281000000000001</v>
      </c>
      <c r="P39" s="231">
        <v>0</v>
      </c>
    </row>
    <row r="40" spans="1:16" s="252" customFormat="1" ht="15">
      <c r="A40" s="247">
        <v>32</v>
      </c>
      <c r="B40" s="231">
        <v>0</v>
      </c>
      <c r="C40" s="231">
        <v>0</v>
      </c>
      <c r="D40" s="231">
        <v>7.2072000000000003</v>
      </c>
      <c r="E40" s="231">
        <v>1.8669</v>
      </c>
      <c r="F40" s="231">
        <v>5.5446999999999997</v>
      </c>
      <c r="G40" s="231">
        <v>2.3039999999999998</v>
      </c>
      <c r="H40" s="231">
        <v>6.548</v>
      </c>
      <c r="I40" s="231">
        <v>1.8335999999999999</v>
      </c>
      <c r="J40" s="231">
        <v>3.8871000000000002</v>
      </c>
      <c r="K40" s="231">
        <v>1.8960999999999999</v>
      </c>
      <c r="L40" s="231">
        <v>4.1272000000000002</v>
      </c>
      <c r="M40" s="231">
        <v>2.6059000000000001</v>
      </c>
      <c r="N40" s="231">
        <v>4.4221000000000004</v>
      </c>
      <c r="O40" s="231">
        <v>2.8612000000000002</v>
      </c>
      <c r="P40" s="231">
        <v>0</v>
      </c>
    </row>
    <row r="41" spans="1:16" s="252" customFormat="1" ht="15">
      <c r="A41" s="247">
        <v>33</v>
      </c>
      <c r="B41" s="231">
        <v>0</v>
      </c>
      <c r="C41" s="231">
        <v>0</v>
      </c>
      <c r="D41" s="231">
        <v>8.6015999999999995</v>
      </c>
      <c r="E41" s="231">
        <v>1.9639</v>
      </c>
      <c r="F41" s="231">
        <v>6.0049000000000001</v>
      </c>
      <c r="G41" s="231">
        <v>2.4178000000000002</v>
      </c>
      <c r="H41" s="231">
        <v>7.2671999999999999</v>
      </c>
      <c r="I41" s="231">
        <v>1.9337</v>
      </c>
      <c r="J41" s="231">
        <v>4.1390000000000002</v>
      </c>
      <c r="K41" s="231">
        <v>1.9930000000000001</v>
      </c>
      <c r="L41" s="231">
        <v>4.5002000000000004</v>
      </c>
      <c r="M41" s="231">
        <v>2.7414000000000001</v>
      </c>
      <c r="N41" s="231">
        <v>4.7506000000000004</v>
      </c>
      <c r="O41" s="231">
        <v>2.948</v>
      </c>
      <c r="P41" s="231">
        <v>0</v>
      </c>
    </row>
    <row r="42" spans="1:16" s="252" customFormat="1" ht="15">
      <c r="A42" s="247">
        <v>34</v>
      </c>
      <c r="B42" s="231">
        <v>0</v>
      </c>
      <c r="C42" s="231">
        <v>0</v>
      </c>
      <c r="D42" s="231">
        <v>9.2752999999999997</v>
      </c>
      <c r="E42" s="231">
        <v>1.9581999999999999</v>
      </c>
      <c r="F42" s="231">
        <v>5.9105999999999996</v>
      </c>
      <c r="G42" s="231">
        <v>2.4049</v>
      </c>
      <c r="H42" s="231">
        <v>7.3315000000000001</v>
      </c>
      <c r="I42" s="231">
        <v>1.9330000000000001</v>
      </c>
      <c r="J42" s="231">
        <v>4.0021000000000004</v>
      </c>
      <c r="K42" s="231">
        <v>1.9856</v>
      </c>
      <c r="L42" s="231">
        <v>4.4603999999999999</v>
      </c>
      <c r="M42" s="231">
        <v>2.7336</v>
      </c>
      <c r="N42" s="231">
        <v>4.6368999999999998</v>
      </c>
      <c r="O42" s="231">
        <v>2.8774999999999999</v>
      </c>
      <c r="P42" s="231">
        <v>0</v>
      </c>
    </row>
    <row r="43" spans="1:16" s="252" customFormat="1" ht="15">
      <c r="A43" s="247">
        <v>35</v>
      </c>
      <c r="B43" s="231">
        <v>0</v>
      </c>
      <c r="C43" s="231">
        <v>0</v>
      </c>
      <c r="D43" s="231">
        <v>9.9489999999999998</v>
      </c>
      <c r="E43" s="231">
        <v>1.9524999999999999</v>
      </c>
      <c r="F43" s="231">
        <v>5.8163</v>
      </c>
      <c r="G43" s="231">
        <v>2.3919999999999999</v>
      </c>
      <c r="H43" s="231">
        <v>7.3959000000000001</v>
      </c>
      <c r="I43" s="231">
        <v>1.9322999999999999</v>
      </c>
      <c r="J43" s="231">
        <v>3.8652000000000002</v>
      </c>
      <c r="K43" s="231">
        <v>1.9782</v>
      </c>
      <c r="L43" s="231">
        <v>4.4207000000000001</v>
      </c>
      <c r="M43" s="231">
        <v>2.7258</v>
      </c>
      <c r="N43" s="231">
        <v>4.5232999999999999</v>
      </c>
      <c r="O43" s="231">
        <v>2.8069000000000002</v>
      </c>
      <c r="P43" s="231">
        <v>0</v>
      </c>
    </row>
    <row r="44" spans="1:16" s="252" customFormat="1" ht="15">
      <c r="A44" s="247">
        <v>36</v>
      </c>
      <c r="B44" s="231">
        <v>0</v>
      </c>
      <c r="C44" s="231">
        <v>0</v>
      </c>
      <c r="D44" s="231">
        <v>10.6228</v>
      </c>
      <c r="E44" s="231">
        <v>1.9469000000000001</v>
      </c>
      <c r="F44" s="231">
        <v>5.7220000000000004</v>
      </c>
      <c r="G44" s="231">
        <v>2.3791000000000002</v>
      </c>
      <c r="H44" s="231">
        <v>7.4602000000000004</v>
      </c>
      <c r="I44" s="231">
        <v>1.9316</v>
      </c>
      <c r="J44" s="231">
        <v>3.7282999999999999</v>
      </c>
      <c r="K44" s="231">
        <v>1.9708000000000001</v>
      </c>
      <c r="L44" s="231">
        <v>4.3810000000000002</v>
      </c>
      <c r="M44" s="231">
        <v>2.718</v>
      </c>
      <c r="N44" s="231">
        <v>4.4096000000000002</v>
      </c>
      <c r="O44" s="231">
        <v>2.7364000000000002</v>
      </c>
      <c r="P44" s="231">
        <v>0</v>
      </c>
    </row>
    <row r="45" spans="1:16" s="252" customFormat="1" ht="15">
      <c r="A45" s="247">
        <v>37</v>
      </c>
      <c r="B45" s="231">
        <v>0</v>
      </c>
      <c r="C45" s="231">
        <v>0</v>
      </c>
      <c r="D45" s="231">
        <v>11.2965</v>
      </c>
      <c r="E45" s="231">
        <v>1.9412</v>
      </c>
      <c r="F45" s="231">
        <v>5.6276999999999999</v>
      </c>
      <c r="G45" s="231">
        <v>2.3662000000000001</v>
      </c>
      <c r="H45" s="231">
        <v>7.5244999999999997</v>
      </c>
      <c r="I45" s="231">
        <v>1.9308000000000001</v>
      </c>
      <c r="J45" s="231">
        <v>3.5914999999999999</v>
      </c>
      <c r="K45" s="231">
        <v>1.9634</v>
      </c>
      <c r="L45" s="231">
        <v>4.3413000000000004</v>
      </c>
      <c r="M45" s="231">
        <v>2.7101999999999999</v>
      </c>
      <c r="N45" s="231">
        <v>4.2958999999999996</v>
      </c>
      <c r="O45" s="231">
        <v>2.6657999999999999</v>
      </c>
      <c r="P45" s="231">
        <v>0</v>
      </c>
    </row>
    <row r="46" spans="1:16" s="252" customFormat="1" ht="15">
      <c r="A46" s="247">
        <v>38</v>
      </c>
      <c r="B46" s="231">
        <v>0</v>
      </c>
      <c r="C46" s="231">
        <v>0</v>
      </c>
      <c r="D46" s="231">
        <v>11.9702</v>
      </c>
      <c r="E46" s="231">
        <v>1.9356</v>
      </c>
      <c r="F46" s="231">
        <v>5.5332999999999997</v>
      </c>
      <c r="G46" s="231">
        <v>2.3532999999999999</v>
      </c>
      <c r="H46" s="231">
        <v>7.5888999999999998</v>
      </c>
      <c r="I46" s="231">
        <v>1.9300999999999999</v>
      </c>
      <c r="J46" s="231">
        <v>3.4546000000000001</v>
      </c>
      <c r="K46" s="231">
        <v>1.9559</v>
      </c>
      <c r="L46" s="231">
        <v>4.3015999999999996</v>
      </c>
      <c r="M46" s="231">
        <v>2.7023999999999999</v>
      </c>
      <c r="N46" s="231">
        <v>4.1821999999999999</v>
      </c>
      <c r="O46" s="231">
        <v>2.5952999999999999</v>
      </c>
      <c r="P46" s="231">
        <v>0</v>
      </c>
    </row>
    <row r="47" spans="1:16" s="252" customFormat="1" ht="15">
      <c r="A47" s="247">
        <v>39</v>
      </c>
      <c r="B47" s="231">
        <v>0</v>
      </c>
      <c r="C47" s="231">
        <v>0</v>
      </c>
      <c r="D47" s="231">
        <v>12.6439</v>
      </c>
      <c r="E47" s="231">
        <v>1.9298999999999999</v>
      </c>
      <c r="F47" s="231">
        <v>5.4390000000000001</v>
      </c>
      <c r="G47" s="231">
        <v>2.3403999999999998</v>
      </c>
      <c r="H47" s="231">
        <v>7.6532</v>
      </c>
      <c r="I47" s="231">
        <v>1.9294</v>
      </c>
      <c r="J47" s="231">
        <v>3.3176999999999999</v>
      </c>
      <c r="K47" s="231">
        <v>1.9484999999999999</v>
      </c>
      <c r="L47" s="231">
        <v>4.2618999999999998</v>
      </c>
      <c r="M47" s="231">
        <v>2.6945999999999999</v>
      </c>
      <c r="N47" s="231">
        <v>4.0685000000000002</v>
      </c>
      <c r="O47" s="231">
        <v>2.5247999999999999</v>
      </c>
      <c r="P47" s="231">
        <v>0</v>
      </c>
    </row>
    <row r="48" spans="1:16" s="252" customFormat="1" ht="15">
      <c r="A48" s="247">
        <v>40</v>
      </c>
      <c r="B48" s="231">
        <v>0</v>
      </c>
      <c r="C48" s="231">
        <v>0</v>
      </c>
      <c r="D48" s="231">
        <v>13.317600000000001</v>
      </c>
      <c r="E48" s="231">
        <v>1.9241999999999999</v>
      </c>
      <c r="F48" s="231">
        <v>5.3446999999999996</v>
      </c>
      <c r="G48" s="231">
        <v>2.3273999999999999</v>
      </c>
      <c r="H48" s="231">
        <v>7.7176</v>
      </c>
      <c r="I48" s="231">
        <v>1.9287000000000001</v>
      </c>
      <c r="J48" s="231">
        <v>3.1808000000000001</v>
      </c>
      <c r="K48" s="231">
        <v>1.9411</v>
      </c>
      <c r="L48" s="231">
        <v>4.2222</v>
      </c>
      <c r="M48" s="231">
        <v>2.6867999999999999</v>
      </c>
      <c r="N48" s="231">
        <v>3.9548000000000001</v>
      </c>
      <c r="O48" s="231">
        <v>2.4542000000000002</v>
      </c>
      <c r="P48" s="231">
        <v>0</v>
      </c>
    </row>
    <row r="49" spans="1:16" s="252" customFormat="1" ht="15">
      <c r="A49" s="247">
        <v>41</v>
      </c>
      <c r="B49" s="231">
        <v>0</v>
      </c>
      <c r="C49" s="231">
        <v>0</v>
      </c>
      <c r="D49" s="231">
        <v>13.991300000000001</v>
      </c>
      <c r="E49" s="231">
        <v>1.9186000000000001</v>
      </c>
      <c r="F49" s="231">
        <v>5.2504</v>
      </c>
      <c r="G49" s="231">
        <v>2.3144999999999998</v>
      </c>
      <c r="H49" s="231">
        <v>7.7819000000000003</v>
      </c>
      <c r="I49" s="231">
        <v>1.9279999999999999</v>
      </c>
      <c r="J49" s="231">
        <v>3.0438999999999998</v>
      </c>
      <c r="K49" s="231">
        <v>1.9337</v>
      </c>
      <c r="L49" s="231">
        <v>4.1825000000000001</v>
      </c>
      <c r="M49" s="231">
        <v>2.6789999999999998</v>
      </c>
      <c r="N49" s="231">
        <v>3.8412000000000002</v>
      </c>
      <c r="O49" s="231">
        <v>2.3837000000000002</v>
      </c>
      <c r="P49" s="231">
        <v>0</v>
      </c>
    </row>
    <row r="50" spans="1:16" s="252" customFormat="1" ht="15">
      <c r="A50" s="247">
        <v>42</v>
      </c>
      <c r="B50" s="231">
        <v>0</v>
      </c>
      <c r="C50" s="231">
        <v>0</v>
      </c>
      <c r="D50" s="231">
        <v>14.665100000000001</v>
      </c>
      <c r="E50" s="231">
        <v>1.9129</v>
      </c>
      <c r="F50" s="231">
        <v>5.1561000000000003</v>
      </c>
      <c r="G50" s="231">
        <v>2.3016000000000001</v>
      </c>
      <c r="H50" s="231">
        <v>7.8461999999999996</v>
      </c>
      <c r="I50" s="231">
        <v>1.9273</v>
      </c>
      <c r="J50" s="231">
        <v>2.9070999999999998</v>
      </c>
      <c r="K50" s="231">
        <v>1.9262999999999999</v>
      </c>
      <c r="L50" s="231">
        <v>4.1426999999999996</v>
      </c>
      <c r="M50" s="231">
        <v>2.6711999999999998</v>
      </c>
      <c r="N50" s="231">
        <v>3.7275</v>
      </c>
      <c r="O50" s="231">
        <v>2.3130999999999999</v>
      </c>
      <c r="P50" s="231">
        <v>0</v>
      </c>
    </row>
    <row r="51" spans="1:16" s="252" customFormat="1" ht="15">
      <c r="A51" s="247">
        <v>43</v>
      </c>
      <c r="B51" s="231">
        <v>0</v>
      </c>
      <c r="C51" s="231">
        <v>0</v>
      </c>
      <c r="D51" s="231">
        <v>14.312099999999999</v>
      </c>
      <c r="E51" s="231">
        <v>1.9118999999999999</v>
      </c>
      <c r="F51" s="231">
        <v>5.0979999999999999</v>
      </c>
      <c r="G51" s="231">
        <v>2.2978000000000001</v>
      </c>
      <c r="H51" s="231">
        <v>7.3933999999999997</v>
      </c>
      <c r="I51" s="231">
        <v>1.9265000000000001</v>
      </c>
      <c r="J51" s="231">
        <v>2.8967999999999998</v>
      </c>
      <c r="K51" s="231">
        <v>1.9254</v>
      </c>
      <c r="L51" s="231">
        <v>4.0848000000000004</v>
      </c>
      <c r="M51" s="231">
        <v>2.6656</v>
      </c>
      <c r="N51" s="231">
        <v>3.6608999999999998</v>
      </c>
      <c r="O51" s="231">
        <v>2.3010999999999999</v>
      </c>
      <c r="P51" s="231">
        <v>0</v>
      </c>
    </row>
    <row r="52" spans="1:16" s="252" customFormat="1" ht="15">
      <c r="A52" s="247">
        <v>44</v>
      </c>
      <c r="B52" s="231">
        <v>0</v>
      </c>
      <c r="C52" s="231">
        <v>0</v>
      </c>
      <c r="D52" s="231">
        <v>13.959199999999999</v>
      </c>
      <c r="E52" s="231">
        <v>1.911</v>
      </c>
      <c r="F52" s="231">
        <v>5.0399000000000003</v>
      </c>
      <c r="G52" s="231">
        <v>2.294</v>
      </c>
      <c r="H52" s="231">
        <v>6.9405000000000001</v>
      </c>
      <c r="I52" s="231">
        <v>1.9258</v>
      </c>
      <c r="J52" s="231">
        <v>2.8864999999999998</v>
      </c>
      <c r="K52" s="231">
        <v>1.9245000000000001</v>
      </c>
      <c r="L52" s="231">
        <v>4.0269000000000004</v>
      </c>
      <c r="M52" s="231">
        <v>2.66</v>
      </c>
      <c r="N52" s="231">
        <v>3.5943999999999998</v>
      </c>
      <c r="O52" s="231">
        <v>2.2892000000000001</v>
      </c>
      <c r="P52" s="231">
        <v>0</v>
      </c>
    </row>
    <row r="53" spans="1:16" s="252" customFormat="1" ht="15">
      <c r="A53" s="247">
        <v>45</v>
      </c>
      <c r="B53" s="231">
        <v>0</v>
      </c>
      <c r="C53" s="231">
        <v>0</v>
      </c>
      <c r="D53" s="231">
        <v>13.878399999999999</v>
      </c>
      <c r="E53" s="231">
        <v>1.9481999999999999</v>
      </c>
      <c r="F53" s="231">
        <v>5.0815000000000001</v>
      </c>
      <c r="G53" s="231">
        <v>2.3359000000000001</v>
      </c>
      <c r="H53" s="231">
        <v>6.6174999999999997</v>
      </c>
      <c r="I53" s="231">
        <v>1.9636</v>
      </c>
      <c r="J53" s="231">
        <v>2.9337</v>
      </c>
      <c r="K53" s="231">
        <v>1.9621</v>
      </c>
      <c r="L53" s="231">
        <v>4.0484</v>
      </c>
      <c r="M53" s="231">
        <v>2.7075</v>
      </c>
      <c r="N53" s="231">
        <v>3.5983999999999998</v>
      </c>
      <c r="O53" s="231">
        <v>2.3227000000000002</v>
      </c>
      <c r="P53" s="231">
        <v>0</v>
      </c>
    </row>
    <row r="54" spans="1:16" s="252" customFormat="1" ht="15">
      <c r="A54" s="247">
        <v>46</v>
      </c>
      <c r="B54" s="231">
        <v>0</v>
      </c>
      <c r="C54" s="231">
        <v>0</v>
      </c>
      <c r="D54" s="231">
        <v>13.5185</v>
      </c>
      <c r="E54" s="231">
        <v>1.9472</v>
      </c>
      <c r="F54" s="231">
        <v>5.0221999999999998</v>
      </c>
      <c r="G54" s="231">
        <v>2.3319999999999999</v>
      </c>
      <c r="H54" s="231">
        <v>6.1555</v>
      </c>
      <c r="I54" s="231">
        <v>1.9629000000000001</v>
      </c>
      <c r="J54" s="231">
        <v>2.9232999999999998</v>
      </c>
      <c r="K54" s="231">
        <v>1.9612000000000001</v>
      </c>
      <c r="L54" s="231">
        <v>3.9893999999999998</v>
      </c>
      <c r="M54" s="231">
        <v>2.7018</v>
      </c>
      <c r="N54" s="231">
        <v>3.5305</v>
      </c>
      <c r="O54" s="231">
        <v>2.3105000000000002</v>
      </c>
      <c r="P54" s="231">
        <v>0</v>
      </c>
    </row>
    <row r="55" spans="1:16" s="252" customFormat="1" ht="15">
      <c r="A55" s="247">
        <v>47</v>
      </c>
      <c r="B55" s="231">
        <v>0</v>
      </c>
      <c r="C55" s="231">
        <v>0</v>
      </c>
      <c r="D55" s="231">
        <v>13.1585</v>
      </c>
      <c r="E55" s="231">
        <v>1.9461999999999999</v>
      </c>
      <c r="F55" s="231">
        <v>4.9630000000000001</v>
      </c>
      <c r="G55" s="231">
        <v>2.3281000000000001</v>
      </c>
      <c r="H55" s="231">
        <v>5.6936</v>
      </c>
      <c r="I55" s="231">
        <v>1.9621</v>
      </c>
      <c r="J55" s="231">
        <v>2.9127999999999998</v>
      </c>
      <c r="K55" s="231">
        <v>1.9602999999999999</v>
      </c>
      <c r="L55" s="231">
        <v>3.9302999999999999</v>
      </c>
      <c r="M55" s="231">
        <v>2.6960999999999999</v>
      </c>
      <c r="N55" s="231">
        <v>3.4626000000000001</v>
      </c>
      <c r="O55" s="231">
        <v>2.2982999999999998</v>
      </c>
      <c r="P55" s="231">
        <v>0</v>
      </c>
    </row>
    <row r="56" spans="1:16" s="252" customFormat="1" ht="15">
      <c r="A56" s="247">
        <v>48</v>
      </c>
      <c r="B56" s="231">
        <v>0</v>
      </c>
      <c r="C56" s="231">
        <v>0</v>
      </c>
      <c r="D56" s="231">
        <v>12.798500000000001</v>
      </c>
      <c r="E56" s="231">
        <v>1.9453</v>
      </c>
      <c r="F56" s="231">
        <v>4.9038000000000004</v>
      </c>
      <c r="G56" s="231">
        <v>2.3241999999999998</v>
      </c>
      <c r="H56" s="231">
        <v>5.2317</v>
      </c>
      <c r="I56" s="231">
        <v>1.9614</v>
      </c>
      <c r="J56" s="231">
        <v>2.9022999999999999</v>
      </c>
      <c r="K56" s="231">
        <v>1.9594</v>
      </c>
      <c r="L56" s="231">
        <v>3.8713000000000002</v>
      </c>
      <c r="M56" s="231">
        <v>2.6903999999999999</v>
      </c>
      <c r="N56" s="231">
        <v>3.3946999999999998</v>
      </c>
      <c r="O56" s="231">
        <v>2.2860999999999998</v>
      </c>
      <c r="P56" s="231">
        <v>0</v>
      </c>
    </row>
    <row r="57" spans="1:16" s="252" customFormat="1" ht="15">
      <c r="A57" s="247">
        <v>49</v>
      </c>
      <c r="B57" s="231">
        <v>0</v>
      </c>
      <c r="C57" s="231">
        <v>0</v>
      </c>
      <c r="D57" s="231">
        <v>12.438499999999999</v>
      </c>
      <c r="E57" s="231">
        <v>1.9442999999999999</v>
      </c>
      <c r="F57" s="231">
        <v>4.8445</v>
      </c>
      <c r="G57" s="231">
        <v>2.3203</v>
      </c>
      <c r="H57" s="231">
        <v>4.7698</v>
      </c>
      <c r="I57" s="231">
        <v>1.9607000000000001</v>
      </c>
      <c r="J57" s="231">
        <v>2.8917999999999999</v>
      </c>
      <c r="K57" s="231">
        <v>1.9584999999999999</v>
      </c>
      <c r="L57" s="231">
        <v>3.8121999999999998</v>
      </c>
      <c r="M57" s="231">
        <v>2.6846999999999999</v>
      </c>
      <c r="N57" s="231">
        <v>3.3268</v>
      </c>
      <c r="O57" s="231">
        <v>2.2738999999999998</v>
      </c>
      <c r="P57" s="231">
        <v>0</v>
      </c>
    </row>
    <row r="58" spans="1:16" s="252" customFormat="1" ht="15">
      <c r="A58" s="247">
        <v>50</v>
      </c>
      <c r="B58" s="231">
        <v>0</v>
      </c>
      <c r="C58" s="231">
        <v>0</v>
      </c>
      <c r="D58" s="231">
        <v>12.0786</v>
      </c>
      <c r="E58" s="231">
        <v>1.9433</v>
      </c>
      <c r="F58" s="231">
        <v>4.7853000000000003</v>
      </c>
      <c r="G58" s="231">
        <v>2.3163999999999998</v>
      </c>
      <c r="H58" s="231">
        <v>4.3079000000000001</v>
      </c>
      <c r="I58" s="231">
        <v>1.96</v>
      </c>
      <c r="J58" s="231">
        <v>2.8813</v>
      </c>
      <c r="K58" s="231">
        <v>1.9575</v>
      </c>
      <c r="L58" s="231">
        <v>3.7530999999999999</v>
      </c>
      <c r="M58" s="231">
        <v>2.6789999999999998</v>
      </c>
      <c r="N58" s="231">
        <v>3.2589999999999999</v>
      </c>
      <c r="O58" s="231">
        <v>2.2616999999999998</v>
      </c>
      <c r="P58" s="231">
        <v>0</v>
      </c>
    </row>
    <row r="59" spans="1:16" s="252" customFormat="1" ht="15">
      <c r="A59" s="247">
        <v>51</v>
      </c>
      <c r="B59" s="231">
        <v>0</v>
      </c>
      <c r="C59" s="231">
        <v>0</v>
      </c>
      <c r="D59" s="231">
        <v>11.7186</v>
      </c>
      <c r="E59" s="231">
        <v>1.9422999999999999</v>
      </c>
      <c r="F59" s="231">
        <v>4.726</v>
      </c>
      <c r="G59" s="231">
        <v>2.3125</v>
      </c>
      <c r="H59" s="231">
        <v>3.8460000000000001</v>
      </c>
      <c r="I59" s="231">
        <v>1.9592000000000001</v>
      </c>
      <c r="J59" s="231">
        <v>2.8708</v>
      </c>
      <c r="K59" s="231">
        <v>1.9565999999999999</v>
      </c>
      <c r="L59" s="231">
        <v>3.6941000000000002</v>
      </c>
      <c r="M59" s="231">
        <v>2.6732999999999998</v>
      </c>
      <c r="N59" s="231">
        <v>3.1911</v>
      </c>
      <c r="O59" s="231">
        <v>2.2494999999999998</v>
      </c>
      <c r="P59" s="231">
        <v>0</v>
      </c>
    </row>
    <row r="60" spans="1:16" s="252" customFormat="1" ht="15">
      <c r="A60" s="247">
        <v>52</v>
      </c>
      <c r="B60" s="231">
        <v>0</v>
      </c>
      <c r="C60" s="231">
        <v>0</v>
      </c>
      <c r="D60" s="231">
        <v>11.358599999999999</v>
      </c>
      <c r="E60" s="231">
        <v>1.9413</v>
      </c>
      <c r="F60" s="231">
        <v>4.6668000000000003</v>
      </c>
      <c r="G60" s="231">
        <v>2.3086000000000002</v>
      </c>
      <c r="H60" s="231">
        <v>3.3841000000000001</v>
      </c>
      <c r="I60" s="231">
        <v>1.9584999999999999</v>
      </c>
      <c r="J60" s="231">
        <v>2.8603000000000001</v>
      </c>
      <c r="K60" s="231">
        <v>1.9557</v>
      </c>
      <c r="L60" s="231">
        <v>3.6349999999999998</v>
      </c>
      <c r="M60" s="231">
        <v>2.6676000000000002</v>
      </c>
      <c r="N60" s="231">
        <v>3.1232000000000002</v>
      </c>
      <c r="O60" s="231">
        <v>2.2372999999999998</v>
      </c>
      <c r="P60" s="231">
        <v>0</v>
      </c>
    </row>
    <row r="61" spans="1:16" s="252" customFormat="1" ht="15">
      <c r="A61" s="247">
        <v>53</v>
      </c>
      <c r="B61" s="231">
        <v>0</v>
      </c>
      <c r="C61" s="231">
        <v>0</v>
      </c>
      <c r="D61" s="231">
        <v>10.998699999999999</v>
      </c>
      <c r="E61" s="231">
        <v>1.9402999999999999</v>
      </c>
      <c r="F61" s="231">
        <v>4.6074999999999999</v>
      </c>
      <c r="G61" s="231">
        <v>2.3047</v>
      </c>
      <c r="H61" s="231">
        <v>2.9222000000000001</v>
      </c>
      <c r="I61" s="231">
        <v>1.9578</v>
      </c>
      <c r="J61" s="231">
        <v>2.8498000000000001</v>
      </c>
      <c r="K61" s="231">
        <v>1.9548000000000001</v>
      </c>
      <c r="L61" s="231">
        <v>3.5760000000000001</v>
      </c>
      <c r="M61" s="231">
        <v>2.6619000000000002</v>
      </c>
      <c r="N61" s="231">
        <v>3.0552999999999999</v>
      </c>
      <c r="O61" s="231">
        <v>2.2250999999999999</v>
      </c>
      <c r="P61" s="231">
        <v>0</v>
      </c>
    </row>
    <row r="62" spans="1:16" s="252" customFormat="1" ht="15">
      <c r="A62" s="247">
        <v>54</v>
      </c>
      <c r="B62" s="231">
        <v>0</v>
      </c>
      <c r="C62" s="231">
        <v>0</v>
      </c>
      <c r="D62" s="231">
        <v>10.6387</v>
      </c>
      <c r="E62" s="231">
        <v>1.9393</v>
      </c>
      <c r="F62" s="231">
        <v>4.5483000000000002</v>
      </c>
      <c r="G62" s="231">
        <v>2.3008000000000002</v>
      </c>
      <c r="H62" s="231">
        <v>2.4603000000000002</v>
      </c>
      <c r="I62" s="231">
        <v>1.9570000000000001</v>
      </c>
      <c r="J62" s="231">
        <v>2.8393000000000002</v>
      </c>
      <c r="K62" s="231">
        <v>1.9539</v>
      </c>
      <c r="L62" s="231">
        <v>3.5169000000000001</v>
      </c>
      <c r="M62" s="231">
        <v>2.6562000000000001</v>
      </c>
      <c r="N62" s="231">
        <v>2.9874000000000001</v>
      </c>
      <c r="O62" s="231">
        <v>2.2128999999999999</v>
      </c>
      <c r="P62" s="231">
        <v>0</v>
      </c>
    </row>
    <row r="63" spans="1:16" s="252" customFormat="1" ht="15">
      <c r="A63" s="247">
        <v>55</v>
      </c>
      <c r="B63" s="231">
        <v>0</v>
      </c>
      <c r="C63" s="231">
        <v>0</v>
      </c>
      <c r="D63" s="231">
        <v>9.9210999999999991</v>
      </c>
      <c r="E63" s="231">
        <v>1.9383999999999999</v>
      </c>
      <c r="F63" s="231">
        <v>4.4160000000000004</v>
      </c>
      <c r="G63" s="231">
        <v>2.2696999999999998</v>
      </c>
      <c r="H63" s="231">
        <v>2.6951000000000001</v>
      </c>
      <c r="I63" s="231">
        <v>1.9545999999999999</v>
      </c>
      <c r="J63" s="231">
        <v>2.8380000000000001</v>
      </c>
      <c r="K63" s="231">
        <v>1.9530000000000001</v>
      </c>
      <c r="L63" s="231">
        <v>3.4508999999999999</v>
      </c>
      <c r="M63" s="231">
        <v>2.6406999999999998</v>
      </c>
      <c r="N63" s="231">
        <v>2.9388000000000001</v>
      </c>
      <c r="O63" s="231">
        <v>2.2052</v>
      </c>
      <c r="P63" s="231">
        <v>0</v>
      </c>
    </row>
    <row r="64" spans="1:16" s="252" customFormat="1" ht="15">
      <c r="A64" s="247">
        <v>56</v>
      </c>
      <c r="B64" s="231">
        <v>0</v>
      </c>
      <c r="C64" s="231">
        <v>0</v>
      </c>
      <c r="D64" s="231">
        <v>9.2035</v>
      </c>
      <c r="E64" s="231">
        <v>1.9374</v>
      </c>
      <c r="F64" s="231">
        <v>4.2838000000000003</v>
      </c>
      <c r="G64" s="231">
        <v>2.2385999999999999</v>
      </c>
      <c r="H64" s="231">
        <v>2.9298000000000002</v>
      </c>
      <c r="I64" s="231">
        <v>1.9520999999999999</v>
      </c>
      <c r="J64" s="231">
        <v>2.8367</v>
      </c>
      <c r="K64" s="231">
        <v>1.9520999999999999</v>
      </c>
      <c r="L64" s="231">
        <v>3.3847999999999998</v>
      </c>
      <c r="M64" s="231">
        <v>2.6252</v>
      </c>
      <c r="N64" s="231">
        <v>2.8902000000000001</v>
      </c>
      <c r="O64" s="231">
        <v>2.1974999999999998</v>
      </c>
      <c r="P64" s="231">
        <v>0</v>
      </c>
    </row>
    <row r="65" spans="1:16" s="252" customFormat="1" ht="15">
      <c r="A65" s="247">
        <v>57</v>
      </c>
      <c r="B65" s="231">
        <v>0</v>
      </c>
      <c r="C65" s="231">
        <v>0</v>
      </c>
      <c r="D65" s="231">
        <v>8.4860000000000007</v>
      </c>
      <c r="E65" s="231">
        <v>1.9363999999999999</v>
      </c>
      <c r="F65" s="231">
        <v>4.1515000000000004</v>
      </c>
      <c r="G65" s="231">
        <v>2.2075</v>
      </c>
      <c r="H65" s="231">
        <v>3.1646000000000001</v>
      </c>
      <c r="I65" s="231">
        <v>1.9497</v>
      </c>
      <c r="J65" s="231">
        <v>2.8353999999999999</v>
      </c>
      <c r="K65" s="231">
        <v>1.9512</v>
      </c>
      <c r="L65" s="231">
        <v>3.3188</v>
      </c>
      <c r="M65" s="231">
        <v>2.6095999999999999</v>
      </c>
      <c r="N65" s="231">
        <v>2.8416000000000001</v>
      </c>
      <c r="O65" s="231">
        <v>2.1898</v>
      </c>
      <c r="P65" s="231">
        <v>0</v>
      </c>
    </row>
    <row r="66" spans="1:16" s="252" customFormat="1" ht="15">
      <c r="A66" s="247">
        <v>58</v>
      </c>
      <c r="B66" s="231">
        <v>0</v>
      </c>
      <c r="C66" s="231">
        <v>0</v>
      </c>
      <c r="D66" s="231">
        <v>7.7683999999999997</v>
      </c>
      <c r="E66" s="231">
        <v>1.9354</v>
      </c>
      <c r="F66" s="231">
        <v>4.0193000000000003</v>
      </c>
      <c r="G66" s="231">
        <v>2.1764000000000001</v>
      </c>
      <c r="H66" s="231">
        <v>3.3994</v>
      </c>
      <c r="I66" s="231">
        <v>1.9472</v>
      </c>
      <c r="J66" s="231">
        <v>2.8340000000000001</v>
      </c>
      <c r="K66" s="231">
        <v>1.9501999999999999</v>
      </c>
      <c r="L66" s="231">
        <v>3.2528000000000001</v>
      </c>
      <c r="M66" s="231">
        <v>2.5941000000000001</v>
      </c>
      <c r="N66" s="231">
        <v>2.7930000000000001</v>
      </c>
      <c r="O66" s="231">
        <v>2.1821000000000002</v>
      </c>
      <c r="P66" s="231">
        <v>0</v>
      </c>
    </row>
    <row r="67" spans="1:16" s="252" customFormat="1" ht="15">
      <c r="A67" s="247">
        <v>59</v>
      </c>
      <c r="B67" s="231">
        <v>0</v>
      </c>
      <c r="C67" s="231">
        <v>0</v>
      </c>
      <c r="D67" s="231">
        <v>7.0507999999999997</v>
      </c>
      <c r="E67" s="231">
        <v>1.9343999999999999</v>
      </c>
      <c r="F67" s="231">
        <v>3.887</v>
      </c>
      <c r="G67" s="231">
        <v>2.1453000000000002</v>
      </c>
      <c r="H67" s="231">
        <v>3.6341999999999999</v>
      </c>
      <c r="I67" s="231">
        <v>1.9447000000000001</v>
      </c>
      <c r="J67" s="231">
        <v>2.8327</v>
      </c>
      <c r="K67" s="231">
        <v>1.9493</v>
      </c>
      <c r="L67" s="231">
        <v>3.1867000000000001</v>
      </c>
      <c r="M67" s="231">
        <v>2.5785</v>
      </c>
      <c r="N67" s="231">
        <v>2.7444000000000002</v>
      </c>
      <c r="O67" s="231">
        <v>2.1743999999999999</v>
      </c>
      <c r="P67" s="231">
        <v>0</v>
      </c>
    </row>
    <row r="68" spans="1:16" s="252" customFormat="1" ht="15">
      <c r="A68" s="247">
        <v>60</v>
      </c>
      <c r="B68" s="231">
        <v>0</v>
      </c>
      <c r="C68" s="231">
        <v>0</v>
      </c>
      <c r="D68" s="231">
        <v>6.3333000000000004</v>
      </c>
      <c r="E68" s="231">
        <v>1.9334</v>
      </c>
      <c r="F68" s="231">
        <v>3.7547999999999999</v>
      </c>
      <c r="G68" s="231">
        <v>2.1141000000000001</v>
      </c>
      <c r="H68" s="231">
        <v>3.8689</v>
      </c>
      <c r="I68" s="231">
        <v>1.9422999999999999</v>
      </c>
      <c r="J68" s="231">
        <v>2.8313999999999999</v>
      </c>
      <c r="K68" s="231">
        <v>1.9483999999999999</v>
      </c>
      <c r="L68" s="231">
        <v>3.1206999999999998</v>
      </c>
      <c r="M68" s="231">
        <v>2.5630000000000002</v>
      </c>
      <c r="N68" s="231">
        <v>2.6957</v>
      </c>
      <c r="O68" s="231">
        <v>2.1667000000000001</v>
      </c>
      <c r="P68" s="231">
        <v>0</v>
      </c>
    </row>
    <row r="69" spans="1:16" s="252" customFormat="1">
      <c r="A69" s="251"/>
      <c r="B69" s="75"/>
      <c r="C69" s="75"/>
      <c r="D69" s="75"/>
      <c r="E69" s="75"/>
      <c r="F69" s="75"/>
      <c r="G69" s="75"/>
      <c r="H69" s="75"/>
      <c r="I69" s="75"/>
      <c r="J69" s="75"/>
      <c r="K69" s="75"/>
      <c r="L69" s="75"/>
      <c r="M69" s="75"/>
      <c r="N69" s="75"/>
      <c r="O69" s="75"/>
      <c r="P69" s="75"/>
    </row>
    <row r="70" spans="1:16" s="252" customFormat="1">
      <c r="A70" s="73" t="e">
        <v>#N/A</v>
      </c>
      <c r="B70" s="75"/>
      <c r="C70" s="75"/>
      <c r="D70" s="75"/>
      <c r="E70" s="75"/>
      <c r="F70" s="75"/>
      <c r="G70" s="75"/>
      <c r="H70" s="75"/>
      <c r="I70" s="75"/>
      <c r="J70" s="75"/>
      <c r="K70" s="75"/>
      <c r="L70" s="75"/>
      <c r="M70" s="75"/>
      <c r="N70" s="75"/>
      <c r="O70" s="75"/>
      <c r="P70" s="75"/>
    </row>
    <row r="71" spans="1:16" s="250" customFormat="1">
      <c r="A71" s="467" t="s">
        <v>11449</v>
      </c>
      <c r="B71" s="467"/>
      <c r="C71" s="467"/>
      <c r="D71" s="467"/>
      <c r="E71" s="467"/>
      <c r="F71" s="467"/>
      <c r="G71" s="467"/>
      <c r="H71" s="467"/>
      <c r="I71" s="467"/>
      <c r="J71" s="467"/>
      <c r="K71" s="467"/>
      <c r="L71" s="467"/>
      <c r="M71" s="467"/>
      <c r="N71" s="467"/>
      <c r="O71" s="467"/>
      <c r="P71" s="467"/>
    </row>
    <row r="72" spans="1:16" s="252" customFormat="1">
      <c r="A72" s="471" t="s">
        <v>6308</v>
      </c>
      <c r="B72" s="471"/>
      <c r="C72" s="471"/>
      <c r="D72" s="471"/>
      <c r="E72" s="471"/>
      <c r="F72" s="471"/>
      <c r="G72" s="471"/>
      <c r="H72" s="471"/>
      <c r="I72" s="471"/>
      <c r="J72" s="471"/>
      <c r="K72" s="471"/>
      <c r="L72" s="471"/>
      <c r="M72" s="471"/>
      <c r="N72" s="471"/>
      <c r="O72" s="471"/>
      <c r="P72" s="471"/>
    </row>
    <row r="73" spans="1:16" s="252" customFormat="1">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s="252" customFormat="1">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s="252" customFormat="1" ht="15">
      <c r="A75" s="247">
        <v>0</v>
      </c>
      <c r="B75" s="231">
        <v>0</v>
      </c>
      <c r="C75" s="231">
        <v>0</v>
      </c>
      <c r="D75" s="231">
        <v>69.173900000000003</v>
      </c>
      <c r="E75" s="231">
        <v>22.096800000000002</v>
      </c>
      <c r="F75" s="231">
        <v>71.633600000000001</v>
      </c>
      <c r="G75" s="231">
        <v>27.139700000000001</v>
      </c>
      <c r="H75" s="231">
        <v>66.411100000000005</v>
      </c>
      <c r="I75" s="231">
        <v>24.677600000000002</v>
      </c>
      <c r="J75" s="231">
        <v>60.880499999999998</v>
      </c>
      <c r="K75" s="231">
        <v>23.495699999999999</v>
      </c>
      <c r="L75" s="231">
        <v>36.6995</v>
      </c>
      <c r="M75" s="231">
        <v>24.7027</v>
      </c>
      <c r="N75" s="231">
        <v>0</v>
      </c>
      <c r="O75" s="231">
        <v>0</v>
      </c>
      <c r="P75" s="231">
        <v>0</v>
      </c>
    </row>
    <row r="76" spans="1:16" s="252" customFormat="1" ht="15">
      <c r="A76" s="247">
        <v>1</v>
      </c>
      <c r="B76" s="231">
        <v>0</v>
      </c>
      <c r="C76" s="231">
        <v>0</v>
      </c>
      <c r="D76" s="231">
        <v>61.487900000000003</v>
      </c>
      <c r="E76" s="231">
        <v>19.6416</v>
      </c>
      <c r="F76" s="231">
        <v>63.674300000000002</v>
      </c>
      <c r="G76" s="231">
        <v>24.124199999999998</v>
      </c>
      <c r="H76" s="231">
        <v>59.0321</v>
      </c>
      <c r="I76" s="231">
        <v>21.935600000000001</v>
      </c>
      <c r="J76" s="231">
        <v>54.116</v>
      </c>
      <c r="K76" s="231">
        <v>20.885100000000001</v>
      </c>
      <c r="L76" s="231">
        <v>32.621699999999997</v>
      </c>
      <c r="M76" s="231">
        <v>21.957899999999999</v>
      </c>
      <c r="N76" s="231">
        <v>0</v>
      </c>
      <c r="O76" s="231">
        <v>0</v>
      </c>
      <c r="P76" s="231">
        <v>0</v>
      </c>
    </row>
    <row r="77" spans="1:16" s="252" customFormat="1" ht="15">
      <c r="A77" s="247">
        <v>2</v>
      </c>
      <c r="B77" s="231">
        <v>0</v>
      </c>
      <c r="C77" s="231">
        <v>0</v>
      </c>
      <c r="D77" s="231">
        <v>53.802</v>
      </c>
      <c r="E77" s="231">
        <v>17.186399999999999</v>
      </c>
      <c r="F77" s="231">
        <v>55.715000000000003</v>
      </c>
      <c r="G77" s="231">
        <v>21.108699999999999</v>
      </c>
      <c r="H77" s="231">
        <v>51.653100000000002</v>
      </c>
      <c r="I77" s="231">
        <v>19.1937</v>
      </c>
      <c r="J77" s="231">
        <v>47.351500000000001</v>
      </c>
      <c r="K77" s="231">
        <v>18.2745</v>
      </c>
      <c r="L77" s="231">
        <v>28.544</v>
      </c>
      <c r="M77" s="231">
        <v>19.213200000000001</v>
      </c>
      <c r="N77" s="231">
        <v>0</v>
      </c>
      <c r="O77" s="231">
        <v>0</v>
      </c>
      <c r="P77" s="231">
        <v>0</v>
      </c>
    </row>
    <row r="78" spans="1:16" s="252" customFormat="1" ht="15">
      <c r="A78" s="247">
        <v>3</v>
      </c>
      <c r="B78" s="231">
        <v>0</v>
      </c>
      <c r="C78" s="231">
        <v>0</v>
      </c>
      <c r="D78" s="231">
        <v>46.116</v>
      </c>
      <c r="E78" s="231">
        <v>14.731199999999999</v>
      </c>
      <c r="F78" s="231">
        <v>47.755699999999997</v>
      </c>
      <c r="G78" s="231">
        <v>18.0932</v>
      </c>
      <c r="H78" s="231">
        <v>44.274099999999997</v>
      </c>
      <c r="I78" s="231">
        <v>16.451699999999999</v>
      </c>
      <c r="J78" s="231">
        <v>40.587000000000003</v>
      </c>
      <c r="K78" s="231">
        <v>15.6638</v>
      </c>
      <c r="L78" s="231">
        <v>24.4663</v>
      </c>
      <c r="M78" s="231">
        <v>16.468399999999999</v>
      </c>
      <c r="N78" s="231">
        <v>0</v>
      </c>
      <c r="O78" s="231">
        <v>0</v>
      </c>
      <c r="P78" s="231">
        <v>0</v>
      </c>
    </row>
    <row r="79" spans="1:16" s="252" customFormat="1" ht="15">
      <c r="A79" s="247">
        <v>4</v>
      </c>
      <c r="B79" s="231">
        <v>0</v>
      </c>
      <c r="C79" s="231">
        <v>0</v>
      </c>
      <c r="D79" s="231">
        <v>38.43</v>
      </c>
      <c r="E79" s="231">
        <v>12.276</v>
      </c>
      <c r="F79" s="231">
        <v>39.796500000000002</v>
      </c>
      <c r="G79" s="231">
        <v>15.0776</v>
      </c>
      <c r="H79" s="231">
        <v>36.895099999999999</v>
      </c>
      <c r="I79" s="231">
        <v>13.7098</v>
      </c>
      <c r="J79" s="231">
        <v>33.822499999999998</v>
      </c>
      <c r="K79" s="231">
        <v>13.0532</v>
      </c>
      <c r="L79" s="231">
        <v>20.3886</v>
      </c>
      <c r="M79" s="231">
        <v>13.723699999999999</v>
      </c>
      <c r="N79" s="231">
        <v>0</v>
      </c>
      <c r="O79" s="231">
        <v>0</v>
      </c>
      <c r="P79" s="231">
        <v>0</v>
      </c>
    </row>
    <row r="80" spans="1:16" s="252" customFormat="1" ht="15">
      <c r="A80" s="247">
        <v>5</v>
      </c>
      <c r="B80" s="231">
        <v>0</v>
      </c>
      <c r="C80" s="231">
        <v>0</v>
      </c>
      <c r="D80" s="231">
        <v>30.744</v>
      </c>
      <c r="E80" s="231">
        <v>9.8208000000000002</v>
      </c>
      <c r="F80" s="231">
        <v>31.837199999999999</v>
      </c>
      <c r="G80" s="231">
        <v>12.062099999999999</v>
      </c>
      <c r="H80" s="231">
        <v>29.515999999999998</v>
      </c>
      <c r="I80" s="231">
        <v>10.9678</v>
      </c>
      <c r="J80" s="231">
        <v>27.058</v>
      </c>
      <c r="K80" s="231">
        <v>10.442500000000001</v>
      </c>
      <c r="L80" s="231">
        <v>16.3109</v>
      </c>
      <c r="M80" s="231">
        <v>10.978999999999999</v>
      </c>
      <c r="N80" s="231">
        <v>0</v>
      </c>
      <c r="O80" s="231">
        <v>0</v>
      </c>
      <c r="P80" s="231">
        <v>0</v>
      </c>
    </row>
    <row r="81" spans="1:16" s="252" customFormat="1" ht="15">
      <c r="A81" s="247">
        <v>6</v>
      </c>
      <c r="B81" s="231">
        <v>0</v>
      </c>
      <c r="C81" s="231">
        <v>0</v>
      </c>
      <c r="D81" s="231">
        <v>23.058</v>
      </c>
      <c r="E81" s="231">
        <v>7.3655999999999997</v>
      </c>
      <c r="F81" s="231">
        <v>23.8779</v>
      </c>
      <c r="G81" s="231">
        <v>9.0465999999999998</v>
      </c>
      <c r="H81" s="231">
        <v>22.137</v>
      </c>
      <c r="I81" s="231">
        <v>8.2258999999999993</v>
      </c>
      <c r="J81" s="231">
        <v>20.293500000000002</v>
      </c>
      <c r="K81" s="231">
        <v>7.8319000000000001</v>
      </c>
      <c r="L81" s="231">
        <v>12.2332</v>
      </c>
      <c r="M81" s="231">
        <v>8.2341999999999995</v>
      </c>
      <c r="N81" s="231">
        <v>0</v>
      </c>
      <c r="O81" s="231">
        <v>0</v>
      </c>
      <c r="P81" s="231">
        <v>0</v>
      </c>
    </row>
    <row r="82" spans="1:16" s="252" customFormat="1" ht="15">
      <c r="A82" s="247">
        <v>7</v>
      </c>
      <c r="B82" s="231">
        <v>0</v>
      </c>
      <c r="C82" s="231">
        <v>0</v>
      </c>
      <c r="D82" s="231">
        <v>22.3749</v>
      </c>
      <c r="E82" s="231">
        <v>7.1609999999999996</v>
      </c>
      <c r="F82" s="231">
        <v>22.677299999999999</v>
      </c>
      <c r="G82" s="231">
        <v>8.7952999999999992</v>
      </c>
      <c r="H82" s="231">
        <v>21.146599999999999</v>
      </c>
      <c r="I82" s="231">
        <v>7.9973999999999998</v>
      </c>
      <c r="J82" s="231">
        <v>19.5745</v>
      </c>
      <c r="K82" s="231">
        <v>7.6143999999999998</v>
      </c>
      <c r="L82" s="231">
        <v>12.1191</v>
      </c>
      <c r="M82" s="231">
        <v>8.1198999999999995</v>
      </c>
      <c r="N82" s="231">
        <v>0</v>
      </c>
      <c r="O82" s="231">
        <v>0</v>
      </c>
      <c r="P82" s="231">
        <v>0</v>
      </c>
    </row>
    <row r="83" spans="1:16" s="252" customFormat="1" ht="15">
      <c r="A83" s="247">
        <v>8</v>
      </c>
      <c r="B83" s="231">
        <v>0</v>
      </c>
      <c r="C83" s="231">
        <v>0</v>
      </c>
      <c r="D83" s="231">
        <v>21.6919</v>
      </c>
      <c r="E83" s="231">
        <v>6.9564000000000004</v>
      </c>
      <c r="F83" s="231">
        <v>21.476600000000001</v>
      </c>
      <c r="G83" s="231">
        <v>8.5440000000000005</v>
      </c>
      <c r="H83" s="231">
        <v>20.156099999999999</v>
      </c>
      <c r="I83" s="231">
        <v>7.7689000000000004</v>
      </c>
      <c r="J83" s="231">
        <v>18.855499999999999</v>
      </c>
      <c r="K83" s="231">
        <v>7.3967999999999998</v>
      </c>
      <c r="L83" s="231">
        <v>12.005000000000001</v>
      </c>
      <c r="M83" s="231">
        <v>8.0054999999999996</v>
      </c>
      <c r="N83" s="231">
        <v>0</v>
      </c>
      <c r="O83" s="231">
        <v>0</v>
      </c>
      <c r="P83" s="231">
        <v>0</v>
      </c>
    </row>
    <row r="84" spans="1:16" s="252" customFormat="1" ht="15">
      <c r="A84" s="247">
        <v>9</v>
      </c>
      <c r="B84" s="231">
        <v>0</v>
      </c>
      <c r="C84" s="231">
        <v>0</v>
      </c>
      <c r="D84" s="231">
        <v>21.008800000000001</v>
      </c>
      <c r="E84" s="231">
        <v>6.7518000000000002</v>
      </c>
      <c r="F84" s="231">
        <v>20.276</v>
      </c>
      <c r="G84" s="231">
        <v>8.2927</v>
      </c>
      <c r="H84" s="231">
        <v>19.165700000000001</v>
      </c>
      <c r="I84" s="231">
        <v>7.5404</v>
      </c>
      <c r="J84" s="231">
        <v>18.136500000000002</v>
      </c>
      <c r="K84" s="231">
        <v>7.1792999999999996</v>
      </c>
      <c r="L84" s="231">
        <v>11.8909</v>
      </c>
      <c r="M84" s="231">
        <v>7.8910999999999998</v>
      </c>
      <c r="N84" s="231">
        <v>0</v>
      </c>
      <c r="O84" s="231">
        <v>0</v>
      </c>
      <c r="P84" s="231">
        <v>0</v>
      </c>
    </row>
    <row r="85" spans="1:16" s="252" customFormat="1" ht="15">
      <c r="A85" s="247">
        <v>10</v>
      </c>
      <c r="B85" s="231">
        <v>0</v>
      </c>
      <c r="C85" s="231">
        <v>0</v>
      </c>
      <c r="D85" s="231">
        <v>20.325800000000001</v>
      </c>
      <c r="E85" s="231">
        <v>6.5472000000000001</v>
      </c>
      <c r="F85" s="231">
        <v>19.075399999999998</v>
      </c>
      <c r="G85" s="231">
        <v>8.0413999999999994</v>
      </c>
      <c r="H85" s="231">
        <v>18.1753</v>
      </c>
      <c r="I85" s="231">
        <v>7.3118999999999996</v>
      </c>
      <c r="J85" s="231">
        <v>17.417400000000001</v>
      </c>
      <c r="K85" s="231">
        <v>6.9617000000000004</v>
      </c>
      <c r="L85" s="231">
        <v>11.7768</v>
      </c>
      <c r="M85" s="231">
        <v>7.7767999999999997</v>
      </c>
      <c r="N85" s="231">
        <v>0</v>
      </c>
      <c r="O85" s="231">
        <v>0</v>
      </c>
      <c r="P85" s="231">
        <v>0</v>
      </c>
    </row>
    <row r="86" spans="1:16" s="252" customFormat="1" ht="15">
      <c r="A86" s="247">
        <v>11</v>
      </c>
      <c r="B86" s="231">
        <v>0</v>
      </c>
      <c r="C86" s="231">
        <v>0</v>
      </c>
      <c r="D86" s="231">
        <v>19.642700000000001</v>
      </c>
      <c r="E86" s="231">
        <v>6.3426</v>
      </c>
      <c r="F86" s="231">
        <v>17.8748</v>
      </c>
      <c r="G86" s="231">
        <v>7.7900999999999998</v>
      </c>
      <c r="H86" s="231">
        <v>17.184799999999999</v>
      </c>
      <c r="I86" s="231">
        <v>7.0834000000000001</v>
      </c>
      <c r="J86" s="231">
        <v>16.698399999999999</v>
      </c>
      <c r="K86" s="231">
        <v>6.7441000000000004</v>
      </c>
      <c r="L86" s="231">
        <v>11.662699999999999</v>
      </c>
      <c r="M86" s="231">
        <v>7.6623999999999999</v>
      </c>
      <c r="N86" s="231">
        <v>0</v>
      </c>
      <c r="O86" s="231">
        <v>0</v>
      </c>
      <c r="P86" s="231">
        <v>0</v>
      </c>
    </row>
    <row r="87" spans="1:16" s="252" customFormat="1" ht="15">
      <c r="A87" s="247">
        <v>12</v>
      </c>
      <c r="B87" s="231">
        <v>0</v>
      </c>
      <c r="C87" s="231">
        <v>0</v>
      </c>
      <c r="D87" s="231">
        <v>18.959700000000002</v>
      </c>
      <c r="E87" s="231">
        <v>6.1379999999999999</v>
      </c>
      <c r="F87" s="231">
        <v>16.674199999999999</v>
      </c>
      <c r="G87" s="231">
        <v>7.5388000000000002</v>
      </c>
      <c r="H87" s="231">
        <v>16.194400000000002</v>
      </c>
      <c r="I87" s="231">
        <v>6.8548999999999998</v>
      </c>
      <c r="J87" s="231">
        <v>15.9794</v>
      </c>
      <c r="K87" s="231">
        <v>6.5266000000000002</v>
      </c>
      <c r="L87" s="231">
        <v>11.5486</v>
      </c>
      <c r="M87" s="231">
        <v>7.548</v>
      </c>
      <c r="N87" s="231">
        <v>0</v>
      </c>
      <c r="O87" s="231">
        <v>0</v>
      </c>
      <c r="P87" s="231">
        <v>0</v>
      </c>
    </row>
    <row r="88" spans="1:16" s="252" customFormat="1" ht="15">
      <c r="A88" s="247">
        <v>13</v>
      </c>
      <c r="B88" s="231">
        <v>0</v>
      </c>
      <c r="C88" s="231">
        <v>0</v>
      </c>
      <c r="D88" s="231">
        <v>18.276599999999998</v>
      </c>
      <c r="E88" s="231">
        <v>5.9333999999999998</v>
      </c>
      <c r="F88" s="231">
        <v>15.473599999999999</v>
      </c>
      <c r="G88" s="231">
        <v>7.2874999999999996</v>
      </c>
      <c r="H88" s="231">
        <v>15.203900000000001</v>
      </c>
      <c r="I88" s="231">
        <v>6.6264000000000003</v>
      </c>
      <c r="J88" s="231">
        <v>15.260400000000001</v>
      </c>
      <c r="K88" s="231">
        <v>6.3090000000000002</v>
      </c>
      <c r="L88" s="231">
        <v>11.4345</v>
      </c>
      <c r="M88" s="231">
        <v>7.4337</v>
      </c>
      <c r="N88" s="231">
        <v>0</v>
      </c>
      <c r="O88" s="231">
        <v>0</v>
      </c>
      <c r="P88" s="231">
        <v>0</v>
      </c>
    </row>
    <row r="89" spans="1:16" s="252" customFormat="1" ht="15">
      <c r="A89" s="247">
        <v>14</v>
      </c>
      <c r="B89" s="231">
        <v>0</v>
      </c>
      <c r="C89" s="231">
        <v>0</v>
      </c>
      <c r="D89" s="231">
        <v>17.593599999999999</v>
      </c>
      <c r="E89" s="231">
        <v>5.7287999999999997</v>
      </c>
      <c r="F89" s="231">
        <v>14.273</v>
      </c>
      <c r="G89" s="231">
        <v>7.0362</v>
      </c>
      <c r="H89" s="231">
        <v>14.2135</v>
      </c>
      <c r="I89" s="231">
        <v>6.3978999999999999</v>
      </c>
      <c r="J89" s="231">
        <v>14.541399999999999</v>
      </c>
      <c r="K89" s="231">
        <v>6.0914999999999999</v>
      </c>
      <c r="L89" s="231">
        <v>11.320399999999999</v>
      </c>
      <c r="M89" s="231">
        <v>7.3193000000000001</v>
      </c>
      <c r="N89" s="231">
        <v>0</v>
      </c>
      <c r="O89" s="231">
        <v>0</v>
      </c>
      <c r="P89" s="231">
        <v>0</v>
      </c>
    </row>
    <row r="90" spans="1:16" s="252" customFormat="1" ht="15">
      <c r="A90" s="247">
        <v>15</v>
      </c>
      <c r="B90" s="231">
        <v>0</v>
      </c>
      <c r="C90" s="231">
        <v>0</v>
      </c>
      <c r="D90" s="231">
        <v>16.910599999999999</v>
      </c>
      <c r="E90" s="231">
        <v>5.5242000000000004</v>
      </c>
      <c r="F90" s="231">
        <v>13.0723</v>
      </c>
      <c r="G90" s="231">
        <v>6.7849000000000004</v>
      </c>
      <c r="H90" s="231">
        <v>13.223000000000001</v>
      </c>
      <c r="I90" s="231">
        <v>6.1694000000000004</v>
      </c>
      <c r="J90" s="231">
        <v>13.8224</v>
      </c>
      <c r="K90" s="231">
        <v>5.8738999999999999</v>
      </c>
      <c r="L90" s="231">
        <v>11.206300000000001</v>
      </c>
      <c r="M90" s="231">
        <v>7.2049000000000003</v>
      </c>
      <c r="N90" s="231">
        <v>0</v>
      </c>
      <c r="O90" s="231">
        <v>0</v>
      </c>
      <c r="P90" s="231">
        <v>0</v>
      </c>
    </row>
    <row r="91" spans="1:16" s="252" customFormat="1" ht="15">
      <c r="A91" s="247">
        <v>16</v>
      </c>
      <c r="B91" s="231">
        <v>0</v>
      </c>
      <c r="C91" s="231">
        <v>0</v>
      </c>
      <c r="D91" s="231">
        <v>16.227499999999999</v>
      </c>
      <c r="E91" s="231">
        <v>5.3196000000000003</v>
      </c>
      <c r="F91" s="231">
        <v>11.871700000000001</v>
      </c>
      <c r="G91" s="231">
        <v>6.5335999999999999</v>
      </c>
      <c r="H91" s="231">
        <v>12.2326</v>
      </c>
      <c r="I91" s="231">
        <v>5.9409000000000001</v>
      </c>
      <c r="J91" s="231">
        <v>13.103300000000001</v>
      </c>
      <c r="K91" s="231">
        <v>5.6563999999999997</v>
      </c>
      <c r="L91" s="231">
        <v>11.0922</v>
      </c>
      <c r="M91" s="231">
        <v>7.0906000000000002</v>
      </c>
      <c r="N91" s="231">
        <v>0</v>
      </c>
      <c r="O91" s="231">
        <v>0</v>
      </c>
      <c r="P91" s="231">
        <v>0</v>
      </c>
    </row>
    <row r="92" spans="1:16" s="252" customFormat="1" ht="15">
      <c r="A92" s="247">
        <v>17</v>
      </c>
      <c r="B92" s="231">
        <v>0</v>
      </c>
      <c r="C92" s="231">
        <v>0</v>
      </c>
      <c r="D92" s="231">
        <v>15.544499999999999</v>
      </c>
      <c r="E92" s="231">
        <v>5.1150000000000002</v>
      </c>
      <c r="F92" s="231">
        <v>10.671099999999999</v>
      </c>
      <c r="G92" s="231">
        <v>6.2823000000000002</v>
      </c>
      <c r="H92" s="231">
        <v>11.242100000000001</v>
      </c>
      <c r="I92" s="231">
        <v>5.7123999999999997</v>
      </c>
      <c r="J92" s="231">
        <v>12.3843</v>
      </c>
      <c r="K92" s="231">
        <v>5.4387999999999996</v>
      </c>
      <c r="L92" s="231">
        <v>10.9781</v>
      </c>
      <c r="M92" s="231">
        <v>6.9762000000000004</v>
      </c>
      <c r="N92" s="231">
        <v>0</v>
      </c>
      <c r="O92" s="231">
        <v>0</v>
      </c>
      <c r="P92" s="231">
        <v>0</v>
      </c>
    </row>
    <row r="93" spans="1:16" s="252" customFormat="1" ht="15">
      <c r="A93" s="247">
        <v>18</v>
      </c>
      <c r="B93" s="231">
        <v>0</v>
      </c>
      <c r="C93" s="231">
        <v>0</v>
      </c>
      <c r="D93" s="231">
        <v>14.8614</v>
      </c>
      <c r="E93" s="231">
        <v>4.9104000000000001</v>
      </c>
      <c r="F93" s="231">
        <v>9.4704999999999995</v>
      </c>
      <c r="G93" s="231">
        <v>6.0311000000000003</v>
      </c>
      <c r="H93" s="231">
        <v>10.2517</v>
      </c>
      <c r="I93" s="231">
        <v>5.4839000000000002</v>
      </c>
      <c r="J93" s="231">
        <v>11.6653</v>
      </c>
      <c r="K93" s="231">
        <v>5.2213000000000003</v>
      </c>
      <c r="L93" s="231">
        <v>10.864000000000001</v>
      </c>
      <c r="M93" s="231">
        <v>6.8619000000000003</v>
      </c>
      <c r="N93" s="231">
        <v>11.913600000000001</v>
      </c>
      <c r="O93" s="231">
        <v>5.6013999999999999</v>
      </c>
      <c r="P93" s="231">
        <v>0</v>
      </c>
    </row>
    <row r="94" spans="1:16" s="252" customFormat="1" ht="15">
      <c r="A94" s="247">
        <v>19</v>
      </c>
      <c r="B94" s="231">
        <v>0</v>
      </c>
      <c r="C94" s="231">
        <v>0</v>
      </c>
      <c r="D94" s="231">
        <v>15.990600000000001</v>
      </c>
      <c r="E94" s="231">
        <v>4.8089000000000004</v>
      </c>
      <c r="F94" s="231">
        <v>10.237399999999999</v>
      </c>
      <c r="G94" s="231">
        <v>5.8205</v>
      </c>
      <c r="H94" s="231">
        <v>9.9045000000000005</v>
      </c>
      <c r="I94" s="231">
        <v>5.3341000000000003</v>
      </c>
      <c r="J94" s="231">
        <v>11.450100000000001</v>
      </c>
      <c r="K94" s="231">
        <v>5.125</v>
      </c>
      <c r="L94" s="231">
        <v>10.562200000000001</v>
      </c>
      <c r="M94" s="231">
        <v>6.7891000000000004</v>
      </c>
      <c r="N94" s="231">
        <v>11.582700000000001</v>
      </c>
      <c r="O94" s="231">
        <v>5.4458000000000002</v>
      </c>
      <c r="P94" s="231">
        <v>0</v>
      </c>
    </row>
    <row r="95" spans="1:16" s="252" customFormat="1" ht="15">
      <c r="A95" s="247">
        <v>20</v>
      </c>
      <c r="B95" s="231">
        <v>0</v>
      </c>
      <c r="C95" s="231">
        <v>0</v>
      </c>
      <c r="D95" s="231">
        <v>17.119700000000002</v>
      </c>
      <c r="E95" s="231">
        <v>4.7074999999999996</v>
      </c>
      <c r="F95" s="231">
        <v>11.0044</v>
      </c>
      <c r="G95" s="231">
        <v>5.6098999999999997</v>
      </c>
      <c r="H95" s="231">
        <v>9.5571999999999999</v>
      </c>
      <c r="I95" s="231">
        <v>5.1843000000000004</v>
      </c>
      <c r="J95" s="231">
        <v>11.234999999999999</v>
      </c>
      <c r="K95" s="231">
        <v>5.0286999999999997</v>
      </c>
      <c r="L95" s="231">
        <v>10.260400000000001</v>
      </c>
      <c r="M95" s="231">
        <v>6.7163000000000004</v>
      </c>
      <c r="N95" s="231">
        <v>11.2517</v>
      </c>
      <c r="O95" s="231">
        <v>5.2901999999999996</v>
      </c>
      <c r="P95" s="231">
        <v>0</v>
      </c>
    </row>
    <row r="96" spans="1:16" s="252" customFormat="1" ht="15">
      <c r="A96" s="247">
        <v>21</v>
      </c>
      <c r="B96" s="231">
        <v>0</v>
      </c>
      <c r="C96" s="231">
        <v>0</v>
      </c>
      <c r="D96" s="231">
        <v>20.073699999999999</v>
      </c>
      <c r="E96" s="231">
        <v>5.0666000000000002</v>
      </c>
      <c r="F96" s="231">
        <v>12.948399999999999</v>
      </c>
      <c r="G96" s="231">
        <v>5.9391999999999996</v>
      </c>
      <c r="H96" s="231">
        <v>10.131</v>
      </c>
      <c r="I96" s="231">
        <v>5.5380000000000003</v>
      </c>
      <c r="J96" s="231">
        <v>12.1218</v>
      </c>
      <c r="K96" s="231">
        <v>5.4256000000000002</v>
      </c>
      <c r="L96" s="231">
        <v>10.954599999999999</v>
      </c>
      <c r="M96" s="231">
        <v>7.3078000000000003</v>
      </c>
      <c r="N96" s="231">
        <v>12.0129</v>
      </c>
      <c r="O96" s="231">
        <v>5.6481000000000003</v>
      </c>
      <c r="P96" s="231">
        <v>0</v>
      </c>
    </row>
    <row r="97" spans="1:16" s="252" customFormat="1" ht="15">
      <c r="A97" s="247">
        <v>22</v>
      </c>
      <c r="B97" s="231">
        <v>0</v>
      </c>
      <c r="C97" s="231">
        <v>0</v>
      </c>
      <c r="D97" s="231">
        <v>21.315799999999999</v>
      </c>
      <c r="E97" s="231">
        <v>4.9550000000000001</v>
      </c>
      <c r="F97" s="231">
        <v>13.792</v>
      </c>
      <c r="G97" s="231">
        <v>5.7076000000000002</v>
      </c>
      <c r="H97" s="231">
        <v>9.7490000000000006</v>
      </c>
      <c r="I97" s="231">
        <v>5.3731999999999998</v>
      </c>
      <c r="J97" s="231">
        <v>11.8851</v>
      </c>
      <c r="K97" s="231">
        <v>5.3196000000000003</v>
      </c>
      <c r="L97" s="231">
        <v>10.6226</v>
      </c>
      <c r="M97" s="231">
        <v>7.2278000000000002</v>
      </c>
      <c r="N97" s="231">
        <v>11.648899999999999</v>
      </c>
      <c r="O97" s="231">
        <v>5.4768999999999997</v>
      </c>
      <c r="P97" s="231">
        <v>0</v>
      </c>
    </row>
    <row r="98" spans="1:16" s="252" customFormat="1" ht="15">
      <c r="A98" s="247">
        <v>23</v>
      </c>
      <c r="B98" s="231">
        <v>0</v>
      </c>
      <c r="C98" s="231">
        <v>0</v>
      </c>
      <c r="D98" s="231">
        <v>22.5579</v>
      </c>
      <c r="E98" s="231">
        <v>4.8433999999999999</v>
      </c>
      <c r="F98" s="231">
        <v>14.6356</v>
      </c>
      <c r="G98" s="231">
        <v>5.4759000000000002</v>
      </c>
      <c r="H98" s="231">
        <v>9.3670000000000009</v>
      </c>
      <c r="I98" s="231">
        <v>5.2084000000000001</v>
      </c>
      <c r="J98" s="231">
        <v>11.648400000000001</v>
      </c>
      <c r="K98" s="231">
        <v>5.2137000000000002</v>
      </c>
      <c r="L98" s="231">
        <v>10.290699999999999</v>
      </c>
      <c r="M98" s="231">
        <v>7.1477000000000004</v>
      </c>
      <c r="N98" s="231">
        <v>11.284800000000001</v>
      </c>
      <c r="O98" s="231">
        <v>5.3057999999999996</v>
      </c>
      <c r="P98" s="231">
        <v>0</v>
      </c>
    </row>
    <row r="99" spans="1:16" s="252" customFormat="1" ht="15">
      <c r="A99" s="247">
        <v>24</v>
      </c>
      <c r="B99" s="231">
        <v>0</v>
      </c>
      <c r="C99" s="231">
        <v>0</v>
      </c>
      <c r="D99" s="231">
        <v>23.799900000000001</v>
      </c>
      <c r="E99" s="231">
        <v>4.7317999999999998</v>
      </c>
      <c r="F99" s="231">
        <v>15.4793</v>
      </c>
      <c r="G99" s="231">
        <v>5.2443</v>
      </c>
      <c r="H99" s="231">
        <v>8.9850999999999992</v>
      </c>
      <c r="I99" s="231">
        <v>5.0437000000000003</v>
      </c>
      <c r="J99" s="231">
        <v>11.4117</v>
      </c>
      <c r="K99" s="231">
        <v>5.1078000000000001</v>
      </c>
      <c r="L99" s="231">
        <v>9.9588000000000001</v>
      </c>
      <c r="M99" s="231">
        <v>7.0677000000000003</v>
      </c>
      <c r="N99" s="231">
        <v>10.9208</v>
      </c>
      <c r="O99" s="231">
        <v>5.1345999999999998</v>
      </c>
      <c r="P99" s="231">
        <v>0</v>
      </c>
    </row>
    <row r="100" spans="1:16" s="252" customFormat="1" ht="15">
      <c r="A100" s="247">
        <v>25</v>
      </c>
      <c r="B100" s="231">
        <v>0</v>
      </c>
      <c r="C100" s="231">
        <v>0</v>
      </c>
      <c r="D100" s="231">
        <v>25.042000000000002</v>
      </c>
      <c r="E100" s="231">
        <v>4.6200999999999999</v>
      </c>
      <c r="F100" s="231">
        <v>16.322900000000001</v>
      </c>
      <c r="G100" s="231">
        <v>5.0125999999999999</v>
      </c>
      <c r="H100" s="231">
        <v>8.6030999999999995</v>
      </c>
      <c r="I100" s="231">
        <v>4.8788999999999998</v>
      </c>
      <c r="J100" s="231">
        <v>11.175000000000001</v>
      </c>
      <c r="K100" s="231">
        <v>5.0018000000000002</v>
      </c>
      <c r="L100" s="231">
        <v>9.6267999999999994</v>
      </c>
      <c r="M100" s="231">
        <v>6.9875999999999996</v>
      </c>
      <c r="N100" s="231">
        <v>10.556800000000001</v>
      </c>
      <c r="O100" s="231">
        <v>4.9634999999999998</v>
      </c>
      <c r="P100" s="231">
        <v>0</v>
      </c>
    </row>
    <row r="101" spans="1:16" s="252" customFormat="1" ht="15">
      <c r="A101" s="247">
        <v>26</v>
      </c>
      <c r="B101" s="231">
        <v>0</v>
      </c>
      <c r="C101" s="231">
        <v>0</v>
      </c>
      <c r="D101" s="231">
        <v>26.284099999999999</v>
      </c>
      <c r="E101" s="231">
        <v>4.5084999999999997</v>
      </c>
      <c r="F101" s="231">
        <v>17.166499999999999</v>
      </c>
      <c r="G101" s="231">
        <v>4.7809999999999997</v>
      </c>
      <c r="H101" s="231">
        <v>8.2210999999999999</v>
      </c>
      <c r="I101" s="231">
        <v>4.7141000000000002</v>
      </c>
      <c r="J101" s="231">
        <v>10.9383</v>
      </c>
      <c r="K101" s="231">
        <v>4.8959000000000001</v>
      </c>
      <c r="L101" s="231">
        <v>9.2949000000000002</v>
      </c>
      <c r="M101" s="231">
        <v>6.9074999999999998</v>
      </c>
      <c r="N101" s="231">
        <v>10.1927</v>
      </c>
      <c r="O101" s="231">
        <v>4.7923</v>
      </c>
      <c r="P101" s="231">
        <v>0</v>
      </c>
    </row>
    <row r="102" spans="1:16" s="252" customFormat="1" ht="15">
      <c r="A102" s="247">
        <v>27</v>
      </c>
      <c r="B102" s="231">
        <v>0</v>
      </c>
      <c r="C102" s="231">
        <v>0</v>
      </c>
      <c r="D102" s="231">
        <v>27.5261</v>
      </c>
      <c r="E102" s="231">
        <v>4.3968999999999996</v>
      </c>
      <c r="F102" s="231">
        <v>18.010100000000001</v>
      </c>
      <c r="G102" s="231">
        <v>4.5492999999999997</v>
      </c>
      <c r="H102" s="231">
        <v>7.8391999999999999</v>
      </c>
      <c r="I102" s="231">
        <v>4.5494000000000003</v>
      </c>
      <c r="J102" s="231">
        <v>10.701599999999999</v>
      </c>
      <c r="K102" s="231">
        <v>4.7899000000000003</v>
      </c>
      <c r="L102" s="231">
        <v>8.9629999999999992</v>
      </c>
      <c r="M102" s="231">
        <v>6.8274999999999997</v>
      </c>
      <c r="N102" s="231">
        <v>9.8286999999999995</v>
      </c>
      <c r="O102" s="231">
        <v>4.6212</v>
      </c>
      <c r="P102" s="231">
        <v>0</v>
      </c>
    </row>
    <row r="103" spans="1:16" s="252" customFormat="1" ht="15">
      <c r="A103" s="247">
        <v>28</v>
      </c>
      <c r="B103" s="231">
        <v>0</v>
      </c>
      <c r="C103" s="231">
        <v>0</v>
      </c>
      <c r="D103" s="231">
        <v>28.7682</v>
      </c>
      <c r="E103" s="231">
        <v>4.2853000000000003</v>
      </c>
      <c r="F103" s="231">
        <v>18.8537</v>
      </c>
      <c r="G103" s="231">
        <v>4.3177000000000003</v>
      </c>
      <c r="H103" s="231">
        <v>7.4572000000000003</v>
      </c>
      <c r="I103" s="231">
        <v>4.3845999999999998</v>
      </c>
      <c r="J103" s="231">
        <v>10.4649</v>
      </c>
      <c r="K103" s="231">
        <v>4.6840000000000002</v>
      </c>
      <c r="L103" s="231">
        <v>8.6311</v>
      </c>
      <c r="M103" s="231">
        <v>6.7473999999999998</v>
      </c>
      <c r="N103" s="231">
        <v>9.4647000000000006</v>
      </c>
      <c r="O103" s="231">
        <v>4.45</v>
      </c>
      <c r="P103" s="231">
        <v>0</v>
      </c>
    </row>
    <row r="104" spans="1:16" s="252" customFormat="1" ht="15">
      <c r="A104" s="247">
        <v>29</v>
      </c>
      <c r="B104" s="231">
        <v>0</v>
      </c>
      <c r="C104" s="231">
        <v>0</v>
      </c>
      <c r="D104" s="231">
        <v>30.010300000000001</v>
      </c>
      <c r="E104" s="231">
        <v>4.1737000000000002</v>
      </c>
      <c r="F104" s="231">
        <v>19.697299999999998</v>
      </c>
      <c r="G104" s="231">
        <v>4.0860000000000003</v>
      </c>
      <c r="H104" s="231">
        <v>7.0751999999999997</v>
      </c>
      <c r="I104" s="231">
        <v>4.2198000000000002</v>
      </c>
      <c r="J104" s="231">
        <v>10.228199999999999</v>
      </c>
      <c r="K104" s="231">
        <v>4.5780000000000003</v>
      </c>
      <c r="L104" s="231">
        <v>8.2990999999999993</v>
      </c>
      <c r="M104" s="231">
        <v>6.6673</v>
      </c>
      <c r="N104" s="231">
        <v>9.1006999999999998</v>
      </c>
      <c r="O104" s="231">
        <v>4.2789000000000001</v>
      </c>
      <c r="P104" s="231">
        <v>0</v>
      </c>
    </row>
    <row r="105" spans="1:16" s="252" customFormat="1" ht="15">
      <c r="A105" s="247">
        <v>30</v>
      </c>
      <c r="B105" s="231">
        <v>0</v>
      </c>
      <c r="C105" s="231">
        <v>0</v>
      </c>
      <c r="D105" s="231">
        <v>31.252300000000002</v>
      </c>
      <c r="E105" s="231">
        <v>4.0621</v>
      </c>
      <c r="F105" s="231">
        <v>20.541</v>
      </c>
      <c r="G105" s="231">
        <v>3.8544</v>
      </c>
      <c r="H105" s="231">
        <v>6.6932999999999998</v>
      </c>
      <c r="I105" s="231">
        <v>4.0549999999999997</v>
      </c>
      <c r="J105" s="231">
        <v>9.9915000000000003</v>
      </c>
      <c r="K105" s="231">
        <v>4.4721000000000002</v>
      </c>
      <c r="L105" s="231">
        <v>7.9672000000000001</v>
      </c>
      <c r="M105" s="231">
        <v>6.5872999999999999</v>
      </c>
      <c r="N105" s="231">
        <v>8.7365999999999993</v>
      </c>
      <c r="O105" s="231">
        <v>4.1077000000000004</v>
      </c>
      <c r="P105" s="231">
        <v>0</v>
      </c>
    </row>
    <row r="106" spans="1:16" s="252" customFormat="1" ht="15">
      <c r="A106" s="247">
        <v>31</v>
      </c>
      <c r="B106" s="231">
        <v>0</v>
      </c>
      <c r="C106" s="231">
        <v>0</v>
      </c>
      <c r="D106" s="231">
        <v>29.581600000000002</v>
      </c>
      <c r="E106" s="231">
        <v>4.0430000000000001</v>
      </c>
      <c r="F106" s="231">
        <v>19.952999999999999</v>
      </c>
      <c r="G106" s="231">
        <v>3.8489</v>
      </c>
      <c r="H106" s="231">
        <v>6.6401000000000003</v>
      </c>
      <c r="I106" s="231">
        <v>4.0468000000000002</v>
      </c>
      <c r="J106" s="231">
        <v>9.8587000000000007</v>
      </c>
      <c r="K106" s="231">
        <v>4.4127000000000001</v>
      </c>
      <c r="L106" s="231">
        <v>8.0991</v>
      </c>
      <c r="M106" s="231">
        <v>6.5072000000000001</v>
      </c>
      <c r="N106" s="231">
        <v>8.5717999999999996</v>
      </c>
      <c r="O106" s="231">
        <v>4.1059999999999999</v>
      </c>
      <c r="P106" s="231">
        <v>0</v>
      </c>
    </row>
    <row r="107" spans="1:16" s="252" customFormat="1" ht="15">
      <c r="A107" s="247">
        <v>32</v>
      </c>
      <c r="B107" s="231">
        <v>0</v>
      </c>
      <c r="C107" s="231">
        <v>0</v>
      </c>
      <c r="D107" s="231">
        <v>27.910900000000002</v>
      </c>
      <c r="E107" s="231">
        <v>4.0239000000000003</v>
      </c>
      <c r="F107" s="231">
        <v>19.364999999999998</v>
      </c>
      <c r="G107" s="231">
        <v>3.8433999999999999</v>
      </c>
      <c r="H107" s="231">
        <v>6.5869999999999997</v>
      </c>
      <c r="I107" s="231">
        <v>4.0387000000000004</v>
      </c>
      <c r="J107" s="231">
        <v>9.7258999999999993</v>
      </c>
      <c r="K107" s="231">
        <v>4.3532000000000002</v>
      </c>
      <c r="L107" s="231">
        <v>8.2310999999999996</v>
      </c>
      <c r="M107" s="231">
        <v>6.4271000000000003</v>
      </c>
      <c r="N107" s="231">
        <v>8.407</v>
      </c>
      <c r="O107" s="231">
        <v>4.1043000000000003</v>
      </c>
      <c r="P107" s="231">
        <v>0</v>
      </c>
    </row>
    <row r="108" spans="1:16" s="252" customFormat="1" ht="15">
      <c r="A108" s="247">
        <v>33</v>
      </c>
      <c r="B108" s="231">
        <v>0</v>
      </c>
      <c r="C108" s="231">
        <v>0</v>
      </c>
      <c r="D108" s="231">
        <v>28.8643</v>
      </c>
      <c r="E108" s="231">
        <v>4.2251000000000003</v>
      </c>
      <c r="F108" s="231">
        <v>20.654800000000002</v>
      </c>
      <c r="G108" s="231">
        <v>4.0490000000000004</v>
      </c>
      <c r="H108" s="231">
        <v>7.1871999999999998</v>
      </c>
      <c r="I108" s="231">
        <v>4.2521000000000004</v>
      </c>
      <c r="J108" s="231">
        <v>10.5525</v>
      </c>
      <c r="K108" s="231">
        <v>4.53</v>
      </c>
      <c r="L108" s="231">
        <v>9.1992999999999991</v>
      </c>
      <c r="M108" s="231">
        <v>6.6962000000000002</v>
      </c>
      <c r="N108" s="231">
        <v>9.0664999999999996</v>
      </c>
      <c r="O108" s="231">
        <v>4.3282999999999996</v>
      </c>
      <c r="P108" s="231">
        <v>0</v>
      </c>
    </row>
    <row r="109" spans="1:16" s="252" customFormat="1" ht="15">
      <c r="A109" s="247">
        <v>34</v>
      </c>
      <c r="B109" s="231">
        <v>0</v>
      </c>
      <c r="C109" s="231">
        <v>0</v>
      </c>
      <c r="D109" s="231">
        <v>27.026499999999999</v>
      </c>
      <c r="E109" s="231">
        <v>4.2050000000000001</v>
      </c>
      <c r="F109" s="231">
        <v>20.007999999999999</v>
      </c>
      <c r="G109" s="231">
        <v>4.0431999999999997</v>
      </c>
      <c r="H109" s="231">
        <v>7.1287000000000003</v>
      </c>
      <c r="I109" s="231">
        <v>4.2435</v>
      </c>
      <c r="J109" s="231">
        <v>10.4064</v>
      </c>
      <c r="K109" s="231">
        <v>4.4672000000000001</v>
      </c>
      <c r="L109" s="231">
        <v>9.3445</v>
      </c>
      <c r="M109" s="231">
        <v>6.6116999999999999</v>
      </c>
      <c r="N109" s="231">
        <v>8.8851999999999993</v>
      </c>
      <c r="O109" s="231">
        <v>4.3265000000000002</v>
      </c>
      <c r="P109" s="231">
        <v>0</v>
      </c>
    </row>
    <row r="110" spans="1:16" s="252" customFormat="1" ht="15">
      <c r="A110" s="247">
        <v>35</v>
      </c>
      <c r="B110" s="231">
        <v>0</v>
      </c>
      <c r="C110" s="231">
        <v>0</v>
      </c>
      <c r="D110" s="231">
        <v>25.188700000000001</v>
      </c>
      <c r="E110" s="231">
        <v>4.1848999999999998</v>
      </c>
      <c r="F110" s="231">
        <v>19.3613</v>
      </c>
      <c r="G110" s="231">
        <v>4.0373999999999999</v>
      </c>
      <c r="H110" s="231">
        <v>7.0701999999999998</v>
      </c>
      <c r="I110" s="231">
        <v>4.2347999999999999</v>
      </c>
      <c r="J110" s="231">
        <v>10.260300000000001</v>
      </c>
      <c r="K110" s="231">
        <v>4.4044999999999996</v>
      </c>
      <c r="L110" s="231">
        <v>9.4895999999999994</v>
      </c>
      <c r="M110" s="231">
        <v>6.5271999999999997</v>
      </c>
      <c r="N110" s="231">
        <v>8.7039000000000009</v>
      </c>
      <c r="O110" s="231">
        <v>4.3247</v>
      </c>
      <c r="P110" s="231">
        <v>0</v>
      </c>
    </row>
    <row r="111" spans="1:16" s="252" customFormat="1" ht="15">
      <c r="A111" s="247">
        <v>36</v>
      </c>
      <c r="B111" s="231">
        <v>0</v>
      </c>
      <c r="C111" s="231">
        <v>0</v>
      </c>
      <c r="D111" s="231">
        <v>23.350999999999999</v>
      </c>
      <c r="E111" s="231">
        <v>4.1647999999999996</v>
      </c>
      <c r="F111" s="231">
        <v>18.714500000000001</v>
      </c>
      <c r="G111" s="231">
        <v>4.0316000000000001</v>
      </c>
      <c r="H111" s="231">
        <v>7.0118</v>
      </c>
      <c r="I111" s="231">
        <v>4.2262000000000004</v>
      </c>
      <c r="J111" s="231">
        <v>10.1142</v>
      </c>
      <c r="K111" s="231">
        <v>4.3418000000000001</v>
      </c>
      <c r="L111" s="231">
        <v>9.6347000000000005</v>
      </c>
      <c r="M111" s="231">
        <v>6.4428000000000001</v>
      </c>
      <c r="N111" s="231">
        <v>8.5226000000000006</v>
      </c>
      <c r="O111" s="231">
        <v>4.3228999999999997</v>
      </c>
      <c r="P111" s="231">
        <v>0</v>
      </c>
    </row>
    <row r="112" spans="1:16" s="252" customFormat="1" ht="15">
      <c r="A112" s="247">
        <v>37</v>
      </c>
      <c r="B112" s="231">
        <v>0</v>
      </c>
      <c r="C112" s="231">
        <v>0</v>
      </c>
      <c r="D112" s="231">
        <v>21.513200000000001</v>
      </c>
      <c r="E112" s="231">
        <v>4.1447000000000003</v>
      </c>
      <c r="F112" s="231">
        <v>18.067799999999998</v>
      </c>
      <c r="G112" s="231">
        <v>4.0258000000000003</v>
      </c>
      <c r="H112" s="231">
        <v>6.9532999999999996</v>
      </c>
      <c r="I112" s="231">
        <v>4.2175000000000002</v>
      </c>
      <c r="J112" s="231">
        <v>9.9681999999999995</v>
      </c>
      <c r="K112" s="231">
        <v>4.2790999999999997</v>
      </c>
      <c r="L112" s="231">
        <v>9.7798999999999996</v>
      </c>
      <c r="M112" s="231">
        <v>6.3582999999999998</v>
      </c>
      <c r="N112" s="231">
        <v>8.3414000000000001</v>
      </c>
      <c r="O112" s="231">
        <v>4.3211000000000004</v>
      </c>
      <c r="P112" s="231">
        <v>0</v>
      </c>
    </row>
    <row r="113" spans="1:16" s="252" customFormat="1" ht="15">
      <c r="A113" s="247">
        <v>38</v>
      </c>
      <c r="B113" s="231">
        <v>0</v>
      </c>
      <c r="C113" s="231">
        <v>0</v>
      </c>
      <c r="D113" s="231">
        <v>19.6754</v>
      </c>
      <c r="E113" s="231">
        <v>4.1246</v>
      </c>
      <c r="F113" s="231">
        <v>17.420999999999999</v>
      </c>
      <c r="G113" s="231">
        <v>4.0199999999999996</v>
      </c>
      <c r="H113" s="231">
        <v>6.8948</v>
      </c>
      <c r="I113" s="231">
        <v>4.2088999999999999</v>
      </c>
      <c r="J113" s="231">
        <v>9.8221000000000007</v>
      </c>
      <c r="K113" s="231">
        <v>4.2164000000000001</v>
      </c>
      <c r="L113" s="231">
        <v>9.9250000000000007</v>
      </c>
      <c r="M113" s="231">
        <v>6.2737999999999996</v>
      </c>
      <c r="N113" s="231">
        <v>8.1600999999999999</v>
      </c>
      <c r="O113" s="231">
        <v>4.3193000000000001</v>
      </c>
      <c r="P113" s="231">
        <v>0</v>
      </c>
    </row>
    <row r="114" spans="1:16" s="252" customFormat="1" ht="15">
      <c r="A114" s="247">
        <v>39</v>
      </c>
      <c r="B114" s="231">
        <v>0</v>
      </c>
      <c r="C114" s="231">
        <v>0</v>
      </c>
      <c r="D114" s="231">
        <v>17.837700000000002</v>
      </c>
      <c r="E114" s="231">
        <v>4.1044999999999998</v>
      </c>
      <c r="F114" s="231">
        <v>16.7743</v>
      </c>
      <c r="G114" s="231">
        <v>4.0141999999999998</v>
      </c>
      <c r="H114" s="231">
        <v>6.8362999999999996</v>
      </c>
      <c r="I114" s="231">
        <v>4.2003000000000004</v>
      </c>
      <c r="J114" s="231">
        <v>9.6760000000000002</v>
      </c>
      <c r="K114" s="231">
        <v>4.1536999999999997</v>
      </c>
      <c r="L114" s="231">
        <v>10.0702</v>
      </c>
      <c r="M114" s="231">
        <v>6.1894</v>
      </c>
      <c r="N114" s="231">
        <v>7.9787999999999997</v>
      </c>
      <c r="O114" s="231">
        <v>4.3174999999999999</v>
      </c>
      <c r="P114" s="231">
        <v>0</v>
      </c>
    </row>
    <row r="115" spans="1:16" s="252" customFormat="1" ht="15">
      <c r="A115" s="247">
        <v>40</v>
      </c>
      <c r="B115" s="231">
        <v>0</v>
      </c>
      <c r="C115" s="231">
        <v>0</v>
      </c>
      <c r="D115" s="231">
        <v>15.9999</v>
      </c>
      <c r="E115" s="231">
        <v>4.0842999999999998</v>
      </c>
      <c r="F115" s="231">
        <v>16.127500000000001</v>
      </c>
      <c r="G115" s="231">
        <v>4.0084</v>
      </c>
      <c r="H115" s="231">
        <v>6.7778999999999998</v>
      </c>
      <c r="I115" s="231">
        <v>4.1916000000000002</v>
      </c>
      <c r="J115" s="231">
        <v>9.5298999999999996</v>
      </c>
      <c r="K115" s="231">
        <v>4.0910000000000002</v>
      </c>
      <c r="L115" s="231">
        <v>10.215299999999999</v>
      </c>
      <c r="M115" s="231">
        <v>6.1048999999999998</v>
      </c>
      <c r="N115" s="231">
        <v>7.7975000000000003</v>
      </c>
      <c r="O115" s="231">
        <v>4.3158000000000003</v>
      </c>
      <c r="P115" s="231">
        <v>0</v>
      </c>
    </row>
    <row r="116" spans="1:16" s="252" customFormat="1" ht="15">
      <c r="A116" s="247">
        <v>41</v>
      </c>
      <c r="B116" s="231">
        <v>0</v>
      </c>
      <c r="C116" s="231">
        <v>0</v>
      </c>
      <c r="D116" s="231">
        <v>14.1622</v>
      </c>
      <c r="E116" s="231">
        <v>4.0641999999999996</v>
      </c>
      <c r="F116" s="231">
        <v>15.4808</v>
      </c>
      <c r="G116" s="231">
        <v>4.0026000000000002</v>
      </c>
      <c r="H116" s="231">
        <v>6.7194000000000003</v>
      </c>
      <c r="I116" s="231">
        <v>4.1829999999999998</v>
      </c>
      <c r="J116" s="231">
        <v>9.3839000000000006</v>
      </c>
      <c r="K116" s="231">
        <v>4.0282999999999998</v>
      </c>
      <c r="L116" s="231">
        <v>10.3604</v>
      </c>
      <c r="M116" s="231">
        <v>6.0204000000000004</v>
      </c>
      <c r="N116" s="231">
        <v>7.6162000000000001</v>
      </c>
      <c r="O116" s="231">
        <v>4.3140000000000001</v>
      </c>
      <c r="P116" s="231">
        <v>0</v>
      </c>
    </row>
    <row r="117" spans="1:16" s="252" customFormat="1" ht="15">
      <c r="A117" s="247">
        <v>42</v>
      </c>
      <c r="B117" s="231">
        <v>0</v>
      </c>
      <c r="C117" s="231">
        <v>0</v>
      </c>
      <c r="D117" s="231">
        <v>12.324400000000001</v>
      </c>
      <c r="E117" s="231">
        <v>4.0441000000000003</v>
      </c>
      <c r="F117" s="231">
        <v>14.834</v>
      </c>
      <c r="G117" s="231">
        <v>3.9967999999999999</v>
      </c>
      <c r="H117" s="231">
        <v>6.6608999999999998</v>
      </c>
      <c r="I117" s="231">
        <v>4.1742999999999997</v>
      </c>
      <c r="J117" s="231">
        <v>9.2378</v>
      </c>
      <c r="K117" s="231">
        <v>3.9655999999999998</v>
      </c>
      <c r="L117" s="231">
        <v>10.505599999999999</v>
      </c>
      <c r="M117" s="231">
        <v>5.9359999999999999</v>
      </c>
      <c r="N117" s="231">
        <v>7.4349999999999996</v>
      </c>
      <c r="O117" s="231">
        <v>4.3121999999999998</v>
      </c>
      <c r="P117" s="231">
        <v>0</v>
      </c>
    </row>
    <row r="118" spans="1:16" s="252" customFormat="1" ht="15">
      <c r="A118" s="247">
        <v>43</v>
      </c>
      <c r="B118" s="231">
        <v>0</v>
      </c>
      <c r="C118" s="231">
        <v>0</v>
      </c>
      <c r="D118" s="231">
        <v>12.086</v>
      </c>
      <c r="E118" s="231">
        <v>4.0343999999999998</v>
      </c>
      <c r="F118" s="231">
        <v>13.971500000000001</v>
      </c>
      <c r="G118" s="231">
        <v>3.9910999999999999</v>
      </c>
      <c r="H118" s="231">
        <v>6.6360000000000001</v>
      </c>
      <c r="I118" s="231">
        <v>4.1586999999999996</v>
      </c>
      <c r="J118" s="231">
        <v>8.9421999999999997</v>
      </c>
      <c r="K118" s="231">
        <v>3.9653</v>
      </c>
      <c r="L118" s="231">
        <v>10.443099999999999</v>
      </c>
      <c r="M118" s="231">
        <v>5.9203000000000001</v>
      </c>
      <c r="N118" s="231">
        <v>7.3173000000000004</v>
      </c>
      <c r="O118" s="231">
        <v>4.3074000000000003</v>
      </c>
      <c r="P118" s="231">
        <v>0</v>
      </c>
    </row>
    <row r="119" spans="1:16" s="252" customFormat="1" ht="15">
      <c r="A119" s="247">
        <v>44</v>
      </c>
      <c r="B119" s="231">
        <v>0</v>
      </c>
      <c r="C119" s="231">
        <v>0</v>
      </c>
      <c r="D119" s="231">
        <v>11.8476</v>
      </c>
      <c r="E119" s="231">
        <v>4.0246000000000004</v>
      </c>
      <c r="F119" s="231">
        <v>13.109</v>
      </c>
      <c r="G119" s="231">
        <v>3.9853000000000001</v>
      </c>
      <c r="H119" s="231">
        <v>6.6109999999999998</v>
      </c>
      <c r="I119" s="231">
        <v>4.1429999999999998</v>
      </c>
      <c r="J119" s="231">
        <v>8.6465999999999994</v>
      </c>
      <c r="K119" s="231">
        <v>3.9649999999999999</v>
      </c>
      <c r="L119" s="231">
        <v>10.380599999999999</v>
      </c>
      <c r="M119" s="231">
        <v>5.9047000000000001</v>
      </c>
      <c r="N119" s="231">
        <v>7.1997</v>
      </c>
      <c r="O119" s="231">
        <v>4.3026</v>
      </c>
      <c r="P119" s="231">
        <v>0</v>
      </c>
    </row>
    <row r="120" spans="1:16" s="252" customFormat="1" ht="15">
      <c r="A120" s="247">
        <v>45</v>
      </c>
      <c r="B120" s="231">
        <v>0</v>
      </c>
      <c r="C120" s="231">
        <v>0</v>
      </c>
      <c r="D120" s="231">
        <v>11.8414</v>
      </c>
      <c r="E120" s="231">
        <v>4.0952000000000002</v>
      </c>
      <c r="F120" s="231">
        <v>12.4915</v>
      </c>
      <c r="G120" s="231">
        <v>4.0590999999999999</v>
      </c>
      <c r="H120" s="231">
        <v>6.7178000000000004</v>
      </c>
      <c r="I120" s="231">
        <v>4.21</v>
      </c>
      <c r="J120" s="231">
        <v>8.5181000000000004</v>
      </c>
      <c r="K120" s="231">
        <v>4.0438999999999998</v>
      </c>
      <c r="L120" s="231">
        <v>10.5244</v>
      </c>
      <c r="M120" s="231">
        <v>6.0068000000000001</v>
      </c>
      <c r="N120" s="231">
        <v>7.2237</v>
      </c>
      <c r="O120" s="231">
        <v>4.3837999999999999</v>
      </c>
      <c r="P120" s="231">
        <v>0</v>
      </c>
    </row>
    <row r="121" spans="1:16" s="252" customFormat="1" ht="15">
      <c r="A121" s="247">
        <v>46</v>
      </c>
      <c r="B121" s="231">
        <v>0</v>
      </c>
      <c r="C121" s="231">
        <v>0</v>
      </c>
      <c r="D121" s="231">
        <v>11.5982</v>
      </c>
      <c r="E121" s="231">
        <v>4.0853000000000002</v>
      </c>
      <c r="F121" s="231">
        <v>11.611700000000001</v>
      </c>
      <c r="G121" s="231">
        <v>4.0530999999999997</v>
      </c>
      <c r="H121" s="231">
        <v>6.6923000000000004</v>
      </c>
      <c r="I121" s="231">
        <v>4.194</v>
      </c>
      <c r="J121" s="231">
        <v>8.2165999999999997</v>
      </c>
      <c r="K121" s="231">
        <v>4.0435999999999996</v>
      </c>
      <c r="L121" s="231">
        <v>10.460699999999999</v>
      </c>
      <c r="M121" s="231">
        <v>5.9908999999999999</v>
      </c>
      <c r="N121" s="231">
        <v>7.1036999999999999</v>
      </c>
      <c r="O121" s="231">
        <v>4.3788999999999998</v>
      </c>
      <c r="P121" s="231">
        <v>0</v>
      </c>
    </row>
    <row r="122" spans="1:16" s="252" customFormat="1" ht="15">
      <c r="A122" s="247">
        <v>47</v>
      </c>
      <c r="B122" s="231">
        <v>0</v>
      </c>
      <c r="C122" s="231">
        <v>0</v>
      </c>
      <c r="D122" s="231">
        <v>11.3551</v>
      </c>
      <c r="E122" s="231">
        <v>4.0754000000000001</v>
      </c>
      <c r="F122" s="231">
        <v>10.731999999999999</v>
      </c>
      <c r="G122" s="231">
        <v>4.0472000000000001</v>
      </c>
      <c r="H122" s="231">
        <v>6.6669</v>
      </c>
      <c r="I122" s="231">
        <v>4.1780999999999997</v>
      </c>
      <c r="J122" s="231">
        <v>7.9150999999999998</v>
      </c>
      <c r="K122" s="231">
        <v>4.0433000000000003</v>
      </c>
      <c r="L122" s="231">
        <v>10.3969</v>
      </c>
      <c r="M122" s="231">
        <v>5.9748999999999999</v>
      </c>
      <c r="N122" s="231">
        <v>6.9837999999999996</v>
      </c>
      <c r="O122" s="231">
        <v>4.3739999999999997</v>
      </c>
      <c r="P122" s="231">
        <v>0</v>
      </c>
    </row>
    <row r="123" spans="1:16" s="252" customFormat="1" ht="15">
      <c r="A123" s="247">
        <v>48</v>
      </c>
      <c r="B123" s="231">
        <v>0</v>
      </c>
      <c r="C123" s="231">
        <v>0</v>
      </c>
      <c r="D123" s="231">
        <v>11.1119</v>
      </c>
      <c r="E123" s="231">
        <v>4.0654000000000003</v>
      </c>
      <c r="F123" s="231">
        <v>9.8521999999999998</v>
      </c>
      <c r="G123" s="231">
        <v>4.0412999999999997</v>
      </c>
      <c r="H123" s="231">
        <v>6.6414</v>
      </c>
      <c r="I123" s="231">
        <v>4.1620999999999997</v>
      </c>
      <c r="J123" s="231">
        <v>7.6135999999999999</v>
      </c>
      <c r="K123" s="231">
        <v>4.0430000000000001</v>
      </c>
      <c r="L123" s="231">
        <v>10.3332</v>
      </c>
      <c r="M123" s="231">
        <v>5.9589999999999996</v>
      </c>
      <c r="N123" s="231">
        <v>6.8638000000000003</v>
      </c>
      <c r="O123" s="231">
        <v>4.3691000000000004</v>
      </c>
      <c r="P123" s="231">
        <v>0</v>
      </c>
    </row>
    <row r="124" spans="1:16" s="252" customFormat="1" ht="15">
      <c r="A124" s="247">
        <v>49</v>
      </c>
      <c r="B124" s="231">
        <v>0</v>
      </c>
      <c r="C124" s="231">
        <v>0</v>
      </c>
      <c r="D124" s="231">
        <v>10.8687</v>
      </c>
      <c r="E124" s="231">
        <v>4.0555000000000003</v>
      </c>
      <c r="F124" s="231">
        <v>8.9725000000000001</v>
      </c>
      <c r="G124" s="231">
        <v>4.0354000000000001</v>
      </c>
      <c r="H124" s="231">
        <v>6.6159999999999997</v>
      </c>
      <c r="I124" s="231">
        <v>4.1462000000000003</v>
      </c>
      <c r="J124" s="231">
        <v>7.3121</v>
      </c>
      <c r="K124" s="231">
        <v>4.0426000000000002</v>
      </c>
      <c r="L124" s="231">
        <v>10.269399999999999</v>
      </c>
      <c r="M124" s="231">
        <v>5.9429999999999996</v>
      </c>
      <c r="N124" s="231">
        <v>6.7438000000000002</v>
      </c>
      <c r="O124" s="231">
        <v>4.3642000000000003</v>
      </c>
      <c r="P124" s="231">
        <v>0</v>
      </c>
    </row>
    <row r="125" spans="1:16" s="252" customFormat="1" ht="15">
      <c r="A125" s="247">
        <v>50</v>
      </c>
      <c r="B125" s="231">
        <v>0</v>
      </c>
      <c r="C125" s="231">
        <v>0</v>
      </c>
      <c r="D125" s="231">
        <v>10.6256</v>
      </c>
      <c r="E125" s="231">
        <v>4.0456000000000003</v>
      </c>
      <c r="F125" s="231">
        <v>8.0928000000000004</v>
      </c>
      <c r="G125" s="231">
        <v>4.0294999999999996</v>
      </c>
      <c r="H125" s="231">
        <v>6.5904999999999996</v>
      </c>
      <c r="I125" s="231">
        <v>4.1302000000000003</v>
      </c>
      <c r="J125" s="231">
        <v>7.0106000000000002</v>
      </c>
      <c r="K125" s="231">
        <v>4.0423</v>
      </c>
      <c r="L125" s="231">
        <v>10.2057</v>
      </c>
      <c r="M125" s="231">
        <v>5.9271000000000003</v>
      </c>
      <c r="N125" s="231">
        <v>6.6238000000000001</v>
      </c>
      <c r="O125" s="231">
        <v>4.3593999999999999</v>
      </c>
      <c r="P125" s="231">
        <v>0</v>
      </c>
    </row>
    <row r="126" spans="1:16" s="252" customFormat="1" ht="15">
      <c r="A126" s="247">
        <v>51</v>
      </c>
      <c r="B126" s="231">
        <v>0</v>
      </c>
      <c r="C126" s="231">
        <v>0</v>
      </c>
      <c r="D126" s="231">
        <v>10.382400000000001</v>
      </c>
      <c r="E126" s="231">
        <v>4.0355999999999996</v>
      </c>
      <c r="F126" s="231">
        <v>7.2130000000000001</v>
      </c>
      <c r="G126" s="231">
        <v>4.0236000000000001</v>
      </c>
      <c r="H126" s="231">
        <v>6.5651000000000002</v>
      </c>
      <c r="I126" s="231">
        <v>4.1143000000000001</v>
      </c>
      <c r="J126" s="231">
        <v>6.7091000000000003</v>
      </c>
      <c r="K126" s="231">
        <v>4.0419999999999998</v>
      </c>
      <c r="L126" s="231">
        <v>10.1419</v>
      </c>
      <c r="M126" s="231">
        <v>5.9111000000000002</v>
      </c>
      <c r="N126" s="231">
        <v>6.5038</v>
      </c>
      <c r="O126" s="231">
        <v>4.3544999999999998</v>
      </c>
      <c r="P126" s="231">
        <v>0</v>
      </c>
    </row>
    <row r="127" spans="1:16" s="252" customFormat="1" ht="15">
      <c r="A127" s="247">
        <v>52</v>
      </c>
      <c r="B127" s="231">
        <v>0</v>
      </c>
      <c r="C127" s="231">
        <v>0</v>
      </c>
      <c r="D127" s="231">
        <v>10.1393</v>
      </c>
      <c r="E127" s="231">
        <v>4.0256999999999996</v>
      </c>
      <c r="F127" s="231">
        <v>6.3333000000000004</v>
      </c>
      <c r="G127" s="231">
        <v>4.0176999999999996</v>
      </c>
      <c r="H127" s="231">
        <v>6.5396000000000001</v>
      </c>
      <c r="I127" s="231">
        <v>4.0983000000000001</v>
      </c>
      <c r="J127" s="231">
        <v>6.4076000000000004</v>
      </c>
      <c r="K127" s="231">
        <v>4.0416999999999996</v>
      </c>
      <c r="L127" s="231">
        <v>10.078200000000001</v>
      </c>
      <c r="M127" s="231">
        <v>5.8952</v>
      </c>
      <c r="N127" s="231">
        <v>6.3838999999999997</v>
      </c>
      <c r="O127" s="231">
        <v>4.3495999999999997</v>
      </c>
      <c r="P127" s="231">
        <v>0</v>
      </c>
    </row>
    <row r="128" spans="1:16" s="252" customFormat="1" ht="15">
      <c r="A128" s="247">
        <v>53</v>
      </c>
      <c r="B128" s="231">
        <v>0</v>
      </c>
      <c r="C128" s="231">
        <v>0</v>
      </c>
      <c r="D128" s="231">
        <v>9.8961000000000006</v>
      </c>
      <c r="E128" s="231">
        <v>4.0157999999999996</v>
      </c>
      <c r="F128" s="231">
        <v>5.4535999999999998</v>
      </c>
      <c r="G128" s="231">
        <v>4.0118</v>
      </c>
      <c r="H128" s="231">
        <v>6.5141999999999998</v>
      </c>
      <c r="I128" s="231">
        <v>4.0823</v>
      </c>
      <c r="J128" s="231">
        <v>6.1060999999999996</v>
      </c>
      <c r="K128" s="231">
        <v>4.0412999999999997</v>
      </c>
      <c r="L128" s="231">
        <v>10.0144</v>
      </c>
      <c r="M128" s="231">
        <v>5.8792</v>
      </c>
      <c r="N128" s="231">
        <v>6.2638999999999996</v>
      </c>
      <c r="O128" s="231">
        <v>4.3446999999999996</v>
      </c>
      <c r="P128" s="231">
        <v>0</v>
      </c>
    </row>
    <row r="129" spans="1:16" s="252" customFormat="1" ht="15">
      <c r="A129" s="247">
        <v>54</v>
      </c>
      <c r="B129" s="231">
        <v>0</v>
      </c>
      <c r="C129" s="231">
        <v>0</v>
      </c>
      <c r="D129" s="231">
        <v>9.6529000000000007</v>
      </c>
      <c r="E129" s="231">
        <v>4.0058999999999996</v>
      </c>
      <c r="F129" s="231">
        <v>4.5738000000000003</v>
      </c>
      <c r="G129" s="231">
        <v>4.0058999999999996</v>
      </c>
      <c r="H129" s="231">
        <v>6.4886999999999997</v>
      </c>
      <c r="I129" s="231">
        <v>4.0663999999999998</v>
      </c>
      <c r="J129" s="231">
        <v>5.8045999999999998</v>
      </c>
      <c r="K129" s="231">
        <v>4.0410000000000004</v>
      </c>
      <c r="L129" s="231">
        <v>9.9506999999999994</v>
      </c>
      <c r="M129" s="231">
        <v>5.8632999999999997</v>
      </c>
      <c r="N129" s="231">
        <v>6.1439000000000004</v>
      </c>
      <c r="O129" s="231">
        <v>4.3398000000000003</v>
      </c>
      <c r="P129" s="231">
        <v>0</v>
      </c>
    </row>
    <row r="130" spans="1:16" s="252" customFormat="1" ht="15">
      <c r="A130" s="247">
        <v>55</v>
      </c>
      <c r="B130" s="231">
        <v>0</v>
      </c>
      <c r="C130" s="231">
        <v>0</v>
      </c>
      <c r="D130" s="231">
        <v>9.6432000000000002</v>
      </c>
      <c r="E130" s="231">
        <v>3.7966000000000002</v>
      </c>
      <c r="F130" s="231">
        <v>4.5692000000000004</v>
      </c>
      <c r="G130" s="231">
        <v>4.0018000000000002</v>
      </c>
      <c r="H130" s="231">
        <v>6.4810999999999996</v>
      </c>
      <c r="I130" s="231">
        <v>4.0616000000000003</v>
      </c>
      <c r="J130" s="231">
        <v>5.7984999999999998</v>
      </c>
      <c r="K130" s="231">
        <v>4.0368000000000004</v>
      </c>
      <c r="L130" s="231">
        <v>9.7234999999999996</v>
      </c>
      <c r="M130" s="231">
        <v>5.8400999999999996</v>
      </c>
      <c r="N130" s="231">
        <v>6.0514000000000001</v>
      </c>
      <c r="O130" s="231">
        <v>4.3364000000000003</v>
      </c>
      <c r="P130" s="231">
        <v>0</v>
      </c>
    </row>
    <row r="131" spans="1:16" s="252" customFormat="1" ht="15">
      <c r="A131" s="247">
        <v>56</v>
      </c>
      <c r="B131" s="231">
        <v>0</v>
      </c>
      <c r="C131" s="231">
        <v>0</v>
      </c>
      <c r="D131" s="231">
        <v>9.6334</v>
      </c>
      <c r="E131" s="231">
        <v>3.5874000000000001</v>
      </c>
      <c r="F131" s="231">
        <v>4.5646000000000004</v>
      </c>
      <c r="G131" s="231">
        <v>3.9977999999999998</v>
      </c>
      <c r="H131" s="231">
        <v>6.4736000000000002</v>
      </c>
      <c r="I131" s="231">
        <v>4.0568999999999997</v>
      </c>
      <c r="J131" s="231">
        <v>5.7923999999999998</v>
      </c>
      <c r="K131" s="231">
        <v>4.0324999999999998</v>
      </c>
      <c r="L131" s="231">
        <v>9.4963999999999995</v>
      </c>
      <c r="M131" s="231">
        <v>5.8170000000000002</v>
      </c>
      <c r="N131" s="231">
        <v>5.9588000000000001</v>
      </c>
      <c r="O131" s="231">
        <v>4.3330000000000002</v>
      </c>
      <c r="P131" s="231">
        <v>0</v>
      </c>
    </row>
    <row r="132" spans="1:16" s="252" customFormat="1" ht="15">
      <c r="A132" s="247">
        <v>57</v>
      </c>
      <c r="B132" s="231">
        <v>0</v>
      </c>
      <c r="C132" s="231">
        <v>0</v>
      </c>
      <c r="D132" s="231">
        <v>9.6236999999999995</v>
      </c>
      <c r="E132" s="231">
        <v>3.3782000000000001</v>
      </c>
      <c r="F132" s="231">
        <v>4.5599999999999996</v>
      </c>
      <c r="G132" s="231">
        <v>3.9937</v>
      </c>
      <c r="H132" s="231">
        <v>6.4660000000000002</v>
      </c>
      <c r="I132" s="231">
        <v>4.0521000000000003</v>
      </c>
      <c r="J132" s="231">
        <v>5.7862999999999998</v>
      </c>
      <c r="K132" s="231">
        <v>4.0282999999999998</v>
      </c>
      <c r="L132" s="231">
        <v>9.2692999999999994</v>
      </c>
      <c r="M132" s="231">
        <v>5.7938999999999998</v>
      </c>
      <c r="N132" s="231">
        <v>5.8662999999999998</v>
      </c>
      <c r="O132" s="231">
        <v>4.3296000000000001</v>
      </c>
      <c r="P132" s="231">
        <v>0</v>
      </c>
    </row>
    <row r="133" spans="1:16" s="252" customFormat="1" ht="15">
      <c r="A133" s="247">
        <v>58</v>
      </c>
      <c r="B133" s="231">
        <v>0</v>
      </c>
      <c r="C133" s="231">
        <v>0</v>
      </c>
      <c r="D133" s="231">
        <v>9.6138999999999992</v>
      </c>
      <c r="E133" s="231">
        <v>3.169</v>
      </c>
      <c r="F133" s="231">
        <v>4.5552999999999999</v>
      </c>
      <c r="G133" s="231">
        <v>3.9897</v>
      </c>
      <c r="H133" s="231">
        <v>6.4584000000000001</v>
      </c>
      <c r="I133" s="231">
        <v>4.0473999999999997</v>
      </c>
      <c r="J133" s="231">
        <v>5.7801999999999998</v>
      </c>
      <c r="K133" s="231">
        <v>4.024</v>
      </c>
      <c r="L133" s="231">
        <v>9.0420999999999996</v>
      </c>
      <c r="M133" s="231">
        <v>5.7708000000000004</v>
      </c>
      <c r="N133" s="231">
        <v>5.7736999999999998</v>
      </c>
      <c r="O133" s="231">
        <v>4.3262</v>
      </c>
      <c r="P133" s="231">
        <v>0</v>
      </c>
    </row>
    <row r="134" spans="1:16" s="252" customFormat="1" ht="15">
      <c r="A134" s="247">
        <v>59</v>
      </c>
      <c r="B134" s="231">
        <v>0</v>
      </c>
      <c r="C134" s="231">
        <v>0</v>
      </c>
      <c r="D134" s="231">
        <v>9.6042000000000005</v>
      </c>
      <c r="E134" s="231">
        <v>2.9598</v>
      </c>
      <c r="F134" s="231">
        <v>4.5507</v>
      </c>
      <c r="G134" s="231">
        <v>3.9855999999999998</v>
      </c>
      <c r="H134" s="231">
        <v>6.4508000000000001</v>
      </c>
      <c r="I134" s="231">
        <v>4.0426000000000002</v>
      </c>
      <c r="J134" s="231">
        <v>5.7740999999999998</v>
      </c>
      <c r="K134" s="231">
        <v>4.0198</v>
      </c>
      <c r="L134" s="231">
        <v>8.8149999999999995</v>
      </c>
      <c r="M134" s="231">
        <v>5.7476000000000003</v>
      </c>
      <c r="N134" s="231">
        <v>5.6811999999999996</v>
      </c>
      <c r="O134" s="231">
        <v>4.3228</v>
      </c>
      <c r="P134" s="231">
        <v>0</v>
      </c>
    </row>
    <row r="135" spans="1:16" s="252" customFormat="1" ht="15">
      <c r="A135" s="247">
        <v>60</v>
      </c>
      <c r="B135" s="231">
        <v>0</v>
      </c>
      <c r="C135" s="231">
        <v>0</v>
      </c>
      <c r="D135" s="231">
        <v>9.5944000000000003</v>
      </c>
      <c r="E135" s="231">
        <v>2.7505999999999999</v>
      </c>
      <c r="F135" s="231">
        <v>4.5461</v>
      </c>
      <c r="G135" s="231">
        <v>3.9815999999999998</v>
      </c>
      <c r="H135" s="231">
        <v>6.4432</v>
      </c>
      <c r="I135" s="231">
        <v>4.0378999999999996</v>
      </c>
      <c r="J135" s="231">
        <v>5.7679999999999998</v>
      </c>
      <c r="K135" s="231">
        <v>4.0156000000000001</v>
      </c>
      <c r="L135" s="231">
        <v>8.5877999999999997</v>
      </c>
      <c r="M135" s="231">
        <v>5.7244999999999999</v>
      </c>
      <c r="N135" s="231">
        <v>5.5885999999999996</v>
      </c>
      <c r="O135" s="231">
        <v>4.3193999999999999</v>
      </c>
      <c r="P135" s="231">
        <v>0</v>
      </c>
    </row>
    <row r="136" spans="1:16" s="252" customFormat="1">
      <c r="A136" s="251"/>
      <c r="B136" s="75"/>
      <c r="C136" s="75"/>
      <c r="D136" s="75"/>
      <c r="E136" s="75"/>
      <c r="F136" s="75"/>
      <c r="G136" s="75"/>
      <c r="H136" s="75"/>
      <c r="I136" s="75"/>
      <c r="J136" s="75"/>
      <c r="K136" s="75"/>
      <c r="L136" s="75"/>
      <c r="M136" s="75"/>
      <c r="N136" s="75"/>
      <c r="O136" s="75"/>
      <c r="P136" s="75"/>
    </row>
    <row r="137" spans="1:16" s="252" customFormat="1">
      <c r="A137" s="73" t="e">
        <v>#N/A</v>
      </c>
      <c r="B137" s="75"/>
      <c r="C137" s="75"/>
      <c r="D137" s="75"/>
      <c r="E137" s="75"/>
      <c r="F137" s="75"/>
      <c r="G137" s="75"/>
      <c r="H137" s="75"/>
      <c r="I137" s="75"/>
      <c r="J137" s="75"/>
      <c r="K137" s="75"/>
      <c r="L137" s="75"/>
      <c r="M137" s="75"/>
      <c r="N137" s="75"/>
      <c r="O137" s="75"/>
      <c r="P137" s="75"/>
    </row>
    <row r="138" spans="1:16" s="250" customFormat="1">
      <c r="A138" s="467" t="s">
        <v>11449</v>
      </c>
      <c r="B138" s="467"/>
      <c r="C138" s="467"/>
      <c r="D138" s="467"/>
      <c r="E138" s="467"/>
      <c r="F138" s="467"/>
      <c r="G138" s="467"/>
      <c r="H138" s="467"/>
      <c r="I138" s="467"/>
      <c r="J138" s="467"/>
      <c r="K138" s="467"/>
      <c r="L138" s="467"/>
      <c r="M138" s="467"/>
      <c r="N138" s="467"/>
      <c r="O138" s="467"/>
      <c r="P138" s="467"/>
    </row>
    <row r="139" spans="1:16" s="252" customFormat="1">
      <c r="A139" s="471" t="s">
        <v>7335</v>
      </c>
      <c r="B139" s="471"/>
      <c r="C139" s="471"/>
      <c r="D139" s="471"/>
      <c r="E139" s="471"/>
      <c r="F139" s="471"/>
      <c r="G139" s="471"/>
      <c r="H139" s="471"/>
      <c r="I139" s="471"/>
      <c r="J139" s="471"/>
      <c r="K139" s="471"/>
      <c r="L139" s="471"/>
      <c r="M139" s="471"/>
      <c r="N139" s="471"/>
      <c r="O139" s="471"/>
      <c r="P139" s="471"/>
    </row>
    <row r="140" spans="1:16" s="252" customFormat="1">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s="252" customFormat="1">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s="252" customFormat="1" ht="15">
      <c r="A142" s="247">
        <v>0</v>
      </c>
      <c r="B142" s="231">
        <v>0</v>
      </c>
      <c r="C142" s="231">
        <v>0</v>
      </c>
      <c r="D142" s="231">
        <v>20.689599999999999</v>
      </c>
      <c r="E142" s="231">
        <v>6.1658999999999997</v>
      </c>
      <c r="F142" s="231">
        <v>28.547799999999999</v>
      </c>
      <c r="G142" s="231">
        <v>9.7998999999999992</v>
      </c>
      <c r="H142" s="231">
        <v>27.838799999999999</v>
      </c>
      <c r="I142" s="231">
        <v>9.1582000000000008</v>
      </c>
      <c r="J142" s="231">
        <v>20.547799999999999</v>
      </c>
      <c r="K142" s="231">
        <v>6.5061</v>
      </c>
      <c r="L142" s="231">
        <v>11.655099999999999</v>
      </c>
      <c r="M142" s="231">
        <v>9.3240999999999996</v>
      </c>
      <c r="N142" s="231">
        <v>0</v>
      </c>
      <c r="O142" s="231">
        <v>0</v>
      </c>
      <c r="P142" s="231">
        <v>0</v>
      </c>
    </row>
    <row r="143" spans="1:16" s="252" customFormat="1" ht="15">
      <c r="A143" s="247">
        <v>1</v>
      </c>
      <c r="B143" s="231">
        <v>0</v>
      </c>
      <c r="C143" s="231">
        <v>0</v>
      </c>
      <c r="D143" s="231">
        <v>18.390699999999999</v>
      </c>
      <c r="E143" s="231">
        <v>5.4808000000000003</v>
      </c>
      <c r="F143" s="231">
        <v>25.375800000000002</v>
      </c>
      <c r="G143" s="231">
        <v>8.7110000000000003</v>
      </c>
      <c r="H143" s="231">
        <v>24.7456</v>
      </c>
      <c r="I143" s="231">
        <v>8.1405999999999992</v>
      </c>
      <c r="J143" s="231">
        <v>18.264700000000001</v>
      </c>
      <c r="K143" s="231">
        <v>5.7831999999999999</v>
      </c>
      <c r="L143" s="231">
        <v>10.360099999999999</v>
      </c>
      <c r="M143" s="231">
        <v>8.2881</v>
      </c>
      <c r="N143" s="231">
        <v>0</v>
      </c>
      <c r="O143" s="231">
        <v>0</v>
      </c>
      <c r="P143" s="231">
        <v>0</v>
      </c>
    </row>
    <row r="144" spans="1:16" s="252" customFormat="1" ht="15">
      <c r="A144" s="247">
        <v>2</v>
      </c>
      <c r="B144" s="231">
        <v>0</v>
      </c>
      <c r="C144" s="231">
        <v>0</v>
      </c>
      <c r="D144" s="231">
        <v>16.091899999999999</v>
      </c>
      <c r="E144" s="231">
        <v>4.7957000000000001</v>
      </c>
      <c r="F144" s="231">
        <v>22.203900000000001</v>
      </c>
      <c r="G144" s="231">
        <v>7.6220999999999997</v>
      </c>
      <c r="H144" s="231">
        <v>21.6524</v>
      </c>
      <c r="I144" s="231">
        <v>7.1230000000000002</v>
      </c>
      <c r="J144" s="231">
        <v>15.9816</v>
      </c>
      <c r="K144" s="231">
        <v>5.0602999999999998</v>
      </c>
      <c r="L144" s="231">
        <v>9.0650999999999993</v>
      </c>
      <c r="M144" s="231">
        <v>7.2521000000000004</v>
      </c>
      <c r="N144" s="231">
        <v>0</v>
      </c>
      <c r="O144" s="231">
        <v>0</v>
      </c>
      <c r="P144" s="231">
        <v>0</v>
      </c>
    </row>
    <row r="145" spans="1:16" s="252" customFormat="1" ht="15">
      <c r="A145" s="247">
        <v>3</v>
      </c>
      <c r="B145" s="231">
        <v>0</v>
      </c>
      <c r="C145" s="231">
        <v>0</v>
      </c>
      <c r="D145" s="231">
        <v>13.793100000000001</v>
      </c>
      <c r="E145" s="231">
        <v>4.1105999999999998</v>
      </c>
      <c r="F145" s="231">
        <v>19.0319</v>
      </c>
      <c r="G145" s="231">
        <v>6.5332999999999997</v>
      </c>
      <c r="H145" s="231">
        <v>18.559200000000001</v>
      </c>
      <c r="I145" s="231">
        <v>6.1055000000000001</v>
      </c>
      <c r="J145" s="231">
        <v>13.698499999999999</v>
      </c>
      <c r="K145" s="231">
        <v>4.3373999999999997</v>
      </c>
      <c r="L145" s="231">
        <v>7.7701000000000002</v>
      </c>
      <c r="M145" s="231">
        <v>6.2161</v>
      </c>
      <c r="N145" s="231">
        <v>0</v>
      </c>
      <c r="O145" s="231">
        <v>0</v>
      </c>
      <c r="P145" s="231">
        <v>0</v>
      </c>
    </row>
    <row r="146" spans="1:16" s="252" customFormat="1" ht="15">
      <c r="A146" s="247">
        <v>4</v>
      </c>
      <c r="B146" s="231">
        <v>0</v>
      </c>
      <c r="C146" s="231">
        <v>0</v>
      </c>
      <c r="D146" s="231">
        <v>11.494199999999999</v>
      </c>
      <c r="E146" s="231">
        <v>3.4255</v>
      </c>
      <c r="F146" s="231">
        <v>15.8599</v>
      </c>
      <c r="G146" s="231">
        <v>5.4443999999999999</v>
      </c>
      <c r="H146" s="231">
        <v>15.465999999999999</v>
      </c>
      <c r="I146" s="231">
        <v>5.0879000000000003</v>
      </c>
      <c r="J146" s="231">
        <v>11.4154</v>
      </c>
      <c r="K146" s="231">
        <v>3.6145</v>
      </c>
      <c r="L146" s="231">
        <v>6.4751000000000003</v>
      </c>
      <c r="M146" s="231">
        <v>5.1801000000000004</v>
      </c>
      <c r="N146" s="231">
        <v>0</v>
      </c>
      <c r="O146" s="231">
        <v>0</v>
      </c>
      <c r="P146" s="231">
        <v>0</v>
      </c>
    </row>
    <row r="147" spans="1:16" s="252" customFormat="1" ht="15">
      <c r="A147" s="247">
        <v>5</v>
      </c>
      <c r="B147" s="231">
        <v>0</v>
      </c>
      <c r="C147" s="231">
        <v>0</v>
      </c>
      <c r="D147" s="231">
        <v>9.1953999999999994</v>
      </c>
      <c r="E147" s="231">
        <v>2.7404000000000002</v>
      </c>
      <c r="F147" s="231">
        <v>12.687900000000001</v>
      </c>
      <c r="G147" s="231">
        <v>4.3555000000000001</v>
      </c>
      <c r="H147" s="231">
        <v>12.3728</v>
      </c>
      <c r="I147" s="231">
        <v>4.0702999999999996</v>
      </c>
      <c r="J147" s="231">
        <v>9.1323000000000008</v>
      </c>
      <c r="K147" s="231">
        <v>2.8915999999999999</v>
      </c>
      <c r="L147" s="231">
        <v>5.1801000000000004</v>
      </c>
      <c r="M147" s="231">
        <v>4.1440000000000001</v>
      </c>
      <c r="N147" s="231">
        <v>0</v>
      </c>
      <c r="O147" s="231">
        <v>0</v>
      </c>
      <c r="P147" s="231">
        <v>0</v>
      </c>
    </row>
    <row r="148" spans="1:16" s="252" customFormat="1" ht="15">
      <c r="A148" s="247">
        <v>6</v>
      </c>
      <c r="B148" s="231">
        <v>0</v>
      </c>
      <c r="C148" s="231">
        <v>0</v>
      </c>
      <c r="D148" s="231">
        <v>6.8964999999999996</v>
      </c>
      <c r="E148" s="231">
        <v>2.0552999999999999</v>
      </c>
      <c r="F148" s="231">
        <v>9.5159000000000002</v>
      </c>
      <c r="G148" s="231">
        <v>3.2665999999999999</v>
      </c>
      <c r="H148" s="231">
        <v>9.2796000000000003</v>
      </c>
      <c r="I148" s="231">
        <v>3.0527000000000002</v>
      </c>
      <c r="J148" s="231">
        <v>6.8493000000000004</v>
      </c>
      <c r="K148" s="231">
        <v>2.1686999999999999</v>
      </c>
      <c r="L148" s="231">
        <v>3.8849999999999998</v>
      </c>
      <c r="M148" s="231">
        <v>3.1080000000000001</v>
      </c>
      <c r="N148" s="231">
        <v>0</v>
      </c>
      <c r="O148" s="231">
        <v>0</v>
      </c>
      <c r="P148" s="231">
        <v>0</v>
      </c>
    </row>
    <row r="149" spans="1:16" s="252" customFormat="1" ht="15">
      <c r="A149" s="247">
        <v>7</v>
      </c>
      <c r="B149" s="231">
        <v>0</v>
      </c>
      <c r="C149" s="231">
        <v>0</v>
      </c>
      <c r="D149" s="231">
        <v>6.6101999999999999</v>
      </c>
      <c r="E149" s="231">
        <v>1.9982</v>
      </c>
      <c r="F149" s="231">
        <v>8.9565000000000001</v>
      </c>
      <c r="G149" s="231">
        <v>3.1758999999999999</v>
      </c>
      <c r="H149" s="231">
        <v>8.8459000000000003</v>
      </c>
      <c r="I149" s="231">
        <v>2.9679000000000002</v>
      </c>
      <c r="J149" s="231">
        <v>6.6677</v>
      </c>
      <c r="K149" s="231">
        <v>2.1084999999999998</v>
      </c>
      <c r="L149" s="231">
        <v>3.9430000000000001</v>
      </c>
      <c r="M149" s="231">
        <v>3.0649000000000002</v>
      </c>
      <c r="N149" s="231">
        <v>0</v>
      </c>
      <c r="O149" s="231">
        <v>0</v>
      </c>
      <c r="P149" s="231">
        <v>0</v>
      </c>
    </row>
    <row r="150" spans="1:16" s="252" customFormat="1" ht="15">
      <c r="A150" s="247">
        <v>8</v>
      </c>
      <c r="B150" s="231">
        <v>0</v>
      </c>
      <c r="C150" s="231">
        <v>0</v>
      </c>
      <c r="D150" s="231">
        <v>6.3239999999999998</v>
      </c>
      <c r="E150" s="231">
        <v>1.9411</v>
      </c>
      <c r="F150" s="231">
        <v>8.3970000000000002</v>
      </c>
      <c r="G150" s="231">
        <v>3.0851000000000002</v>
      </c>
      <c r="H150" s="231">
        <v>8.4122000000000003</v>
      </c>
      <c r="I150" s="231">
        <v>2.8831000000000002</v>
      </c>
      <c r="J150" s="231">
        <v>6.4861000000000004</v>
      </c>
      <c r="K150" s="231">
        <v>2.0482</v>
      </c>
      <c r="L150" s="231">
        <v>4.0008999999999997</v>
      </c>
      <c r="M150" s="231">
        <v>3.0217000000000001</v>
      </c>
      <c r="N150" s="231">
        <v>0</v>
      </c>
      <c r="O150" s="231">
        <v>0</v>
      </c>
      <c r="P150" s="231">
        <v>0</v>
      </c>
    </row>
    <row r="151" spans="1:16" s="252" customFormat="1" ht="15">
      <c r="A151" s="247">
        <v>9</v>
      </c>
      <c r="B151" s="231">
        <v>0</v>
      </c>
      <c r="C151" s="231">
        <v>0</v>
      </c>
      <c r="D151" s="231">
        <v>6.0377000000000001</v>
      </c>
      <c r="E151" s="231">
        <v>1.8839999999999999</v>
      </c>
      <c r="F151" s="231">
        <v>7.8376000000000001</v>
      </c>
      <c r="G151" s="231">
        <v>2.9944000000000002</v>
      </c>
      <c r="H151" s="231">
        <v>7.9783999999999997</v>
      </c>
      <c r="I151" s="231">
        <v>2.7982999999999998</v>
      </c>
      <c r="J151" s="231">
        <v>6.3045</v>
      </c>
      <c r="K151" s="231">
        <v>1.988</v>
      </c>
      <c r="L151" s="231">
        <v>4.0587999999999997</v>
      </c>
      <c r="M151" s="231">
        <v>2.9784999999999999</v>
      </c>
      <c r="N151" s="231">
        <v>0</v>
      </c>
      <c r="O151" s="231">
        <v>0</v>
      </c>
      <c r="P151" s="231">
        <v>0</v>
      </c>
    </row>
    <row r="152" spans="1:16" s="252" customFormat="1" ht="15">
      <c r="A152" s="247">
        <v>10</v>
      </c>
      <c r="B152" s="231">
        <v>0</v>
      </c>
      <c r="C152" s="231">
        <v>0</v>
      </c>
      <c r="D152" s="231">
        <v>5.7514000000000003</v>
      </c>
      <c r="E152" s="231">
        <v>1.8269</v>
      </c>
      <c r="F152" s="231">
        <v>7.2781000000000002</v>
      </c>
      <c r="G152" s="231">
        <v>2.9037000000000002</v>
      </c>
      <c r="H152" s="231">
        <v>7.5446999999999997</v>
      </c>
      <c r="I152" s="231">
        <v>2.7134999999999998</v>
      </c>
      <c r="J152" s="231">
        <v>6.1228999999999996</v>
      </c>
      <c r="K152" s="231">
        <v>1.9277</v>
      </c>
      <c r="L152" s="231">
        <v>4.1167999999999996</v>
      </c>
      <c r="M152" s="231">
        <v>2.9354</v>
      </c>
      <c r="N152" s="231">
        <v>0</v>
      </c>
      <c r="O152" s="231">
        <v>0</v>
      </c>
      <c r="P152" s="231">
        <v>0</v>
      </c>
    </row>
    <row r="153" spans="1:16" s="252" customFormat="1" ht="15">
      <c r="A153" s="247">
        <v>11</v>
      </c>
      <c r="B153" s="231">
        <v>0</v>
      </c>
      <c r="C153" s="231">
        <v>0</v>
      </c>
      <c r="D153" s="231">
        <v>5.4650999999999996</v>
      </c>
      <c r="E153" s="231">
        <v>1.7698</v>
      </c>
      <c r="F153" s="231">
        <v>6.7186000000000003</v>
      </c>
      <c r="G153" s="231">
        <v>2.8129</v>
      </c>
      <c r="H153" s="231">
        <v>7.1109999999999998</v>
      </c>
      <c r="I153" s="231">
        <v>2.6286999999999998</v>
      </c>
      <c r="J153" s="231">
        <v>5.9413</v>
      </c>
      <c r="K153" s="231">
        <v>1.8674999999999999</v>
      </c>
      <c r="L153" s="231">
        <v>4.1746999999999996</v>
      </c>
      <c r="M153" s="231">
        <v>2.8921999999999999</v>
      </c>
      <c r="N153" s="231">
        <v>0</v>
      </c>
      <c r="O153" s="231">
        <v>0</v>
      </c>
      <c r="P153" s="231">
        <v>0</v>
      </c>
    </row>
    <row r="154" spans="1:16" s="252" customFormat="1" ht="15">
      <c r="A154" s="247">
        <v>12</v>
      </c>
      <c r="B154" s="231">
        <v>0</v>
      </c>
      <c r="C154" s="231">
        <v>0</v>
      </c>
      <c r="D154" s="231">
        <v>5.1787999999999998</v>
      </c>
      <c r="E154" s="231">
        <v>1.7128000000000001</v>
      </c>
      <c r="F154" s="231">
        <v>6.1592000000000002</v>
      </c>
      <c r="G154" s="231">
        <v>2.7222</v>
      </c>
      <c r="H154" s="231">
        <v>6.6772999999999998</v>
      </c>
      <c r="I154" s="231">
        <v>2.5438999999999998</v>
      </c>
      <c r="J154" s="231">
        <v>5.7596999999999996</v>
      </c>
      <c r="K154" s="231">
        <v>1.8072999999999999</v>
      </c>
      <c r="L154" s="231">
        <v>4.2325999999999997</v>
      </c>
      <c r="M154" s="231">
        <v>2.8490000000000002</v>
      </c>
      <c r="N154" s="231">
        <v>0</v>
      </c>
      <c r="O154" s="231">
        <v>0</v>
      </c>
      <c r="P154" s="231">
        <v>0</v>
      </c>
    </row>
    <row r="155" spans="1:16" s="252" customFormat="1" ht="15">
      <c r="A155" s="247">
        <v>13</v>
      </c>
      <c r="B155" s="231">
        <v>0</v>
      </c>
      <c r="C155" s="231">
        <v>0</v>
      </c>
      <c r="D155" s="231">
        <v>4.8925000000000001</v>
      </c>
      <c r="E155" s="231">
        <v>1.6556999999999999</v>
      </c>
      <c r="F155" s="231">
        <v>5.5997000000000003</v>
      </c>
      <c r="G155" s="231">
        <v>2.6314000000000002</v>
      </c>
      <c r="H155" s="231">
        <v>6.2435999999999998</v>
      </c>
      <c r="I155" s="231">
        <v>2.4590999999999998</v>
      </c>
      <c r="J155" s="231">
        <v>5.5781000000000001</v>
      </c>
      <c r="K155" s="231">
        <v>1.7470000000000001</v>
      </c>
      <c r="L155" s="231">
        <v>4.2906000000000004</v>
      </c>
      <c r="M155" s="231">
        <v>2.8058999999999998</v>
      </c>
      <c r="N155" s="231">
        <v>0</v>
      </c>
      <c r="O155" s="231">
        <v>0</v>
      </c>
      <c r="P155" s="231">
        <v>0</v>
      </c>
    </row>
    <row r="156" spans="1:16" s="252" customFormat="1" ht="15">
      <c r="A156" s="247">
        <v>14</v>
      </c>
      <c r="B156" s="231">
        <v>0</v>
      </c>
      <c r="C156" s="231">
        <v>0</v>
      </c>
      <c r="D156" s="231">
        <v>4.6062000000000003</v>
      </c>
      <c r="E156" s="231">
        <v>1.5986</v>
      </c>
      <c r="F156" s="231">
        <v>5.0401999999999996</v>
      </c>
      <c r="G156" s="231">
        <v>2.5407000000000002</v>
      </c>
      <c r="H156" s="231">
        <v>5.8098000000000001</v>
      </c>
      <c r="I156" s="231">
        <v>2.3742999999999999</v>
      </c>
      <c r="J156" s="231">
        <v>5.3964999999999996</v>
      </c>
      <c r="K156" s="231">
        <v>1.6868000000000001</v>
      </c>
      <c r="L156" s="231">
        <v>4.3484999999999996</v>
      </c>
      <c r="M156" s="231">
        <v>2.7627000000000002</v>
      </c>
      <c r="N156" s="231">
        <v>0</v>
      </c>
      <c r="O156" s="231">
        <v>0</v>
      </c>
      <c r="P156" s="231">
        <v>0</v>
      </c>
    </row>
    <row r="157" spans="1:16" s="252" customFormat="1" ht="15">
      <c r="A157" s="247">
        <v>15</v>
      </c>
      <c r="B157" s="231">
        <v>0</v>
      </c>
      <c r="C157" s="231">
        <v>0</v>
      </c>
      <c r="D157" s="231">
        <v>4.3198999999999996</v>
      </c>
      <c r="E157" s="231">
        <v>1.5415000000000001</v>
      </c>
      <c r="F157" s="231">
        <v>4.4808000000000003</v>
      </c>
      <c r="G157" s="231">
        <v>2.4500000000000002</v>
      </c>
      <c r="H157" s="231">
        <v>5.3761000000000001</v>
      </c>
      <c r="I157" s="231">
        <v>2.2894999999999999</v>
      </c>
      <c r="J157" s="231">
        <v>5.2149000000000001</v>
      </c>
      <c r="K157" s="231">
        <v>1.6265000000000001</v>
      </c>
      <c r="L157" s="231">
        <v>4.4063999999999997</v>
      </c>
      <c r="M157" s="231">
        <v>2.7195</v>
      </c>
      <c r="N157" s="231">
        <v>0</v>
      </c>
      <c r="O157" s="231">
        <v>0</v>
      </c>
      <c r="P157" s="231">
        <v>0</v>
      </c>
    </row>
    <row r="158" spans="1:16" s="252" customFormat="1" ht="15">
      <c r="A158" s="247">
        <v>16</v>
      </c>
      <c r="B158" s="231">
        <v>0</v>
      </c>
      <c r="C158" s="231">
        <v>0</v>
      </c>
      <c r="D158" s="231">
        <v>4.0335999999999999</v>
      </c>
      <c r="E158" s="231">
        <v>1.4843999999999999</v>
      </c>
      <c r="F158" s="231">
        <v>3.9213</v>
      </c>
      <c r="G158" s="231">
        <v>2.3592</v>
      </c>
      <c r="H158" s="231">
        <v>4.9424000000000001</v>
      </c>
      <c r="I158" s="231">
        <v>2.2046999999999999</v>
      </c>
      <c r="J158" s="231">
        <v>5.0332999999999997</v>
      </c>
      <c r="K158" s="231">
        <v>1.5663</v>
      </c>
      <c r="L158" s="231">
        <v>4.4644000000000004</v>
      </c>
      <c r="M158" s="231">
        <v>2.6764000000000001</v>
      </c>
      <c r="N158" s="231">
        <v>0</v>
      </c>
      <c r="O158" s="231">
        <v>0</v>
      </c>
      <c r="P158" s="231">
        <v>0</v>
      </c>
    </row>
    <row r="159" spans="1:16" s="252" customFormat="1" ht="15">
      <c r="A159" s="247">
        <v>17</v>
      </c>
      <c r="B159" s="231">
        <v>0</v>
      </c>
      <c r="C159" s="231">
        <v>0</v>
      </c>
      <c r="D159" s="231">
        <v>3.7473000000000001</v>
      </c>
      <c r="E159" s="231">
        <v>1.4273</v>
      </c>
      <c r="F159" s="231">
        <v>3.3618999999999999</v>
      </c>
      <c r="G159" s="231">
        <v>2.2685</v>
      </c>
      <c r="H159" s="231">
        <v>4.5087000000000002</v>
      </c>
      <c r="I159" s="231">
        <v>2.1198999999999999</v>
      </c>
      <c r="J159" s="231">
        <v>4.8517000000000001</v>
      </c>
      <c r="K159" s="231">
        <v>1.506</v>
      </c>
      <c r="L159" s="231">
        <v>4.5223000000000004</v>
      </c>
      <c r="M159" s="231">
        <v>2.6332</v>
      </c>
      <c r="N159" s="231">
        <v>0</v>
      </c>
      <c r="O159" s="231">
        <v>0</v>
      </c>
      <c r="P159" s="231">
        <v>0</v>
      </c>
    </row>
    <row r="160" spans="1:16" s="252" customFormat="1" ht="15">
      <c r="A160" s="247">
        <v>18</v>
      </c>
      <c r="B160" s="231">
        <v>0</v>
      </c>
      <c r="C160" s="231">
        <v>0</v>
      </c>
      <c r="D160" s="231">
        <v>3.4611000000000001</v>
      </c>
      <c r="E160" s="231">
        <v>1.3702000000000001</v>
      </c>
      <c r="F160" s="231">
        <v>2.8024</v>
      </c>
      <c r="G160" s="231">
        <v>2.1778</v>
      </c>
      <c r="H160" s="231">
        <v>4.0750000000000002</v>
      </c>
      <c r="I160" s="231">
        <v>2.0352000000000001</v>
      </c>
      <c r="J160" s="231">
        <v>4.6702000000000004</v>
      </c>
      <c r="K160" s="231">
        <v>1.4458</v>
      </c>
      <c r="L160" s="231">
        <v>4.5803000000000003</v>
      </c>
      <c r="M160" s="231">
        <v>2.59</v>
      </c>
      <c r="N160" s="231">
        <v>4.7736000000000001</v>
      </c>
      <c r="O160" s="231">
        <v>3.2063000000000001</v>
      </c>
      <c r="P160" s="231">
        <v>0</v>
      </c>
    </row>
    <row r="161" spans="1:16" s="252" customFormat="1" ht="15">
      <c r="A161" s="247">
        <v>19</v>
      </c>
      <c r="B161" s="231">
        <v>0</v>
      </c>
      <c r="C161" s="231">
        <v>0</v>
      </c>
      <c r="D161" s="231">
        <v>3.2993000000000001</v>
      </c>
      <c r="E161" s="231">
        <v>1.3673999999999999</v>
      </c>
      <c r="F161" s="231">
        <v>3.0602</v>
      </c>
      <c r="G161" s="231">
        <v>2.1364000000000001</v>
      </c>
      <c r="H161" s="231">
        <v>3.9357000000000002</v>
      </c>
      <c r="I161" s="231">
        <v>1.9897</v>
      </c>
      <c r="J161" s="231">
        <v>4.5194999999999999</v>
      </c>
      <c r="K161" s="231">
        <v>1.4421999999999999</v>
      </c>
      <c r="L161" s="231">
        <v>4.4147999999999996</v>
      </c>
      <c r="M161" s="231">
        <v>2.5861999999999998</v>
      </c>
      <c r="N161" s="231">
        <v>4.641</v>
      </c>
      <c r="O161" s="231">
        <v>3.1172</v>
      </c>
      <c r="P161" s="231">
        <v>0</v>
      </c>
    </row>
    <row r="162" spans="1:16" s="252" customFormat="1" ht="15">
      <c r="A162" s="247">
        <v>20</v>
      </c>
      <c r="B162" s="231">
        <v>0</v>
      </c>
      <c r="C162" s="231">
        <v>0</v>
      </c>
      <c r="D162" s="231">
        <v>3.1375000000000002</v>
      </c>
      <c r="E162" s="231">
        <v>1.3646</v>
      </c>
      <c r="F162" s="231">
        <v>3.3180000000000001</v>
      </c>
      <c r="G162" s="231">
        <v>2.0951</v>
      </c>
      <c r="H162" s="231">
        <v>3.7965</v>
      </c>
      <c r="I162" s="231">
        <v>1.9441999999999999</v>
      </c>
      <c r="J162" s="231">
        <v>4.3689</v>
      </c>
      <c r="K162" s="231">
        <v>1.4384999999999999</v>
      </c>
      <c r="L162" s="231">
        <v>4.2493999999999996</v>
      </c>
      <c r="M162" s="231">
        <v>2.5823999999999998</v>
      </c>
      <c r="N162" s="231">
        <v>4.5084</v>
      </c>
      <c r="O162" s="231">
        <v>3.0282</v>
      </c>
      <c r="P162" s="231">
        <v>0</v>
      </c>
    </row>
    <row r="163" spans="1:16" s="252" customFormat="1" ht="15">
      <c r="A163" s="247">
        <v>21</v>
      </c>
      <c r="B163" s="231">
        <v>0</v>
      </c>
      <c r="C163" s="231">
        <v>0</v>
      </c>
      <c r="D163" s="231">
        <v>3.2732000000000001</v>
      </c>
      <c r="E163" s="231">
        <v>1.498</v>
      </c>
      <c r="F163" s="231">
        <v>3.9333999999999998</v>
      </c>
      <c r="G163" s="231">
        <v>2.2591000000000001</v>
      </c>
      <c r="H163" s="231">
        <v>4.0231000000000003</v>
      </c>
      <c r="I163" s="231">
        <v>2.0886</v>
      </c>
      <c r="J163" s="231">
        <v>4.6399999999999997</v>
      </c>
      <c r="K163" s="231">
        <v>1.5784</v>
      </c>
      <c r="L163" s="231">
        <v>4.4923999999999999</v>
      </c>
      <c r="M163" s="231">
        <v>2.8363999999999998</v>
      </c>
      <c r="N163" s="231">
        <v>4.8133999999999997</v>
      </c>
      <c r="O163" s="231">
        <v>3.2330000000000001</v>
      </c>
      <c r="P163" s="231">
        <v>0</v>
      </c>
    </row>
    <row r="164" spans="1:16" s="252" customFormat="1" ht="15">
      <c r="A164" s="247">
        <v>22</v>
      </c>
      <c r="B164" s="231">
        <v>0</v>
      </c>
      <c r="C164" s="231">
        <v>0</v>
      </c>
      <c r="D164" s="231">
        <v>3.0952999999999999</v>
      </c>
      <c r="E164" s="231">
        <v>1.4950000000000001</v>
      </c>
      <c r="F164" s="231">
        <v>4.2169999999999996</v>
      </c>
      <c r="G164" s="231">
        <v>2.2136</v>
      </c>
      <c r="H164" s="231">
        <v>3.8698999999999999</v>
      </c>
      <c r="I164" s="231">
        <v>2.0386000000000002</v>
      </c>
      <c r="J164" s="231">
        <v>4.4743000000000004</v>
      </c>
      <c r="K164" s="231">
        <v>1.5744</v>
      </c>
      <c r="L164" s="231">
        <v>4.3103999999999996</v>
      </c>
      <c r="M164" s="231">
        <v>2.8321999999999998</v>
      </c>
      <c r="N164" s="231">
        <v>4.6675000000000004</v>
      </c>
      <c r="O164" s="231">
        <v>3.1351</v>
      </c>
      <c r="P164" s="231">
        <v>0</v>
      </c>
    </row>
    <row r="165" spans="1:16" s="252" customFormat="1" ht="15">
      <c r="A165" s="247">
        <v>23</v>
      </c>
      <c r="B165" s="231">
        <v>0</v>
      </c>
      <c r="C165" s="231">
        <v>0</v>
      </c>
      <c r="D165" s="231">
        <v>2.9173</v>
      </c>
      <c r="E165" s="231">
        <v>1.4919</v>
      </c>
      <c r="F165" s="231">
        <v>4.5004999999999997</v>
      </c>
      <c r="G165" s="231">
        <v>2.1680999999999999</v>
      </c>
      <c r="H165" s="231">
        <v>3.7168000000000001</v>
      </c>
      <c r="I165" s="231">
        <v>1.9885999999999999</v>
      </c>
      <c r="J165" s="231">
        <v>4.3086000000000002</v>
      </c>
      <c r="K165" s="231">
        <v>1.5704</v>
      </c>
      <c r="L165" s="231">
        <v>4.1284999999999998</v>
      </c>
      <c r="M165" s="231">
        <v>2.8279000000000001</v>
      </c>
      <c r="N165" s="231">
        <v>4.5217000000000001</v>
      </c>
      <c r="O165" s="231">
        <v>3.0371000000000001</v>
      </c>
      <c r="P165" s="231">
        <v>0</v>
      </c>
    </row>
    <row r="166" spans="1:16" s="252" customFormat="1" ht="15">
      <c r="A166" s="247">
        <v>24</v>
      </c>
      <c r="B166" s="231">
        <v>0</v>
      </c>
      <c r="C166" s="231">
        <v>0</v>
      </c>
      <c r="D166" s="231">
        <v>2.7393000000000001</v>
      </c>
      <c r="E166" s="231">
        <v>1.4888999999999999</v>
      </c>
      <c r="F166" s="231">
        <v>4.7840999999999996</v>
      </c>
      <c r="G166" s="231">
        <v>2.1225999999999998</v>
      </c>
      <c r="H166" s="231">
        <v>3.5636999999999999</v>
      </c>
      <c r="I166" s="231">
        <v>1.9386000000000001</v>
      </c>
      <c r="J166" s="231">
        <v>4.1429</v>
      </c>
      <c r="K166" s="231">
        <v>1.5664</v>
      </c>
      <c r="L166" s="231">
        <v>3.9464999999999999</v>
      </c>
      <c r="M166" s="231">
        <v>2.8237000000000001</v>
      </c>
      <c r="N166" s="231">
        <v>4.3757999999999999</v>
      </c>
      <c r="O166" s="231">
        <v>2.9390999999999998</v>
      </c>
      <c r="P166" s="231">
        <v>0</v>
      </c>
    </row>
    <row r="167" spans="1:16" s="252" customFormat="1" ht="15">
      <c r="A167" s="247">
        <v>25</v>
      </c>
      <c r="B167" s="231">
        <v>0</v>
      </c>
      <c r="C167" s="231">
        <v>0</v>
      </c>
      <c r="D167" s="231">
        <v>2.5613999999999999</v>
      </c>
      <c r="E167" s="231">
        <v>1.4858</v>
      </c>
      <c r="F167" s="231">
        <v>5.0677000000000003</v>
      </c>
      <c r="G167" s="231">
        <v>2.0771999999999999</v>
      </c>
      <c r="H167" s="231">
        <v>3.4104999999999999</v>
      </c>
      <c r="I167" s="231">
        <v>1.8886000000000001</v>
      </c>
      <c r="J167" s="231">
        <v>3.9771999999999998</v>
      </c>
      <c r="K167" s="231">
        <v>1.5624</v>
      </c>
      <c r="L167" s="231">
        <v>3.7645</v>
      </c>
      <c r="M167" s="231">
        <v>2.8195000000000001</v>
      </c>
      <c r="N167" s="231">
        <v>4.2298999999999998</v>
      </c>
      <c r="O167" s="231">
        <v>2.8411</v>
      </c>
      <c r="P167" s="231">
        <v>0</v>
      </c>
    </row>
    <row r="168" spans="1:16" s="252" customFormat="1" ht="15">
      <c r="A168" s="247">
        <v>26</v>
      </c>
      <c r="B168" s="231">
        <v>0</v>
      </c>
      <c r="C168" s="231">
        <v>0</v>
      </c>
      <c r="D168" s="231">
        <v>2.3834</v>
      </c>
      <c r="E168" s="231">
        <v>1.4827999999999999</v>
      </c>
      <c r="F168" s="231">
        <v>5.3513000000000002</v>
      </c>
      <c r="G168" s="231">
        <v>2.0316999999999998</v>
      </c>
      <c r="H168" s="231">
        <v>3.2574000000000001</v>
      </c>
      <c r="I168" s="231">
        <v>1.8386</v>
      </c>
      <c r="J168" s="231">
        <v>3.8115000000000001</v>
      </c>
      <c r="K168" s="231">
        <v>1.5584</v>
      </c>
      <c r="L168" s="231">
        <v>3.5825999999999998</v>
      </c>
      <c r="M168" s="231">
        <v>2.8153000000000001</v>
      </c>
      <c r="N168" s="231">
        <v>4.0841000000000003</v>
      </c>
      <c r="O168" s="231">
        <v>2.7431999999999999</v>
      </c>
      <c r="P168" s="231">
        <v>0</v>
      </c>
    </row>
    <row r="169" spans="1:16" s="252" customFormat="1" ht="15">
      <c r="A169" s="247">
        <v>27</v>
      </c>
      <c r="B169" s="231">
        <v>0</v>
      </c>
      <c r="C169" s="231">
        <v>0</v>
      </c>
      <c r="D169" s="231">
        <v>2.2054</v>
      </c>
      <c r="E169" s="231">
        <v>1.4797</v>
      </c>
      <c r="F169" s="231">
        <v>5.6349</v>
      </c>
      <c r="G169" s="231">
        <v>1.9862</v>
      </c>
      <c r="H169" s="231">
        <v>3.1042999999999998</v>
      </c>
      <c r="I169" s="231">
        <v>1.7886</v>
      </c>
      <c r="J169" s="231">
        <v>3.6457999999999999</v>
      </c>
      <c r="K169" s="231">
        <v>1.5544</v>
      </c>
      <c r="L169" s="231">
        <v>3.4005999999999998</v>
      </c>
      <c r="M169" s="231">
        <v>2.8111000000000002</v>
      </c>
      <c r="N169" s="231">
        <v>3.9382000000000001</v>
      </c>
      <c r="O169" s="231">
        <v>2.6452</v>
      </c>
      <c r="P169" s="231">
        <v>0</v>
      </c>
    </row>
    <row r="170" spans="1:16" s="252" customFormat="1" ht="15">
      <c r="A170" s="247">
        <v>28</v>
      </c>
      <c r="B170" s="231">
        <v>0</v>
      </c>
      <c r="C170" s="231">
        <v>0</v>
      </c>
      <c r="D170" s="231">
        <v>2.0274000000000001</v>
      </c>
      <c r="E170" s="231">
        <v>1.4765999999999999</v>
      </c>
      <c r="F170" s="231">
        <v>5.9184000000000001</v>
      </c>
      <c r="G170" s="231">
        <v>1.9407000000000001</v>
      </c>
      <c r="H170" s="231">
        <v>2.9510999999999998</v>
      </c>
      <c r="I170" s="231">
        <v>1.7385999999999999</v>
      </c>
      <c r="J170" s="231">
        <v>3.4801000000000002</v>
      </c>
      <c r="K170" s="231">
        <v>1.5504</v>
      </c>
      <c r="L170" s="231">
        <v>3.2185999999999999</v>
      </c>
      <c r="M170" s="231">
        <v>2.8068</v>
      </c>
      <c r="N170" s="231">
        <v>3.7924000000000002</v>
      </c>
      <c r="O170" s="231">
        <v>2.5472000000000001</v>
      </c>
      <c r="P170" s="231">
        <v>0</v>
      </c>
    </row>
    <row r="171" spans="1:16" s="252" customFormat="1" ht="15">
      <c r="A171" s="247">
        <v>29</v>
      </c>
      <c r="B171" s="231">
        <v>0</v>
      </c>
      <c r="C171" s="231">
        <v>0</v>
      </c>
      <c r="D171" s="231">
        <v>1.8494999999999999</v>
      </c>
      <c r="E171" s="231">
        <v>1.4736</v>
      </c>
      <c r="F171" s="231">
        <v>6.202</v>
      </c>
      <c r="G171" s="231">
        <v>1.8952</v>
      </c>
      <c r="H171" s="231">
        <v>2.798</v>
      </c>
      <c r="I171" s="231">
        <v>1.6886000000000001</v>
      </c>
      <c r="J171" s="231">
        <v>3.3144</v>
      </c>
      <c r="K171" s="231">
        <v>1.5464</v>
      </c>
      <c r="L171" s="231">
        <v>3.0367000000000002</v>
      </c>
      <c r="M171" s="231">
        <v>2.8026</v>
      </c>
      <c r="N171" s="231">
        <v>3.6465000000000001</v>
      </c>
      <c r="O171" s="231">
        <v>2.4493</v>
      </c>
      <c r="P171" s="231">
        <v>0</v>
      </c>
    </row>
    <row r="172" spans="1:16" s="252" customFormat="1" ht="15">
      <c r="A172" s="247">
        <v>30</v>
      </c>
      <c r="B172" s="231">
        <v>0</v>
      </c>
      <c r="C172" s="231">
        <v>0</v>
      </c>
      <c r="D172" s="231">
        <v>1.6715</v>
      </c>
      <c r="E172" s="231">
        <v>1.4704999999999999</v>
      </c>
      <c r="F172" s="231">
        <v>6.4855999999999998</v>
      </c>
      <c r="G172" s="231">
        <v>1.8498000000000001</v>
      </c>
      <c r="H172" s="231">
        <v>2.6448999999999998</v>
      </c>
      <c r="I172" s="231">
        <v>1.6386000000000001</v>
      </c>
      <c r="J172" s="231">
        <v>3.1486000000000001</v>
      </c>
      <c r="K172" s="231">
        <v>1.5424</v>
      </c>
      <c r="L172" s="231">
        <v>2.8546999999999998</v>
      </c>
      <c r="M172" s="231">
        <v>2.7984</v>
      </c>
      <c r="N172" s="231">
        <v>3.5005999999999999</v>
      </c>
      <c r="O172" s="231">
        <v>2.3513000000000002</v>
      </c>
      <c r="P172" s="231">
        <v>0</v>
      </c>
    </row>
    <row r="173" spans="1:16" s="252" customFormat="1" ht="15">
      <c r="A173" s="247">
        <v>31</v>
      </c>
      <c r="B173" s="231">
        <v>0</v>
      </c>
      <c r="C173" s="231">
        <v>0</v>
      </c>
      <c r="D173" s="231">
        <v>1.8823000000000001</v>
      </c>
      <c r="E173" s="231">
        <v>1.4675</v>
      </c>
      <c r="F173" s="231">
        <v>6.3682999999999996</v>
      </c>
      <c r="G173" s="231">
        <v>1.8287</v>
      </c>
      <c r="H173" s="231">
        <v>2.9929999999999999</v>
      </c>
      <c r="I173" s="231">
        <v>1.6337999999999999</v>
      </c>
      <c r="J173" s="231">
        <v>3.1465999999999998</v>
      </c>
      <c r="K173" s="231">
        <v>1.5384</v>
      </c>
      <c r="L173" s="231">
        <v>2.8635000000000002</v>
      </c>
      <c r="M173" s="231">
        <v>2.7281</v>
      </c>
      <c r="N173" s="231">
        <v>3.4203999999999999</v>
      </c>
      <c r="O173" s="231">
        <v>2.2974000000000001</v>
      </c>
      <c r="P173" s="231">
        <v>0</v>
      </c>
    </row>
    <row r="174" spans="1:16" s="252" customFormat="1" ht="15">
      <c r="A174" s="247">
        <v>32</v>
      </c>
      <c r="B174" s="231">
        <v>0</v>
      </c>
      <c r="C174" s="231">
        <v>0</v>
      </c>
      <c r="D174" s="231">
        <v>2.0931999999999999</v>
      </c>
      <c r="E174" s="231">
        <v>1.4643999999999999</v>
      </c>
      <c r="F174" s="231">
        <v>6.2510000000000003</v>
      </c>
      <c r="G174" s="231">
        <v>1.8077000000000001</v>
      </c>
      <c r="H174" s="231">
        <v>3.3412000000000002</v>
      </c>
      <c r="I174" s="231">
        <v>1.6289</v>
      </c>
      <c r="J174" s="231">
        <v>3.1444999999999999</v>
      </c>
      <c r="K174" s="231">
        <v>1.5344</v>
      </c>
      <c r="L174" s="231">
        <v>2.8723000000000001</v>
      </c>
      <c r="M174" s="231">
        <v>2.6577999999999999</v>
      </c>
      <c r="N174" s="231">
        <v>3.3401000000000001</v>
      </c>
      <c r="O174" s="231">
        <v>2.2435</v>
      </c>
      <c r="P174" s="231">
        <v>0</v>
      </c>
    </row>
    <row r="175" spans="1:16" s="252" customFormat="1" ht="15">
      <c r="A175" s="247">
        <v>33</v>
      </c>
      <c r="B175" s="231">
        <v>0</v>
      </c>
      <c r="C175" s="231">
        <v>0</v>
      </c>
      <c r="D175" s="231">
        <v>2.5345</v>
      </c>
      <c r="E175" s="231">
        <v>1.5417000000000001</v>
      </c>
      <c r="F175" s="231">
        <v>6.7470999999999997</v>
      </c>
      <c r="G175" s="231">
        <v>1.8849</v>
      </c>
      <c r="H175" s="231">
        <v>4.0582000000000003</v>
      </c>
      <c r="I175" s="231">
        <v>1.7135</v>
      </c>
      <c r="J175" s="231">
        <v>3.4567000000000001</v>
      </c>
      <c r="K175" s="231">
        <v>1.6146</v>
      </c>
      <c r="L175" s="231">
        <v>3.1692</v>
      </c>
      <c r="M175" s="231">
        <v>2.7298</v>
      </c>
      <c r="N175" s="231">
        <v>3.5857999999999999</v>
      </c>
      <c r="O175" s="231">
        <v>2.31</v>
      </c>
      <c r="P175" s="231">
        <v>0</v>
      </c>
    </row>
    <row r="176" spans="1:16" s="252" customFormat="1" ht="15">
      <c r="A176" s="247">
        <v>34</v>
      </c>
      <c r="B176" s="231">
        <v>0</v>
      </c>
      <c r="C176" s="231">
        <v>0</v>
      </c>
      <c r="D176" s="231">
        <v>2.7664</v>
      </c>
      <c r="E176" s="231">
        <v>1.5385</v>
      </c>
      <c r="F176" s="231">
        <v>6.6181000000000001</v>
      </c>
      <c r="G176" s="231">
        <v>1.8627</v>
      </c>
      <c r="H176" s="231">
        <v>4.4412000000000003</v>
      </c>
      <c r="I176" s="231">
        <v>1.7083999999999999</v>
      </c>
      <c r="J176" s="231">
        <v>3.4544999999999999</v>
      </c>
      <c r="K176" s="231">
        <v>1.6104000000000001</v>
      </c>
      <c r="L176" s="231">
        <v>3.1789000000000001</v>
      </c>
      <c r="M176" s="231">
        <v>2.6556000000000002</v>
      </c>
      <c r="N176" s="231">
        <v>3.4975000000000001</v>
      </c>
      <c r="O176" s="231">
        <v>2.2530999999999999</v>
      </c>
      <c r="P176" s="231">
        <v>0</v>
      </c>
    </row>
    <row r="177" spans="1:16" s="252" customFormat="1" ht="15">
      <c r="A177" s="247">
        <v>35</v>
      </c>
      <c r="B177" s="231">
        <v>0</v>
      </c>
      <c r="C177" s="231">
        <v>0</v>
      </c>
      <c r="D177" s="231">
        <v>2.9983</v>
      </c>
      <c r="E177" s="231">
        <v>1.5353000000000001</v>
      </c>
      <c r="F177" s="231">
        <v>6.4890999999999996</v>
      </c>
      <c r="G177" s="231">
        <v>1.8405</v>
      </c>
      <c r="H177" s="231">
        <v>4.8240999999999996</v>
      </c>
      <c r="I177" s="231">
        <v>1.7033</v>
      </c>
      <c r="J177" s="231">
        <v>3.4521999999999999</v>
      </c>
      <c r="K177" s="231">
        <v>1.6062000000000001</v>
      </c>
      <c r="L177" s="231">
        <v>3.1886000000000001</v>
      </c>
      <c r="M177" s="231">
        <v>2.5815000000000001</v>
      </c>
      <c r="N177" s="231">
        <v>3.4091999999999998</v>
      </c>
      <c r="O177" s="231">
        <v>2.1962000000000002</v>
      </c>
      <c r="P177" s="231">
        <v>0</v>
      </c>
    </row>
    <row r="178" spans="1:16" s="252" customFormat="1" ht="15">
      <c r="A178" s="247">
        <v>36</v>
      </c>
      <c r="B178" s="231">
        <v>0</v>
      </c>
      <c r="C178" s="231">
        <v>0</v>
      </c>
      <c r="D178" s="231">
        <v>3.2303000000000002</v>
      </c>
      <c r="E178" s="231">
        <v>1.5321</v>
      </c>
      <c r="F178" s="231">
        <v>6.3601000000000001</v>
      </c>
      <c r="G178" s="231">
        <v>1.8183</v>
      </c>
      <c r="H178" s="231">
        <v>5.2070999999999996</v>
      </c>
      <c r="I178" s="231">
        <v>1.6981999999999999</v>
      </c>
      <c r="J178" s="231">
        <v>3.45</v>
      </c>
      <c r="K178" s="231">
        <v>1.6020000000000001</v>
      </c>
      <c r="L178" s="231">
        <v>3.1981999999999999</v>
      </c>
      <c r="M178" s="231">
        <v>2.5072999999999999</v>
      </c>
      <c r="N178" s="231">
        <v>3.3209</v>
      </c>
      <c r="O178" s="231">
        <v>2.1393</v>
      </c>
      <c r="P178" s="231">
        <v>0</v>
      </c>
    </row>
    <row r="179" spans="1:16" s="252" customFormat="1" ht="15">
      <c r="A179" s="247">
        <v>37</v>
      </c>
      <c r="B179" s="231">
        <v>0</v>
      </c>
      <c r="C179" s="231">
        <v>0</v>
      </c>
      <c r="D179" s="231">
        <v>3.4622000000000002</v>
      </c>
      <c r="E179" s="231">
        <v>1.5287999999999999</v>
      </c>
      <c r="F179" s="231">
        <v>6.2309999999999999</v>
      </c>
      <c r="G179" s="231">
        <v>1.7961</v>
      </c>
      <c r="H179" s="231">
        <v>5.59</v>
      </c>
      <c r="I179" s="231">
        <v>1.6932</v>
      </c>
      <c r="J179" s="231">
        <v>3.4477000000000002</v>
      </c>
      <c r="K179" s="231">
        <v>1.5976999999999999</v>
      </c>
      <c r="L179" s="231">
        <v>3.2079</v>
      </c>
      <c r="M179" s="231">
        <v>2.4331</v>
      </c>
      <c r="N179" s="231">
        <v>3.2326000000000001</v>
      </c>
      <c r="O179" s="231">
        <v>2.0823999999999998</v>
      </c>
      <c r="P179" s="231">
        <v>0</v>
      </c>
    </row>
    <row r="180" spans="1:16" s="252" customFormat="1" ht="15">
      <c r="A180" s="247">
        <v>38</v>
      </c>
      <c r="B180" s="231">
        <v>0</v>
      </c>
      <c r="C180" s="231">
        <v>0</v>
      </c>
      <c r="D180" s="231">
        <v>3.6941000000000002</v>
      </c>
      <c r="E180" s="231">
        <v>1.5256000000000001</v>
      </c>
      <c r="F180" s="231">
        <v>6.1020000000000003</v>
      </c>
      <c r="G180" s="231">
        <v>1.7739</v>
      </c>
      <c r="H180" s="231">
        <v>5.9729999999999999</v>
      </c>
      <c r="I180" s="231">
        <v>1.6880999999999999</v>
      </c>
      <c r="J180" s="231">
        <v>3.4453999999999998</v>
      </c>
      <c r="K180" s="231">
        <v>1.5934999999999999</v>
      </c>
      <c r="L180" s="231">
        <v>3.2176</v>
      </c>
      <c r="M180" s="231">
        <v>2.3589000000000002</v>
      </c>
      <c r="N180" s="231">
        <v>3.1442999999999999</v>
      </c>
      <c r="O180" s="231">
        <v>2.0255999999999998</v>
      </c>
      <c r="P180" s="231">
        <v>0</v>
      </c>
    </row>
    <row r="181" spans="1:16" s="252" customFormat="1" ht="15">
      <c r="A181" s="247">
        <v>39</v>
      </c>
      <c r="B181" s="231">
        <v>0</v>
      </c>
      <c r="C181" s="231">
        <v>0</v>
      </c>
      <c r="D181" s="231">
        <v>3.9260999999999999</v>
      </c>
      <c r="E181" s="231">
        <v>1.5224</v>
      </c>
      <c r="F181" s="231">
        <v>5.9729999999999999</v>
      </c>
      <c r="G181" s="231">
        <v>1.7517</v>
      </c>
      <c r="H181" s="231">
        <v>6.3559000000000001</v>
      </c>
      <c r="I181" s="231">
        <v>1.6830000000000001</v>
      </c>
      <c r="J181" s="231">
        <v>3.4432</v>
      </c>
      <c r="K181" s="231">
        <v>1.5892999999999999</v>
      </c>
      <c r="L181" s="231">
        <v>3.2273000000000001</v>
      </c>
      <c r="M181" s="231">
        <v>2.2848000000000002</v>
      </c>
      <c r="N181" s="231">
        <v>3.056</v>
      </c>
      <c r="O181" s="231">
        <v>1.9686999999999999</v>
      </c>
      <c r="P181" s="231">
        <v>0</v>
      </c>
    </row>
    <row r="182" spans="1:16" s="252" customFormat="1" ht="15">
      <c r="A182" s="247">
        <v>40</v>
      </c>
      <c r="B182" s="231">
        <v>0</v>
      </c>
      <c r="C182" s="231">
        <v>0</v>
      </c>
      <c r="D182" s="231">
        <v>4.1580000000000004</v>
      </c>
      <c r="E182" s="231">
        <v>1.5192000000000001</v>
      </c>
      <c r="F182" s="231">
        <v>5.8440000000000003</v>
      </c>
      <c r="G182" s="231">
        <v>1.7295</v>
      </c>
      <c r="H182" s="231">
        <v>6.7389000000000001</v>
      </c>
      <c r="I182" s="231">
        <v>1.6779999999999999</v>
      </c>
      <c r="J182" s="231">
        <v>3.4409000000000001</v>
      </c>
      <c r="K182" s="231">
        <v>1.5851</v>
      </c>
      <c r="L182" s="231">
        <v>3.2368999999999999</v>
      </c>
      <c r="M182" s="231">
        <v>2.2105999999999999</v>
      </c>
      <c r="N182" s="231">
        <v>2.9676999999999998</v>
      </c>
      <c r="O182" s="231">
        <v>1.9117999999999999</v>
      </c>
      <c r="P182" s="231">
        <v>0</v>
      </c>
    </row>
    <row r="183" spans="1:16" s="252" customFormat="1" ht="15">
      <c r="A183" s="247">
        <v>41</v>
      </c>
      <c r="B183" s="231">
        <v>0</v>
      </c>
      <c r="C183" s="231">
        <v>0</v>
      </c>
      <c r="D183" s="231">
        <v>4.3899999999999997</v>
      </c>
      <c r="E183" s="231">
        <v>1.5159</v>
      </c>
      <c r="F183" s="231">
        <v>5.7149999999999999</v>
      </c>
      <c r="G183" s="231">
        <v>1.7073</v>
      </c>
      <c r="H183" s="231">
        <v>7.1218000000000004</v>
      </c>
      <c r="I183" s="231">
        <v>1.6729000000000001</v>
      </c>
      <c r="J183" s="231">
        <v>3.4386999999999999</v>
      </c>
      <c r="K183" s="231">
        <v>1.5809</v>
      </c>
      <c r="L183" s="231">
        <v>3.2465999999999999</v>
      </c>
      <c r="M183" s="231">
        <v>2.1364000000000001</v>
      </c>
      <c r="N183" s="231">
        <v>2.8794</v>
      </c>
      <c r="O183" s="231">
        <v>1.8549</v>
      </c>
      <c r="P183" s="231">
        <v>0</v>
      </c>
    </row>
    <row r="184" spans="1:16" s="252" customFormat="1" ht="15">
      <c r="A184" s="247">
        <v>42</v>
      </c>
      <c r="B184" s="231">
        <v>0</v>
      </c>
      <c r="C184" s="231">
        <v>0</v>
      </c>
      <c r="D184" s="231">
        <v>4.6219000000000001</v>
      </c>
      <c r="E184" s="231">
        <v>1.5126999999999999</v>
      </c>
      <c r="F184" s="231">
        <v>5.5860000000000003</v>
      </c>
      <c r="G184" s="231">
        <v>1.6850000000000001</v>
      </c>
      <c r="H184" s="231">
        <v>7.5048000000000004</v>
      </c>
      <c r="I184" s="231">
        <v>1.6677999999999999</v>
      </c>
      <c r="J184" s="231">
        <v>3.4363999999999999</v>
      </c>
      <c r="K184" s="231">
        <v>1.5767</v>
      </c>
      <c r="L184" s="231">
        <v>3.2563</v>
      </c>
      <c r="M184" s="231">
        <v>2.0623</v>
      </c>
      <c r="N184" s="231">
        <v>2.7911000000000001</v>
      </c>
      <c r="O184" s="231">
        <v>1.798</v>
      </c>
      <c r="P184" s="231">
        <v>0</v>
      </c>
    </row>
    <row r="185" spans="1:16" s="252" customFormat="1" ht="15">
      <c r="A185" s="247">
        <v>43</v>
      </c>
      <c r="B185" s="231">
        <v>0</v>
      </c>
      <c r="C185" s="231">
        <v>0</v>
      </c>
      <c r="D185" s="231">
        <v>4.4104999999999999</v>
      </c>
      <c r="E185" s="231">
        <v>1.5125999999999999</v>
      </c>
      <c r="F185" s="231">
        <v>5.4519000000000002</v>
      </c>
      <c r="G185" s="231">
        <v>1.6777</v>
      </c>
      <c r="H185" s="231">
        <v>7.6105999999999998</v>
      </c>
      <c r="I185" s="231">
        <v>1.6557999999999999</v>
      </c>
      <c r="J185" s="231">
        <v>3.4937</v>
      </c>
      <c r="K185" s="231">
        <v>1.5724</v>
      </c>
      <c r="L185" s="231">
        <v>3.2248000000000001</v>
      </c>
      <c r="M185" s="231">
        <v>2.0548999999999999</v>
      </c>
      <c r="N185" s="231">
        <v>2.7444000000000002</v>
      </c>
      <c r="O185" s="231">
        <v>1.7936000000000001</v>
      </c>
      <c r="P185" s="231">
        <v>0</v>
      </c>
    </row>
    <row r="186" spans="1:16" s="252" customFormat="1" ht="15">
      <c r="A186" s="247">
        <v>44</v>
      </c>
      <c r="B186" s="231">
        <v>0</v>
      </c>
      <c r="C186" s="231">
        <v>0</v>
      </c>
      <c r="D186" s="231">
        <v>4.1990999999999996</v>
      </c>
      <c r="E186" s="231">
        <v>1.5124</v>
      </c>
      <c r="F186" s="231">
        <v>5.3178000000000001</v>
      </c>
      <c r="G186" s="231">
        <v>1.6704000000000001</v>
      </c>
      <c r="H186" s="231">
        <v>7.7164000000000001</v>
      </c>
      <c r="I186" s="231">
        <v>1.6438999999999999</v>
      </c>
      <c r="J186" s="231">
        <v>3.5510000000000002</v>
      </c>
      <c r="K186" s="231">
        <v>1.5682</v>
      </c>
      <c r="L186" s="231">
        <v>3.1934</v>
      </c>
      <c r="M186" s="231">
        <v>2.0476000000000001</v>
      </c>
      <c r="N186" s="231">
        <v>2.6976</v>
      </c>
      <c r="O186" s="231">
        <v>1.7890999999999999</v>
      </c>
      <c r="P186" s="231">
        <v>0</v>
      </c>
    </row>
    <row r="187" spans="1:16" s="252" customFormat="1" ht="15">
      <c r="A187" s="247">
        <v>45</v>
      </c>
      <c r="B187" s="231">
        <v>0</v>
      </c>
      <c r="C187" s="231">
        <v>0</v>
      </c>
      <c r="D187" s="231">
        <v>4.0674999999999999</v>
      </c>
      <c r="E187" s="231">
        <v>1.5425</v>
      </c>
      <c r="F187" s="231">
        <v>5.2873999999999999</v>
      </c>
      <c r="G187" s="231">
        <v>1.6962999999999999</v>
      </c>
      <c r="H187" s="231">
        <v>7.9786999999999999</v>
      </c>
      <c r="I187" s="231">
        <v>1.6645000000000001</v>
      </c>
      <c r="J187" s="231">
        <v>3.6804999999999999</v>
      </c>
      <c r="K187" s="231">
        <v>1.5952999999999999</v>
      </c>
      <c r="L187" s="231">
        <v>3.2252000000000001</v>
      </c>
      <c r="M187" s="231">
        <v>2.0811000000000002</v>
      </c>
      <c r="N187" s="231">
        <v>2.7039</v>
      </c>
      <c r="O187" s="231">
        <v>1.8203</v>
      </c>
      <c r="P187" s="231">
        <v>0</v>
      </c>
    </row>
    <row r="188" spans="1:16" s="252" customFormat="1" ht="15">
      <c r="A188" s="247">
        <v>46</v>
      </c>
      <c r="B188" s="231">
        <v>0</v>
      </c>
      <c r="C188" s="231">
        <v>0</v>
      </c>
      <c r="D188" s="231">
        <v>3.8517999999999999</v>
      </c>
      <c r="E188" s="231">
        <v>1.5423</v>
      </c>
      <c r="F188" s="231">
        <v>5.1505999999999998</v>
      </c>
      <c r="G188" s="231">
        <v>1.6888000000000001</v>
      </c>
      <c r="H188" s="231">
        <v>8.0866000000000007</v>
      </c>
      <c r="I188" s="231">
        <v>1.6523000000000001</v>
      </c>
      <c r="J188" s="231">
        <v>3.7389999999999999</v>
      </c>
      <c r="K188" s="231">
        <v>1.591</v>
      </c>
      <c r="L188" s="231">
        <v>3.1930999999999998</v>
      </c>
      <c r="M188" s="231">
        <v>2.0735999999999999</v>
      </c>
      <c r="N188" s="231">
        <v>2.6562000000000001</v>
      </c>
      <c r="O188" s="231">
        <v>1.8158000000000001</v>
      </c>
      <c r="P188" s="231">
        <v>0</v>
      </c>
    </row>
    <row r="189" spans="1:16" s="252" customFormat="1" ht="15">
      <c r="A189" s="247">
        <v>47</v>
      </c>
      <c r="B189" s="231">
        <v>0</v>
      </c>
      <c r="C189" s="231">
        <v>0</v>
      </c>
      <c r="D189" s="231">
        <v>3.6362000000000001</v>
      </c>
      <c r="E189" s="231">
        <v>1.5422</v>
      </c>
      <c r="F189" s="231">
        <v>5.0137999999999998</v>
      </c>
      <c r="G189" s="231">
        <v>1.6813</v>
      </c>
      <c r="H189" s="231">
        <v>8.1945999999999994</v>
      </c>
      <c r="I189" s="231">
        <v>1.6400999999999999</v>
      </c>
      <c r="J189" s="231">
        <v>3.7974000000000001</v>
      </c>
      <c r="K189" s="231">
        <v>1.5867</v>
      </c>
      <c r="L189" s="231">
        <v>3.161</v>
      </c>
      <c r="M189" s="231">
        <v>2.0661</v>
      </c>
      <c r="N189" s="231">
        <v>2.6084999999999998</v>
      </c>
      <c r="O189" s="231">
        <v>1.8111999999999999</v>
      </c>
      <c r="P189" s="231">
        <v>0</v>
      </c>
    </row>
    <row r="190" spans="1:16" s="252" customFormat="1" ht="15">
      <c r="A190" s="247">
        <v>48</v>
      </c>
      <c r="B190" s="231">
        <v>0</v>
      </c>
      <c r="C190" s="231">
        <v>0</v>
      </c>
      <c r="D190" s="231">
        <v>3.4205999999999999</v>
      </c>
      <c r="E190" s="231">
        <v>1.542</v>
      </c>
      <c r="F190" s="231">
        <v>4.8769999999999998</v>
      </c>
      <c r="G190" s="231">
        <v>1.6738</v>
      </c>
      <c r="H190" s="231">
        <v>8.3025000000000002</v>
      </c>
      <c r="I190" s="231">
        <v>1.6278999999999999</v>
      </c>
      <c r="J190" s="231">
        <v>3.8559000000000001</v>
      </c>
      <c r="K190" s="231">
        <v>1.5824</v>
      </c>
      <c r="L190" s="231">
        <v>3.129</v>
      </c>
      <c r="M190" s="231">
        <v>2.0586000000000002</v>
      </c>
      <c r="N190" s="231">
        <v>2.5608</v>
      </c>
      <c r="O190" s="231">
        <v>1.8066</v>
      </c>
      <c r="P190" s="231">
        <v>0</v>
      </c>
    </row>
    <row r="191" spans="1:16" s="252" customFormat="1" ht="15">
      <c r="A191" s="247">
        <v>49</v>
      </c>
      <c r="B191" s="231">
        <v>0</v>
      </c>
      <c r="C191" s="231">
        <v>0</v>
      </c>
      <c r="D191" s="231">
        <v>3.2048999999999999</v>
      </c>
      <c r="E191" s="231">
        <v>1.5418000000000001</v>
      </c>
      <c r="F191" s="231">
        <v>4.7403000000000004</v>
      </c>
      <c r="G191" s="231">
        <v>1.6662999999999999</v>
      </c>
      <c r="H191" s="231">
        <v>8.4103999999999992</v>
      </c>
      <c r="I191" s="231">
        <v>1.6156999999999999</v>
      </c>
      <c r="J191" s="231">
        <v>3.9144000000000001</v>
      </c>
      <c r="K191" s="231">
        <v>1.5781000000000001</v>
      </c>
      <c r="L191" s="231">
        <v>3.0969000000000002</v>
      </c>
      <c r="M191" s="231">
        <v>2.0510999999999999</v>
      </c>
      <c r="N191" s="231">
        <v>2.5131000000000001</v>
      </c>
      <c r="O191" s="231">
        <v>1.8021</v>
      </c>
      <c r="P191" s="231">
        <v>0</v>
      </c>
    </row>
    <row r="192" spans="1:16" s="252" customFormat="1" ht="15">
      <c r="A192" s="247">
        <v>50</v>
      </c>
      <c r="B192" s="231">
        <v>0</v>
      </c>
      <c r="C192" s="231">
        <v>0</v>
      </c>
      <c r="D192" s="231">
        <v>2.9893000000000001</v>
      </c>
      <c r="E192" s="231">
        <v>1.5417000000000001</v>
      </c>
      <c r="F192" s="231">
        <v>4.6035000000000004</v>
      </c>
      <c r="G192" s="231">
        <v>1.6589</v>
      </c>
      <c r="H192" s="231">
        <v>8.5183999999999997</v>
      </c>
      <c r="I192" s="231">
        <v>1.6034999999999999</v>
      </c>
      <c r="J192" s="231">
        <v>3.9727999999999999</v>
      </c>
      <c r="K192" s="231">
        <v>1.5738000000000001</v>
      </c>
      <c r="L192" s="231">
        <v>3.0648</v>
      </c>
      <c r="M192" s="231">
        <v>2.0436000000000001</v>
      </c>
      <c r="N192" s="231">
        <v>2.4653999999999998</v>
      </c>
      <c r="O192" s="231">
        <v>1.7975000000000001</v>
      </c>
      <c r="P192" s="231">
        <v>0</v>
      </c>
    </row>
    <row r="193" spans="1:16" s="252" customFormat="1" ht="15">
      <c r="A193" s="247">
        <v>51</v>
      </c>
      <c r="B193" s="231">
        <v>0</v>
      </c>
      <c r="C193" s="231">
        <v>0</v>
      </c>
      <c r="D193" s="231">
        <v>2.7736999999999998</v>
      </c>
      <c r="E193" s="231">
        <v>1.5415000000000001</v>
      </c>
      <c r="F193" s="231">
        <v>4.4667000000000003</v>
      </c>
      <c r="G193" s="231">
        <v>1.6514</v>
      </c>
      <c r="H193" s="231">
        <v>8.6263000000000005</v>
      </c>
      <c r="I193" s="231">
        <v>1.5912999999999999</v>
      </c>
      <c r="J193" s="231">
        <v>4.0312999999999999</v>
      </c>
      <c r="K193" s="231">
        <v>1.5694999999999999</v>
      </c>
      <c r="L193" s="231">
        <v>3.0327999999999999</v>
      </c>
      <c r="M193" s="231">
        <v>2.0360999999999998</v>
      </c>
      <c r="N193" s="231">
        <v>2.4178000000000002</v>
      </c>
      <c r="O193" s="231">
        <v>1.7929999999999999</v>
      </c>
      <c r="P193" s="231">
        <v>0</v>
      </c>
    </row>
    <row r="194" spans="1:16" s="252" customFormat="1" ht="15">
      <c r="A194" s="247">
        <v>52</v>
      </c>
      <c r="B194" s="231">
        <v>0</v>
      </c>
      <c r="C194" s="231">
        <v>0</v>
      </c>
      <c r="D194" s="231">
        <v>2.5581</v>
      </c>
      <c r="E194" s="231">
        <v>1.5412999999999999</v>
      </c>
      <c r="F194" s="231">
        <v>4.3299000000000003</v>
      </c>
      <c r="G194" s="231">
        <v>1.6438999999999999</v>
      </c>
      <c r="H194" s="231">
        <v>8.7341999999999995</v>
      </c>
      <c r="I194" s="231">
        <v>1.5790999999999999</v>
      </c>
      <c r="J194" s="231">
        <v>4.0896999999999997</v>
      </c>
      <c r="K194" s="231">
        <v>1.5651999999999999</v>
      </c>
      <c r="L194" s="231">
        <v>3.0007000000000001</v>
      </c>
      <c r="M194" s="231">
        <v>2.0286</v>
      </c>
      <c r="N194" s="231">
        <v>2.3700999999999999</v>
      </c>
      <c r="O194" s="231">
        <v>1.7884</v>
      </c>
      <c r="P194" s="231">
        <v>0</v>
      </c>
    </row>
    <row r="195" spans="1:16" s="252" customFormat="1" ht="15">
      <c r="A195" s="247">
        <v>53</v>
      </c>
      <c r="B195" s="231">
        <v>0</v>
      </c>
      <c r="C195" s="231">
        <v>0</v>
      </c>
      <c r="D195" s="231">
        <v>2.3424</v>
      </c>
      <c r="E195" s="231">
        <v>1.5411999999999999</v>
      </c>
      <c r="F195" s="231">
        <v>4.1932</v>
      </c>
      <c r="G195" s="231">
        <v>1.6364000000000001</v>
      </c>
      <c r="H195" s="231">
        <v>8.8422000000000001</v>
      </c>
      <c r="I195" s="231">
        <v>1.5669</v>
      </c>
      <c r="J195" s="231">
        <v>4.1482000000000001</v>
      </c>
      <c r="K195" s="231">
        <v>1.5609</v>
      </c>
      <c r="L195" s="231">
        <v>2.9685999999999999</v>
      </c>
      <c r="M195" s="231">
        <v>2.0211999999999999</v>
      </c>
      <c r="N195" s="231">
        <v>2.3224</v>
      </c>
      <c r="O195" s="231">
        <v>1.7839</v>
      </c>
      <c r="P195" s="231">
        <v>0</v>
      </c>
    </row>
    <row r="196" spans="1:16" s="252" customFormat="1" ht="15">
      <c r="A196" s="247">
        <v>54</v>
      </c>
      <c r="B196" s="231">
        <v>0</v>
      </c>
      <c r="C196" s="231">
        <v>0</v>
      </c>
      <c r="D196" s="231">
        <v>2.1267999999999998</v>
      </c>
      <c r="E196" s="231">
        <v>1.5409999999999999</v>
      </c>
      <c r="F196" s="231">
        <v>4.0564</v>
      </c>
      <c r="G196" s="231">
        <v>1.6289</v>
      </c>
      <c r="H196" s="231">
        <v>8.9501000000000008</v>
      </c>
      <c r="I196" s="231">
        <v>1.5547</v>
      </c>
      <c r="J196" s="231">
        <v>4.2066999999999997</v>
      </c>
      <c r="K196" s="231">
        <v>1.5566</v>
      </c>
      <c r="L196" s="231">
        <v>2.9365000000000001</v>
      </c>
      <c r="M196" s="231">
        <v>2.0137</v>
      </c>
      <c r="N196" s="231">
        <v>2.2747000000000002</v>
      </c>
      <c r="O196" s="231">
        <v>1.7793000000000001</v>
      </c>
      <c r="P196" s="231">
        <v>0</v>
      </c>
    </row>
    <row r="197" spans="1:16" s="252" customFormat="1" ht="15">
      <c r="A197" s="247">
        <v>55</v>
      </c>
      <c r="B197" s="231">
        <v>0</v>
      </c>
      <c r="C197" s="231">
        <v>0</v>
      </c>
      <c r="D197" s="231">
        <v>2.2709999999999999</v>
      </c>
      <c r="E197" s="231">
        <v>1.5371999999999999</v>
      </c>
      <c r="F197" s="231">
        <v>3.9807000000000001</v>
      </c>
      <c r="G197" s="231">
        <v>1.6177999999999999</v>
      </c>
      <c r="H197" s="231">
        <v>8.3417999999999992</v>
      </c>
      <c r="I197" s="231">
        <v>1.5526</v>
      </c>
      <c r="J197" s="231">
        <v>4.0446</v>
      </c>
      <c r="K197" s="231">
        <v>1.5523</v>
      </c>
      <c r="L197" s="231">
        <v>2.8553000000000002</v>
      </c>
      <c r="M197" s="231">
        <v>2.0015000000000001</v>
      </c>
      <c r="N197" s="231">
        <v>2.2446000000000002</v>
      </c>
      <c r="O197" s="231">
        <v>1.7690999999999999</v>
      </c>
      <c r="P197" s="231">
        <v>0</v>
      </c>
    </row>
    <row r="198" spans="1:16" s="252" customFormat="1" ht="15">
      <c r="A198" s="247">
        <v>56</v>
      </c>
      <c r="B198" s="231">
        <v>0</v>
      </c>
      <c r="C198" s="231">
        <v>0</v>
      </c>
      <c r="D198" s="231">
        <v>2.4150999999999998</v>
      </c>
      <c r="E198" s="231">
        <v>1.5334000000000001</v>
      </c>
      <c r="F198" s="231">
        <v>3.9049</v>
      </c>
      <c r="G198" s="231">
        <v>1.6066</v>
      </c>
      <c r="H198" s="231">
        <v>7.7335000000000003</v>
      </c>
      <c r="I198" s="231">
        <v>1.5506</v>
      </c>
      <c r="J198" s="231">
        <v>3.8826000000000001</v>
      </c>
      <c r="K198" s="231">
        <v>1.548</v>
      </c>
      <c r="L198" s="231">
        <v>2.774</v>
      </c>
      <c r="M198" s="231">
        <v>1.9893000000000001</v>
      </c>
      <c r="N198" s="231">
        <v>2.2143999999999999</v>
      </c>
      <c r="O198" s="231">
        <v>1.7589999999999999</v>
      </c>
      <c r="P198" s="231">
        <v>0</v>
      </c>
    </row>
    <row r="199" spans="1:16" s="252" customFormat="1" ht="15">
      <c r="A199" s="247">
        <v>57</v>
      </c>
      <c r="B199" s="231">
        <v>0</v>
      </c>
      <c r="C199" s="231">
        <v>0</v>
      </c>
      <c r="D199" s="231">
        <v>2.5592999999999999</v>
      </c>
      <c r="E199" s="231">
        <v>1.5296000000000001</v>
      </c>
      <c r="F199" s="231">
        <v>3.8292000000000002</v>
      </c>
      <c r="G199" s="231">
        <v>1.5954999999999999</v>
      </c>
      <c r="H199" s="231">
        <v>7.1253000000000002</v>
      </c>
      <c r="I199" s="231">
        <v>1.5485</v>
      </c>
      <c r="J199" s="231">
        <v>3.7204999999999999</v>
      </c>
      <c r="K199" s="231">
        <v>1.5437000000000001</v>
      </c>
      <c r="L199" s="231">
        <v>2.6928000000000001</v>
      </c>
      <c r="M199" s="231">
        <v>1.9772000000000001</v>
      </c>
      <c r="N199" s="231">
        <v>2.1842999999999999</v>
      </c>
      <c r="O199" s="231">
        <v>1.7487999999999999</v>
      </c>
      <c r="P199" s="231">
        <v>0</v>
      </c>
    </row>
    <row r="200" spans="1:16" s="252" customFormat="1" ht="15">
      <c r="A200" s="247">
        <v>58</v>
      </c>
      <c r="B200" s="231">
        <v>0</v>
      </c>
      <c r="C200" s="231">
        <v>0</v>
      </c>
      <c r="D200" s="231">
        <v>2.7033999999999998</v>
      </c>
      <c r="E200" s="231">
        <v>1.5258</v>
      </c>
      <c r="F200" s="231">
        <v>3.7534000000000001</v>
      </c>
      <c r="G200" s="231">
        <v>1.5844</v>
      </c>
      <c r="H200" s="231">
        <v>6.5170000000000003</v>
      </c>
      <c r="I200" s="231">
        <v>1.5465</v>
      </c>
      <c r="J200" s="231">
        <v>3.5585</v>
      </c>
      <c r="K200" s="231">
        <v>1.5394000000000001</v>
      </c>
      <c r="L200" s="231">
        <v>2.6114999999999999</v>
      </c>
      <c r="M200" s="231">
        <v>1.9650000000000001</v>
      </c>
      <c r="N200" s="231">
        <v>2.1541999999999999</v>
      </c>
      <c r="O200" s="231">
        <v>1.7386999999999999</v>
      </c>
      <c r="P200" s="231">
        <v>0</v>
      </c>
    </row>
    <row r="201" spans="1:16" s="252" customFormat="1" ht="15">
      <c r="A201" s="247">
        <v>59</v>
      </c>
      <c r="B201" s="231">
        <v>0</v>
      </c>
      <c r="C201" s="231">
        <v>0</v>
      </c>
      <c r="D201" s="231">
        <v>2.8475999999999999</v>
      </c>
      <c r="E201" s="231">
        <v>1.522</v>
      </c>
      <c r="F201" s="231">
        <v>3.6777000000000002</v>
      </c>
      <c r="G201" s="231">
        <v>1.5731999999999999</v>
      </c>
      <c r="H201" s="231">
        <v>5.9086999999999996</v>
      </c>
      <c r="I201" s="231">
        <v>1.5444</v>
      </c>
      <c r="J201" s="231">
        <v>3.3963999999999999</v>
      </c>
      <c r="K201" s="231">
        <v>1.5350999999999999</v>
      </c>
      <c r="L201" s="231">
        <v>2.5301999999999998</v>
      </c>
      <c r="M201" s="231">
        <v>1.9529000000000001</v>
      </c>
      <c r="N201" s="231">
        <v>2.1240999999999999</v>
      </c>
      <c r="O201" s="231">
        <v>1.7284999999999999</v>
      </c>
      <c r="P201" s="231">
        <v>0</v>
      </c>
    </row>
    <row r="202" spans="1:16" s="252" customFormat="1" ht="15">
      <c r="A202" s="247">
        <v>60</v>
      </c>
      <c r="B202" s="231">
        <v>0</v>
      </c>
      <c r="C202" s="231">
        <v>0</v>
      </c>
      <c r="D202" s="231">
        <v>2.9916999999999998</v>
      </c>
      <c r="E202" s="231">
        <v>1.5182</v>
      </c>
      <c r="F202" s="231">
        <v>3.6019999999999999</v>
      </c>
      <c r="G202" s="231">
        <v>1.5621</v>
      </c>
      <c r="H202" s="231">
        <v>5.3003999999999998</v>
      </c>
      <c r="I202" s="231">
        <v>1.5424</v>
      </c>
      <c r="J202" s="231">
        <v>3.2343999999999999</v>
      </c>
      <c r="K202" s="231">
        <v>1.5307999999999999</v>
      </c>
      <c r="L202" s="231">
        <v>2.4489999999999998</v>
      </c>
      <c r="M202" s="231">
        <v>1.9407000000000001</v>
      </c>
      <c r="N202" s="231">
        <v>2.0939000000000001</v>
      </c>
      <c r="O202" s="231">
        <v>1.7182999999999999</v>
      </c>
      <c r="P202" s="231">
        <v>0</v>
      </c>
    </row>
    <row r="203" spans="1:16" s="252" customFormat="1">
      <c r="A203" s="251"/>
      <c r="B203" s="75"/>
      <c r="C203" s="75"/>
      <c r="D203" s="75"/>
      <c r="E203" s="75"/>
      <c r="F203" s="75"/>
      <c r="G203" s="75"/>
      <c r="H203" s="75"/>
      <c r="I203" s="75"/>
      <c r="J203" s="75"/>
      <c r="K203" s="75"/>
      <c r="L203" s="75"/>
      <c r="M203" s="75"/>
      <c r="N203" s="75"/>
      <c r="O203" s="75"/>
      <c r="P203" s="75"/>
    </row>
    <row r="204" spans="1:16" s="252" customFormat="1">
      <c r="A204" s="73" t="e">
        <v>#N/A</v>
      </c>
      <c r="B204" s="75"/>
      <c r="C204" s="75"/>
      <c r="D204" s="75"/>
      <c r="E204" s="75"/>
      <c r="F204" s="75"/>
      <c r="G204" s="75"/>
      <c r="H204" s="75"/>
      <c r="I204" s="75"/>
      <c r="J204" s="75"/>
      <c r="K204" s="75"/>
      <c r="L204" s="75"/>
      <c r="M204" s="75"/>
      <c r="N204" s="75"/>
      <c r="O204" s="75"/>
      <c r="P204" s="75"/>
    </row>
    <row r="205" spans="1:16" s="250" customFormat="1">
      <c r="A205" s="467" t="s">
        <v>11449</v>
      </c>
      <c r="B205" s="467"/>
      <c r="C205" s="467"/>
      <c r="D205" s="467"/>
      <c r="E205" s="467"/>
      <c r="F205" s="467"/>
      <c r="G205" s="467"/>
      <c r="H205" s="467"/>
      <c r="I205" s="467"/>
      <c r="J205" s="467"/>
      <c r="K205" s="467"/>
      <c r="L205" s="467"/>
      <c r="M205" s="467"/>
      <c r="N205" s="467"/>
      <c r="O205" s="467"/>
      <c r="P205" s="467"/>
    </row>
    <row r="206" spans="1:16" s="252" customFormat="1">
      <c r="A206" s="471" t="s">
        <v>2097</v>
      </c>
      <c r="B206" s="471"/>
      <c r="C206" s="471"/>
      <c r="D206" s="471"/>
      <c r="E206" s="471"/>
      <c r="F206" s="471"/>
      <c r="G206" s="471"/>
      <c r="H206" s="471"/>
      <c r="I206" s="471"/>
      <c r="J206" s="471"/>
      <c r="K206" s="471"/>
      <c r="L206" s="471"/>
      <c r="M206" s="471"/>
      <c r="N206" s="471"/>
      <c r="O206" s="471"/>
      <c r="P206" s="471"/>
    </row>
    <row r="207" spans="1:16" s="252" customFormat="1">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s="252" customFormat="1">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s="252" customFormat="1" ht="15">
      <c r="A209" s="247">
        <v>0</v>
      </c>
      <c r="B209" s="231">
        <v>0</v>
      </c>
      <c r="C209" s="231">
        <v>0</v>
      </c>
      <c r="D209" s="231">
        <v>27.814299999999999</v>
      </c>
      <c r="E209" s="231">
        <v>9.2628000000000004</v>
      </c>
      <c r="F209" s="231">
        <v>33.970799999999997</v>
      </c>
      <c r="G209" s="231">
        <v>9.1582000000000008</v>
      </c>
      <c r="H209" s="231">
        <v>32.587000000000003</v>
      </c>
      <c r="I209" s="231">
        <v>8.7118000000000002</v>
      </c>
      <c r="J209" s="231">
        <v>32.317999999999998</v>
      </c>
      <c r="K209" s="231">
        <v>7.4074999999999998</v>
      </c>
      <c r="L209" s="231">
        <v>31.960999999999999</v>
      </c>
      <c r="M209" s="231">
        <v>18.420999999999999</v>
      </c>
      <c r="N209" s="231">
        <v>0</v>
      </c>
      <c r="O209" s="231">
        <v>0</v>
      </c>
      <c r="P209" s="231">
        <v>0</v>
      </c>
    </row>
    <row r="210" spans="1:16" s="252" customFormat="1" ht="15">
      <c r="A210" s="247">
        <v>1</v>
      </c>
      <c r="B210" s="231">
        <v>0</v>
      </c>
      <c r="C210" s="231">
        <v>0</v>
      </c>
      <c r="D210" s="231">
        <v>24.723800000000001</v>
      </c>
      <c r="E210" s="231">
        <v>8.2335999999999991</v>
      </c>
      <c r="F210" s="231">
        <v>30.196300000000001</v>
      </c>
      <c r="G210" s="231">
        <v>8.1405999999999992</v>
      </c>
      <c r="H210" s="231">
        <v>28.966200000000001</v>
      </c>
      <c r="I210" s="231">
        <v>7.7438000000000002</v>
      </c>
      <c r="J210" s="231">
        <v>28.7271</v>
      </c>
      <c r="K210" s="231">
        <v>6.5843999999999996</v>
      </c>
      <c r="L210" s="231">
        <v>28.409800000000001</v>
      </c>
      <c r="M210" s="231">
        <v>16.374199999999998</v>
      </c>
      <c r="N210" s="231">
        <v>0</v>
      </c>
      <c r="O210" s="231">
        <v>0</v>
      </c>
      <c r="P210" s="231">
        <v>0</v>
      </c>
    </row>
    <row r="211" spans="1:16" s="252" customFormat="1" ht="15">
      <c r="A211" s="247">
        <v>2</v>
      </c>
      <c r="B211" s="231">
        <v>0</v>
      </c>
      <c r="C211" s="231">
        <v>0</v>
      </c>
      <c r="D211" s="231">
        <v>21.633400000000002</v>
      </c>
      <c r="E211" s="231">
        <v>7.2043999999999997</v>
      </c>
      <c r="F211" s="231">
        <v>26.421800000000001</v>
      </c>
      <c r="G211" s="231">
        <v>7.1230000000000002</v>
      </c>
      <c r="H211" s="231">
        <v>25.345400000000001</v>
      </c>
      <c r="I211" s="231">
        <v>6.7758000000000003</v>
      </c>
      <c r="J211" s="231">
        <v>25.136199999999999</v>
      </c>
      <c r="K211" s="231">
        <v>5.7614000000000001</v>
      </c>
      <c r="L211" s="231">
        <v>24.858599999999999</v>
      </c>
      <c r="M211" s="231">
        <v>14.327400000000001</v>
      </c>
      <c r="N211" s="231">
        <v>0</v>
      </c>
      <c r="O211" s="231">
        <v>0</v>
      </c>
      <c r="P211" s="231">
        <v>0</v>
      </c>
    </row>
    <row r="212" spans="1:16" s="252" customFormat="1" ht="15">
      <c r="A212" s="247">
        <v>3</v>
      </c>
      <c r="B212" s="231">
        <v>0</v>
      </c>
      <c r="C212" s="231">
        <v>0</v>
      </c>
      <c r="D212" s="231">
        <v>18.542899999999999</v>
      </c>
      <c r="E212" s="231">
        <v>6.1752000000000002</v>
      </c>
      <c r="F212" s="231">
        <v>22.647200000000002</v>
      </c>
      <c r="G212" s="231">
        <v>6.1055000000000001</v>
      </c>
      <c r="H212" s="231">
        <v>21.724599999999999</v>
      </c>
      <c r="I212" s="231">
        <v>5.8079000000000001</v>
      </c>
      <c r="J212" s="231">
        <v>21.545300000000001</v>
      </c>
      <c r="K212" s="231">
        <v>4.9382999999999999</v>
      </c>
      <c r="L212" s="231">
        <v>21.307400000000001</v>
      </c>
      <c r="M212" s="231">
        <v>12.2807</v>
      </c>
      <c r="N212" s="231">
        <v>0</v>
      </c>
      <c r="O212" s="231">
        <v>0</v>
      </c>
      <c r="P212" s="231">
        <v>0</v>
      </c>
    </row>
    <row r="213" spans="1:16" s="252" customFormat="1" ht="15">
      <c r="A213" s="247">
        <v>4</v>
      </c>
      <c r="B213" s="231">
        <v>0</v>
      </c>
      <c r="C213" s="231">
        <v>0</v>
      </c>
      <c r="D213" s="231">
        <v>15.452400000000001</v>
      </c>
      <c r="E213" s="231">
        <v>5.1459999999999999</v>
      </c>
      <c r="F213" s="231">
        <v>18.872699999999998</v>
      </c>
      <c r="G213" s="231">
        <v>5.0879000000000003</v>
      </c>
      <c r="H213" s="231">
        <v>18.103899999999999</v>
      </c>
      <c r="I213" s="231">
        <v>4.8399000000000001</v>
      </c>
      <c r="J213" s="231">
        <v>17.954499999999999</v>
      </c>
      <c r="K213" s="231">
        <v>4.1153000000000004</v>
      </c>
      <c r="L213" s="231">
        <v>17.7561</v>
      </c>
      <c r="M213" s="231">
        <v>10.2339</v>
      </c>
      <c r="N213" s="231">
        <v>0</v>
      </c>
      <c r="O213" s="231">
        <v>0</v>
      </c>
      <c r="P213" s="231">
        <v>0</v>
      </c>
    </row>
    <row r="214" spans="1:16" s="252" customFormat="1" ht="15">
      <c r="A214" s="247">
        <v>5</v>
      </c>
      <c r="B214" s="231">
        <v>0</v>
      </c>
      <c r="C214" s="231">
        <v>0</v>
      </c>
      <c r="D214" s="231">
        <v>12.3619</v>
      </c>
      <c r="E214" s="231">
        <v>4.1167999999999996</v>
      </c>
      <c r="F214" s="231">
        <v>15.098100000000001</v>
      </c>
      <c r="G214" s="231">
        <v>4.0702999999999996</v>
      </c>
      <c r="H214" s="231">
        <v>14.4831</v>
      </c>
      <c r="I214" s="231">
        <v>3.8719000000000001</v>
      </c>
      <c r="J214" s="231">
        <v>14.3636</v>
      </c>
      <c r="K214" s="231">
        <v>3.2921999999999998</v>
      </c>
      <c r="L214" s="231">
        <v>14.2049</v>
      </c>
      <c r="M214" s="231">
        <v>8.1870999999999992</v>
      </c>
      <c r="N214" s="231">
        <v>0</v>
      </c>
      <c r="O214" s="231">
        <v>0</v>
      </c>
      <c r="P214" s="231">
        <v>0</v>
      </c>
    </row>
    <row r="215" spans="1:16" s="252" customFormat="1" ht="15">
      <c r="A215" s="247">
        <v>6</v>
      </c>
      <c r="B215" s="231">
        <v>0</v>
      </c>
      <c r="C215" s="231">
        <v>0</v>
      </c>
      <c r="D215" s="231">
        <v>9.2713999999999999</v>
      </c>
      <c r="E215" s="231">
        <v>3.0876000000000001</v>
      </c>
      <c r="F215" s="231">
        <v>11.323600000000001</v>
      </c>
      <c r="G215" s="231">
        <v>3.0527000000000002</v>
      </c>
      <c r="H215" s="231">
        <v>10.862299999999999</v>
      </c>
      <c r="I215" s="231">
        <v>2.9039000000000001</v>
      </c>
      <c r="J215" s="231">
        <v>10.7727</v>
      </c>
      <c r="K215" s="231">
        <v>2.4691999999999998</v>
      </c>
      <c r="L215" s="231">
        <v>10.653700000000001</v>
      </c>
      <c r="M215" s="231">
        <v>6.1402999999999999</v>
      </c>
      <c r="N215" s="231">
        <v>0</v>
      </c>
      <c r="O215" s="231">
        <v>0</v>
      </c>
      <c r="P215" s="231">
        <v>0</v>
      </c>
    </row>
    <row r="216" spans="1:16" s="252" customFormat="1" ht="15">
      <c r="A216" s="247">
        <v>7</v>
      </c>
      <c r="B216" s="231">
        <v>0</v>
      </c>
      <c r="C216" s="231">
        <v>0</v>
      </c>
      <c r="D216" s="231">
        <v>9.1715999999999998</v>
      </c>
      <c r="E216" s="231">
        <v>3.0017999999999998</v>
      </c>
      <c r="F216" s="231">
        <v>10.827</v>
      </c>
      <c r="G216" s="231">
        <v>2.9679000000000002</v>
      </c>
      <c r="H216" s="231">
        <v>10.4482</v>
      </c>
      <c r="I216" s="231">
        <v>2.8233000000000001</v>
      </c>
      <c r="J216" s="231">
        <v>10.354900000000001</v>
      </c>
      <c r="K216" s="231">
        <v>2.4005999999999998</v>
      </c>
      <c r="L216" s="231">
        <v>10.204800000000001</v>
      </c>
      <c r="M216" s="231">
        <v>5.9698000000000002</v>
      </c>
      <c r="N216" s="231">
        <v>0</v>
      </c>
      <c r="O216" s="231">
        <v>0</v>
      </c>
      <c r="P216" s="231">
        <v>0</v>
      </c>
    </row>
    <row r="217" spans="1:16" s="252" customFormat="1" ht="15">
      <c r="A217" s="247">
        <v>8</v>
      </c>
      <c r="B217" s="231">
        <v>0</v>
      </c>
      <c r="C217" s="231">
        <v>0</v>
      </c>
      <c r="D217" s="231">
        <v>9.0717999999999996</v>
      </c>
      <c r="E217" s="231">
        <v>2.9161000000000001</v>
      </c>
      <c r="F217" s="231">
        <v>10.330399999999999</v>
      </c>
      <c r="G217" s="231">
        <v>2.8831000000000002</v>
      </c>
      <c r="H217" s="231">
        <v>10.0341</v>
      </c>
      <c r="I217" s="231">
        <v>2.7425999999999999</v>
      </c>
      <c r="J217" s="231">
        <v>9.9372000000000007</v>
      </c>
      <c r="K217" s="231">
        <v>2.3319999999999999</v>
      </c>
      <c r="L217" s="231">
        <v>9.7559000000000005</v>
      </c>
      <c r="M217" s="231">
        <v>5.7991999999999999</v>
      </c>
      <c r="N217" s="231">
        <v>0</v>
      </c>
      <c r="O217" s="231">
        <v>0</v>
      </c>
      <c r="P217" s="231">
        <v>0</v>
      </c>
    </row>
    <row r="218" spans="1:16" s="252" customFormat="1" ht="15">
      <c r="A218" s="247">
        <v>9</v>
      </c>
      <c r="B218" s="231">
        <v>0</v>
      </c>
      <c r="C218" s="231">
        <v>0</v>
      </c>
      <c r="D218" s="231">
        <v>8.9718999999999998</v>
      </c>
      <c r="E218" s="231">
        <v>2.8302999999999998</v>
      </c>
      <c r="F218" s="231">
        <v>9.8338000000000001</v>
      </c>
      <c r="G218" s="231">
        <v>2.7982999999999998</v>
      </c>
      <c r="H218" s="231">
        <v>9.6199999999999992</v>
      </c>
      <c r="I218" s="231">
        <v>2.6619000000000002</v>
      </c>
      <c r="J218" s="231">
        <v>9.5195000000000007</v>
      </c>
      <c r="K218" s="231">
        <v>2.2633999999999999</v>
      </c>
      <c r="L218" s="231">
        <v>9.3070000000000004</v>
      </c>
      <c r="M218" s="231">
        <v>5.6285999999999996</v>
      </c>
      <c r="N218" s="231">
        <v>0</v>
      </c>
      <c r="O218" s="231">
        <v>0</v>
      </c>
      <c r="P218" s="231">
        <v>0</v>
      </c>
    </row>
    <row r="219" spans="1:16" s="252" customFormat="1" ht="15">
      <c r="A219" s="247">
        <v>10</v>
      </c>
      <c r="B219" s="231">
        <v>0</v>
      </c>
      <c r="C219" s="231">
        <v>0</v>
      </c>
      <c r="D219" s="231">
        <v>8.8720999999999997</v>
      </c>
      <c r="E219" s="231">
        <v>2.7444999999999999</v>
      </c>
      <c r="F219" s="231">
        <v>9.3373000000000008</v>
      </c>
      <c r="G219" s="231">
        <v>2.7134999999999998</v>
      </c>
      <c r="H219" s="231">
        <v>9.2058999999999997</v>
      </c>
      <c r="I219" s="231">
        <v>2.5813000000000001</v>
      </c>
      <c r="J219" s="231">
        <v>9.1016999999999992</v>
      </c>
      <c r="K219" s="231">
        <v>2.1947999999999999</v>
      </c>
      <c r="L219" s="231">
        <v>8.8581000000000003</v>
      </c>
      <c r="M219" s="231">
        <v>5.4581</v>
      </c>
      <c r="N219" s="231">
        <v>0</v>
      </c>
      <c r="O219" s="231">
        <v>0</v>
      </c>
      <c r="P219" s="231">
        <v>0</v>
      </c>
    </row>
    <row r="220" spans="1:16" s="252" customFormat="1" ht="15">
      <c r="A220" s="247">
        <v>11</v>
      </c>
      <c r="B220" s="231">
        <v>0</v>
      </c>
      <c r="C220" s="231">
        <v>0</v>
      </c>
      <c r="D220" s="231">
        <v>8.7722999999999995</v>
      </c>
      <c r="E220" s="231">
        <v>2.6587999999999998</v>
      </c>
      <c r="F220" s="231">
        <v>8.8407</v>
      </c>
      <c r="G220" s="231">
        <v>2.6286999999999998</v>
      </c>
      <c r="H220" s="231">
        <v>8.7918000000000003</v>
      </c>
      <c r="I220" s="231">
        <v>2.5005999999999999</v>
      </c>
      <c r="J220" s="231">
        <v>8.6839999999999993</v>
      </c>
      <c r="K220" s="231">
        <v>2.1261999999999999</v>
      </c>
      <c r="L220" s="231">
        <v>8.4092000000000002</v>
      </c>
      <c r="M220" s="231">
        <v>5.2874999999999996</v>
      </c>
      <c r="N220" s="231">
        <v>0</v>
      </c>
      <c r="O220" s="231">
        <v>0</v>
      </c>
      <c r="P220" s="231">
        <v>0</v>
      </c>
    </row>
    <row r="221" spans="1:16" s="252" customFormat="1" ht="15">
      <c r="A221" s="247">
        <v>12</v>
      </c>
      <c r="B221" s="231">
        <v>0</v>
      </c>
      <c r="C221" s="231">
        <v>0</v>
      </c>
      <c r="D221" s="231">
        <v>8.6723999999999997</v>
      </c>
      <c r="E221" s="231">
        <v>2.573</v>
      </c>
      <c r="F221" s="231">
        <v>8.3440999999999992</v>
      </c>
      <c r="G221" s="231">
        <v>2.5438999999999998</v>
      </c>
      <c r="H221" s="231">
        <v>8.3777000000000008</v>
      </c>
      <c r="I221" s="231">
        <v>2.4199000000000002</v>
      </c>
      <c r="J221" s="231">
        <v>8.2661999999999995</v>
      </c>
      <c r="K221" s="231">
        <v>2.0575999999999999</v>
      </c>
      <c r="L221" s="231">
        <v>7.9603000000000002</v>
      </c>
      <c r="M221" s="231">
        <v>5.1169000000000002</v>
      </c>
      <c r="N221" s="231">
        <v>0</v>
      </c>
      <c r="O221" s="231">
        <v>0</v>
      </c>
      <c r="P221" s="231">
        <v>0</v>
      </c>
    </row>
    <row r="222" spans="1:16" s="252" customFormat="1" ht="15">
      <c r="A222" s="247">
        <v>13</v>
      </c>
      <c r="B222" s="231">
        <v>0</v>
      </c>
      <c r="C222" s="231">
        <v>0</v>
      </c>
      <c r="D222" s="231">
        <v>8.5725999999999996</v>
      </c>
      <c r="E222" s="231">
        <v>2.4872000000000001</v>
      </c>
      <c r="F222" s="231">
        <v>7.8475000000000001</v>
      </c>
      <c r="G222" s="231">
        <v>2.4590999999999998</v>
      </c>
      <c r="H222" s="231">
        <v>7.9635999999999996</v>
      </c>
      <c r="I222" s="231">
        <v>2.3393000000000002</v>
      </c>
      <c r="J222" s="231">
        <v>7.8484999999999996</v>
      </c>
      <c r="K222" s="231">
        <v>1.9890000000000001</v>
      </c>
      <c r="L222" s="231">
        <v>7.5114000000000001</v>
      </c>
      <c r="M222" s="231">
        <v>4.9463999999999997</v>
      </c>
      <c r="N222" s="231">
        <v>0</v>
      </c>
      <c r="O222" s="231">
        <v>0</v>
      </c>
      <c r="P222" s="231">
        <v>0</v>
      </c>
    </row>
    <row r="223" spans="1:16" s="252" customFormat="1" ht="15">
      <c r="A223" s="247">
        <v>14</v>
      </c>
      <c r="B223" s="231">
        <v>0</v>
      </c>
      <c r="C223" s="231">
        <v>0</v>
      </c>
      <c r="D223" s="231">
        <v>8.4727999999999994</v>
      </c>
      <c r="E223" s="231">
        <v>2.4015</v>
      </c>
      <c r="F223" s="231">
        <v>7.3509000000000002</v>
      </c>
      <c r="G223" s="231">
        <v>2.3742999999999999</v>
      </c>
      <c r="H223" s="231">
        <v>7.5495000000000001</v>
      </c>
      <c r="I223" s="231">
        <v>2.2585999999999999</v>
      </c>
      <c r="J223" s="231">
        <v>7.4307999999999996</v>
      </c>
      <c r="K223" s="231">
        <v>1.9205000000000001</v>
      </c>
      <c r="L223" s="231">
        <v>7.0625</v>
      </c>
      <c r="M223" s="231">
        <v>4.7758000000000003</v>
      </c>
      <c r="N223" s="231">
        <v>0</v>
      </c>
      <c r="O223" s="231">
        <v>0</v>
      </c>
      <c r="P223" s="231">
        <v>0</v>
      </c>
    </row>
    <row r="224" spans="1:16" s="252" customFormat="1" ht="15">
      <c r="A224" s="247">
        <v>15</v>
      </c>
      <c r="B224" s="231">
        <v>0</v>
      </c>
      <c r="C224" s="231">
        <v>0</v>
      </c>
      <c r="D224" s="231">
        <v>8.3728999999999996</v>
      </c>
      <c r="E224" s="231">
        <v>2.3157000000000001</v>
      </c>
      <c r="F224" s="231">
        <v>6.8543000000000003</v>
      </c>
      <c r="G224" s="231">
        <v>2.2894999999999999</v>
      </c>
      <c r="H224" s="231">
        <v>7.1353999999999997</v>
      </c>
      <c r="I224" s="231">
        <v>2.1779000000000002</v>
      </c>
      <c r="J224" s="231">
        <v>7.0129999999999999</v>
      </c>
      <c r="K224" s="231">
        <v>1.8519000000000001</v>
      </c>
      <c r="L224" s="231">
        <v>6.6135999999999999</v>
      </c>
      <c r="M224" s="231">
        <v>4.6052</v>
      </c>
      <c r="N224" s="231">
        <v>0</v>
      </c>
      <c r="O224" s="231">
        <v>0</v>
      </c>
      <c r="P224" s="231">
        <v>0</v>
      </c>
    </row>
    <row r="225" spans="1:16" s="252" customFormat="1" ht="15">
      <c r="A225" s="247">
        <v>16</v>
      </c>
      <c r="B225" s="231">
        <v>0</v>
      </c>
      <c r="C225" s="231">
        <v>0</v>
      </c>
      <c r="D225" s="231">
        <v>8.2730999999999995</v>
      </c>
      <c r="E225" s="231">
        <v>2.2299000000000002</v>
      </c>
      <c r="F225" s="231">
        <v>6.3577000000000004</v>
      </c>
      <c r="G225" s="231">
        <v>2.2046999999999999</v>
      </c>
      <c r="H225" s="231">
        <v>6.7213000000000003</v>
      </c>
      <c r="I225" s="231">
        <v>2.0973000000000002</v>
      </c>
      <c r="J225" s="231">
        <v>6.5952999999999999</v>
      </c>
      <c r="K225" s="231">
        <v>1.7833000000000001</v>
      </c>
      <c r="L225" s="231">
        <v>6.1646999999999998</v>
      </c>
      <c r="M225" s="231">
        <v>4.4347000000000003</v>
      </c>
      <c r="N225" s="231">
        <v>0</v>
      </c>
      <c r="O225" s="231">
        <v>0</v>
      </c>
      <c r="P225" s="231">
        <v>0</v>
      </c>
    </row>
    <row r="226" spans="1:16" s="252" customFormat="1" ht="15">
      <c r="A226" s="247">
        <v>17</v>
      </c>
      <c r="B226" s="231">
        <v>0</v>
      </c>
      <c r="C226" s="231">
        <v>0</v>
      </c>
      <c r="D226" s="231">
        <v>8.1732999999999993</v>
      </c>
      <c r="E226" s="231">
        <v>2.1442000000000001</v>
      </c>
      <c r="F226" s="231">
        <v>5.8611000000000004</v>
      </c>
      <c r="G226" s="231">
        <v>2.1198999999999999</v>
      </c>
      <c r="H226" s="231">
        <v>6.3071999999999999</v>
      </c>
      <c r="I226" s="231">
        <v>2.0165999999999999</v>
      </c>
      <c r="J226" s="231">
        <v>6.1775000000000002</v>
      </c>
      <c r="K226" s="231">
        <v>1.7146999999999999</v>
      </c>
      <c r="L226" s="231">
        <v>5.7157999999999998</v>
      </c>
      <c r="M226" s="231">
        <v>4.2641</v>
      </c>
      <c r="N226" s="231">
        <v>0</v>
      </c>
      <c r="O226" s="231">
        <v>0</v>
      </c>
      <c r="P226" s="231">
        <v>0</v>
      </c>
    </row>
    <row r="227" spans="1:16" s="252" customFormat="1" ht="15">
      <c r="A227" s="247">
        <v>18</v>
      </c>
      <c r="B227" s="231">
        <v>0</v>
      </c>
      <c r="C227" s="231">
        <v>0</v>
      </c>
      <c r="D227" s="231">
        <v>8.0733999999999995</v>
      </c>
      <c r="E227" s="231">
        <v>2.0583999999999998</v>
      </c>
      <c r="F227" s="231">
        <v>5.3646000000000003</v>
      </c>
      <c r="G227" s="231">
        <v>2.0352000000000001</v>
      </c>
      <c r="H227" s="231">
        <v>5.8930999999999996</v>
      </c>
      <c r="I227" s="231">
        <v>1.9359999999999999</v>
      </c>
      <c r="J227" s="231">
        <v>5.7598000000000003</v>
      </c>
      <c r="K227" s="231">
        <v>1.6460999999999999</v>
      </c>
      <c r="L227" s="231">
        <v>5.2668999999999997</v>
      </c>
      <c r="M227" s="231">
        <v>4.0936000000000003</v>
      </c>
      <c r="N227" s="231">
        <v>9.7459000000000007</v>
      </c>
      <c r="O227" s="231">
        <v>8.1216000000000008</v>
      </c>
      <c r="P227" s="231">
        <v>0</v>
      </c>
    </row>
    <row r="228" spans="1:16" s="252" customFormat="1" ht="15">
      <c r="A228" s="247">
        <v>19</v>
      </c>
      <c r="B228" s="231">
        <v>0</v>
      </c>
      <c r="C228" s="231">
        <v>0</v>
      </c>
      <c r="D228" s="231">
        <v>8.1216000000000008</v>
      </c>
      <c r="E228" s="231">
        <v>2.0257999999999998</v>
      </c>
      <c r="F228" s="231">
        <v>5.4410999999999996</v>
      </c>
      <c r="G228" s="231">
        <v>1.9945999999999999</v>
      </c>
      <c r="H228" s="231">
        <v>5.8263999999999996</v>
      </c>
      <c r="I228" s="231">
        <v>1.9186000000000001</v>
      </c>
      <c r="J228" s="231">
        <v>5.5768000000000004</v>
      </c>
      <c r="K228" s="231">
        <v>1.6369</v>
      </c>
      <c r="L228" s="231">
        <v>5.1420000000000003</v>
      </c>
      <c r="M228" s="231">
        <v>3.9674</v>
      </c>
      <c r="N228" s="231">
        <v>9.4751999999999992</v>
      </c>
      <c r="O228" s="231">
        <v>7.8959999999999999</v>
      </c>
      <c r="P228" s="231">
        <v>0</v>
      </c>
    </row>
    <row r="229" spans="1:16" s="252" customFormat="1" ht="15">
      <c r="A229" s="247">
        <v>20</v>
      </c>
      <c r="B229" s="231">
        <v>0</v>
      </c>
      <c r="C229" s="231">
        <v>0</v>
      </c>
      <c r="D229" s="231">
        <v>8.1698000000000004</v>
      </c>
      <c r="E229" s="231">
        <v>1.9932000000000001</v>
      </c>
      <c r="F229" s="231">
        <v>5.5176999999999996</v>
      </c>
      <c r="G229" s="231">
        <v>1.9540999999999999</v>
      </c>
      <c r="H229" s="231">
        <v>5.7596999999999996</v>
      </c>
      <c r="I229" s="231">
        <v>1.9013</v>
      </c>
      <c r="J229" s="231">
        <v>5.3936999999999999</v>
      </c>
      <c r="K229" s="231">
        <v>1.6276999999999999</v>
      </c>
      <c r="L229" s="231">
        <v>5.0171000000000001</v>
      </c>
      <c r="M229" s="231">
        <v>3.8412000000000002</v>
      </c>
      <c r="N229" s="231">
        <v>9.2044999999999995</v>
      </c>
      <c r="O229" s="231">
        <v>7.6703999999999999</v>
      </c>
      <c r="P229" s="231">
        <v>0</v>
      </c>
    </row>
    <row r="230" spans="1:16" s="252" customFormat="1" ht="15">
      <c r="A230" s="247">
        <v>21</v>
      </c>
      <c r="B230" s="231">
        <v>0</v>
      </c>
      <c r="C230" s="231">
        <v>0</v>
      </c>
      <c r="D230" s="231">
        <v>9.0396999999999998</v>
      </c>
      <c r="E230" s="231">
        <v>2.1566999999999998</v>
      </c>
      <c r="F230" s="231">
        <v>6.1536</v>
      </c>
      <c r="G230" s="231">
        <v>2.1049000000000002</v>
      </c>
      <c r="H230" s="231">
        <v>6.2622999999999998</v>
      </c>
      <c r="I230" s="231">
        <v>2.0724</v>
      </c>
      <c r="J230" s="231">
        <v>5.7317</v>
      </c>
      <c r="K230" s="231">
        <v>1.7804</v>
      </c>
      <c r="L230" s="231">
        <v>5.3814000000000002</v>
      </c>
      <c r="M230" s="231">
        <v>4.0865</v>
      </c>
      <c r="N230" s="231">
        <v>9.8270999999999997</v>
      </c>
      <c r="O230" s="231">
        <v>8.1892999999999994</v>
      </c>
      <c r="P230" s="231">
        <v>0</v>
      </c>
    </row>
    <row r="231" spans="1:16" s="252" customFormat="1" ht="15">
      <c r="A231" s="247">
        <v>22</v>
      </c>
      <c r="B231" s="231">
        <v>0</v>
      </c>
      <c r="C231" s="231">
        <v>0</v>
      </c>
      <c r="D231" s="231">
        <v>9.0927000000000007</v>
      </c>
      <c r="E231" s="231">
        <v>2.1208</v>
      </c>
      <c r="F231" s="231">
        <v>6.2378999999999998</v>
      </c>
      <c r="G231" s="231">
        <v>2.0602999999999998</v>
      </c>
      <c r="H231" s="231">
        <v>6.1890000000000001</v>
      </c>
      <c r="I231" s="231">
        <v>2.0533000000000001</v>
      </c>
      <c r="J231" s="231">
        <v>5.5304000000000002</v>
      </c>
      <c r="K231" s="231">
        <v>1.7703</v>
      </c>
      <c r="L231" s="231">
        <v>5.2439999999999998</v>
      </c>
      <c r="M231" s="231">
        <v>3.9476</v>
      </c>
      <c r="N231" s="231">
        <v>9.5292999999999992</v>
      </c>
      <c r="O231" s="231">
        <v>7.9410999999999996</v>
      </c>
      <c r="P231" s="231">
        <v>0</v>
      </c>
    </row>
    <row r="232" spans="1:16" s="252" customFormat="1" ht="15">
      <c r="A232" s="247">
        <v>23</v>
      </c>
      <c r="B232" s="231">
        <v>0</v>
      </c>
      <c r="C232" s="231">
        <v>0</v>
      </c>
      <c r="D232" s="231">
        <v>9.1456999999999997</v>
      </c>
      <c r="E232" s="231">
        <v>2.0849000000000002</v>
      </c>
      <c r="F232" s="231">
        <v>6.3220999999999998</v>
      </c>
      <c r="G232" s="231">
        <v>2.0158</v>
      </c>
      <c r="H232" s="231">
        <v>6.1155999999999997</v>
      </c>
      <c r="I232" s="231">
        <v>2.0341999999999998</v>
      </c>
      <c r="J232" s="231">
        <v>5.3289999999999997</v>
      </c>
      <c r="K232" s="231">
        <v>1.7602</v>
      </c>
      <c r="L232" s="231">
        <v>5.1066000000000003</v>
      </c>
      <c r="M232" s="231">
        <v>3.8088000000000002</v>
      </c>
      <c r="N232" s="231">
        <v>9.2316000000000003</v>
      </c>
      <c r="O232" s="231">
        <v>7.6929999999999996</v>
      </c>
      <c r="P232" s="231">
        <v>0</v>
      </c>
    </row>
    <row r="233" spans="1:16" s="252" customFormat="1" ht="15">
      <c r="A233" s="247">
        <v>24</v>
      </c>
      <c r="B233" s="231">
        <v>0</v>
      </c>
      <c r="C233" s="231">
        <v>0</v>
      </c>
      <c r="D233" s="231">
        <v>9.1987000000000005</v>
      </c>
      <c r="E233" s="231">
        <v>2.0491000000000001</v>
      </c>
      <c r="F233" s="231">
        <v>6.4062999999999999</v>
      </c>
      <c r="G233" s="231">
        <v>1.9712000000000001</v>
      </c>
      <c r="H233" s="231">
        <v>6.0422000000000002</v>
      </c>
      <c r="I233" s="231">
        <v>2.0152000000000001</v>
      </c>
      <c r="J233" s="231">
        <v>5.1276999999999999</v>
      </c>
      <c r="K233" s="231">
        <v>1.7501</v>
      </c>
      <c r="L233" s="231">
        <v>4.9691999999999998</v>
      </c>
      <c r="M233" s="231">
        <v>3.67</v>
      </c>
      <c r="N233" s="231">
        <v>8.9337999999999997</v>
      </c>
      <c r="O233" s="231">
        <v>7.4447999999999999</v>
      </c>
      <c r="P233" s="231">
        <v>0</v>
      </c>
    </row>
    <row r="234" spans="1:16" s="252" customFormat="1" ht="15">
      <c r="A234" s="247">
        <v>25</v>
      </c>
      <c r="B234" s="231">
        <v>0</v>
      </c>
      <c r="C234" s="231">
        <v>0</v>
      </c>
      <c r="D234" s="231">
        <v>9.2515999999999998</v>
      </c>
      <c r="E234" s="231">
        <v>2.0131999999999999</v>
      </c>
      <c r="F234" s="231">
        <v>6.4904999999999999</v>
      </c>
      <c r="G234" s="231">
        <v>1.9266000000000001</v>
      </c>
      <c r="H234" s="231">
        <v>5.9688999999999997</v>
      </c>
      <c r="I234" s="231">
        <v>1.9961</v>
      </c>
      <c r="J234" s="231">
        <v>4.9263000000000003</v>
      </c>
      <c r="K234" s="231">
        <v>1.74</v>
      </c>
      <c r="L234" s="231">
        <v>4.8318000000000003</v>
      </c>
      <c r="M234" s="231">
        <v>3.5312000000000001</v>
      </c>
      <c r="N234" s="231">
        <v>8.6359999999999992</v>
      </c>
      <c r="O234" s="231">
        <v>7.1966000000000001</v>
      </c>
      <c r="P234" s="231">
        <v>0</v>
      </c>
    </row>
    <row r="235" spans="1:16" s="252" customFormat="1" ht="15">
      <c r="A235" s="247">
        <v>26</v>
      </c>
      <c r="B235" s="231">
        <v>0</v>
      </c>
      <c r="C235" s="231">
        <v>0</v>
      </c>
      <c r="D235" s="231">
        <v>9.3046000000000006</v>
      </c>
      <c r="E235" s="231">
        <v>1.9774</v>
      </c>
      <c r="F235" s="231">
        <v>6.5747</v>
      </c>
      <c r="G235" s="231">
        <v>1.8819999999999999</v>
      </c>
      <c r="H235" s="231">
        <v>5.8955000000000002</v>
      </c>
      <c r="I235" s="231">
        <v>1.9770000000000001</v>
      </c>
      <c r="J235" s="231">
        <v>4.7248999999999999</v>
      </c>
      <c r="K235" s="231">
        <v>1.7299</v>
      </c>
      <c r="L235" s="231">
        <v>4.6943999999999999</v>
      </c>
      <c r="M235" s="231">
        <v>3.3923999999999999</v>
      </c>
      <c r="N235" s="231">
        <v>8.3382000000000005</v>
      </c>
      <c r="O235" s="231">
        <v>6.9485000000000001</v>
      </c>
      <c r="P235" s="231">
        <v>0</v>
      </c>
    </row>
    <row r="236" spans="1:16" s="252" customFormat="1" ht="15">
      <c r="A236" s="247">
        <v>27</v>
      </c>
      <c r="B236" s="231">
        <v>0</v>
      </c>
      <c r="C236" s="231">
        <v>0</v>
      </c>
      <c r="D236" s="231">
        <v>9.3575999999999997</v>
      </c>
      <c r="E236" s="231">
        <v>1.9415</v>
      </c>
      <c r="F236" s="231">
        <v>6.6589</v>
      </c>
      <c r="G236" s="231">
        <v>1.8373999999999999</v>
      </c>
      <c r="H236" s="231">
        <v>5.8221999999999996</v>
      </c>
      <c r="I236" s="231">
        <v>1.958</v>
      </c>
      <c r="J236" s="231">
        <v>4.5236000000000001</v>
      </c>
      <c r="K236" s="231">
        <v>1.7198</v>
      </c>
      <c r="L236" s="231">
        <v>4.5570000000000004</v>
      </c>
      <c r="M236" s="231">
        <v>3.2536</v>
      </c>
      <c r="N236" s="231">
        <v>8.0404</v>
      </c>
      <c r="O236" s="231">
        <v>6.7003000000000004</v>
      </c>
      <c r="P236" s="231">
        <v>0</v>
      </c>
    </row>
    <row r="237" spans="1:16" s="252" customFormat="1" ht="15">
      <c r="A237" s="247">
        <v>28</v>
      </c>
      <c r="B237" s="231">
        <v>0</v>
      </c>
      <c r="C237" s="231">
        <v>0</v>
      </c>
      <c r="D237" s="231">
        <v>9.4106000000000005</v>
      </c>
      <c r="E237" s="231">
        <v>1.9056</v>
      </c>
      <c r="F237" s="231">
        <v>6.7431000000000001</v>
      </c>
      <c r="G237" s="231">
        <v>1.7927999999999999</v>
      </c>
      <c r="H237" s="231">
        <v>5.7488000000000001</v>
      </c>
      <c r="I237" s="231">
        <v>1.9389000000000001</v>
      </c>
      <c r="J237" s="231">
        <v>4.3221999999999996</v>
      </c>
      <c r="K237" s="231">
        <v>1.7096</v>
      </c>
      <c r="L237" s="231">
        <v>4.4196</v>
      </c>
      <c r="M237" s="231">
        <v>3.1147999999999998</v>
      </c>
      <c r="N237" s="231">
        <v>7.7426000000000004</v>
      </c>
      <c r="O237" s="231">
        <v>6.4522000000000004</v>
      </c>
      <c r="P237" s="231">
        <v>0</v>
      </c>
    </row>
    <row r="238" spans="1:16" s="252" customFormat="1" ht="15">
      <c r="A238" s="247">
        <v>29</v>
      </c>
      <c r="B238" s="231">
        <v>0</v>
      </c>
      <c r="C238" s="231">
        <v>0</v>
      </c>
      <c r="D238" s="231">
        <v>9.4635999999999996</v>
      </c>
      <c r="E238" s="231">
        <v>1.8697999999999999</v>
      </c>
      <c r="F238" s="231">
        <v>6.8273999999999999</v>
      </c>
      <c r="G238" s="231">
        <v>1.7483</v>
      </c>
      <c r="H238" s="231">
        <v>5.6753999999999998</v>
      </c>
      <c r="I238" s="231">
        <v>1.9198999999999999</v>
      </c>
      <c r="J238" s="231">
        <v>4.1208999999999998</v>
      </c>
      <c r="K238" s="231">
        <v>1.6995</v>
      </c>
      <c r="L238" s="231">
        <v>4.2821999999999996</v>
      </c>
      <c r="M238" s="231">
        <v>2.9759000000000002</v>
      </c>
      <c r="N238" s="231">
        <v>7.4447999999999999</v>
      </c>
      <c r="O238" s="231">
        <v>6.2039999999999997</v>
      </c>
      <c r="P238" s="231">
        <v>0</v>
      </c>
    </row>
    <row r="239" spans="1:16" s="252" customFormat="1" ht="15">
      <c r="A239" s="247">
        <v>30</v>
      </c>
      <c r="B239" s="231">
        <v>0</v>
      </c>
      <c r="C239" s="231">
        <v>0</v>
      </c>
      <c r="D239" s="231">
        <v>9.5165000000000006</v>
      </c>
      <c r="E239" s="231">
        <v>1.8339000000000001</v>
      </c>
      <c r="F239" s="231">
        <v>6.9116</v>
      </c>
      <c r="G239" s="231">
        <v>1.7037</v>
      </c>
      <c r="H239" s="231">
        <v>5.6021000000000001</v>
      </c>
      <c r="I239" s="231">
        <v>1.9008</v>
      </c>
      <c r="J239" s="231">
        <v>3.9195000000000002</v>
      </c>
      <c r="K239" s="231">
        <v>1.6894</v>
      </c>
      <c r="L239" s="231">
        <v>4.1448</v>
      </c>
      <c r="M239" s="231">
        <v>2.8371</v>
      </c>
      <c r="N239" s="231">
        <v>7.1470000000000002</v>
      </c>
      <c r="O239" s="231">
        <v>5.9558</v>
      </c>
      <c r="P239" s="231">
        <v>0</v>
      </c>
    </row>
    <row r="240" spans="1:16" s="252" customFormat="1" ht="15">
      <c r="A240" s="247">
        <v>31</v>
      </c>
      <c r="B240" s="231">
        <v>0</v>
      </c>
      <c r="C240" s="231">
        <v>0</v>
      </c>
      <c r="D240" s="231">
        <v>9.5908999999999995</v>
      </c>
      <c r="E240" s="231">
        <v>1.8214999999999999</v>
      </c>
      <c r="F240" s="231">
        <v>6.8310000000000004</v>
      </c>
      <c r="G240" s="231">
        <v>1.6951000000000001</v>
      </c>
      <c r="H240" s="231">
        <v>5.5861999999999998</v>
      </c>
      <c r="I240" s="231">
        <v>1.8839999999999999</v>
      </c>
      <c r="J240" s="231">
        <v>3.8944999999999999</v>
      </c>
      <c r="K240" s="231">
        <v>1.6793</v>
      </c>
      <c r="L240" s="231">
        <v>4.1249000000000002</v>
      </c>
      <c r="M240" s="231">
        <v>2.7959999999999998</v>
      </c>
      <c r="N240" s="231">
        <v>6.7957999999999998</v>
      </c>
      <c r="O240" s="231">
        <v>5.6238999999999999</v>
      </c>
      <c r="P240" s="231">
        <v>0</v>
      </c>
    </row>
    <row r="241" spans="1:16" s="252" customFormat="1" ht="15">
      <c r="A241" s="247">
        <v>32</v>
      </c>
      <c r="B241" s="231">
        <v>0</v>
      </c>
      <c r="C241" s="231">
        <v>0</v>
      </c>
      <c r="D241" s="231">
        <v>9.6652000000000005</v>
      </c>
      <c r="E241" s="231">
        <v>1.8089999999999999</v>
      </c>
      <c r="F241" s="231">
        <v>6.7504</v>
      </c>
      <c r="G241" s="231">
        <v>1.6865000000000001</v>
      </c>
      <c r="H241" s="231">
        <v>5.5701999999999998</v>
      </c>
      <c r="I241" s="231">
        <v>1.8671</v>
      </c>
      <c r="J241" s="231">
        <v>3.8694999999999999</v>
      </c>
      <c r="K241" s="231">
        <v>1.6692</v>
      </c>
      <c r="L241" s="231">
        <v>4.1050000000000004</v>
      </c>
      <c r="M241" s="231">
        <v>2.7547999999999999</v>
      </c>
      <c r="N241" s="231">
        <v>6.4447000000000001</v>
      </c>
      <c r="O241" s="231">
        <v>5.2919999999999998</v>
      </c>
      <c r="P241" s="231">
        <v>0</v>
      </c>
    </row>
    <row r="242" spans="1:16" s="252" customFormat="1" ht="15">
      <c r="A242" s="247">
        <v>33</v>
      </c>
      <c r="B242" s="231">
        <v>0</v>
      </c>
      <c r="C242" s="231">
        <v>0</v>
      </c>
      <c r="D242" s="231">
        <v>10.7135</v>
      </c>
      <c r="E242" s="231">
        <v>1.8953</v>
      </c>
      <c r="F242" s="231">
        <v>7.3367000000000004</v>
      </c>
      <c r="G242" s="231">
        <v>1.7703</v>
      </c>
      <c r="H242" s="231">
        <v>6.1097000000000001</v>
      </c>
      <c r="I242" s="231">
        <v>1.9520999999999999</v>
      </c>
      <c r="J242" s="231">
        <v>4.2289000000000003</v>
      </c>
      <c r="K242" s="231">
        <v>1.7504</v>
      </c>
      <c r="L242" s="231">
        <v>4.4935999999999998</v>
      </c>
      <c r="M242" s="231">
        <v>2.8628999999999998</v>
      </c>
      <c r="N242" s="231">
        <v>6.7028999999999996</v>
      </c>
      <c r="O242" s="231">
        <v>5.2328999999999999</v>
      </c>
      <c r="P242" s="231">
        <v>0</v>
      </c>
    </row>
    <row r="243" spans="1:16" s="252" customFormat="1" ht="15">
      <c r="A243" s="247">
        <v>34</v>
      </c>
      <c r="B243" s="231">
        <v>0</v>
      </c>
      <c r="C243" s="231">
        <v>0</v>
      </c>
      <c r="D243" s="231">
        <v>10.795299999999999</v>
      </c>
      <c r="E243" s="231">
        <v>1.8822000000000001</v>
      </c>
      <c r="F243" s="231">
        <v>7.2480000000000002</v>
      </c>
      <c r="G243" s="231">
        <v>1.7612000000000001</v>
      </c>
      <c r="H243" s="231">
        <v>6.0922000000000001</v>
      </c>
      <c r="I243" s="231">
        <v>1.9342999999999999</v>
      </c>
      <c r="J243" s="231">
        <v>4.2012999999999998</v>
      </c>
      <c r="K243" s="231">
        <v>1.7397</v>
      </c>
      <c r="L243" s="231">
        <v>4.4717000000000002</v>
      </c>
      <c r="M243" s="231">
        <v>2.8195000000000001</v>
      </c>
      <c r="N243" s="231">
        <v>6.3166000000000002</v>
      </c>
      <c r="O243" s="231">
        <v>4.8826999999999998</v>
      </c>
      <c r="P243" s="231">
        <v>0</v>
      </c>
    </row>
    <row r="244" spans="1:16" s="252" customFormat="1" ht="15">
      <c r="A244" s="247">
        <v>35</v>
      </c>
      <c r="B244" s="231">
        <v>0</v>
      </c>
      <c r="C244" s="231">
        <v>0</v>
      </c>
      <c r="D244" s="231">
        <v>10.877000000000001</v>
      </c>
      <c r="E244" s="231">
        <v>1.869</v>
      </c>
      <c r="F244" s="231">
        <v>7.1593999999999998</v>
      </c>
      <c r="G244" s="231">
        <v>1.7522</v>
      </c>
      <c r="H244" s="231">
        <v>6.0747</v>
      </c>
      <c r="I244" s="231">
        <v>1.9166000000000001</v>
      </c>
      <c r="J244" s="231">
        <v>4.1738</v>
      </c>
      <c r="K244" s="231">
        <v>1.7290000000000001</v>
      </c>
      <c r="L244" s="231">
        <v>4.4497999999999998</v>
      </c>
      <c r="M244" s="231">
        <v>2.7759999999999998</v>
      </c>
      <c r="N244" s="231">
        <v>5.9302999999999999</v>
      </c>
      <c r="O244" s="231">
        <v>4.5326000000000004</v>
      </c>
      <c r="P244" s="231">
        <v>0</v>
      </c>
    </row>
    <row r="245" spans="1:16" s="252" customFormat="1" ht="15">
      <c r="A245" s="247">
        <v>36</v>
      </c>
      <c r="B245" s="231">
        <v>0</v>
      </c>
      <c r="C245" s="231">
        <v>0</v>
      </c>
      <c r="D245" s="231">
        <v>10.9588</v>
      </c>
      <c r="E245" s="231">
        <v>1.8559000000000001</v>
      </c>
      <c r="F245" s="231">
        <v>7.0707000000000004</v>
      </c>
      <c r="G245" s="231">
        <v>1.7431000000000001</v>
      </c>
      <c r="H245" s="231">
        <v>6.0571999999999999</v>
      </c>
      <c r="I245" s="231">
        <v>1.8988</v>
      </c>
      <c r="J245" s="231">
        <v>4.1462000000000003</v>
      </c>
      <c r="K245" s="231">
        <v>1.7183999999999999</v>
      </c>
      <c r="L245" s="231">
        <v>4.4279000000000002</v>
      </c>
      <c r="M245" s="231">
        <v>2.7326000000000001</v>
      </c>
      <c r="N245" s="231">
        <v>5.5439999999999996</v>
      </c>
      <c r="O245" s="231">
        <v>4.1824000000000003</v>
      </c>
      <c r="P245" s="231">
        <v>0</v>
      </c>
    </row>
    <row r="246" spans="1:16" s="252" customFormat="1" ht="15">
      <c r="A246" s="247">
        <v>37</v>
      </c>
      <c r="B246" s="231">
        <v>0</v>
      </c>
      <c r="C246" s="231">
        <v>0</v>
      </c>
      <c r="D246" s="231">
        <v>11.0406</v>
      </c>
      <c r="E246" s="231">
        <v>1.8427</v>
      </c>
      <c r="F246" s="231">
        <v>6.9820000000000002</v>
      </c>
      <c r="G246" s="231">
        <v>1.7341</v>
      </c>
      <c r="H246" s="231">
        <v>6.0396000000000001</v>
      </c>
      <c r="I246" s="231">
        <v>1.8811</v>
      </c>
      <c r="J246" s="231">
        <v>4.1186999999999996</v>
      </c>
      <c r="K246" s="231">
        <v>1.7077</v>
      </c>
      <c r="L246" s="231">
        <v>4.4059999999999997</v>
      </c>
      <c r="M246" s="231">
        <v>2.6892</v>
      </c>
      <c r="N246" s="231">
        <v>5.1577000000000002</v>
      </c>
      <c r="O246" s="231">
        <v>3.8321999999999998</v>
      </c>
      <c r="P246" s="231">
        <v>0</v>
      </c>
    </row>
    <row r="247" spans="1:16" s="252" customFormat="1" ht="15">
      <c r="A247" s="247">
        <v>38</v>
      </c>
      <c r="B247" s="231">
        <v>0</v>
      </c>
      <c r="C247" s="231">
        <v>0</v>
      </c>
      <c r="D247" s="231">
        <v>11.122400000000001</v>
      </c>
      <c r="E247" s="231">
        <v>1.8295999999999999</v>
      </c>
      <c r="F247" s="231">
        <v>6.8933999999999997</v>
      </c>
      <c r="G247" s="231">
        <v>1.7250000000000001</v>
      </c>
      <c r="H247" s="231">
        <v>6.0221</v>
      </c>
      <c r="I247" s="231">
        <v>1.8633</v>
      </c>
      <c r="J247" s="231">
        <v>4.0911999999999997</v>
      </c>
      <c r="K247" s="231">
        <v>1.6971000000000001</v>
      </c>
      <c r="L247" s="231">
        <v>4.3841000000000001</v>
      </c>
      <c r="M247" s="231">
        <v>2.6457000000000002</v>
      </c>
      <c r="N247" s="231">
        <v>4.7714999999999996</v>
      </c>
      <c r="O247" s="231">
        <v>3.4821</v>
      </c>
      <c r="P247" s="231">
        <v>0</v>
      </c>
    </row>
    <row r="248" spans="1:16" s="252" customFormat="1" ht="15">
      <c r="A248" s="247">
        <v>39</v>
      </c>
      <c r="B248" s="231">
        <v>0</v>
      </c>
      <c r="C248" s="231">
        <v>0</v>
      </c>
      <c r="D248" s="231">
        <v>11.2041</v>
      </c>
      <c r="E248" s="231">
        <v>1.8164</v>
      </c>
      <c r="F248" s="231">
        <v>6.8047000000000004</v>
      </c>
      <c r="G248" s="231">
        <v>1.716</v>
      </c>
      <c r="H248" s="231">
        <v>6.0045999999999999</v>
      </c>
      <c r="I248" s="231">
        <v>1.8454999999999999</v>
      </c>
      <c r="J248" s="231">
        <v>4.0636000000000001</v>
      </c>
      <c r="K248" s="231">
        <v>1.6863999999999999</v>
      </c>
      <c r="L248" s="231">
        <v>4.3621999999999996</v>
      </c>
      <c r="M248" s="231">
        <v>2.6023000000000001</v>
      </c>
      <c r="N248" s="231">
        <v>4.3852000000000002</v>
      </c>
      <c r="O248" s="231">
        <v>3.1318999999999999</v>
      </c>
      <c r="P248" s="231">
        <v>0</v>
      </c>
    </row>
    <row r="249" spans="1:16" s="252" customFormat="1" ht="15">
      <c r="A249" s="247">
        <v>40</v>
      </c>
      <c r="B249" s="231">
        <v>0</v>
      </c>
      <c r="C249" s="231">
        <v>0</v>
      </c>
      <c r="D249" s="231">
        <v>11.2859</v>
      </c>
      <c r="E249" s="231">
        <v>1.8032999999999999</v>
      </c>
      <c r="F249" s="231">
        <v>6.7160000000000002</v>
      </c>
      <c r="G249" s="231">
        <v>1.7070000000000001</v>
      </c>
      <c r="H249" s="231">
        <v>5.9870999999999999</v>
      </c>
      <c r="I249" s="231">
        <v>1.8278000000000001</v>
      </c>
      <c r="J249" s="231">
        <v>4.0361000000000002</v>
      </c>
      <c r="K249" s="231">
        <v>1.6757</v>
      </c>
      <c r="L249" s="231">
        <v>4.3403</v>
      </c>
      <c r="M249" s="231">
        <v>2.5589</v>
      </c>
      <c r="N249" s="231">
        <v>3.9988999999999999</v>
      </c>
      <c r="O249" s="231">
        <v>2.7816999999999998</v>
      </c>
      <c r="P249" s="231">
        <v>0</v>
      </c>
    </row>
    <row r="250" spans="1:16" s="252" customFormat="1" ht="15">
      <c r="A250" s="247">
        <v>41</v>
      </c>
      <c r="B250" s="231">
        <v>0</v>
      </c>
      <c r="C250" s="231">
        <v>0</v>
      </c>
      <c r="D250" s="231">
        <v>11.367699999999999</v>
      </c>
      <c r="E250" s="231">
        <v>1.7901</v>
      </c>
      <c r="F250" s="231">
        <v>6.6273999999999997</v>
      </c>
      <c r="G250" s="231">
        <v>1.6979</v>
      </c>
      <c r="H250" s="231">
        <v>5.9695999999999998</v>
      </c>
      <c r="I250" s="231">
        <v>1.81</v>
      </c>
      <c r="J250" s="231">
        <v>4.0086000000000004</v>
      </c>
      <c r="K250" s="231">
        <v>1.6651</v>
      </c>
      <c r="L250" s="231">
        <v>4.3183999999999996</v>
      </c>
      <c r="M250" s="231">
        <v>2.5154999999999998</v>
      </c>
      <c r="N250" s="231">
        <v>3.6126</v>
      </c>
      <c r="O250" s="231">
        <v>2.4316</v>
      </c>
      <c r="P250" s="231">
        <v>0</v>
      </c>
    </row>
    <row r="251" spans="1:16" s="252" customFormat="1" ht="15">
      <c r="A251" s="247">
        <v>42</v>
      </c>
      <c r="B251" s="231">
        <v>0</v>
      </c>
      <c r="C251" s="231">
        <v>0</v>
      </c>
      <c r="D251" s="231">
        <v>11.449400000000001</v>
      </c>
      <c r="E251" s="231">
        <v>1.7769999999999999</v>
      </c>
      <c r="F251" s="231">
        <v>6.5387000000000004</v>
      </c>
      <c r="G251" s="231">
        <v>1.6889000000000001</v>
      </c>
      <c r="H251" s="231">
        <v>5.9520999999999997</v>
      </c>
      <c r="I251" s="231">
        <v>1.7923</v>
      </c>
      <c r="J251" s="231">
        <v>3.9809999999999999</v>
      </c>
      <c r="K251" s="231">
        <v>1.6544000000000001</v>
      </c>
      <c r="L251" s="231">
        <v>4.2965</v>
      </c>
      <c r="M251" s="231">
        <v>2.472</v>
      </c>
      <c r="N251" s="231">
        <v>3.2263000000000002</v>
      </c>
      <c r="O251" s="231">
        <v>2.0813999999999999</v>
      </c>
      <c r="P251" s="231">
        <v>0</v>
      </c>
    </row>
    <row r="252" spans="1:16" s="252" customFormat="1" ht="15">
      <c r="A252" s="247">
        <v>43</v>
      </c>
      <c r="B252" s="231">
        <v>0</v>
      </c>
      <c r="C252" s="231">
        <v>0</v>
      </c>
      <c r="D252" s="231">
        <v>10.9793</v>
      </c>
      <c r="E252" s="231">
        <v>1.762</v>
      </c>
      <c r="F252" s="231">
        <v>6.4206000000000003</v>
      </c>
      <c r="G252" s="231">
        <v>1.6777</v>
      </c>
      <c r="H252" s="231">
        <v>5.8198999999999996</v>
      </c>
      <c r="I252" s="231">
        <v>1.7784</v>
      </c>
      <c r="J252" s="231">
        <v>3.9045000000000001</v>
      </c>
      <c r="K252" s="231">
        <v>1.6521999999999999</v>
      </c>
      <c r="L252" s="231">
        <v>4.2644000000000002</v>
      </c>
      <c r="M252" s="231">
        <v>2.4525999999999999</v>
      </c>
      <c r="N252" s="231">
        <v>3.1629999999999998</v>
      </c>
      <c r="O252" s="231">
        <v>2.0556999999999999</v>
      </c>
      <c r="P252" s="231">
        <v>0</v>
      </c>
    </row>
    <row r="253" spans="1:16" s="252" customFormat="1" ht="15">
      <c r="A253" s="247">
        <v>44</v>
      </c>
      <c r="B253" s="231">
        <v>0</v>
      </c>
      <c r="C253" s="231">
        <v>0</v>
      </c>
      <c r="D253" s="231">
        <v>10.5091</v>
      </c>
      <c r="E253" s="231">
        <v>1.7470000000000001</v>
      </c>
      <c r="F253" s="231">
        <v>6.3025000000000002</v>
      </c>
      <c r="G253" s="231">
        <v>1.6665000000000001</v>
      </c>
      <c r="H253" s="231">
        <v>5.6878000000000002</v>
      </c>
      <c r="I253" s="231">
        <v>1.7645</v>
      </c>
      <c r="J253" s="231">
        <v>3.8279999999999998</v>
      </c>
      <c r="K253" s="231">
        <v>1.6498999999999999</v>
      </c>
      <c r="L253" s="231">
        <v>4.2321999999999997</v>
      </c>
      <c r="M253" s="231">
        <v>2.4331</v>
      </c>
      <c r="N253" s="231">
        <v>3.0996000000000001</v>
      </c>
      <c r="O253" s="231">
        <v>2.0299999999999998</v>
      </c>
      <c r="P253" s="231">
        <v>0</v>
      </c>
    </row>
    <row r="254" spans="1:16" s="252" customFormat="1" ht="15">
      <c r="A254" s="247">
        <v>45</v>
      </c>
      <c r="B254" s="231">
        <v>0</v>
      </c>
      <c r="C254" s="231">
        <v>0</v>
      </c>
      <c r="D254" s="231">
        <v>10.239800000000001</v>
      </c>
      <c r="E254" s="231">
        <v>1.7665999999999999</v>
      </c>
      <c r="F254" s="231">
        <v>6.3079999999999998</v>
      </c>
      <c r="G254" s="231">
        <v>1.6884999999999999</v>
      </c>
      <c r="H254" s="231">
        <v>5.6666999999999996</v>
      </c>
      <c r="I254" s="231">
        <v>1.7856000000000001</v>
      </c>
      <c r="J254" s="231">
        <v>3.8264999999999998</v>
      </c>
      <c r="K254" s="231">
        <v>1.6807000000000001</v>
      </c>
      <c r="L254" s="231">
        <v>4.2840999999999996</v>
      </c>
      <c r="M254" s="231">
        <v>2.4619</v>
      </c>
      <c r="N254" s="231">
        <v>3.0969000000000002</v>
      </c>
      <c r="O254" s="231">
        <v>2.0444</v>
      </c>
      <c r="P254" s="231">
        <v>0</v>
      </c>
    </row>
    <row r="255" spans="1:16" s="252" customFormat="1" ht="15">
      <c r="A255" s="247">
        <v>46</v>
      </c>
      <c r="B255" s="231">
        <v>0</v>
      </c>
      <c r="C255" s="231">
        <v>0</v>
      </c>
      <c r="D255" s="231">
        <v>9.7601999999999993</v>
      </c>
      <c r="E255" s="231">
        <v>1.7513000000000001</v>
      </c>
      <c r="F255" s="231">
        <v>6.1875</v>
      </c>
      <c r="G255" s="231">
        <v>1.6771</v>
      </c>
      <c r="H255" s="231">
        <v>5.532</v>
      </c>
      <c r="I255" s="231">
        <v>1.7715000000000001</v>
      </c>
      <c r="J255" s="231">
        <v>3.7484000000000002</v>
      </c>
      <c r="K255" s="231">
        <v>1.6783999999999999</v>
      </c>
      <c r="L255" s="231">
        <v>4.2514000000000003</v>
      </c>
      <c r="M255" s="231">
        <v>2.4420999999999999</v>
      </c>
      <c r="N255" s="231">
        <v>3.0322</v>
      </c>
      <c r="O255" s="231">
        <v>2.0182000000000002</v>
      </c>
      <c r="P255" s="231">
        <v>0</v>
      </c>
    </row>
    <row r="256" spans="1:16" s="252" customFormat="1" ht="15">
      <c r="A256" s="247">
        <v>47</v>
      </c>
      <c r="B256" s="231">
        <v>0</v>
      </c>
      <c r="C256" s="231">
        <v>0</v>
      </c>
      <c r="D256" s="231">
        <v>9.2805999999999997</v>
      </c>
      <c r="E256" s="231">
        <v>1.736</v>
      </c>
      <c r="F256" s="231">
        <v>6.0670999999999999</v>
      </c>
      <c r="G256" s="231">
        <v>1.6657</v>
      </c>
      <c r="H256" s="231">
        <v>5.3971999999999998</v>
      </c>
      <c r="I256" s="231">
        <v>1.7573000000000001</v>
      </c>
      <c r="J256" s="231">
        <v>3.6703000000000001</v>
      </c>
      <c r="K256" s="231">
        <v>1.6760999999999999</v>
      </c>
      <c r="L256" s="231">
        <v>4.2186000000000003</v>
      </c>
      <c r="M256" s="231">
        <v>2.4222000000000001</v>
      </c>
      <c r="N256" s="231">
        <v>2.9676</v>
      </c>
      <c r="O256" s="231">
        <v>1.992</v>
      </c>
      <c r="P256" s="231">
        <v>0</v>
      </c>
    </row>
    <row r="257" spans="1:16" s="252" customFormat="1" ht="15">
      <c r="A257" s="247">
        <v>48</v>
      </c>
      <c r="B257" s="231">
        <v>0</v>
      </c>
      <c r="C257" s="231">
        <v>0</v>
      </c>
      <c r="D257" s="231">
        <v>8.8010999999999999</v>
      </c>
      <c r="E257" s="231">
        <v>1.7206999999999999</v>
      </c>
      <c r="F257" s="231">
        <v>5.9466000000000001</v>
      </c>
      <c r="G257" s="231">
        <v>1.6543000000000001</v>
      </c>
      <c r="H257" s="231">
        <v>5.2624000000000004</v>
      </c>
      <c r="I257" s="231">
        <v>1.7432000000000001</v>
      </c>
      <c r="J257" s="231">
        <v>3.5922999999999998</v>
      </c>
      <c r="K257" s="231">
        <v>1.6738</v>
      </c>
      <c r="L257" s="231">
        <v>4.1859000000000002</v>
      </c>
      <c r="M257" s="231">
        <v>2.4022999999999999</v>
      </c>
      <c r="N257" s="231">
        <v>2.9028999999999998</v>
      </c>
      <c r="O257" s="231">
        <v>1.9658</v>
      </c>
      <c r="P257" s="231">
        <v>0</v>
      </c>
    </row>
    <row r="258" spans="1:16" s="252" customFormat="1" ht="15">
      <c r="A258" s="247">
        <v>49</v>
      </c>
      <c r="B258" s="231">
        <v>0</v>
      </c>
      <c r="C258" s="231">
        <v>0</v>
      </c>
      <c r="D258" s="231">
        <v>8.3215000000000003</v>
      </c>
      <c r="E258" s="231">
        <v>1.7054</v>
      </c>
      <c r="F258" s="231">
        <v>5.8261000000000003</v>
      </c>
      <c r="G258" s="231">
        <v>1.6429</v>
      </c>
      <c r="H258" s="231">
        <v>5.1276000000000002</v>
      </c>
      <c r="I258" s="231">
        <v>1.7290000000000001</v>
      </c>
      <c r="J258" s="231">
        <v>3.5142000000000002</v>
      </c>
      <c r="K258" s="231">
        <v>1.6715</v>
      </c>
      <c r="L258" s="231">
        <v>4.1531000000000002</v>
      </c>
      <c r="M258" s="231">
        <v>2.3824999999999998</v>
      </c>
      <c r="N258" s="231">
        <v>2.8382999999999998</v>
      </c>
      <c r="O258" s="231">
        <v>1.9396</v>
      </c>
      <c r="P258" s="231">
        <v>0</v>
      </c>
    </row>
    <row r="259" spans="1:16" s="252" customFormat="1" ht="15">
      <c r="A259" s="247">
        <v>50</v>
      </c>
      <c r="B259" s="231">
        <v>0</v>
      </c>
      <c r="C259" s="231">
        <v>0</v>
      </c>
      <c r="D259" s="231">
        <v>7.8419999999999996</v>
      </c>
      <c r="E259" s="231">
        <v>1.6900999999999999</v>
      </c>
      <c r="F259" s="231">
        <v>5.7055999999999996</v>
      </c>
      <c r="G259" s="231">
        <v>1.6315</v>
      </c>
      <c r="H259" s="231">
        <v>4.9927999999999999</v>
      </c>
      <c r="I259" s="231">
        <v>1.7148000000000001</v>
      </c>
      <c r="J259" s="231">
        <v>3.4361000000000002</v>
      </c>
      <c r="K259" s="231">
        <v>1.6693</v>
      </c>
      <c r="L259" s="231">
        <v>4.1204000000000001</v>
      </c>
      <c r="M259" s="231">
        <v>2.3626</v>
      </c>
      <c r="N259" s="231">
        <v>2.7736000000000001</v>
      </c>
      <c r="O259" s="231">
        <v>1.9134</v>
      </c>
      <c r="P259" s="231">
        <v>0</v>
      </c>
    </row>
    <row r="260" spans="1:16" s="252" customFormat="1" ht="15">
      <c r="A260" s="247">
        <v>51</v>
      </c>
      <c r="B260" s="231">
        <v>0</v>
      </c>
      <c r="C260" s="231">
        <v>0</v>
      </c>
      <c r="D260" s="231">
        <v>7.3624000000000001</v>
      </c>
      <c r="E260" s="231">
        <v>1.6748000000000001</v>
      </c>
      <c r="F260" s="231">
        <v>5.5850999999999997</v>
      </c>
      <c r="G260" s="231">
        <v>1.6201000000000001</v>
      </c>
      <c r="H260" s="231">
        <v>4.8579999999999997</v>
      </c>
      <c r="I260" s="231">
        <v>1.7007000000000001</v>
      </c>
      <c r="J260" s="231">
        <v>3.3580999999999999</v>
      </c>
      <c r="K260" s="231">
        <v>1.667</v>
      </c>
      <c r="L260" s="231">
        <v>4.0876000000000001</v>
      </c>
      <c r="M260" s="231">
        <v>2.3428</v>
      </c>
      <c r="N260" s="231">
        <v>2.7090000000000001</v>
      </c>
      <c r="O260" s="231">
        <v>1.8872</v>
      </c>
      <c r="P260" s="231">
        <v>0</v>
      </c>
    </row>
    <row r="261" spans="1:16" s="252" customFormat="1" ht="15">
      <c r="A261" s="247">
        <v>52</v>
      </c>
      <c r="B261" s="231">
        <v>0</v>
      </c>
      <c r="C261" s="231">
        <v>0</v>
      </c>
      <c r="D261" s="231">
        <v>6.8827999999999996</v>
      </c>
      <c r="E261" s="231">
        <v>1.6595</v>
      </c>
      <c r="F261" s="231">
        <v>5.4645999999999999</v>
      </c>
      <c r="G261" s="231">
        <v>1.6087</v>
      </c>
      <c r="H261" s="231">
        <v>4.7232000000000003</v>
      </c>
      <c r="I261" s="231">
        <v>1.6865000000000001</v>
      </c>
      <c r="J261" s="231">
        <v>3.28</v>
      </c>
      <c r="K261" s="231">
        <v>1.6647000000000001</v>
      </c>
      <c r="L261" s="231">
        <v>4.0548999999999999</v>
      </c>
      <c r="M261" s="231">
        <v>2.3229000000000002</v>
      </c>
      <c r="N261" s="231">
        <v>2.6442999999999999</v>
      </c>
      <c r="O261" s="231">
        <v>1.861</v>
      </c>
      <c r="P261" s="231">
        <v>0</v>
      </c>
    </row>
    <row r="262" spans="1:16" s="252" customFormat="1" ht="15">
      <c r="A262" s="247">
        <v>53</v>
      </c>
      <c r="B262" s="231">
        <v>0</v>
      </c>
      <c r="C262" s="231">
        <v>0</v>
      </c>
      <c r="D262" s="231">
        <v>6.4032999999999998</v>
      </c>
      <c r="E262" s="231">
        <v>1.6442000000000001</v>
      </c>
      <c r="F262" s="231">
        <v>5.3441000000000001</v>
      </c>
      <c r="G262" s="231">
        <v>1.5972999999999999</v>
      </c>
      <c r="H262" s="231">
        <v>4.5884999999999998</v>
      </c>
      <c r="I262" s="231">
        <v>1.6724000000000001</v>
      </c>
      <c r="J262" s="231">
        <v>3.2019000000000002</v>
      </c>
      <c r="K262" s="231">
        <v>1.6624000000000001</v>
      </c>
      <c r="L262" s="231">
        <v>4.0221</v>
      </c>
      <c r="M262" s="231">
        <v>2.3031000000000001</v>
      </c>
      <c r="N262" s="231">
        <v>2.5796000000000001</v>
      </c>
      <c r="O262" s="231">
        <v>1.8348</v>
      </c>
      <c r="P262" s="231">
        <v>0</v>
      </c>
    </row>
    <row r="263" spans="1:16" s="252" customFormat="1" ht="15">
      <c r="A263" s="247">
        <v>54</v>
      </c>
      <c r="B263" s="231">
        <v>0</v>
      </c>
      <c r="C263" s="231">
        <v>0</v>
      </c>
      <c r="D263" s="231">
        <v>5.9237000000000002</v>
      </c>
      <c r="E263" s="231">
        <v>1.6289</v>
      </c>
      <c r="F263" s="231">
        <v>5.2237</v>
      </c>
      <c r="G263" s="231">
        <v>1.5859000000000001</v>
      </c>
      <c r="H263" s="231">
        <v>4.4537000000000004</v>
      </c>
      <c r="I263" s="231">
        <v>1.6581999999999999</v>
      </c>
      <c r="J263" s="231">
        <v>3.1238999999999999</v>
      </c>
      <c r="K263" s="231">
        <v>1.6601999999999999</v>
      </c>
      <c r="L263" s="231">
        <v>3.9893999999999998</v>
      </c>
      <c r="M263" s="231">
        <v>2.2831999999999999</v>
      </c>
      <c r="N263" s="231">
        <v>2.5150000000000001</v>
      </c>
      <c r="O263" s="231">
        <v>1.8086</v>
      </c>
      <c r="P263" s="231">
        <v>0</v>
      </c>
    </row>
    <row r="264" spans="1:16" s="252" customFormat="1" ht="15">
      <c r="A264" s="247">
        <v>55</v>
      </c>
      <c r="B264" s="231">
        <v>0</v>
      </c>
      <c r="C264" s="231">
        <v>0</v>
      </c>
      <c r="D264" s="231">
        <v>6.0789</v>
      </c>
      <c r="E264" s="231">
        <v>1.6192</v>
      </c>
      <c r="F264" s="231">
        <v>5.0644</v>
      </c>
      <c r="G264" s="231">
        <v>1.5791999999999999</v>
      </c>
      <c r="H264" s="231">
        <v>4.4339000000000004</v>
      </c>
      <c r="I264" s="231">
        <v>1.6467000000000001</v>
      </c>
      <c r="J264" s="231">
        <v>3.0190999999999999</v>
      </c>
      <c r="K264" s="231">
        <v>1.6511</v>
      </c>
      <c r="L264" s="231">
        <v>3.8900999999999999</v>
      </c>
      <c r="M264" s="231">
        <v>2.2645</v>
      </c>
      <c r="N264" s="231">
        <v>2.4699</v>
      </c>
      <c r="O264" s="231">
        <v>1.7986</v>
      </c>
      <c r="P264" s="231">
        <v>0</v>
      </c>
    </row>
    <row r="265" spans="1:16" s="252" customFormat="1" ht="15">
      <c r="A265" s="247">
        <v>56</v>
      </c>
      <c r="B265" s="231">
        <v>0</v>
      </c>
      <c r="C265" s="231">
        <v>0</v>
      </c>
      <c r="D265" s="231">
        <v>6.234</v>
      </c>
      <c r="E265" s="231">
        <v>1.6094999999999999</v>
      </c>
      <c r="F265" s="231">
        <v>4.9051</v>
      </c>
      <c r="G265" s="231">
        <v>1.5724</v>
      </c>
      <c r="H265" s="231">
        <v>4.4142000000000001</v>
      </c>
      <c r="I265" s="231">
        <v>1.6352</v>
      </c>
      <c r="J265" s="231">
        <v>2.9142999999999999</v>
      </c>
      <c r="K265" s="231">
        <v>1.6419999999999999</v>
      </c>
      <c r="L265" s="231">
        <v>3.7909000000000002</v>
      </c>
      <c r="M265" s="231">
        <v>2.2458</v>
      </c>
      <c r="N265" s="231">
        <v>2.4247000000000001</v>
      </c>
      <c r="O265" s="231">
        <v>1.7885</v>
      </c>
      <c r="P265" s="231">
        <v>0</v>
      </c>
    </row>
    <row r="266" spans="1:16" s="252" customFormat="1" ht="15">
      <c r="A266" s="247">
        <v>57</v>
      </c>
      <c r="B266" s="231">
        <v>0</v>
      </c>
      <c r="C266" s="231">
        <v>0</v>
      </c>
      <c r="D266" s="231">
        <v>6.3891999999999998</v>
      </c>
      <c r="E266" s="231">
        <v>1.5998000000000001</v>
      </c>
      <c r="F266" s="231">
        <v>4.7458</v>
      </c>
      <c r="G266" s="231">
        <v>1.5657000000000001</v>
      </c>
      <c r="H266" s="231">
        <v>4.3944000000000001</v>
      </c>
      <c r="I266" s="231">
        <v>1.6237999999999999</v>
      </c>
      <c r="J266" s="231">
        <v>2.8094999999999999</v>
      </c>
      <c r="K266" s="231">
        <v>1.6329</v>
      </c>
      <c r="L266" s="231">
        <v>3.6916000000000002</v>
      </c>
      <c r="M266" s="231">
        <v>2.2271000000000001</v>
      </c>
      <c r="N266" s="231">
        <v>2.3795999999999999</v>
      </c>
      <c r="O266" s="231">
        <v>1.7785</v>
      </c>
      <c r="P266" s="231">
        <v>0</v>
      </c>
    </row>
    <row r="267" spans="1:16" s="252" customFormat="1" ht="15">
      <c r="A267" s="247">
        <v>58</v>
      </c>
      <c r="B267" s="231">
        <v>0</v>
      </c>
      <c r="C267" s="231">
        <v>0</v>
      </c>
      <c r="D267" s="231">
        <v>6.5442999999999998</v>
      </c>
      <c r="E267" s="231">
        <v>1.5902000000000001</v>
      </c>
      <c r="F267" s="231">
        <v>4.5865</v>
      </c>
      <c r="G267" s="231">
        <v>1.5589</v>
      </c>
      <c r="H267" s="231">
        <v>4.3746999999999998</v>
      </c>
      <c r="I267" s="231">
        <v>1.6123000000000001</v>
      </c>
      <c r="J267" s="231">
        <v>2.7048000000000001</v>
      </c>
      <c r="K267" s="231">
        <v>1.6238999999999999</v>
      </c>
      <c r="L267" s="231">
        <v>3.5924</v>
      </c>
      <c r="M267" s="231">
        <v>2.2084000000000001</v>
      </c>
      <c r="N267" s="231">
        <v>2.3344999999999998</v>
      </c>
      <c r="O267" s="231">
        <v>1.7685</v>
      </c>
      <c r="P267" s="231">
        <v>0</v>
      </c>
    </row>
    <row r="268" spans="1:16" s="252" customFormat="1" ht="15">
      <c r="A268" s="247">
        <v>59</v>
      </c>
      <c r="B268" s="231">
        <v>0</v>
      </c>
      <c r="C268" s="231">
        <v>0</v>
      </c>
      <c r="D268" s="231">
        <v>6.6993999999999998</v>
      </c>
      <c r="E268" s="231">
        <v>1.5805</v>
      </c>
      <c r="F268" s="231">
        <v>4.4272</v>
      </c>
      <c r="G268" s="231">
        <v>1.5522</v>
      </c>
      <c r="H268" s="231">
        <v>4.3548999999999998</v>
      </c>
      <c r="I268" s="231">
        <v>1.6008</v>
      </c>
      <c r="J268" s="231">
        <v>2.6</v>
      </c>
      <c r="K268" s="231">
        <v>1.6148</v>
      </c>
      <c r="L268" s="231">
        <v>3.4931000000000001</v>
      </c>
      <c r="M268" s="231">
        <v>2.1897000000000002</v>
      </c>
      <c r="N268" s="231">
        <v>2.2894000000000001</v>
      </c>
      <c r="O268" s="231">
        <v>1.7585</v>
      </c>
      <c r="P268" s="231">
        <v>0</v>
      </c>
    </row>
    <row r="269" spans="1:16" s="252" customFormat="1" ht="15">
      <c r="A269" s="247">
        <v>60</v>
      </c>
      <c r="B269" s="231">
        <v>0</v>
      </c>
      <c r="C269" s="231">
        <v>0</v>
      </c>
      <c r="D269" s="231">
        <v>6.8545999999999996</v>
      </c>
      <c r="E269" s="231">
        <v>1.5708</v>
      </c>
      <c r="F269" s="231">
        <v>4.2679</v>
      </c>
      <c r="G269" s="231">
        <v>1.5455000000000001</v>
      </c>
      <c r="H269" s="231">
        <v>4.3350999999999997</v>
      </c>
      <c r="I269" s="231">
        <v>1.5892999999999999</v>
      </c>
      <c r="J269" s="231">
        <v>2.4952000000000001</v>
      </c>
      <c r="K269" s="231">
        <v>1.6056999999999999</v>
      </c>
      <c r="L269" s="231">
        <v>3.3938999999999999</v>
      </c>
      <c r="M269" s="231">
        <v>2.1709999999999998</v>
      </c>
      <c r="N269" s="231">
        <v>2.2443</v>
      </c>
      <c r="O269" s="231">
        <v>1.7484</v>
      </c>
      <c r="P269" s="231">
        <v>0</v>
      </c>
    </row>
    <row r="270" spans="1:16" s="252" customFormat="1">
      <c r="A270" s="251"/>
      <c r="B270" s="75"/>
      <c r="C270" s="75"/>
      <c r="D270" s="75"/>
      <c r="E270" s="75"/>
      <c r="F270" s="75"/>
      <c r="G270" s="75"/>
      <c r="H270" s="75"/>
      <c r="I270" s="75"/>
      <c r="J270" s="75"/>
      <c r="K270" s="75"/>
      <c r="L270" s="75"/>
      <c r="M270" s="75"/>
      <c r="N270" s="75"/>
      <c r="O270" s="75"/>
      <c r="P270" s="75"/>
    </row>
    <row r="271" spans="1:16" s="252" customFormat="1">
      <c r="A271" s="73" t="e">
        <v>#N/A</v>
      </c>
      <c r="B271" s="75"/>
      <c r="C271" s="75"/>
      <c r="D271" s="75"/>
      <c r="E271" s="75"/>
      <c r="F271" s="75"/>
      <c r="G271" s="75"/>
      <c r="H271" s="75"/>
      <c r="I271" s="75"/>
      <c r="J271" s="75"/>
      <c r="K271" s="75"/>
      <c r="L271" s="75"/>
      <c r="M271" s="75"/>
      <c r="N271" s="75"/>
      <c r="O271" s="75"/>
      <c r="P271" s="75"/>
    </row>
    <row r="272" spans="1:16" s="250" customFormat="1">
      <c r="A272" s="467" t="s">
        <v>11449</v>
      </c>
      <c r="B272" s="467"/>
      <c r="C272" s="467"/>
      <c r="D272" s="467"/>
      <c r="E272" s="467"/>
      <c r="F272" s="467"/>
      <c r="G272" s="467"/>
      <c r="H272" s="467"/>
      <c r="I272" s="467"/>
      <c r="J272" s="467"/>
      <c r="K272" s="467"/>
      <c r="L272" s="467"/>
      <c r="M272" s="467"/>
      <c r="N272" s="467"/>
      <c r="O272" s="467"/>
      <c r="P272" s="467"/>
    </row>
    <row r="273" spans="1:16" s="252" customFormat="1">
      <c r="A273" s="471" t="s">
        <v>8269</v>
      </c>
      <c r="B273" s="471"/>
      <c r="C273" s="471"/>
      <c r="D273" s="471"/>
      <c r="E273" s="471"/>
      <c r="F273" s="471"/>
      <c r="G273" s="471"/>
      <c r="H273" s="471"/>
      <c r="I273" s="471"/>
      <c r="J273" s="471"/>
      <c r="K273" s="471"/>
      <c r="L273" s="471"/>
      <c r="M273" s="471"/>
      <c r="N273" s="471"/>
      <c r="O273" s="471"/>
      <c r="P273" s="471"/>
    </row>
    <row r="274" spans="1:16" s="252" customFormat="1">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s="252" customFormat="1">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s="252" customFormat="1" ht="15">
      <c r="A276" s="247">
        <v>0</v>
      </c>
      <c r="B276" s="231">
        <v>0</v>
      </c>
      <c r="C276" s="231">
        <v>0</v>
      </c>
      <c r="D276" s="231">
        <v>20.792300000000001</v>
      </c>
      <c r="E276" s="231">
        <v>6.7030000000000003</v>
      </c>
      <c r="F276" s="231">
        <v>25.672499999999999</v>
      </c>
      <c r="G276" s="231">
        <v>6.6821000000000002</v>
      </c>
      <c r="H276" s="231">
        <v>25.8583</v>
      </c>
      <c r="I276" s="231">
        <v>6.9889999999999999</v>
      </c>
      <c r="J276" s="231">
        <v>27.178599999999999</v>
      </c>
      <c r="K276" s="231">
        <v>9.8168000000000006</v>
      </c>
      <c r="L276" s="231">
        <v>26.048999999999999</v>
      </c>
      <c r="M276" s="231">
        <v>7.2331000000000003</v>
      </c>
      <c r="N276" s="231">
        <v>0</v>
      </c>
      <c r="O276" s="231">
        <v>0</v>
      </c>
      <c r="P276" s="231">
        <v>0</v>
      </c>
    </row>
    <row r="277" spans="1:16" s="252" customFormat="1" ht="15">
      <c r="A277" s="247">
        <v>1</v>
      </c>
      <c r="B277" s="231">
        <v>0</v>
      </c>
      <c r="C277" s="231">
        <v>0</v>
      </c>
      <c r="D277" s="231">
        <v>18.481999999999999</v>
      </c>
      <c r="E277" s="231">
        <v>5.9581999999999997</v>
      </c>
      <c r="F277" s="231">
        <v>22.82</v>
      </c>
      <c r="G277" s="231">
        <v>5.9396000000000004</v>
      </c>
      <c r="H277" s="231">
        <v>22.985199999999999</v>
      </c>
      <c r="I277" s="231">
        <v>6.2123999999999997</v>
      </c>
      <c r="J277" s="231">
        <v>24.158799999999999</v>
      </c>
      <c r="K277" s="231">
        <v>8.7260000000000009</v>
      </c>
      <c r="L277" s="231">
        <v>23.154699999999998</v>
      </c>
      <c r="M277" s="231">
        <v>6.4294000000000002</v>
      </c>
      <c r="N277" s="231">
        <v>0</v>
      </c>
      <c r="O277" s="231">
        <v>0</v>
      </c>
      <c r="P277" s="231">
        <v>0</v>
      </c>
    </row>
    <row r="278" spans="1:16" s="252" customFormat="1" ht="15">
      <c r="A278" s="247">
        <v>2</v>
      </c>
      <c r="B278" s="231">
        <v>0</v>
      </c>
      <c r="C278" s="231">
        <v>0</v>
      </c>
      <c r="D278" s="231">
        <v>16.171800000000001</v>
      </c>
      <c r="E278" s="231">
        <v>5.2134</v>
      </c>
      <c r="F278" s="231">
        <v>19.967500000000001</v>
      </c>
      <c r="G278" s="231">
        <v>5.1971999999999996</v>
      </c>
      <c r="H278" s="231">
        <v>20.111999999999998</v>
      </c>
      <c r="I278" s="231">
        <v>5.4359000000000002</v>
      </c>
      <c r="J278" s="231">
        <v>21.1389</v>
      </c>
      <c r="K278" s="231">
        <v>7.6353</v>
      </c>
      <c r="L278" s="231">
        <v>20.260400000000001</v>
      </c>
      <c r="M278" s="231">
        <v>5.6257000000000001</v>
      </c>
      <c r="N278" s="231">
        <v>0</v>
      </c>
      <c r="O278" s="231">
        <v>0</v>
      </c>
      <c r="P278" s="231">
        <v>0</v>
      </c>
    </row>
    <row r="279" spans="1:16" s="252" customFormat="1" ht="15">
      <c r="A279" s="247">
        <v>3</v>
      </c>
      <c r="B279" s="231">
        <v>0</v>
      </c>
      <c r="C279" s="231">
        <v>0</v>
      </c>
      <c r="D279" s="231">
        <v>13.861499999999999</v>
      </c>
      <c r="E279" s="231">
        <v>4.4687000000000001</v>
      </c>
      <c r="F279" s="231">
        <v>17.114999999999998</v>
      </c>
      <c r="G279" s="231">
        <v>4.4546999999999999</v>
      </c>
      <c r="H279" s="231">
        <v>17.238900000000001</v>
      </c>
      <c r="I279" s="231">
        <v>4.6593</v>
      </c>
      <c r="J279" s="231">
        <v>18.1191</v>
      </c>
      <c r="K279" s="231">
        <v>6.5445000000000002</v>
      </c>
      <c r="L279" s="231">
        <v>17.366</v>
      </c>
      <c r="M279" s="231">
        <v>4.8220999999999998</v>
      </c>
      <c r="N279" s="231">
        <v>0</v>
      </c>
      <c r="O279" s="231">
        <v>0</v>
      </c>
      <c r="P279" s="231">
        <v>0</v>
      </c>
    </row>
    <row r="280" spans="1:16" s="252" customFormat="1" ht="15">
      <c r="A280" s="247">
        <v>4</v>
      </c>
      <c r="B280" s="231">
        <v>0</v>
      </c>
      <c r="C280" s="231">
        <v>0</v>
      </c>
      <c r="D280" s="231">
        <v>11.551299999999999</v>
      </c>
      <c r="E280" s="231">
        <v>3.7239</v>
      </c>
      <c r="F280" s="231">
        <v>14.262499999999999</v>
      </c>
      <c r="G280" s="231">
        <v>3.7122999999999999</v>
      </c>
      <c r="H280" s="231">
        <v>14.3657</v>
      </c>
      <c r="I280" s="231">
        <v>3.8828</v>
      </c>
      <c r="J280" s="231">
        <v>15.0992</v>
      </c>
      <c r="K280" s="231">
        <v>5.4538000000000002</v>
      </c>
      <c r="L280" s="231">
        <v>14.4717</v>
      </c>
      <c r="M280" s="231">
        <v>4.0183999999999997</v>
      </c>
      <c r="N280" s="231">
        <v>0</v>
      </c>
      <c r="O280" s="231">
        <v>0</v>
      </c>
      <c r="P280" s="231">
        <v>0</v>
      </c>
    </row>
    <row r="281" spans="1:16" s="252" customFormat="1" ht="15">
      <c r="A281" s="247">
        <v>5</v>
      </c>
      <c r="B281" s="231">
        <v>0</v>
      </c>
      <c r="C281" s="231">
        <v>0</v>
      </c>
      <c r="D281" s="231">
        <v>9.2409999999999997</v>
      </c>
      <c r="E281" s="231">
        <v>2.9790999999999999</v>
      </c>
      <c r="F281" s="231">
        <v>11.41</v>
      </c>
      <c r="G281" s="231">
        <v>2.9698000000000002</v>
      </c>
      <c r="H281" s="231">
        <v>11.492599999999999</v>
      </c>
      <c r="I281" s="231">
        <v>3.1061999999999999</v>
      </c>
      <c r="J281" s="231">
        <v>12.0794</v>
      </c>
      <c r="K281" s="231">
        <v>4.3630000000000004</v>
      </c>
      <c r="L281" s="231">
        <v>11.577299999999999</v>
      </c>
      <c r="M281" s="231">
        <v>3.2147000000000001</v>
      </c>
      <c r="N281" s="231">
        <v>0</v>
      </c>
      <c r="O281" s="231">
        <v>0</v>
      </c>
      <c r="P281" s="231">
        <v>0</v>
      </c>
    </row>
    <row r="282" spans="1:16" s="252" customFormat="1" ht="15">
      <c r="A282" s="247">
        <v>6</v>
      </c>
      <c r="B282" s="231">
        <v>0</v>
      </c>
      <c r="C282" s="231">
        <v>0</v>
      </c>
      <c r="D282" s="231">
        <v>6.9307999999999996</v>
      </c>
      <c r="E282" s="231">
        <v>2.2343000000000002</v>
      </c>
      <c r="F282" s="231">
        <v>8.5574999999999992</v>
      </c>
      <c r="G282" s="231">
        <v>2.2273999999999998</v>
      </c>
      <c r="H282" s="231">
        <v>8.6194000000000006</v>
      </c>
      <c r="I282" s="231">
        <v>2.3296999999999999</v>
      </c>
      <c r="J282" s="231">
        <v>9.0594999999999999</v>
      </c>
      <c r="K282" s="231">
        <v>3.2723</v>
      </c>
      <c r="L282" s="231">
        <v>8.6829999999999998</v>
      </c>
      <c r="M282" s="231">
        <v>2.411</v>
      </c>
      <c r="N282" s="231">
        <v>0</v>
      </c>
      <c r="O282" s="231">
        <v>0</v>
      </c>
      <c r="P282" s="231">
        <v>0</v>
      </c>
    </row>
    <row r="283" spans="1:16" s="252" customFormat="1" ht="15">
      <c r="A283" s="247">
        <v>7</v>
      </c>
      <c r="B283" s="231">
        <v>0</v>
      </c>
      <c r="C283" s="231">
        <v>0</v>
      </c>
      <c r="D283" s="231">
        <v>6.6837</v>
      </c>
      <c r="E283" s="231">
        <v>2.1722999999999999</v>
      </c>
      <c r="F283" s="231">
        <v>8.0815999999999999</v>
      </c>
      <c r="G283" s="231">
        <v>2.1655000000000002</v>
      </c>
      <c r="H283" s="231">
        <v>8.2376000000000005</v>
      </c>
      <c r="I283" s="231">
        <v>2.2648999999999999</v>
      </c>
      <c r="J283" s="231">
        <v>8.6903000000000006</v>
      </c>
      <c r="K283" s="231">
        <v>3.1814</v>
      </c>
      <c r="L283" s="231">
        <v>8.2963000000000005</v>
      </c>
      <c r="M283" s="231">
        <v>2.3441000000000001</v>
      </c>
      <c r="N283" s="231">
        <v>0</v>
      </c>
      <c r="O283" s="231">
        <v>0</v>
      </c>
      <c r="P283" s="231">
        <v>0</v>
      </c>
    </row>
    <row r="284" spans="1:16" s="252" customFormat="1" ht="15">
      <c r="A284" s="247">
        <v>8</v>
      </c>
      <c r="B284" s="231">
        <v>0</v>
      </c>
      <c r="C284" s="231">
        <v>0</v>
      </c>
      <c r="D284" s="231">
        <v>6.4367000000000001</v>
      </c>
      <c r="E284" s="231">
        <v>2.1101999999999999</v>
      </c>
      <c r="F284" s="231">
        <v>7.6058000000000003</v>
      </c>
      <c r="G284" s="231">
        <v>2.1036000000000001</v>
      </c>
      <c r="H284" s="231">
        <v>7.8558000000000003</v>
      </c>
      <c r="I284" s="231">
        <v>2.2002000000000002</v>
      </c>
      <c r="J284" s="231">
        <v>8.3209999999999997</v>
      </c>
      <c r="K284" s="231">
        <v>3.0905</v>
      </c>
      <c r="L284" s="231">
        <v>7.9096000000000002</v>
      </c>
      <c r="M284" s="231">
        <v>2.2770999999999999</v>
      </c>
      <c r="N284" s="231">
        <v>0</v>
      </c>
      <c r="O284" s="231">
        <v>0</v>
      </c>
      <c r="P284" s="231">
        <v>0</v>
      </c>
    </row>
    <row r="285" spans="1:16" s="252" customFormat="1" ht="15">
      <c r="A285" s="247">
        <v>9</v>
      </c>
      <c r="B285" s="231">
        <v>0</v>
      </c>
      <c r="C285" s="231">
        <v>0</v>
      </c>
      <c r="D285" s="231">
        <v>6.1897000000000002</v>
      </c>
      <c r="E285" s="231">
        <v>2.0480999999999998</v>
      </c>
      <c r="F285" s="231">
        <v>7.1299000000000001</v>
      </c>
      <c r="G285" s="231">
        <v>2.0417000000000001</v>
      </c>
      <c r="H285" s="231">
        <v>7.4740000000000002</v>
      </c>
      <c r="I285" s="231">
        <v>2.1355</v>
      </c>
      <c r="J285" s="231">
        <v>7.9516999999999998</v>
      </c>
      <c r="K285" s="231">
        <v>2.9996</v>
      </c>
      <c r="L285" s="231">
        <v>7.5228999999999999</v>
      </c>
      <c r="M285" s="231">
        <v>2.2101000000000002</v>
      </c>
      <c r="N285" s="231">
        <v>0</v>
      </c>
      <c r="O285" s="231">
        <v>0</v>
      </c>
      <c r="P285" s="231">
        <v>0</v>
      </c>
    </row>
    <row r="286" spans="1:16" s="252" customFormat="1" ht="15">
      <c r="A286" s="247">
        <v>10</v>
      </c>
      <c r="B286" s="231">
        <v>0</v>
      </c>
      <c r="C286" s="231">
        <v>0</v>
      </c>
      <c r="D286" s="231">
        <v>5.9427000000000003</v>
      </c>
      <c r="E286" s="231">
        <v>1.9861</v>
      </c>
      <c r="F286" s="231">
        <v>6.6540999999999997</v>
      </c>
      <c r="G286" s="231">
        <v>1.9799</v>
      </c>
      <c r="H286" s="231">
        <v>7.0922000000000001</v>
      </c>
      <c r="I286" s="231">
        <v>2.0708000000000002</v>
      </c>
      <c r="J286" s="231">
        <v>7.5824999999999996</v>
      </c>
      <c r="K286" s="231">
        <v>2.9087000000000001</v>
      </c>
      <c r="L286" s="231">
        <v>7.1360999999999999</v>
      </c>
      <c r="M286" s="231">
        <v>2.1431</v>
      </c>
      <c r="N286" s="231">
        <v>0</v>
      </c>
      <c r="O286" s="231">
        <v>0</v>
      </c>
      <c r="P286" s="231">
        <v>0</v>
      </c>
    </row>
    <row r="287" spans="1:16" s="252" customFormat="1" ht="15">
      <c r="A287" s="247">
        <v>11</v>
      </c>
      <c r="B287" s="231">
        <v>0</v>
      </c>
      <c r="C287" s="231">
        <v>0</v>
      </c>
      <c r="D287" s="231">
        <v>5.6955999999999998</v>
      </c>
      <c r="E287" s="231">
        <v>1.9239999999999999</v>
      </c>
      <c r="F287" s="231">
        <v>6.1782000000000004</v>
      </c>
      <c r="G287" s="231">
        <v>1.9179999999999999</v>
      </c>
      <c r="H287" s="231">
        <v>6.7103999999999999</v>
      </c>
      <c r="I287" s="231">
        <v>2.0061</v>
      </c>
      <c r="J287" s="231">
        <v>7.2131999999999996</v>
      </c>
      <c r="K287" s="231">
        <v>2.8178000000000001</v>
      </c>
      <c r="L287" s="231">
        <v>6.7493999999999996</v>
      </c>
      <c r="M287" s="231">
        <v>2.0762</v>
      </c>
      <c r="N287" s="231">
        <v>0</v>
      </c>
      <c r="O287" s="231">
        <v>0</v>
      </c>
      <c r="P287" s="231">
        <v>0</v>
      </c>
    </row>
    <row r="288" spans="1:16" s="252" customFormat="1" ht="15">
      <c r="A288" s="247">
        <v>12</v>
      </c>
      <c r="B288" s="231">
        <v>0</v>
      </c>
      <c r="C288" s="231">
        <v>0</v>
      </c>
      <c r="D288" s="231">
        <v>5.4485999999999999</v>
      </c>
      <c r="E288" s="231">
        <v>1.8619000000000001</v>
      </c>
      <c r="F288" s="231">
        <v>5.7023999999999999</v>
      </c>
      <c r="G288" s="231">
        <v>1.8561000000000001</v>
      </c>
      <c r="H288" s="231">
        <v>6.3285999999999998</v>
      </c>
      <c r="I288" s="231">
        <v>1.9414</v>
      </c>
      <c r="J288" s="231">
        <v>6.8438999999999997</v>
      </c>
      <c r="K288" s="231">
        <v>2.7269000000000001</v>
      </c>
      <c r="L288" s="231">
        <v>6.3627000000000002</v>
      </c>
      <c r="M288" s="231">
        <v>2.0091999999999999</v>
      </c>
      <c r="N288" s="231">
        <v>0</v>
      </c>
      <c r="O288" s="231">
        <v>0</v>
      </c>
      <c r="P288" s="231">
        <v>0</v>
      </c>
    </row>
    <row r="289" spans="1:16" s="252" customFormat="1" ht="15">
      <c r="A289" s="247">
        <v>13</v>
      </c>
      <c r="B289" s="231">
        <v>0</v>
      </c>
      <c r="C289" s="231">
        <v>0</v>
      </c>
      <c r="D289" s="231">
        <v>5.2016</v>
      </c>
      <c r="E289" s="231">
        <v>1.7999000000000001</v>
      </c>
      <c r="F289" s="231">
        <v>5.2264999999999997</v>
      </c>
      <c r="G289" s="231">
        <v>1.7943</v>
      </c>
      <c r="H289" s="231">
        <v>5.9467999999999996</v>
      </c>
      <c r="I289" s="231">
        <v>1.8767</v>
      </c>
      <c r="J289" s="231">
        <v>6.4747000000000003</v>
      </c>
      <c r="K289" s="231">
        <v>2.6360000000000001</v>
      </c>
      <c r="L289" s="231">
        <v>5.976</v>
      </c>
      <c r="M289" s="231">
        <v>1.9421999999999999</v>
      </c>
      <c r="N289" s="231">
        <v>0</v>
      </c>
      <c r="O289" s="231">
        <v>0</v>
      </c>
      <c r="P289" s="231">
        <v>0</v>
      </c>
    </row>
    <row r="290" spans="1:16" s="252" customFormat="1" ht="15">
      <c r="A290" s="247">
        <v>14</v>
      </c>
      <c r="B290" s="231">
        <v>0</v>
      </c>
      <c r="C290" s="231">
        <v>0</v>
      </c>
      <c r="D290" s="231">
        <v>4.9546000000000001</v>
      </c>
      <c r="E290" s="231">
        <v>1.7378</v>
      </c>
      <c r="F290" s="231">
        <v>4.7507000000000001</v>
      </c>
      <c r="G290" s="231">
        <v>1.7323999999999999</v>
      </c>
      <c r="H290" s="231">
        <v>5.5650000000000004</v>
      </c>
      <c r="I290" s="231">
        <v>1.8120000000000001</v>
      </c>
      <c r="J290" s="231">
        <v>6.1054000000000004</v>
      </c>
      <c r="K290" s="231">
        <v>2.5451000000000001</v>
      </c>
      <c r="L290" s="231">
        <v>5.5892999999999997</v>
      </c>
      <c r="M290" s="231">
        <v>1.8752</v>
      </c>
      <c r="N290" s="231">
        <v>0</v>
      </c>
      <c r="O290" s="231">
        <v>0</v>
      </c>
      <c r="P290" s="231">
        <v>0</v>
      </c>
    </row>
    <row r="291" spans="1:16" s="252" customFormat="1" ht="15">
      <c r="A291" s="247">
        <v>15</v>
      </c>
      <c r="B291" s="231">
        <v>0</v>
      </c>
      <c r="C291" s="231">
        <v>0</v>
      </c>
      <c r="D291" s="231">
        <v>4.7074999999999996</v>
      </c>
      <c r="E291" s="231">
        <v>1.6757</v>
      </c>
      <c r="F291" s="231">
        <v>4.2747999999999999</v>
      </c>
      <c r="G291" s="231">
        <v>1.6705000000000001</v>
      </c>
      <c r="H291" s="231">
        <v>5.1832000000000003</v>
      </c>
      <c r="I291" s="231">
        <v>1.7472000000000001</v>
      </c>
      <c r="J291" s="231">
        <v>5.7361000000000004</v>
      </c>
      <c r="K291" s="231">
        <v>2.4542000000000002</v>
      </c>
      <c r="L291" s="231">
        <v>5.2026000000000003</v>
      </c>
      <c r="M291" s="231">
        <v>1.8083</v>
      </c>
      <c r="N291" s="231">
        <v>0</v>
      </c>
      <c r="O291" s="231">
        <v>0</v>
      </c>
      <c r="P291" s="231">
        <v>0</v>
      </c>
    </row>
    <row r="292" spans="1:16" s="252" customFormat="1" ht="15">
      <c r="A292" s="247">
        <v>16</v>
      </c>
      <c r="B292" s="231">
        <v>0</v>
      </c>
      <c r="C292" s="231">
        <v>0</v>
      </c>
      <c r="D292" s="231">
        <v>4.4604999999999997</v>
      </c>
      <c r="E292" s="231">
        <v>1.6136999999999999</v>
      </c>
      <c r="F292" s="231">
        <v>3.7989999999999999</v>
      </c>
      <c r="G292" s="231">
        <v>1.6086</v>
      </c>
      <c r="H292" s="231">
        <v>4.8014000000000001</v>
      </c>
      <c r="I292" s="231">
        <v>1.6825000000000001</v>
      </c>
      <c r="J292" s="231">
        <v>5.3667999999999996</v>
      </c>
      <c r="K292" s="231">
        <v>2.3633000000000002</v>
      </c>
      <c r="L292" s="231">
        <v>4.8158000000000003</v>
      </c>
      <c r="M292" s="231">
        <v>1.7413000000000001</v>
      </c>
      <c r="N292" s="231">
        <v>0</v>
      </c>
      <c r="O292" s="231">
        <v>0</v>
      </c>
      <c r="P292" s="231">
        <v>0</v>
      </c>
    </row>
    <row r="293" spans="1:16" s="252" customFormat="1" ht="15">
      <c r="A293" s="247">
        <v>17</v>
      </c>
      <c r="B293" s="231">
        <v>0</v>
      </c>
      <c r="C293" s="231">
        <v>0</v>
      </c>
      <c r="D293" s="231">
        <v>4.2134999999999998</v>
      </c>
      <c r="E293" s="231">
        <v>1.5516000000000001</v>
      </c>
      <c r="F293" s="231">
        <v>3.3231000000000002</v>
      </c>
      <c r="G293" s="231">
        <v>1.5468</v>
      </c>
      <c r="H293" s="231">
        <v>4.4196</v>
      </c>
      <c r="I293" s="231">
        <v>1.6177999999999999</v>
      </c>
      <c r="J293" s="231">
        <v>4.9976000000000003</v>
      </c>
      <c r="K293" s="231">
        <v>2.2724000000000002</v>
      </c>
      <c r="L293" s="231">
        <v>4.4291</v>
      </c>
      <c r="M293" s="231">
        <v>1.6742999999999999</v>
      </c>
      <c r="N293" s="231">
        <v>0</v>
      </c>
      <c r="O293" s="231">
        <v>0</v>
      </c>
      <c r="P293" s="231">
        <v>0</v>
      </c>
    </row>
    <row r="294" spans="1:16" s="252" customFormat="1" ht="15">
      <c r="A294" s="247">
        <v>18</v>
      </c>
      <c r="B294" s="231">
        <v>0</v>
      </c>
      <c r="C294" s="231">
        <v>0</v>
      </c>
      <c r="D294" s="231">
        <v>3.9664999999999999</v>
      </c>
      <c r="E294" s="231">
        <v>1.4896</v>
      </c>
      <c r="F294" s="231">
        <v>2.8473000000000002</v>
      </c>
      <c r="G294" s="231">
        <v>1.4849000000000001</v>
      </c>
      <c r="H294" s="231">
        <v>4.0377999999999998</v>
      </c>
      <c r="I294" s="231">
        <v>1.5530999999999999</v>
      </c>
      <c r="J294" s="231">
        <v>4.6283000000000003</v>
      </c>
      <c r="K294" s="231">
        <v>2.1815000000000002</v>
      </c>
      <c r="L294" s="231">
        <v>4.0423999999999998</v>
      </c>
      <c r="M294" s="231">
        <v>1.6073999999999999</v>
      </c>
      <c r="N294" s="231">
        <v>4.3536000000000001</v>
      </c>
      <c r="O294" s="231">
        <v>2.7311999999999999</v>
      </c>
      <c r="P294" s="231">
        <v>0</v>
      </c>
    </row>
    <row r="295" spans="1:16" s="252" customFormat="1" ht="15">
      <c r="A295" s="247">
        <v>19</v>
      </c>
      <c r="B295" s="231">
        <v>0</v>
      </c>
      <c r="C295" s="231">
        <v>0</v>
      </c>
      <c r="D295" s="231">
        <v>4.3150000000000004</v>
      </c>
      <c r="E295" s="231">
        <v>1.4608000000000001</v>
      </c>
      <c r="F295" s="231">
        <v>3.0632000000000001</v>
      </c>
      <c r="G295" s="231">
        <v>1.464</v>
      </c>
      <c r="H295" s="231">
        <v>4.0385</v>
      </c>
      <c r="I295" s="231">
        <v>1.5369999999999999</v>
      </c>
      <c r="J295" s="231">
        <v>4.4821999999999997</v>
      </c>
      <c r="K295" s="231">
        <v>2.1126</v>
      </c>
      <c r="L295" s="231">
        <v>3.8866999999999998</v>
      </c>
      <c r="M295" s="231">
        <v>1.6032</v>
      </c>
      <c r="N295" s="231">
        <v>4.2327000000000004</v>
      </c>
      <c r="O295" s="231">
        <v>2.6553</v>
      </c>
      <c r="P295" s="231">
        <v>0</v>
      </c>
    </row>
    <row r="296" spans="1:16" s="252" customFormat="1" ht="15">
      <c r="A296" s="247">
        <v>20</v>
      </c>
      <c r="B296" s="231">
        <v>0</v>
      </c>
      <c r="C296" s="231">
        <v>0</v>
      </c>
      <c r="D296" s="231">
        <v>4.6635</v>
      </c>
      <c r="E296" s="231">
        <v>1.4319999999999999</v>
      </c>
      <c r="F296" s="231">
        <v>3.2791999999999999</v>
      </c>
      <c r="G296" s="231">
        <v>1.4430000000000001</v>
      </c>
      <c r="H296" s="231">
        <v>4.0392999999999999</v>
      </c>
      <c r="I296" s="231">
        <v>1.5208999999999999</v>
      </c>
      <c r="J296" s="231">
        <v>4.3361000000000001</v>
      </c>
      <c r="K296" s="231">
        <v>2.0438000000000001</v>
      </c>
      <c r="L296" s="231">
        <v>3.7311000000000001</v>
      </c>
      <c r="M296" s="231">
        <v>1.5991</v>
      </c>
      <c r="N296" s="231">
        <v>4.1116999999999999</v>
      </c>
      <c r="O296" s="231">
        <v>2.5794999999999999</v>
      </c>
      <c r="P296" s="231">
        <v>0</v>
      </c>
    </row>
    <row r="297" spans="1:16" s="252" customFormat="1" ht="15">
      <c r="A297" s="247">
        <v>21</v>
      </c>
      <c r="B297" s="231">
        <v>0</v>
      </c>
      <c r="C297" s="231">
        <v>0</v>
      </c>
      <c r="D297" s="231">
        <v>5.5132000000000003</v>
      </c>
      <c r="E297" s="231">
        <v>1.5435000000000001</v>
      </c>
      <c r="F297" s="231">
        <v>3.8445999999999998</v>
      </c>
      <c r="G297" s="231">
        <v>1.5643</v>
      </c>
      <c r="H297" s="231">
        <v>4.444</v>
      </c>
      <c r="I297" s="231">
        <v>1.6553</v>
      </c>
      <c r="J297" s="231">
        <v>4.609</v>
      </c>
      <c r="K297" s="231">
        <v>2.1724000000000001</v>
      </c>
      <c r="L297" s="231">
        <v>3.9329000000000001</v>
      </c>
      <c r="M297" s="231">
        <v>1.7544</v>
      </c>
      <c r="N297" s="231">
        <v>4.3898999999999999</v>
      </c>
      <c r="O297" s="231">
        <v>2.754</v>
      </c>
      <c r="P297" s="231">
        <v>0</v>
      </c>
    </row>
    <row r="298" spans="1:16" s="252" customFormat="1" ht="15">
      <c r="A298" s="247">
        <v>22</v>
      </c>
      <c r="B298" s="231">
        <v>0</v>
      </c>
      <c r="C298" s="231">
        <v>0</v>
      </c>
      <c r="D298" s="231">
        <v>5.8966000000000003</v>
      </c>
      <c r="E298" s="231">
        <v>1.5118</v>
      </c>
      <c r="F298" s="231">
        <v>4.0822000000000003</v>
      </c>
      <c r="G298" s="231">
        <v>1.5411999999999999</v>
      </c>
      <c r="H298" s="231">
        <v>4.4448999999999996</v>
      </c>
      <c r="I298" s="231">
        <v>1.6375999999999999</v>
      </c>
      <c r="J298" s="231">
        <v>4.4482999999999997</v>
      </c>
      <c r="K298" s="231">
        <v>2.0966999999999998</v>
      </c>
      <c r="L298" s="231">
        <v>3.7616999999999998</v>
      </c>
      <c r="M298" s="231">
        <v>1.7499</v>
      </c>
      <c r="N298" s="231">
        <v>4.2568999999999999</v>
      </c>
      <c r="O298" s="231">
        <v>2.6705000000000001</v>
      </c>
      <c r="P298" s="231">
        <v>0</v>
      </c>
    </row>
    <row r="299" spans="1:16" s="252" customFormat="1" ht="15">
      <c r="A299" s="247">
        <v>23</v>
      </c>
      <c r="B299" s="231">
        <v>0</v>
      </c>
      <c r="C299" s="231">
        <v>0</v>
      </c>
      <c r="D299" s="231">
        <v>6.28</v>
      </c>
      <c r="E299" s="231">
        <v>1.4801</v>
      </c>
      <c r="F299" s="231">
        <v>4.3197000000000001</v>
      </c>
      <c r="G299" s="231">
        <v>1.5182</v>
      </c>
      <c r="H299" s="231">
        <v>4.4457000000000004</v>
      </c>
      <c r="I299" s="231">
        <v>1.6198999999999999</v>
      </c>
      <c r="J299" s="231">
        <v>4.2876000000000003</v>
      </c>
      <c r="K299" s="231">
        <v>2.0209000000000001</v>
      </c>
      <c r="L299" s="231">
        <v>3.5905</v>
      </c>
      <c r="M299" s="231">
        <v>1.7453000000000001</v>
      </c>
      <c r="N299" s="231">
        <v>4.1238000000000001</v>
      </c>
      <c r="O299" s="231">
        <v>2.5871</v>
      </c>
      <c r="P299" s="231">
        <v>0</v>
      </c>
    </row>
    <row r="300" spans="1:16" s="252" customFormat="1" ht="15">
      <c r="A300" s="247">
        <v>24</v>
      </c>
      <c r="B300" s="231">
        <v>0</v>
      </c>
      <c r="C300" s="231">
        <v>0</v>
      </c>
      <c r="D300" s="231">
        <v>6.6634000000000002</v>
      </c>
      <c r="E300" s="231">
        <v>1.4484999999999999</v>
      </c>
      <c r="F300" s="231">
        <v>4.5572999999999997</v>
      </c>
      <c r="G300" s="231">
        <v>1.4952000000000001</v>
      </c>
      <c r="H300" s="231">
        <v>4.4465000000000003</v>
      </c>
      <c r="I300" s="231">
        <v>1.6022000000000001</v>
      </c>
      <c r="J300" s="231">
        <v>4.1269</v>
      </c>
      <c r="K300" s="231">
        <v>1.9452</v>
      </c>
      <c r="L300" s="231">
        <v>3.4192</v>
      </c>
      <c r="M300" s="231">
        <v>1.7407999999999999</v>
      </c>
      <c r="N300" s="231">
        <v>3.9908000000000001</v>
      </c>
      <c r="O300" s="231">
        <v>2.5036</v>
      </c>
      <c r="P300" s="231">
        <v>0</v>
      </c>
    </row>
    <row r="301" spans="1:16" s="252" customFormat="1" ht="15">
      <c r="A301" s="247">
        <v>25</v>
      </c>
      <c r="B301" s="231">
        <v>0</v>
      </c>
      <c r="C301" s="231">
        <v>0</v>
      </c>
      <c r="D301" s="231">
        <v>7.0468000000000002</v>
      </c>
      <c r="E301" s="231">
        <v>1.4168000000000001</v>
      </c>
      <c r="F301" s="231">
        <v>4.7948000000000004</v>
      </c>
      <c r="G301" s="231">
        <v>1.4721</v>
      </c>
      <c r="H301" s="231">
        <v>4.4474</v>
      </c>
      <c r="I301" s="231">
        <v>1.5845</v>
      </c>
      <c r="J301" s="231">
        <v>3.9662000000000002</v>
      </c>
      <c r="K301" s="231">
        <v>1.8694</v>
      </c>
      <c r="L301" s="231">
        <v>3.2480000000000002</v>
      </c>
      <c r="M301" s="231">
        <v>1.7362</v>
      </c>
      <c r="N301" s="231">
        <v>3.8578000000000001</v>
      </c>
      <c r="O301" s="231">
        <v>2.4201000000000001</v>
      </c>
      <c r="P301" s="231">
        <v>0</v>
      </c>
    </row>
    <row r="302" spans="1:16" s="252" customFormat="1" ht="15">
      <c r="A302" s="247">
        <v>26</v>
      </c>
      <c r="B302" s="231">
        <v>0</v>
      </c>
      <c r="C302" s="231">
        <v>0</v>
      </c>
      <c r="D302" s="231">
        <v>7.4302000000000001</v>
      </c>
      <c r="E302" s="231">
        <v>1.3851</v>
      </c>
      <c r="F302" s="231">
        <v>5.0324</v>
      </c>
      <c r="G302" s="231">
        <v>1.4491000000000001</v>
      </c>
      <c r="H302" s="231">
        <v>4.4481999999999999</v>
      </c>
      <c r="I302" s="231">
        <v>1.5668</v>
      </c>
      <c r="J302" s="231">
        <v>3.8054999999999999</v>
      </c>
      <c r="K302" s="231">
        <v>1.7937000000000001</v>
      </c>
      <c r="L302" s="231">
        <v>3.0768</v>
      </c>
      <c r="M302" s="231">
        <v>1.7317</v>
      </c>
      <c r="N302" s="231">
        <v>3.7246999999999999</v>
      </c>
      <c r="O302" s="231">
        <v>2.3367</v>
      </c>
      <c r="P302" s="231">
        <v>0</v>
      </c>
    </row>
    <row r="303" spans="1:16" s="252" customFormat="1" ht="15">
      <c r="A303" s="247">
        <v>27</v>
      </c>
      <c r="B303" s="231">
        <v>0</v>
      </c>
      <c r="C303" s="231">
        <v>0</v>
      </c>
      <c r="D303" s="231">
        <v>7.8135000000000003</v>
      </c>
      <c r="E303" s="231">
        <v>1.3533999999999999</v>
      </c>
      <c r="F303" s="231">
        <v>5.2698999999999998</v>
      </c>
      <c r="G303" s="231">
        <v>1.4260999999999999</v>
      </c>
      <c r="H303" s="231">
        <v>4.4489999999999998</v>
      </c>
      <c r="I303" s="231">
        <v>1.5490999999999999</v>
      </c>
      <c r="J303" s="231">
        <v>3.6448</v>
      </c>
      <c r="K303" s="231">
        <v>1.718</v>
      </c>
      <c r="L303" s="231">
        <v>2.9055</v>
      </c>
      <c r="M303" s="231">
        <v>1.7271000000000001</v>
      </c>
      <c r="N303" s="231">
        <v>3.5916999999999999</v>
      </c>
      <c r="O303" s="231">
        <v>2.2532000000000001</v>
      </c>
      <c r="P303" s="231">
        <v>0</v>
      </c>
    </row>
    <row r="304" spans="1:16" s="252" customFormat="1" ht="15">
      <c r="A304" s="247">
        <v>28</v>
      </c>
      <c r="B304" s="231">
        <v>0</v>
      </c>
      <c r="C304" s="231">
        <v>0</v>
      </c>
      <c r="D304" s="231">
        <v>8.1968999999999994</v>
      </c>
      <c r="E304" s="231">
        <v>1.3218000000000001</v>
      </c>
      <c r="F304" s="231">
        <v>5.5075000000000003</v>
      </c>
      <c r="G304" s="231">
        <v>1.403</v>
      </c>
      <c r="H304" s="231">
        <v>4.4499000000000004</v>
      </c>
      <c r="I304" s="231">
        <v>1.5314000000000001</v>
      </c>
      <c r="J304" s="231">
        <v>3.4841000000000002</v>
      </c>
      <c r="K304" s="231">
        <v>1.6422000000000001</v>
      </c>
      <c r="L304" s="231">
        <v>2.7343000000000002</v>
      </c>
      <c r="M304" s="231">
        <v>1.7225999999999999</v>
      </c>
      <c r="N304" s="231">
        <v>3.4586999999999999</v>
      </c>
      <c r="O304" s="231">
        <v>2.1698</v>
      </c>
      <c r="P304" s="231">
        <v>0</v>
      </c>
    </row>
    <row r="305" spans="1:16" s="252" customFormat="1" ht="15">
      <c r="A305" s="247">
        <v>29</v>
      </c>
      <c r="B305" s="231">
        <v>0</v>
      </c>
      <c r="C305" s="231">
        <v>0</v>
      </c>
      <c r="D305" s="231">
        <v>8.5802999999999994</v>
      </c>
      <c r="E305" s="231">
        <v>1.2901</v>
      </c>
      <c r="F305" s="231">
        <v>5.7450000000000001</v>
      </c>
      <c r="G305" s="231">
        <v>1.38</v>
      </c>
      <c r="H305" s="231">
        <v>4.4507000000000003</v>
      </c>
      <c r="I305" s="231">
        <v>1.5137</v>
      </c>
      <c r="J305" s="231">
        <v>3.3233999999999999</v>
      </c>
      <c r="K305" s="231">
        <v>1.5665</v>
      </c>
      <c r="L305" s="231">
        <v>2.5630999999999999</v>
      </c>
      <c r="M305" s="231">
        <v>1.718</v>
      </c>
      <c r="N305" s="231">
        <v>3.3256999999999999</v>
      </c>
      <c r="O305" s="231">
        <v>2.0863</v>
      </c>
      <c r="P305" s="231">
        <v>0</v>
      </c>
    </row>
    <row r="306" spans="1:16" s="252" customFormat="1" ht="15">
      <c r="A306" s="247">
        <v>30</v>
      </c>
      <c r="B306" s="231">
        <v>0</v>
      </c>
      <c r="C306" s="231">
        <v>0</v>
      </c>
      <c r="D306" s="231">
        <v>8.9636999999999993</v>
      </c>
      <c r="E306" s="231">
        <v>1.2584</v>
      </c>
      <c r="F306" s="231">
        <v>5.9825999999999997</v>
      </c>
      <c r="G306" s="231">
        <v>1.357</v>
      </c>
      <c r="H306" s="231">
        <v>4.4516</v>
      </c>
      <c r="I306" s="231">
        <v>1.496</v>
      </c>
      <c r="J306" s="231">
        <v>3.1627000000000001</v>
      </c>
      <c r="K306" s="231">
        <v>1.4906999999999999</v>
      </c>
      <c r="L306" s="231">
        <v>2.3917999999999999</v>
      </c>
      <c r="M306" s="231">
        <v>1.7135</v>
      </c>
      <c r="N306" s="231">
        <v>3.1926000000000001</v>
      </c>
      <c r="O306" s="231">
        <v>2.0028999999999999</v>
      </c>
      <c r="P306" s="231">
        <v>0</v>
      </c>
    </row>
    <row r="307" spans="1:16" s="252" customFormat="1" ht="15">
      <c r="A307" s="247">
        <v>31</v>
      </c>
      <c r="B307" s="231">
        <v>0</v>
      </c>
      <c r="C307" s="231">
        <v>0</v>
      </c>
      <c r="D307" s="231">
        <v>9.0943000000000005</v>
      </c>
      <c r="E307" s="231">
        <v>1.2521</v>
      </c>
      <c r="F307" s="231">
        <v>6.1193999999999997</v>
      </c>
      <c r="G307" s="231">
        <v>1.3436999999999999</v>
      </c>
      <c r="H307" s="231">
        <v>4.4177999999999997</v>
      </c>
      <c r="I307" s="231">
        <v>1.4810000000000001</v>
      </c>
      <c r="J307" s="231">
        <v>3.1143000000000001</v>
      </c>
      <c r="K307" s="231">
        <v>1.482</v>
      </c>
      <c r="L307" s="231">
        <v>2.3944000000000001</v>
      </c>
      <c r="M307" s="231">
        <v>1.7089000000000001</v>
      </c>
      <c r="N307" s="231">
        <v>3.1196000000000002</v>
      </c>
      <c r="O307" s="231">
        <v>1.9499</v>
      </c>
      <c r="P307" s="231">
        <v>0</v>
      </c>
    </row>
    <row r="308" spans="1:16" s="252" customFormat="1" ht="15">
      <c r="A308" s="247">
        <v>32</v>
      </c>
      <c r="B308" s="231">
        <v>0</v>
      </c>
      <c r="C308" s="231">
        <v>0</v>
      </c>
      <c r="D308" s="231">
        <v>9.2248000000000001</v>
      </c>
      <c r="E308" s="231">
        <v>1.2459</v>
      </c>
      <c r="F308" s="231">
        <v>6.2561999999999998</v>
      </c>
      <c r="G308" s="231">
        <v>1.3305</v>
      </c>
      <c r="H308" s="231">
        <v>4.3841000000000001</v>
      </c>
      <c r="I308" s="231">
        <v>1.466</v>
      </c>
      <c r="J308" s="231">
        <v>3.0659999999999998</v>
      </c>
      <c r="K308" s="231">
        <v>1.4734</v>
      </c>
      <c r="L308" s="231">
        <v>2.3969999999999998</v>
      </c>
      <c r="M308" s="231">
        <v>1.7043999999999999</v>
      </c>
      <c r="N308" s="231">
        <v>3.0465</v>
      </c>
      <c r="O308" s="231">
        <v>1.8968</v>
      </c>
      <c r="P308" s="231">
        <v>0</v>
      </c>
    </row>
    <row r="309" spans="1:16" s="252" customFormat="1" ht="15">
      <c r="A309" s="247">
        <v>33</v>
      </c>
      <c r="B309" s="231">
        <v>0</v>
      </c>
      <c r="C309" s="231">
        <v>0</v>
      </c>
      <c r="D309" s="231">
        <v>10.291</v>
      </c>
      <c r="E309" s="231">
        <v>1.3078000000000001</v>
      </c>
      <c r="F309" s="231">
        <v>7.0323000000000002</v>
      </c>
      <c r="G309" s="231">
        <v>1.3895999999999999</v>
      </c>
      <c r="H309" s="231">
        <v>4.7853000000000003</v>
      </c>
      <c r="I309" s="231">
        <v>1.5307999999999999</v>
      </c>
      <c r="J309" s="231">
        <v>3.3193000000000001</v>
      </c>
      <c r="K309" s="231">
        <v>1.5452999999999999</v>
      </c>
      <c r="L309" s="231">
        <v>2.6396000000000002</v>
      </c>
      <c r="M309" s="231">
        <v>1.7932999999999999</v>
      </c>
      <c r="N309" s="231">
        <v>3.2707999999999999</v>
      </c>
      <c r="O309" s="231">
        <v>1.9452</v>
      </c>
      <c r="P309" s="231">
        <v>0</v>
      </c>
    </row>
    <row r="310" spans="1:16" s="252" customFormat="1" ht="15">
      <c r="A310" s="247">
        <v>34</v>
      </c>
      <c r="B310" s="231">
        <v>0</v>
      </c>
      <c r="C310" s="231">
        <v>0</v>
      </c>
      <c r="D310" s="231">
        <v>10.4346</v>
      </c>
      <c r="E310" s="231">
        <v>1.3011999999999999</v>
      </c>
      <c r="F310" s="231">
        <v>7.1828000000000003</v>
      </c>
      <c r="G310" s="231">
        <v>1.3756999999999999</v>
      </c>
      <c r="H310" s="231">
        <v>4.7481999999999998</v>
      </c>
      <c r="I310" s="231">
        <v>1.5148999999999999</v>
      </c>
      <c r="J310" s="231">
        <v>3.2660999999999998</v>
      </c>
      <c r="K310" s="231">
        <v>1.5361</v>
      </c>
      <c r="L310" s="231">
        <v>2.6425000000000001</v>
      </c>
      <c r="M310" s="231">
        <v>1.7885</v>
      </c>
      <c r="N310" s="231">
        <v>3.1903999999999999</v>
      </c>
      <c r="O310" s="231">
        <v>1.8893</v>
      </c>
      <c r="P310" s="231">
        <v>0</v>
      </c>
    </row>
    <row r="311" spans="1:16" s="252" customFormat="1" ht="15">
      <c r="A311" s="247">
        <v>35</v>
      </c>
      <c r="B311" s="231">
        <v>0</v>
      </c>
      <c r="C311" s="231">
        <v>0</v>
      </c>
      <c r="D311" s="231">
        <v>10.578200000000001</v>
      </c>
      <c r="E311" s="231">
        <v>1.2946</v>
      </c>
      <c r="F311" s="231">
        <v>7.3333000000000004</v>
      </c>
      <c r="G311" s="231">
        <v>1.3616999999999999</v>
      </c>
      <c r="H311" s="231">
        <v>4.7111000000000001</v>
      </c>
      <c r="I311" s="231">
        <v>1.4991000000000001</v>
      </c>
      <c r="J311" s="231">
        <v>3.2128999999999999</v>
      </c>
      <c r="K311" s="231">
        <v>1.5269999999999999</v>
      </c>
      <c r="L311" s="231">
        <v>2.6453000000000002</v>
      </c>
      <c r="M311" s="231">
        <v>1.7837000000000001</v>
      </c>
      <c r="N311" s="231">
        <v>3.1101000000000001</v>
      </c>
      <c r="O311" s="231">
        <v>1.8333999999999999</v>
      </c>
      <c r="P311" s="231">
        <v>0</v>
      </c>
    </row>
    <row r="312" spans="1:16" s="252" customFormat="1" ht="15">
      <c r="A312" s="247">
        <v>36</v>
      </c>
      <c r="B312" s="231">
        <v>0</v>
      </c>
      <c r="C312" s="231">
        <v>0</v>
      </c>
      <c r="D312" s="231">
        <v>10.7219</v>
      </c>
      <c r="E312" s="231">
        <v>1.288</v>
      </c>
      <c r="F312" s="231">
        <v>7.4837999999999996</v>
      </c>
      <c r="G312" s="231">
        <v>1.3476999999999999</v>
      </c>
      <c r="H312" s="231">
        <v>4.6740000000000004</v>
      </c>
      <c r="I312" s="231">
        <v>1.4833000000000001</v>
      </c>
      <c r="J312" s="231">
        <v>3.1597</v>
      </c>
      <c r="K312" s="231">
        <v>1.5178</v>
      </c>
      <c r="L312" s="231">
        <v>2.6482000000000001</v>
      </c>
      <c r="M312" s="231">
        <v>1.7788999999999999</v>
      </c>
      <c r="N312" s="231">
        <v>3.0297000000000001</v>
      </c>
      <c r="O312" s="231">
        <v>1.7775000000000001</v>
      </c>
      <c r="P312" s="231">
        <v>0</v>
      </c>
    </row>
    <row r="313" spans="1:16" s="252" customFormat="1" ht="15">
      <c r="A313" s="247">
        <v>37</v>
      </c>
      <c r="B313" s="231">
        <v>0</v>
      </c>
      <c r="C313" s="231">
        <v>0</v>
      </c>
      <c r="D313" s="231">
        <v>10.865500000000001</v>
      </c>
      <c r="E313" s="231">
        <v>1.2814000000000001</v>
      </c>
      <c r="F313" s="231">
        <v>7.6341999999999999</v>
      </c>
      <c r="G313" s="231">
        <v>1.3337000000000001</v>
      </c>
      <c r="H313" s="231">
        <v>4.6368</v>
      </c>
      <c r="I313" s="231">
        <v>1.4674</v>
      </c>
      <c r="J313" s="231">
        <v>3.1065</v>
      </c>
      <c r="K313" s="231">
        <v>1.5086999999999999</v>
      </c>
      <c r="L313" s="231">
        <v>2.6509999999999998</v>
      </c>
      <c r="M313" s="231">
        <v>1.7741</v>
      </c>
      <c r="N313" s="231">
        <v>2.9493999999999998</v>
      </c>
      <c r="O313" s="231">
        <v>1.7215</v>
      </c>
      <c r="P313" s="231">
        <v>0</v>
      </c>
    </row>
    <row r="314" spans="1:16" s="252" customFormat="1" ht="15">
      <c r="A314" s="247">
        <v>38</v>
      </c>
      <c r="B314" s="231">
        <v>0</v>
      </c>
      <c r="C314" s="231">
        <v>0</v>
      </c>
      <c r="D314" s="231">
        <v>11.0091</v>
      </c>
      <c r="E314" s="231">
        <v>1.2747999999999999</v>
      </c>
      <c r="F314" s="231">
        <v>7.7847</v>
      </c>
      <c r="G314" s="231">
        <v>1.3197000000000001</v>
      </c>
      <c r="H314" s="231">
        <v>4.5997000000000003</v>
      </c>
      <c r="I314" s="231">
        <v>1.4516</v>
      </c>
      <c r="J314" s="231">
        <v>3.0531999999999999</v>
      </c>
      <c r="K314" s="231">
        <v>1.4995000000000001</v>
      </c>
      <c r="L314" s="231">
        <v>2.6539000000000001</v>
      </c>
      <c r="M314" s="231">
        <v>1.7693000000000001</v>
      </c>
      <c r="N314" s="231">
        <v>2.8690000000000002</v>
      </c>
      <c r="O314" s="231">
        <v>1.6656</v>
      </c>
      <c r="P314" s="231">
        <v>0</v>
      </c>
    </row>
    <row r="315" spans="1:16" s="252" customFormat="1" ht="15">
      <c r="A315" s="247">
        <v>39</v>
      </c>
      <c r="B315" s="231">
        <v>0</v>
      </c>
      <c r="C315" s="231">
        <v>0</v>
      </c>
      <c r="D315" s="231">
        <v>11.152799999999999</v>
      </c>
      <c r="E315" s="231">
        <v>1.2683</v>
      </c>
      <c r="F315" s="231">
        <v>7.9352</v>
      </c>
      <c r="G315" s="231">
        <v>1.3057000000000001</v>
      </c>
      <c r="H315" s="231">
        <v>4.5625999999999998</v>
      </c>
      <c r="I315" s="231">
        <v>1.4358</v>
      </c>
      <c r="J315" s="231">
        <v>3</v>
      </c>
      <c r="K315" s="231">
        <v>1.4903999999999999</v>
      </c>
      <c r="L315" s="231">
        <v>2.6568000000000001</v>
      </c>
      <c r="M315" s="231">
        <v>1.7645</v>
      </c>
      <c r="N315" s="231">
        <v>2.7886000000000002</v>
      </c>
      <c r="O315" s="231">
        <v>1.6096999999999999</v>
      </c>
      <c r="P315" s="231">
        <v>0</v>
      </c>
    </row>
    <row r="316" spans="1:16" s="252" customFormat="1" ht="15">
      <c r="A316" s="247">
        <v>40</v>
      </c>
      <c r="B316" s="231">
        <v>0</v>
      </c>
      <c r="C316" s="231">
        <v>0</v>
      </c>
      <c r="D316" s="231">
        <v>11.2964</v>
      </c>
      <c r="E316" s="231">
        <v>1.2617</v>
      </c>
      <c r="F316" s="231">
        <v>8.0856999999999992</v>
      </c>
      <c r="G316" s="231">
        <v>1.2918000000000001</v>
      </c>
      <c r="H316" s="231">
        <v>4.5255000000000001</v>
      </c>
      <c r="I316" s="231">
        <v>1.4198999999999999</v>
      </c>
      <c r="J316" s="231">
        <v>2.9468000000000001</v>
      </c>
      <c r="K316" s="231">
        <v>1.4812000000000001</v>
      </c>
      <c r="L316" s="231">
        <v>2.6596000000000002</v>
      </c>
      <c r="M316" s="231">
        <v>1.7597</v>
      </c>
      <c r="N316" s="231">
        <v>2.7082999999999999</v>
      </c>
      <c r="O316" s="231">
        <v>1.5537000000000001</v>
      </c>
      <c r="P316" s="231">
        <v>0</v>
      </c>
    </row>
    <row r="317" spans="1:16" s="252" customFormat="1" ht="15">
      <c r="A317" s="247">
        <v>41</v>
      </c>
      <c r="B317" s="231">
        <v>0</v>
      </c>
      <c r="C317" s="231">
        <v>0</v>
      </c>
      <c r="D317" s="231">
        <v>11.440099999999999</v>
      </c>
      <c r="E317" s="231">
        <v>1.2551000000000001</v>
      </c>
      <c r="F317" s="231">
        <v>8.2362000000000002</v>
      </c>
      <c r="G317" s="231">
        <v>1.2778</v>
      </c>
      <c r="H317" s="231">
        <v>4.4882999999999997</v>
      </c>
      <c r="I317" s="231">
        <v>1.4040999999999999</v>
      </c>
      <c r="J317" s="231">
        <v>2.8936000000000002</v>
      </c>
      <c r="K317" s="231">
        <v>1.4721</v>
      </c>
      <c r="L317" s="231">
        <v>2.6625000000000001</v>
      </c>
      <c r="M317" s="231">
        <v>1.7548999999999999</v>
      </c>
      <c r="N317" s="231">
        <v>2.6278999999999999</v>
      </c>
      <c r="O317" s="231">
        <v>1.4978</v>
      </c>
      <c r="P317" s="231">
        <v>0</v>
      </c>
    </row>
    <row r="318" spans="1:16" s="252" customFormat="1" ht="15">
      <c r="A318" s="247">
        <v>42</v>
      </c>
      <c r="B318" s="231">
        <v>0</v>
      </c>
      <c r="C318" s="231">
        <v>0</v>
      </c>
      <c r="D318" s="231">
        <v>11.5837</v>
      </c>
      <c r="E318" s="231">
        <v>1.2484999999999999</v>
      </c>
      <c r="F318" s="231">
        <v>8.3865999999999996</v>
      </c>
      <c r="G318" s="231">
        <v>1.2638</v>
      </c>
      <c r="H318" s="231">
        <v>4.4512</v>
      </c>
      <c r="I318" s="231">
        <v>1.3882000000000001</v>
      </c>
      <c r="J318" s="231">
        <v>2.8403999999999998</v>
      </c>
      <c r="K318" s="231">
        <v>1.4629000000000001</v>
      </c>
      <c r="L318" s="231">
        <v>2.6652999999999998</v>
      </c>
      <c r="M318" s="231">
        <v>1.7502</v>
      </c>
      <c r="N318" s="231">
        <v>2.5474999999999999</v>
      </c>
      <c r="O318" s="231">
        <v>1.4419</v>
      </c>
      <c r="P318" s="231">
        <v>0</v>
      </c>
    </row>
    <row r="319" spans="1:16" s="252" customFormat="1" ht="15">
      <c r="A319" s="247">
        <v>43</v>
      </c>
      <c r="B319" s="231">
        <v>0</v>
      </c>
      <c r="C319" s="231">
        <v>0</v>
      </c>
      <c r="D319" s="231">
        <v>10.936199999999999</v>
      </c>
      <c r="E319" s="231">
        <v>1.2464</v>
      </c>
      <c r="F319" s="231">
        <v>7.9997999999999996</v>
      </c>
      <c r="G319" s="231">
        <v>1.2598</v>
      </c>
      <c r="H319" s="231">
        <v>4.45</v>
      </c>
      <c r="I319" s="231">
        <v>1.375</v>
      </c>
      <c r="J319" s="231">
        <v>2.9253999999999998</v>
      </c>
      <c r="K319" s="231">
        <v>1.4535</v>
      </c>
      <c r="L319" s="231">
        <v>2.6705000000000001</v>
      </c>
      <c r="M319" s="231">
        <v>1.7358</v>
      </c>
      <c r="N319" s="231">
        <v>2.4965000000000002</v>
      </c>
      <c r="O319" s="231">
        <v>1.4359999999999999</v>
      </c>
      <c r="P319" s="231">
        <v>0</v>
      </c>
    </row>
    <row r="320" spans="1:16" s="252" customFormat="1" ht="15">
      <c r="A320" s="247">
        <v>44</v>
      </c>
      <c r="B320" s="231">
        <v>0</v>
      </c>
      <c r="C320" s="231">
        <v>0</v>
      </c>
      <c r="D320" s="231">
        <v>10.2888</v>
      </c>
      <c r="E320" s="231">
        <v>1.2443</v>
      </c>
      <c r="F320" s="231">
        <v>7.6130000000000004</v>
      </c>
      <c r="G320" s="231">
        <v>1.2558</v>
      </c>
      <c r="H320" s="231">
        <v>4.4486999999999997</v>
      </c>
      <c r="I320" s="231">
        <v>1.3617999999999999</v>
      </c>
      <c r="J320" s="231">
        <v>3.0105</v>
      </c>
      <c r="K320" s="231">
        <v>1.4440999999999999</v>
      </c>
      <c r="L320" s="231">
        <v>2.6756000000000002</v>
      </c>
      <c r="M320" s="231">
        <v>1.7214</v>
      </c>
      <c r="N320" s="231">
        <v>2.4453999999999998</v>
      </c>
      <c r="O320" s="231">
        <v>1.4300999999999999</v>
      </c>
      <c r="P320" s="231">
        <v>0</v>
      </c>
    </row>
    <row r="321" spans="1:16" s="252" customFormat="1" ht="15">
      <c r="A321" s="247">
        <v>45</v>
      </c>
      <c r="B321" s="231">
        <v>0</v>
      </c>
      <c r="C321" s="231">
        <v>0</v>
      </c>
      <c r="D321" s="231">
        <v>9.8341999999999992</v>
      </c>
      <c r="E321" s="231">
        <v>1.2670999999999999</v>
      </c>
      <c r="F321" s="231">
        <v>7.3707000000000003</v>
      </c>
      <c r="G321" s="231">
        <v>1.2768999999999999</v>
      </c>
      <c r="H321" s="231">
        <v>4.5365000000000002</v>
      </c>
      <c r="I321" s="231">
        <v>1.3754999999999999</v>
      </c>
      <c r="J321" s="231">
        <v>3.1575000000000002</v>
      </c>
      <c r="K321" s="231">
        <v>1.4634</v>
      </c>
      <c r="L321" s="231">
        <v>2.7343999999999999</v>
      </c>
      <c r="M321" s="231">
        <v>1.7412000000000001</v>
      </c>
      <c r="N321" s="231">
        <v>2.4422000000000001</v>
      </c>
      <c r="O321" s="231">
        <v>1.4525999999999999</v>
      </c>
      <c r="P321" s="231">
        <v>0</v>
      </c>
    </row>
    <row r="322" spans="1:16" s="252" customFormat="1" ht="15">
      <c r="A322" s="247">
        <v>46</v>
      </c>
      <c r="B322" s="231">
        <v>0</v>
      </c>
      <c r="C322" s="231">
        <v>0</v>
      </c>
      <c r="D322" s="231">
        <v>9.1738</v>
      </c>
      <c r="E322" s="231">
        <v>1.2649999999999999</v>
      </c>
      <c r="F322" s="231">
        <v>6.9762000000000004</v>
      </c>
      <c r="G322" s="231">
        <v>1.2727999999999999</v>
      </c>
      <c r="H322" s="231">
        <v>4.5351999999999997</v>
      </c>
      <c r="I322" s="231">
        <v>1.3620000000000001</v>
      </c>
      <c r="J322" s="231">
        <v>3.2443</v>
      </c>
      <c r="K322" s="231">
        <v>1.4538</v>
      </c>
      <c r="L322" s="231">
        <v>2.7397</v>
      </c>
      <c r="M322" s="231">
        <v>1.7265999999999999</v>
      </c>
      <c r="N322" s="231">
        <v>2.3900999999999999</v>
      </c>
      <c r="O322" s="231">
        <v>1.4466000000000001</v>
      </c>
      <c r="P322" s="231">
        <v>0</v>
      </c>
    </row>
    <row r="323" spans="1:16" s="252" customFormat="1" ht="15">
      <c r="A323" s="247">
        <v>47</v>
      </c>
      <c r="B323" s="231">
        <v>0</v>
      </c>
      <c r="C323" s="231">
        <v>0</v>
      </c>
      <c r="D323" s="231">
        <v>8.5134000000000007</v>
      </c>
      <c r="E323" s="231">
        <v>1.2628999999999999</v>
      </c>
      <c r="F323" s="231">
        <v>6.5815999999999999</v>
      </c>
      <c r="G323" s="231">
        <v>1.2686999999999999</v>
      </c>
      <c r="H323" s="231">
        <v>4.5339999999999998</v>
      </c>
      <c r="I323" s="231">
        <v>1.3485</v>
      </c>
      <c r="J323" s="231">
        <v>3.331</v>
      </c>
      <c r="K323" s="231">
        <v>1.4441999999999999</v>
      </c>
      <c r="L323" s="231">
        <v>2.7448999999999999</v>
      </c>
      <c r="M323" s="231">
        <v>1.7119</v>
      </c>
      <c r="N323" s="231">
        <v>2.3380000000000001</v>
      </c>
      <c r="O323" s="231">
        <v>1.4406000000000001</v>
      </c>
      <c r="P323" s="231">
        <v>0</v>
      </c>
    </row>
    <row r="324" spans="1:16" s="252" customFormat="1" ht="15">
      <c r="A324" s="247">
        <v>48</v>
      </c>
      <c r="B324" s="231">
        <v>0</v>
      </c>
      <c r="C324" s="231">
        <v>0</v>
      </c>
      <c r="D324" s="231">
        <v>7.8529999999999998</v>
      </c>
      <c r="E324" s="231">
        <v>1.2606999999999999</v>
      </c>
      <c r="F324" s="231">
        <v>6.1871</v>
      </c>
      <c r="G324" s="231">
        <v>1.2645999999999999</v>
      </c>
      <c r="H324" s="231">
        <v>4.5327000000000002</v>
      </c>
      <c r="I324" s="231">
        <v>1.335</v>
      </c>
      <c r="J324" s="231">
        <v>3.4178000000000002</v>
      </c>
      <c r="K324" s="231">
        <v>1.4346000000000001</v>
      </c>
      <c r="L324" s="231">
        <v>2.7502</v>
      </c>
      <c r="M324" s="231">
        <v>1.6973</v>
      </c>
      <c r="N324" s="231">
        <v>2.2858999999999998</v>
      </c>
      <c r="O324" s="231">
        <v>1.4346000000000001</v>
      </c>
      <c r="P324" s="231">
        <v>0</v>
      </c>
    </row>
    <row r="325" spans="1:16" s="252" customFormat="1" ht="15">
      <c r="A325" s="247">
        <v>49</v>
      </c>
      <c r="B325" s="231">
        <v>0</v>
      </c>
      <c r="C325" s="231">
        <v>0</v>
      </c>
      <c r="D325" s="231">
        <v>7.1925999999999997</v>
      </c>
      <c r="E325" s="231">
        <v>1.2585999999999999</v>
      </c>
      <c r="F325" s="231">
        <v>5.7925000000000004</v>
      </c>
      <c r="G325" s="231">
        <v>1.2605999999999999</v>
      </c>
      <c r="H325" s="231">
        <v>4.5315000000000003</v>
      </c>
      <c r="I325" s="231">
        <v>1.3213999999999999</v>
      </c>
      <c r="J325" s="231">
        <v>3.5045999999999999</v>
      </c>
      <c r="K325" s="231">
        <v>1.425</v>
      </c>
      <c r="L325" s="231">
        <v>2.7555000000000001</v>
      </c>
      <c r="M325" s="231">
        <v>1.6826000000000001</v>
      </c>
      <c r="N325" s="231">
        <v>2.2338</v>
      </c>
      <c r="O325" s="231">
        <v>1.4285000000000001</v>
      </c>
      <c r="P325" s="231">
        <v>0</v>
      </c>
    </row>
    <row r="326" spans="1:16" s="252" customFormat="1" ht="15">
      <c r="A326" s="247">
        <v>50</v>
      </c>
      <c r="B326" s="231">
        <v>0</v>
      </c>
      <c r="C326" s="231">
        <v>0</v>
      </c>
      <c r="D326" s="231">
        <v>6.5321999999999996</v>
      </c>
      <c r="E326" s="231">
        <v>1.2565</v>
      </c>
      <c r="F326" s="231">
        <v>5.3979999999999997</v>
      </c>
      <c r="G326" s="231">
        <v>1.2565</v>
      </c>
      <c r="H326" s="231">
        <v>4.5301999999999998</v>
      </c>
      <c r="I326" s="231">
        <v>1.3079000000000001</v>
      </c>
      <c r="J326" s="231">
        <v>3.5914000000000001</v>
      </c>
      <c r="K326" s="231">
        <v>1.4154</v>
      </c>
      <c r="L326" s="231">
        <v>2.7606999999999999</v>
      </c>
      <c r="M326" s="231">
        <v>1.6679999999999999</v>
      </c>
      <c r="N326" s="231">
        <v>2.1817000000000002</v>
      </c>
      <c r="O326" s="231">
        <v>1.4225000000000001</v>
      </c>
      <c r="P326" s="231">
        <v>0</v>
      </c>
    </row>
    <row r="327" spans="1:16" s="252" customFormat="1" ht="15">
      <c r="A327" s="247">
        <v>51</v>
      </c>
      <c r="B327" s="231">
        <v>0</v>
      </c>
      <c r="C327" s="231">
        <v>0</v>
      </c>
      <c r="D327" s="231">
        <v>5.8718000000000004</v>
      </c>
      <c r="E327" s="231">
        <v>1.2544</v>
      </c>
      <c r="F327" s="231">
        <v>5.0034999999999998</v>
      </c>
      <c r="G327" s="231">
        <v>1.2524</v>
      </c>
      <c r="H327" s="231">
        <v>4.5289999999999999</v>
      </c>
      <c r="I327" s="231">
        <v>1.2944</v>
      </c>
      <c r="J327" s="231">
        <v>3.6781000000000001</v>
      </c>
      <c r="K327" s="231">
        <v>1.4057999999999999</v>
      </c>
      <c r="L327" s="231">
        <v>2.766</v>
      </c>
      <c r="M327" s="231">
        <v>1.6533</v>
      </c>
      <c r="N327" s="231">
        <v>2.1295999999999999</v>
      </c>
      <c r="O327" s="231">
        <v>1.4165000000000001</v>
      </c>
      <c r="P327" s="231">
        <v>0</v>
      </c>
    </row>
    <row r="328" spans="1:16" s="252" customFormat="1" ht="15">
      <c r="A328" s="247">
        <v>52</v>
      </c>
      <c r="B328" s="231">
        <v>0</v>
      </c>
      <c r="C328" s="231">
        <v>0</v>
      </c>
      <c r="D328" s="231">
        <v>5.2114000000000003</v>
      </c>
      <c r="E328" s="231">
        <v>1.2523</v>
      </c>
      <c r="F328" s="231">
        <v>4.6089000000000002</v>
      </c>
      <c r="G328" s="231">
        <v>1.2484</v>
      </c>
      <c r="H328" s="231">
        <v>4.5277000000000003</v>
      </c>
      <c r="I328" s="231">
        <v>1.2808999999999999</v>
      </c>
      <c r="J328" s="231">
        <v>3.7648999999999999</v>
      </c>
      <c r="K328" s="231">
        <v>1.3962000000000001</v>
      </c>
      <c r="L328" s="231">
        <v>2.7711999999999999</v>
      </c>
      <c r="M328" s="231">
        <v>1.6387</v>
      </c>
      <c r="N328" s="231">
        <v>2.0775000000000001</v>
      </c>
      <c r="O328" s="231">
        <v>1.4105000000000001</v>
      </c>
      <c r="P328" s="231">
        <v>0</v>
      </c>
    </row>
    <row r="329" spans="1:16" s="252" customFormat="1" ht="15">
      <c r="A329" s="247">
        <v>53</v>
      </c>
      <c r="B329" s="231">
        <v>0</v>
      </c>
      <c r="C329" s="231">
        <v>0</v>
      </c>
      <c r="D329" s="231">
        <v>4.5510000000000002</v>
      </c>
      <c r="E329" s="231">
        <v>1.2502</v>
      </c>
      <c r="F329" s="231">
        <v>4.2144000000000004</v>
      </c>
      <c r="G329" s="231">
        <v>1.2443</v>
      </c>
      <c r="H329" s="231">
        <v>4.5263999999999998</v>
      </c>
      <c r="I329" s="231">
        <v>1.2674000000000001</v>
      </c>
      <c r="J329" s="231">
        <v>3.8517000000000001</v>
      </c>
      <c r="K329" s="231">
        <v>1.3866000000000001</v>
      </c>
      <c r="L329" s="231">
        <v>2.7765</v>
      </c>
      <c r="M329" s="231">
        <v>1.6240000000000001</v>
      </c>
      <c r="N329" s="231">
        <v>2.0253999999999999</v>
      </c>
      <c r="O329" s="231">
        <v>1.4045000000000001</v>
      </c>
      <c r="P329" s="231">
        <v>0</v>
      </c>
    </row>
    <row r="330" spans="1:16" s="252" customFormat="1" ht="15">
      <c r="A330" s="247">
        <v>54</v>
      </c>
      <c r="B330" s="231">
        <v>0</v>
      </c>
      <c r="C330" s="231">
        <v>0</v>
      </c>
      <c r="D330" s="231">
        <v>3.8906000000000001</v>
      </c>
      <c r="E330" s="231">
        <v>1.248</v>
      </c>
      <c r="F330" s="231">
        <v>3.8197999999999999</v>
      </c>
      <c r="G330" s="231">
        <v>1.2402</v>
      </c>
      <c r="H330" s="231">
        <v>4.5251999999999999</v>
      </c>
      <c r="I330" s="231">
        <v>1.2539</v>
      </c>
      <c r="J330" s="231">
        <v>3.9384999999999999</v>
      </c>
      <c r="K330" s="231">
        <v>1.377</v>
      </c>
      <c r="L330" s="231">
        <v>2.7818000000000001</v>
      </c>
      <c r="M330" s="231">
        <v>1.6093999999999999</v>
      </c>
      <c r="N330" s="231">
        <v>1.9733000000000001</v>
      </c>
      <c r="O330" s="231">
        <v>1.3984000000000001</v>
      </c>
      <c r="P330" s="231">
        <v>0</v>
      </c>
    </row>
    <row r="331" spans="1:16" s="252" customFormat="1" ht="15">
      <c r="A331" s="247">
        <v>55</v>
      </c>
      <c r="B331" s="231">
        <v>0</v>
      </c>
      <c r="C331" s="231">
        <v>0</v>
      </c>
      <c r="D331" s="231">
        <v>3.8868999999999998</v>
      </c>
      <c r="E331" s="231">
        <v>1.2464999999999999</v>
      </c>
      <c r="F331" s="231">
        <v>3.9967999999999999</v>
      </c>
      <c r="G331" s="231">
        <v>1.2375</v>
      </c>
      <c r="H331" s="231">
        <v>4.2708000000000004</v>
      </c>
      <c r="I331" s="231">
        <v>1.2501</v>
      </c>
      <c r="J331" s="231">
        <v>3.7892999999999999</v>
      </c>
      <c r="K331" s="231">
        <v>1.3634999999999999</v>
      </c>
      <c r="L331" s="231">
        <v>2.7216</v>
      </c>
      <c r="M331" s="231">
        <v>1.5989</v>
      </c>
      <c r="N331" s="231">
        <v>1.9395</v>
      </c>
      <c r="O331" s="231">
        <v>1.393</v>
      </c>
      <c r="P331" s="231">
        <v>0</v>
      </c>
    </row>
    <row r="332" spans="1:16" s="252" customFormat="1" ht="15">
      <c r="A332" s="247">
        <v>56</v>
      </c>
      <c r="B332" s="231">
        <v>0</v>
      </c>
      <c r="C332" s="231">
        <v>0</v>
      </c>
      <c r="D332" s="231">
        <v>3.8832</v>
      </c>
      <c r="E332" s="231">
        <v>1.2448999999999999</v>
      </c>
      <c r="F332" s="231">
        <v>4.1737000000000002</v>
      </c>
      <c r="G332" s="231">
        <v>1.2347999999999999</v>
      </c>
      <c r="H332" s="231">
        <v>4.0164</v>
      </c>
      <c r="I332" s="231">
        <v>1.2462</v>
      </c>
      <c r="J332" s="231">
        <v>3.6400999999999999</v>
      </c>
      <c r="K332" s="231">
        <v>1.3501000000000001</v>
      </c>
      <c r="L332" s="231">
        <v>2.6615000000000002</v>
      </c>
      <c r="M332" s="231">
        <v>1.5884</v>
      </c>
      <c r="N332" s="231">
        <v>1.9056</v>
      </c>
      <c r="O332" s="231">
        <v>1.3875999999999999</v>
      </c>
      <c r="P332" s="231">
        <v>0</v>
      </c>
    </row>
    <row r="333" spans="1:16" s="252" customFormat="1" ht="15">
      <c r="A333" s="247">
        <v>57</v>
      </c>
      <c r="B333" s="231">
        <v>0</v>
      </c>
      <c r="C333" s="231">
        <v>0</v>
      </c>
      <c r="D333" s="231">
        <v>3.8795000000000002</v>
      </c>
      <c r="E333" s="231">
        <v>1.2433000000000001</v>
      </c>
      <c r="F333" s="231">
        <v>4.3506999999999998</v>
      </c>
      <c r="G333" s="231">
        <v>1.2321</v>
      </c>
      <c r="H333" s="231">
        <v>3.762</v>
      </c>
      <c r="I333" s="231">
        <v>1.2423999999999999</v>
      </c>
      <c r="J333" s="231">
        <v>3.4910000000000001</v>
      </c>
      <c r="K333" s="231">
        <v>1.3366</v>
      </c>
      <c r="L333" s="231">
        <v>2.6013000000000002</v>
      </c>
      <c r="M333" s="231">
        <v>1.5780000000000001</v>
      </c>
      <c r="N333" s="231">
        <v>1.8717999999999999</v>
      </c>
      <c r="O333" s="231">
        <v>1.3821000000000001</v>
      </c>
      <c r="P333" s="231">
        <v>0</v>
      </c>
    </row>
    <row r="334" spans="1:16" s="252" customFormat="1" ht="15">
      <c r="A334" s="247">
        <v>58</v>
      </c>
      <c r="B334" s="231">
        <v>0</v>
      </c>
      <c r="C334" s="231">
        <v>0</v>
      </c>
      <c r="D334" s="231">
        <v>3.8757999999999999</v>
      </c>
      <c r="E334" s="231">
        <v>1.2417</v>
      </c>
      <c r="F334" s="231">
        <v>4.5277000000000003</v>
      </c>
      <c r="G334" s="231">
        <v>1.2294</v>
      </c>
      <c r="H334" s="231">
        <v>3.5076999999999998</v>
      </c>
      <c r="I334" s="231">
        <v>1.2384999999999999</v>
      </c>
      <c r="J334" s="231">
        <v>3.3418000000000001</v>
      </c>
      <c r="K334" s="231">
        <v>1.3231999999999999</v>
      </c>
      <c r="L334" s="231">
        <v>2.5411999999999999</v>
      </c>
      <c r="M334" s="231">
        <v>1.5674999999999999</v>
      </c>
      <c r="N334" s="231">
        <v>1.8379000000000001</v>
      </c>
      <c r="O334" s="231">
        <v>1.3767</v>
      </c>
      <c r="P334" s="231">
        <v>0</v>
      </c>
    </row>
    <row r="335" spans="1:16" s="252" customFormat="1" ht="15">
      <c r="A335" s="247">
        <v>59</v>
      </c>
      <c r="B335" s="231">
        <v>0</v>
      </c>
      <c r="C335" s="231">
        <v>0</v>
      </c>
      <c r="D335" s="231">
        <v>3.8721000000000001</v>
      </c>
      <c r="E335" s="231">
        <v>1.2401</v>
      </c>
      <c r="F335" s="231">
        <v>4.7046000000000001</v>
      </c>
      <c r="G335" s="231">
        <v>1.2266999999999999</v>
      </c>
      <c r="H335" s="231">
        <v>3.2532999999999999</v>
      </c>
      <c r="I335" s="231">
        <v>1.2346999999999999</v>
      </c>
      <c r="J335" s="231">
        <v>3.1926999999999999</v>
      </c>
      <c r="K335" s="231">
        <v>1.3097000000000001</v>
      </c>
      <c r="L335" s="231">
        <v>2.4809999999999999</v>
      </c>
      <c r="M335" s="231">
        <v>1.5569999999999999</v>
      </c>
      <c r="N335" s="231">
        <v>1.8041</v>
      </c>
      <c r="O335" s="231">
        <v>1.3713</v>
      </c>
      <c r="P335" s="231">
        <v>0</v>
      </c>
    </row>
    <row r="336" spans="1:16" s="252" customFormat="1" ht="15">
      <c r="A336" s="247">
        <v>60</v>
      </c>
      <c r="B336" s="231">
        <v>0</v>
      </c>
      <c r="C336" s="231">
        <v>0</v>
      </c>
      <c r="D336" s="231">
        <v>3.8683999999999998</v>
      </c>
      <c r="E336" s="231">
        <v>1.2385999999999999</v>
      </c>
      <c r="F336" s="231">
        <v>4.8815999999999997</v>
      </c>
      <c r="G336" s="231">
        <v>1.224</v>
      </c>
      <c r="H336" s="231">
        <v>2.9988999999999999</v>
      </c>
      <c r="I336" s="231">
        <v>1.2309000000000001</v>
      </c>
      <c r="J336" s="231">
        <v>3.0434999999999999</v>
      </c>
      <c r="K336" s="231">
        <v>1.2963</v>
      </c>
      <c r="L336" s="231">
        <v>2.4209000000000001</v>
      </c>
      <c r="M336" s="231">
        <v>1.5466</v>
      </c>
      <c r="N336" s="231">
        <v>1.7702</v>
      </c>
      <c r="O336" s="231">
        <v>1.3657999999999999</v>
      </c>
      <c r="P336" s="231">
        <v>0</v>
      </c>
    </row>
    <row r="337" spans="1:16" s="252" customFormat="1">
      <c r="A337" s="251"/>
      <c r="B337" s="75"/>
      <c r="C337" s="75"/>
      <c r="D337" s="75"/>
      <c r="E337" s="75"/>
      <c r="F337" s="75"/>
      <c r="G337" s="75"/>
      <c r="H337" s="75"/>
      <c r="I337" s="75"/>
      <c r="J337" s="75"/>
      <c r="K337" s="75"/>
      <c r="L337" s="75"/>
      <c r="M337" s="75"/>
      <c r="N337" s="75"/>
      <c r="O337" s="75"/>
      <c r="P337" s="75"/>
    </row>
    <row r="338" spans="1:16" s="252" customFormat="1">
      <c r="A338" s="73" t="e">
        <v>#N/A</v>
      </c>
      <c r="B338" s="75"/>
      <c r="C338" s="75"/>
      <c r="D338" s="75"/>
      <c r="E338" s="75"/>
      <c r="F338" s="75"/>
      <c r="G338" s="75"/>
      <c r="H338" s="75"/>
      <c r="I338" s="75"/>
      <c r="J338" s="75"/>
      <c r="K338" s="75"/>
      <c r="L338" s="75"/>
      <c r="M338" s="75"/>
      <c r="N338" s="75"/>
      <c r="O338" s="75"/>
      <c r="P338" s="75"/>
    </row>
    <row r="339" spans="1:16" s="250" customFormat="1">
      <c r="A339" s="467" t="s">
        <v>11449</v>
      </c>
      <c r="B339" s="467"/>
      <c r="C339" s="467"/>
      <c r="D339" s="467"/>
      <c r="E339" s="467"/>
      <c r="F339" s="467"/>
      <c r="G339" s="467"/>
      <c r="H339" s="467"/>
      <c r="I339" s="467"/>
      <c r="J339" s="467"/>
      <c r="K339" s="467"/>
      <c r="L339" s="467"/>
      <c r="M339" s="467"/>
      <c r="N339" s="467"/>
      <c r="O339" s="467"/>
      <c r="P339" s="467"/>
    </row>
    <row r="340" spans="1:16" s="252" customFormat="1">
      <c r="A340" s="471" t="s">
        <v>9997</v>
      </c>
      <c r="B340" s="471"/>
      <c r="C340" s="471"/>
      <c r="D340" s="471"/>
      <c r="E340" s="471"/>
      <c r="F340" s="471"/>
      <c r="G340" s="471"/>
      <c r="H340" s="471"/>
      <c r="I340" s="471"/>
      <c r="J340" s="471"/>
      <c r="K340" s="471"/>
      <c r="L340" s="471"/>
      <c r="M340" s="471"/>
      <c r="N340" s="471"/>
      <c r="O340" s="471"/>
      <c r="P340" s="471"/>
    </row>
    <row r="341" spans="1:16" s="252" customFormat="1">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s="252" customFormat="1">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s="252" customFormat="1" ht="15">
      <c r="A343" s="247">
        <v>0</v>
      </c>
      <c r="B343" s="231">
        <v>0</v>
      </c>
      <c r="C343" s="231">
        <v>0</v>
      </c>
      <c r="D343" s="231">
        <v>17.046500000000002</v>
      </c>
      <c r="E343" s="231">
        <v>6.7309000000000001</v>
      </c>
      <c r="F343" s="231">
        <v>21.3644</v>
      </c>
      <c r="G343" s="231">
        <v>6.5914000000000001</v>
      </c>
      <c r="H343" s="231">
        <v>26.6554</v>
      </c>
      <c r="I343" s="231">
        <v>6.1241000000000003</v>
      </c>
      <c r="J343" s="231">
        <v>29.207999999999998</v>
      </c>
      <c r="K343" s="231">
        <v>12.6287</v>
      </c>
      <c r="L343" s="231">
        <v>21.1052</v>
      </c>
      <c r="M343" s="231">
        <v>11.2995</v>
      </c>
      <c r="N343" s="231">
        <v>0</v>
      </c>
      <c r="O343" s="231">
        <v>0</v>
      </c>
      <c r="P343" s="231">
        <v>0</v>
      </c>
    </row>
    <row r="344" spans="1:16" s="252" customFormat="1" ht="15">
      <c r="A344" s="247">
        <v>1</v>
      </c>
      <c r="B344" s="231">
        <v>0</v>
      </c>
      <c r="C344" s="231">
        <v>0</v>
      </c>
      <c r="D344" s="231">
        <v>15.1525</v>
      </c>
      <c r="E344" s="231">
        <v>5.9829999999999997</v>
      </c>
      <c r="F344" s="231">
        <v>18.990600000000001</v>
      </c>
      <c r="G344" s="231">
        <v>5.859</v>
      </c>
      <c r="H344" s="231">
        <v>23.6937</v>
      </c>
      <c r="I344" s="231">
        <v>5.4436</v>
      </c>
      <c r="J344" s="231">
        <v>25.962599999999998</v>
      </c>
      <c r="K344" s="231">
        <v>11.2256</v>
      </c>
      <c r="L344" s="231">
        <v>18.760200000000001</v>
      </c>
      <c r="M344" s="231">
        <v>10.044</v>
      </c>
      <c r="N344" s="231">
        <v>0</v>
      </c>
      <c r="O344" s="231">
        <v>0</v>
      </c>
      <c r="P344" s="231">
        <v>0</v>
      </c>
    </row>
    <row r="345" spans="1:16" s="252" customFormat="1" ht="15">
      <c r="A345" s="247">
        <v>2</v>
      </c>
      <c r="B345" s="231">
        <v>0</v>
      </c>
      <c r="C345" s="231">
        <v>0</v>
      </c>
      <c r="D345" s="231">
        <v>13.2584</v>
      </c>
      <c r="E345" s="231">
        <v>5.2351000000000001</v>
      </c>
      <c r="F345" s="231">
        <v>16.616800000000001</v>
      </c>
      <c r="G345" s="231">
        <v>5.1265999999999998</v>
      </c>
      <c r="H345" s="231">
        <v>20.731999999999999</v>
      </c>
      <c r="I345" s="231">
        <v>4.7632000000000003</v>
      </c>
      <c r="J345" s="231">
        <v>22.717300000000002</v>
      </c>
      <c r="K345" s="231">
        <v>9.8224</v>
      </c>
      <c r="L345" s="231">
        <v>16.415199999999999</v>
      </c>
      <c r="M345" s="231">
        <v>8.7885000000000009</v>
      </c>
      <c r="N345" s="231">
        <v>0</v>
      </c>
      <c r="O345" s="231">
        <v>0</v>
      </c>
      <c r="P345" s="231">
        <v>0</v>
      </c>
    </row>
    <row r="346" spans="1:16" s="252" customFormat="1" ht="15">
      <c r="A346" s="247">
        <v>3</v>
      </c>
      <c r="B346" s="231">
        <v>0</v>
      </c>
      <c r="C346" s="231">
        <v>0</v>
      </c>
      <c r="D346" s="231">
        <v>11.3644</v>
      </c>
      <c r="E346" s="231">
        <v>4.4873000000000003</v>
      </c>
      <c r="F346" s="231">
        <v>14.242900000000001</v>
      </c>
      <c r="G346" s="231">
        <v>4.3943000000000003</v>
      </c>
      <c r="H346" s="231">
        <v>17.770299999999999</v>
      </c>
      <c r="I346" s="231">
        <v>4.0827</v>
      </c>
      <c r="J346" s="231">
        <v>19.472000000000001</v>
      </c>
      <c r="K346" s="231">
        <v>8.4192</v>
      </c>
      <c r="L346" s="231">
        <v>14.0702</v>
      </c>
      <c r="M346" s="231">
        <v>7.5330000000000004</v>
      </c>
      <c r="N346" s="231">
        <v>0</v>
      </c>
      <c r="O346" s="231">
        <v>0</v>
      </c>
      <c r="P346" s="231">
        <v>0</v>
      </c>
    </row>
    <row r="347" spans="1:16" s="252" customFormat="1" ht="15">
      <c r="A347" s="247">
        <v>4</v>
      </c>
      <c r="B347" s="231">
        <v>0</v>
      </c>
      <c r="C347" s="231">
        <v>0</v>
      </c>
      <c r="D347" s="231">
        <v>9.4702999999999999</v>
      </c>
      <c r="E347" s="231">
        <v>3.7393999999999998</v>
      </c>
      <c r="F347" s="231">
        <v>11.8691</v>
      </c>
      <c r="G347" s="231">
        <v>3.6619000000000002</v>
      </c>
      <c r="H347" s="231">
        <v>14.8086</v>
      </c>
      <c r="I347" s="231">
        <v>3.4022999999999999</v>
      </c>
      <c r="J347" s="231">
        <v>16.226700000000001</v>
      </c>
      <c r="K347" s="231">
        <v>7.016</v>
      </c>
      <c r="L347" s="231">
        <v>11.725099999999999</v>
      </c>
      <c r="M347" s="231">
        <v>6.2774999999999999</v>
      </c>
      <c r="N347" s="231">
        <v>0</v>
      </c>
      <c r="O347" s="231">
        <v>0</v>
      </c>
      <c r="P347" s="231">
        <v>0</v>
      </c>
    </row>
    <row r="348" spans="1:16" s="252" customFormat="1" ht="15">
      <c r="A348" s="247">
        <v>5</v>
      </c>
      <c r="B348" s="231">
        <v>0</v>
      </c>
      <c r="C348" s="231">
        <v>0</v>
      </c>
      <c r="D348" s="231">
        <v>7.5762</v>
      </c>
      <c r="E348" s="231">
        <v>2.9914999999999998</v>
      </c>
      <c r="F348" s="231">
        <v>9.4953000000000003</v>
      </c>
      <c r="G348" s="231">
        <v>2.9295</v>
      </c>
      <c r="H348" s="231">
        <v>11.8468</v>
      </c>
      <c r="I348" s="231">
        <v>2.7218</v>
      </c>
      <c r="J348" s="231">
        <v>12.981299999999999</v>
      </c>
      <c r="K348" s="231">
        <v>5.6128</v>
      </c>
      <c r="L348" s="231">
        <v>9.3801000000000005</v>
      </c>
      <c r="M348" s="231">
        <v>5.0220000000000002</v>
      </c>
      <c r="N348" s="231">
        <v>0</v>
      </c>
      <c r="O348" s="231">
        <v>0</v>
      </c>
      <c r="P348" s="231">
        <v>0</v>
      </c>
    </row>
    <row r="349" spans="1:16" s="252" customFormat="1" ht="15">
      <c r="A349" s="247">
        <v>6</v>
      </c>
      <c r="B349" s="231">
        <v>0</v>
      </c>
      <c r="C349" s="231">
        <v>0</v>
      </c>
      <c r="D349" s="231">
        <v>5.6821999999999999</v>
      </c>
      <c r="E349" s="231">
        <v>2.2435999999999998</v>
      </c>
      <c r="F349" s="231">
        <v>7.1215000000000002</v>
      </c>
      <c r="G349" s="231">
        <v>2.1970999999999998</v>
      </c>
      <c r="H349" s="231">
        <v>8.8850999999999996</v>
      </c>
      <c r="I349" s="231">
        <v>2.0413999999999999</v>
      </c>
      <c r="J349" s="231">
        <v>9.7360000000000007</v>
      </c>
      <c r="K349" s="231">
        <v>4.2096</v>
      </c>
      <c r="L349" s="231">
        <v>7.0350999999999999</v>
      </c>
      <c r="M349" s="231">
        <v>3.7665000000000002</v>
      </c>
      <c r="N349" s="231">
        <v>0</v>
      </c>
      <c r="O349" s="231">
        <v>0</v>
      </c>
      <c r="P349" s="231">
        <v>0</v>
      </c>
    </row>
    <row r="350" spans="1:16" s="252" customFormat="1" ht="15">
      <c r="A350" s="247">
        <v>7</v>
      </c>
      <c r="B350" s="231">
        <v>0</v>
      </c>
      <c r="C350" s="231">
        <v>0</v>
      </c>
      <c r="D350" s="231">
        <v>5.4691999999999998</v>
      </c>
      <c r="E350" s="231">
        <v>2.1812999999999998</v>
      </c>
      <c r="F350" s="231">
        <v>6.7755000000000001</v>
      </c>
      <c r="G350" s="231">
        <v>2.1360999999999999</v>
      </c>
      <c r="H350" s="231">
        <v>8.4617000000000004</v>
      </c>
      <c r="I350" s="231">
        <v>1.9845999999999999</v>
      </c>
      <c r="J350" s="231">
        <v>9.3207000000000004</v>
      </c>
      <c r="K350" s="231">
        <v>4.0926</v>
      </c>
      <c r="L350" s="231">
        <v>6.7843</v>
      </c>
      <c r="M350" s="231">
        <v>3.6619000000000002</v>
      </c>
      <c r="N350" s="231">
        <v>0</v>
      </c>
      <c r="O350" s="231">
        <v>0</v>
      </c>
      <c r="P350" s="231">
        <v>0</v>
      </c>
    </row>
    <row r="351" spans="1:16" s="252" customFormat="1" ht="15">
      <c r="A351" s="247">
        <v>8</v>
      </c>
      <c r="B351" s="231">
        <v>0</v>
      </c>
      <c r="C351" s="231">
        <v>0</v>
      </c>
      <c r="D351" s="231">
        <v>5.2561999999999998</v>
      </c>
      <c r="E351" s="231">
        <v>2.1190000000000002</v>
      </c>
      <c r="F351" s="231">
        <v>6.4295</v>
      </c>
      <c r="G351" s="231">
        <v>2.0750999999999999</v>
      </c>
      <c r="H351" s="231">
        <v>8.0381999999999998</v>
      </c>
      <c r="I351" s="231">
        <v>1.9278999999999999</v>
      </c>
      <c r="J351" s="231">
        <v>8.9054000000000002</v>
      </c>
      <c r="K351" s="231">
        <v>3.9756999999999998</v>
      </c>
      <c r="L351" s="231">
        <v>6.5335000000000001</v>
      </c>
      <c r="M351" s="231">
        <v>3.5573000000000001</v>
      </c>
      <c r="N351" s="231">
        <v>0</v>
      </c>
      <c r="O351" s="231">
        <v>0</v>
      </c>
      <c r="P351" s="231">
        <v>0</v>
      </c>
    </row>
    <row r="352" spans="1:16" s="252" customFormat="1" ht="15">
      <c r="A352" s="247">
        <v>9</v>
      </c>
      <c r="B352" s="231">
        <v>0</v>
      </c>
      <c r="C352" s="231">
        <v>0</v>
      </c>
      <c r="D352" s="231">
        <v>5.0431999999999997</v>
      </c>
      <c r="E352" s="231">
        <v>2.0567000000000002</v>
      </c>
      <c r="F352" s="231">
        <v>6.0835999999999997</v>
      </c>
      <c r="G352" s="231">
        <v>2.0139999999999998</v>
      </c>
      <c r="H352" s="231">
        <v>7.6147999999999998</v>
      </c>
      <c r="I352" s="231">
        <v>1.8712</v>
      </c>
      <c r="J352" s="231">
        <v>8.4901</v>
      </c>
      <c r="K352" s="231">
        <v>3.8588</v>
      </c>
      <c r="L352" s="231">
        <v>6.2826000000000004</v>
      </c>
      <c r="M352" s="231">
        <v>3.4525999999999999</v>
      </c>
      <c r="N352" s="231">
        <v>0</v>
      </c>
      <c r="O352" s="231">
        <v>0</v>
      </c>
      <c r="P352" s="231">
        <v>0</v>
      </c>
    </row>
    <row r="353" spans="1:16" s="252" customFormat="1" ht="15">
      <c r="A353" s="247">
        <v>10</v>
      </c>
      <c r="B353" s="231">
        <v>0</v>
      </c>
      <c r="C353" s="231">
        <v>0</v>
      </c>
      <c r="D353" s="231">
        <v>4.8301999999999996</v>
      </c>
      <c r="E353" s="231">
        <v>1.9943</v>
      </c>
      <c r="F353" s="231">
        <v>5.7375999999999996</v>
      </c>
      <c r="G353" s="231">
        <v>1.9530000000000001</v>
      </c>
      <c r="H353" s="231">
        <v>7.1913</v>
      </c>
      <c r="I353" s="231">
        <v>1.8145</v>
      </c>
      <c r="J353" s="231">
        <v>8.0747999999999998</v>
      </c>
      <c r="K353" s="231">
        <v>3.7418999999999998</v>
      </c>
      <c r="L353" s="231">
        <v>6.0317999999999996</v>
      </c>
      <c r="M353" s="231">
        <v>3.3479999999999999</v>
      </c>
      <c r="N353" s="231">
        <v>0</v>
      </c>
      <c r="O353" s="231">
        <v>0</v>
      </c>
      <c r="P353" s="231">
        <v>0</v>
      </c>
    </row>
    <row r="354" spans="1:16" s="252" customFormat="1" ht="15">
      <c r="A354" s="247">
        <v>11</v>
      </c>
      <c r="B354" s="231">
        <v>0</v>
      </c>
      <c r="C354" s="231">
        <v>0</v>
      </c>
      <c r="D354" s="231">
        <v>4.6173000000000002</v>
      </c>
      <c r="E354" s="231">
        <v>1.9319999999999999</v>
      </c>
      <c r="F354" s="231">
        <v>5.3916000000000004</v>
      </c>
      <c r="G354" s="231">
        <v>1.8919999999999999</v>
      </c>
      <c r="H354" s="231">
        <v>6.7679</v>
      </c>
      <c r="I354" s="231">
        <v>1.7578</v>
      </c>
      <c r="J354" s="231">
        <v>7.6595000000000004</v>
      </c>
      <c r="K354" s="231">
        <v>3.6248999999999998</v>
      </c>
      <c r="L354" s="231">
        <v>5.7809999999999997</v>
      </c>
      <c r="M354" s="231">
        <v>3.2433999999999998</v>
      </c>
      <c r="N354" s="231">
        <v>0</v>
      </c>
      <c r="O354" s="231">
        <v>0</v>
      </c>
      <c r="P354" s="231">
        <v>0</v>
      </c>
    </row>
    <row r="355" spans="1:16" s="252" customFormat="1" ht="15">
      <c r="A355" s="247">
        <v>12</v>
      </c>
      <c r="B355" s="231">
        <v>0</v>
      </c>
      <c r="C355" s="231">
        <v>0</v>
      </c>
      <c r="D355" s="231">
        <v>4.4043000000000001</v>
      </c>
      <c r="E355" s="231">
        <v>1.8696999999999999</v>
      </c>
      <c r="F355" s="231">
        <v>5.0456000000000003</v>
      </c>
      <c r="G355" s="231">
        <v>1.8309</v>
      </c>
      <c r="H355" s="231">
        <v>6.3444000000000003</v>
      </c>
      <c r="I355" s="231">
        <v>1.7011000000000001</v>
      </c>
      <c r="J355" s="231">
        <v>7.2441000000000004</v>
      </c>
      <c r="K355" s="231">
        <v>3.508</v>
      </c>
      <c r="L355" s="231">
        <v>5.5301999999999998</v>
      </c>
      <c r="M355" s="231">
        <v>3.1387999999999998</v>
      </c>
      <c r="N355" s="231">
        <v>0</v>
      </c>
      <c r="O355" s="231">
        <v>0</v>
      </c>
      <c r="P355" s="231">
        <v>0</v>
      </c>
    </row>
    <row r="356" spans="1:16" s="252" customFormat="1" ht="15">
      <c r="A356" s="247">
        <v>13</v>
      </c>
      <c r="B356" s="231">
        <v>0</v>
      </c>
      <c r="C356" s="231">
        <v>0</v>
      </c>
      <c r="D356" s="231">
        <v>4.1913</v>
      </c>
      <c r="E356" s="231">
        <v>1.8073999999999999</v>
      </c>
      <c r="F356" s="231">
        <v>4.6997</v>
      </c>
      <c r="G356" s="231">
        <v>1.7699</v>
      </c>
      <c r="H356" s="231">
        <v>5.9210000000000003</v>
      </c>
      <c r="I356" s="231">
        <v>1.6444000000000001</v>
      </c>
      <c r="J356" s="231">
        <v>6.8288000000000002</v>
      </c>
      <c r="K356" s="231">
        <v>3.3910999999999998</v>
      </c>
      <c r="L356" s="231">
        <v>5.2793999999999999</v>
      </c>
      <c r="M356" s="231">
        <v>3.0341</v>
      </c>
      <c r="N356" s="231">
        <v>0</v>
      </c>
      <c r="O356" s="231">
        <v>0</v>
      </c>
      <c r="P356" s="231">
        <v>0</v>
      </c>
    </row>
    <row r="357" spans="1:16" s="252" customFormat="1" ht="15">
      <c r="A357" s="247">
        <v>14</v>
      </c>
      <c r="B357" s="231">
        <v>0</v>
      </c>
      <c r="C357" s="231">
        <v>0</v>
      </c>
      <c r="D357" s="231">
        <v>3.9782999999999999</v>
      </c>
      <c r="E357" s="231">
        <v>1.7450000000000001</v>
      </c>
      <c r="F357" s="231">
        <v>4.3536999999999999</v>
      </c>
      <c r="G357" s="231">
        <v>1.7089000000000001</v>
      </c>
      <c r="H357" s="231">
        <v>5.4974999999999996</v>
      </c>
      <c r="I357" s="231">
        <v>1.5876999999999999</v>
      </c>
      <c r="J357" s="231">
        <v>6.4135</v>
      </c>
      <c r="K357" s="231">
        <v>3.2740999999999998</v>
      </c>
      <c r="L357" s="231">
        <v>5.0286</v>
      </c>
      <c r="M357" s="231">
        <v>2.9295</v>
      </c>
      <c r="N357" s="231">
        <v>0</v>
      </c>
      <c r="O357" s="231">
        <v>0</v>
      </c>
      <c r="P357" s="231">
        <v>0</v>
      </c>
    </row>
    <row r="358" spans="1:16" s="252" customFormat="1" ht="15">
      <c r="A358" s="247">
        <v>15</v>
      </c>
      <c r="B358" s="231">
        <v>0</v>
      </c>
      <c r="C358" s="231">
        <v>0</v>
      </c>
      <c r="D358" s="231">
        <v>3.7652999999999999</v>
      </c>
      <c r="E358" s="231">
        <v>1.6827000000000001</v>
      </c>
      <c r="F358" s="231">
        <v>4.0076999999999998</v>
      </c>
      <c r="G358" s="231">
        <v>1.6477999999999999</v>
      </c>
      <c r="H358" s="231">
        <v>5.0740999999999996</v>
      </c>
      <c r="I358" s="231">
        <v>1.5309999999999999</v>
      </c>
      <c r="J358" s="231">
        <v>5.9981999999999998</v>
      </c>
      <c r="K358" s="231">
        <v>3.1572</v>
      </c>
      <c r="L358" s="231">
        <v>4.7778</v>
      </c>
      <c r="M358" s="231">
        <v>2.8249</v>
      </c>
      <c r="N358" s="231">
        <v>0</v>
      </c>
      <c r="O358" s="231">
        <v>0</v>
      </c>
      <c r="P358" s="231">
        <v>0</v>
      </c>
    </row>
    <row r="359" spans="1:16" s="252" customFormat="1" ht="15">
      <c r="A359" s="247">
        <v>16</v>
      </c>
      <c r="B359" s="231">
        <v>0</v>
      </c>
      <c r="C359" s="231">
        <v>0</v>
      </c>
      <c r="D359" s="231">
        <v>3.5522999999999998</v>
      </c>
      <c r="E359" s="231">
        <v>1.6204000000000001</v>
      </c>
      <c r="F359" s="231">
        <v>3.6617000000000002</v>
      </c>
      <c r="G359" s="231">
        <v>1.5868</v>
      </c>
      <c r="H359" s="231">
        <v>4.6505999999999998</v>
      </c>
      <c r="I359" s="231">
        <v>1.4742999999999999</v>
      </c>
      <c r="J359" s="231">
        <v>5.5829000000000004</v>
      </c>
      <c r="K359" s="231">
        <v>3.0402999999999998</v>
      </c>
      <c r="L359" s="231">
        <v>4.5270000000000001</v>
      </c>
      <c r="M359" s="231">
        <v>2.7202999999999999</v>
      </c>
      <c r="N359" s="231">
        <v>0</v>
      </c>
      <c r="O359" s="231">
        <v>0</v>
      </c>
      <c r="P359" s="231">
        <v>0</v>
      </c>
    </row>
    <row r="360" spans="1:16" s="252" customFormat="1" ht="15">
      <c r="A360" s="247">
        <v>17</v>
      </c>
      <c r="B360" s="231">
        <v>0</v>
      </c>
      <c r="C360" s="231">
        <v>0</v>
      </c>
      <c r="D360" s="231">
        <v>3.3393000000000002</v>
      </c>
      <c r="E360" s="231">
        <v>1.5581</v>
      </c>
      <c r="F360" s="231">
        <v>3.3157999999999999</v>
      </c>
      <c r="G360" s="231">
        <v>1.5258</v>
      </c>
      <c r="H360" s="231">
        <v>4.2271999999999998</v>
      </c>
      <c r="I360" s="231">
        <v>1.4176</v>
      </c>
      <c r="J360" s="231">
        <v>5.1676000000000002</v>
      </c>
      <c r="K360" s="231">
        <v>2.9232999999999998</v>
      </c>
      <c r="L360" s="231">
        <v>4.2762000000000002</v>
      </c>
      <c r="M360" s="231">
        <v>2.6156000000000001</v>
      </c>
      <c r="N360" s="231">
        <v>0</v>
      </c>
      <c r="O360" s="231">
        <v>0</v>
      </c>
      <c r="P360" s="231">
        <v>0</v>
      </c>
    </row>
    <row r="361" spans="1:16" s="252" customFormat="1" ht="15">
      <c r="A361" s="247">
        <v>18</v>
      </c>
      <c r="B361" s="231">
        <v>0</v>
      </c>
      <c r="C361" s="231">
        <v>0</v>
      </c>
      <c r="D361" s="231">
        <v>3.1263999999999998</v>
      </c>
      <c r="E361" s="231">
        <v>1.4958</v>
      </c>
      <c r="F361" s="231">
        <v>2.9698000000000002</v>
      </c>
      <c r="G361" s="231">
        <v>1.4648000000000001</v>
      </c>
      <c r="H361" s="231">
        <v>3.8037000000000001</v>
      </c>
      <c r="I361" s="231">
        <v>1.3609</v>
      </c>
      <c r="J361" s="231">
        <v>4.7523</v>
      </c>
      <c r="K361" s="231">
        <v>2.8064</v>
      </c>
      <c r="L361" s="231">
        <v>4.0254000000000003</v>
      </c>
      <c r="M361" s="231">
        <v>2.5110000000000001</v>
      </c>
      <c r="N361" s="231">
        <v>4.5191999999999997</v>
      </c>
      <c r="O361" s="231">
        <v>3.3302</v>
      </c>
      <c r="P361" s="231">
        <v>0</v>
      </c>
    </row>
    <row r="362" spans="1:16" s="252" customFormat="1" ht="15">
      <c r="A362" s="247">
        <v>19</v>
      </c>
      <c r="B362" s="231">
        <v>0</v>
      </c>
      <c r="C362" s="231">
        <v>0</v>
      </c>
      <c r="D362" s="231">
        <v>3.2376999999999998</v>
      </c>
      <c r="E362" s="231">
        <v>1.4819</v>
      </c>
      <c r="F362" s="231">
        <v>2.9969000000000001</v>
      </c>
      <c r="G362" s="231">
        <v>1.4514</v>
      </c>
      <c r="H362" s="231">
        <v>3.8182</v>
      </c>
      <c r="I362" s="231">
        <v>1.3582000000000001</v>
      </c>
      <c r="J362" s="231">
        <v>4.5815999999999999</v>
      </c>
      <c r="K362" s="231">
        <v>2.7056</v>
      </c>
      <c r="L362" s="231">
        <v>3.8999000000000001</v>
      </c>
      <c r="M362" s="231">
        <v>2.4619</v>
      </c>
      <c r="N362" s="231">
        <v>4.3936999999999999</v>
      </c>
      <c r="O362" s="231">
        <v>3.2376999999999998</v>
      </c>
      <c r="P362" s="231">
        <v>0</v>
      </c>
    </row>
    <row r="363" spans="1:16" s="252" customFormat="1" ht="15">
      <c r="A363" s="247">
        <v>20</v>
      </c>
      <c r="B363" s="231">
        <v>0</v>
      </c>
      <c r="C363" s="231">
        <v>0</v>
      </c>
      <c r="D363" s="231">
        <v>3.3490000000000002</v>
      </c>
      <c r="E363" s="231">
        <v>1.4681</v>
      </c>
      <c r="F363" s="231">
        <v>3.0238999999999998</v>
      </c>
      <c r="G363" s="231">
        <v>1.4379999999999999</v>
      </c>
      <c r="H363" s="231">
        <v>3.8327</v>
      </c>
      <c r="I363" s="231">
        <v>1.3553999999999999</v>
      </c>
      <c r="J363" s="231">
        <v>4.4108999999999998</v>
      </c>
      <c r="K363" s="231">
        <v>2.6048</v>
      </c>
      <c r="L363" s="231">
        <v>3.7745000000000002</v>
      </c>
      <c r="M363" s="231">
        <v>2.4127999999999998</v>
      </c>
      <c r="N363" s="231">
        <v>4.2680999999999996</v>
      </c>
      <c r="O363" s="231">
        <v>3.1452</v>
      </c>
      <c r="P363" s="231">
        <v>0</v>
      </c>
    </row>
    <row r="364" spans="1:16" s="252" customFormat="1" ht="15">
      <c r="A364" s="247">
        <v>21</v>
      </c>
      <c r="B364" s="231">
        <v>0</v>
      </c>
      <c r="C364" s="231">
        <v>0</v>
      </c>
      <c r="D364" s="231">
        <v>3.8064</v>
      </c>
      <c r="E364" s="231">
        <v>1.5995999999999999</v>
      </c>
      <c r="F364" s="231">
        <v>3.3559999999999999</v>
      </c>
      <c r="G364" s="231">
        <v>1.5669999999999999</v>
      </c>
      <c r="H364" s="231">
        <v>4.2319000000000004</v>
      </c>
      <c r="I364" s="231">
        <v>1.4879</v>
      </c>
      <c r="J364" s="231">
        <v>4.6642000000000001</v>
      </c>
      <c r="K364" s="231">
        <v>2.7544</v>
      </c>
      <c r="L364" s="231">
        <v>4.0138999999999996</v>
      </c>
      <c r="M364" s="231">
        <v>2.6</v>
      </c>
      <c r="N364" s="231">
        <v>4.5568999999999997</v>
      </c>
      <c r="O364" s="231">
        <v>3.3580000000000001</v>
      </c>
      <c r="P364" s="231">
        <v>0</v>
      </c>
    </row>
    <row r="365" spans="1:16" s="252" customFormat="1" ht="15">
      <c r="A365" s="247">
        <v>22</v>
      </c>
      <c r="B365" s="231">
        <v>0</v>
      </c>
      <c r="C365" s="231">
        <v>0</v>
      </c>
      <c r="D365" s="231">
        <v>3.9289000000000001</v>
      </c>
      <c r="E365" s="231">
        <v>1.5844</v>
      </c>
      <c r="F365" s="231">
        <v>3.3858000000000001</v>
      </c>
      <c r="G365" s="231">
        <v>1.5523</v>
      </c>
      <c r="H365" s="231">
        <v>4.2477999999999998</v>
      </c>
      <c r="I365" s="231">
        <v>1.4849000000000001</v>
      </c>
      <c r="J365" s="231">
        <v>4.4764999999999997</v>
      </c>
      <c r="K365" s="231">
        <v>2.6435</v>
      </c>
      <c r="L365" s="231">
        <v>3.8759000000000001</v>
      </c>
      <c r="M365" s="231">
        <v>2.5459999999999998</v>
      </c>
      <c r="N365" s="231">
        <v>4.4188000000000001</v>
      </c>
      <c r="O365" s="231">
        <v>3.2562000000000002</v>
      </c>
      <c r="P365" s="231">
        <v>0</v>
      </c>
    </row>
    <row r="366" spans="1:16" s="252" customFormat="1" ht="15">
      <c r="A366" s="247">
        <v>23</v>
      </c>
      <c r="B366" s="231">
        <v>0</v>
      </c>
      <c r="C366" s="231">
        <v>0</v>
      </c>
      <c r="D366" s="231">
        <v>4.0513000000000003</v>
      </c>
      <c r="E366" s="231">
        <v>1.5691999999999999</v>
      </c>
      <c r="F366" s="231">
        <v>3.4156</v>
      </c>
      <c r="G366" s="231">
        <v>1.5375000000000001</v>
      </c>
      <c r="H366" s="231">
        <v>4.2637999999999998</v>
      </c>
      <c r="I366" s="231">
        <v>1.4819</v>
      </c>
      <c r="J366" s="231">
        <v>4.2887000000000004</v>
      </c>
      <c r="K366" s="231">
        <v>2.5326</v>
      </c>
      <c r="L366" s="231">
        <v>3.7378999999999998</v>
      </c>
      <c r="M366" s="231">
        <v>2.492</v>
      </c>
      <c r="N366" s="231">
        <v>4.2807000000000004</v>
      </c>
      <c r="O366" s="231">
        <v>3.1545000000000001</v>
      </c>
      <c r="P366" s="231">
        <v>0</v>
      </c>
    </row>
    <row r="367" spans="1:16" s="252" customFormat="1" ht="15">
      <c r="A367" s="247">
        <v>24</v>
      </c>
      <c r="B367" s="231">
        <v>0</v>
      </c>
      <c r="C367" s="231">
        <v>0</v>
      </c>
      <c r="D367" s="231">
        <v>4.1738</v>
      </c>
      <c r="E367" s="231">
        <v>1.5539000000000001</v>
      </c>
      <c r="F367" s="231">
        <v>3.4453</v>
      </c>
      <c r="G367" s="231">
        <v>1.5227999999999999</v>
      </c>
      <c r="H367" s="231">
        <v>4.2797000000000001</v>
      </c>
      <c r="I367" s="231">
        <v>1.4789000000000001</v>
      </c>
      <c r="J367" s="231">
        <v>4.101</v>
      </c>
      <c r="K367" s="231">
        <v>2.4218000000000002</v>
      </c>
      <c r="L367" s="231">
        <v>3.5998999999999999</v>
      </c>
      <c r="M367" s="231">
        <v>2.4379</v>
      </c>
      <c r="N367" s="231">
        <v>4.1425999999999998</v>
      </c>
      <c r="O367" s="231">
        <v>3.0527000000000002</v>
      </c>
      <c r="P367" s="231">
        <v>0</v>
      </c>
    </row>
    <row r="368" spans="1:16" s="252" customFormat="1" ht="15">
      <c r="A368" s="247">
        <v>25</v>
      </c>
      <c r="B368" s="231">
        <v>0</v>
      </c>
      <c r="C368" s="231">
        <v>0</v>
      </c>
      <c r="D368" s="231">
        <v>4.2962999999999996</v>
      </c>
      <c r="E368" s="231">
        <v>1.5387</v>
      </c>
      <c r="F368" s="231">
        <v>3.4750999999999999</v>
      </c>
      <c r="G368" s="231">
        <v>1.5081</v>
      </c>
      <c r="H368" s="231">
        <v>4.2957000000000001</v>
      </c>
      <c r="I368" s="231">
        <v>1.4759</v>
      </c>
      <c r="J368" s="231">
        <v>3.9131999999999998</v>
      </c>
      <c r="K368" s="231">
        <v>2.3109000000000002</v>
      </c>
      <c r="L368" s="231">
        <v>3.4620000000000002</v>
      </c>
      <c r="M368" s="231">
        <v>2.3839000000000001</v>
      </c>
      <c r="N368" s="231">
        <v>4.0045000000000002</v>
      </c>
      <c r="O368" s="231">
        <v>2.9508999999999999</v>
      </c>
      <c r="P368" s="231">
        <v>0</v>
      </c>
    </row>
    <row r="369" spans="1:16" s="252" customFormat="1" ht="15">
      <c r="A369" s="247">
        <v>26</v>
      </c>
      <c r="B369" s="231">
        <v>0</v>
      </c>
      <c r="C369" s="231">
        <v>0</v>
      </c>
      <c r="D369" s="231">
        <v>4.4188000000000001</v>
      </c>
      <c r="E369" s="231">
        <v>1.5235000000000001</v>
      </c>
      <c r="F369" s="231">
        <v>3.5047999999999999</v>
      </c>
      <c r="G369" s="231">
        <v>1.4933000000000001</v>
      </c>
      <c r="H369" s="231">
        <v>4.3116000000000003</v>
      </c>
      <c r="I369" s="231">
        <v>1.4729000000000001</v>
      </c>
      <c r="J369" s="231">
        <v>3.7254</v>
      </c>
      <c r="K369" s="231">
        <v>2.2000000000000002</v>
      </c>
      <c r="L369" s="231">
        <v>3.3239999999999998</v>
      </c>
      <c r="M369" s="231">
        <v>2.3298999999999999</v>
      </c>
      <c r="N369" s="231">
        <v>3.8664000000000001</v>
      </c>
      <c r="O369" s="231">
        <v>2.8492000000000002</v>
      </c>
      <c r="P369" s="231">
        <v>0</v>
      </c>
    </row>
    <row r="370" spans="1:16" s="252" customFormat="1" ht="15">
      <c r="A370" s="247">
        <v>27</v>
      </c>
      <c r="B370" s="231">
        <v>0</v>
      </c>
      <c r="C370" s="231">
        <v>0</v>
      </c>
      <c r="D370" s="231">
        <v>4.5411999999999999</v>
      </c>
      <c r="E370" s="231">
        <v>1.5083</v>
      </c>
      <c r="F370" s="231">
        <v>3.5346000000000002</v>
      </c>
      <c r="G370" s="231">
        <v>1.4785999999999999</v>
      </c>
      <c r="H370" s="231">
        <v>4.3274999999999997</v>
      </c>
      <c r="I370" s="231">
        <v>1.4698</v>
      </c>
      <c r="J370" s="231">
        <v>3.5377000000000001</v>
      </c>
      <c r="K370" s="231">
        <v>2.0891000000000002</v>
      </c>
      <c r="L370" s="231">
        <v>3.1859999999999999</v>
      </c>
      <c r="M370" s="231">
        <v>2.2757999999999998</v>
      </c>
      <c r="N370" s="231">
        <v>3.7282999999999999</v>
      </c>
      <c r="O370" s="231">
        <v>2.7473999999999998</v>
      </c>
      <c r="P370" s="231">
        <v>0</v>
      </c>
    </row>
    <row r="371" spans="1:16" s="252" customFormat="1" ht="15">
      <c r="A371" s="247">
        <v>28</v>
      </c>
      <c r="B371" s="231">
        <v>0</v>
      </c>
      <c r="C371" s="231">
        <v>0</v>
      </c>
      <c r="D371" s="231">
        <v>4.6637000000000004</v>
      </c>
      <c r="E371" s="231">
        <v>1.4930000000000001</v>
      </c>
      <c r="F371" s="231">
        <v>3.5642999999999998</v>
      </c>
      <c r="G371" s="231">
        <v>1.4639</v>
      </c>
      <c r="H371" s="231">
        <v>4.3434999999999997</v>
      </c>
      <c r="I371" s="231">
        <v>1.4668000000000001</v>
      </c>
      <c r="J371" s="231">
        <v>3.3498999999999999</v>
      </c>
      <c r="K371" s="231">
        <v>1.9782</v>
      </c>
      <c r="L371" s="231">
        <v>3.048</v>
      </c>
      <c r="M371" s="231">
        <v>2.2218</v>
      </c>
      <c r="N371" s="231">
        <v>3.5903</v>
      </c>
      <c r="O371" s="231">
        <v>2.6457000000000002</v>
      </c>
      <c r="P371" s="231">
        <v>0</v>
      </c>
    </row>
    <row r="372" spans="1:16" s="252" customFormat="1" ht="15">
      <c r="A372" s="247">
        <v>29</v>
      </c>
      <c r="B372" s="231">
        <v>0</v>
      </c>
      <c r="C372" s="231">
        <v>0</v>
      </c>
      <c r="D372" s="231">
        <v>4.7862</v>
      </c>
      <c r="E372" s="231">
        <v>1.4778</v>
      </c>
      <c r="F372" s="231">
        <v>3.5941000000000001</v>
      </c>
      <c r="G372" s="231">
        <v>1.4491000000000001</v>
      </c>
      <c r="H372" s="231">
        <v>4.3593999999999999</v>
      </c>
      <c r="I372" s="231">
        <v>1.4638</v>
      </c>
      <c r="J372" s="231">
        <v>3.1621999999999999</v>
      </c>
      <c r="K372" s="231">
        <v>1.8673999999999999</v>
      </c>
      <c r="L372" s="231">
        <v>2.91</v>
      </c>
      <c r="M372" s="231">
        <v>2.1678000000000002</v>
      </c>
      <c r="N372" s="231">
        <v>3.4521999999999999</v>
      </c>
      <c r="O372" s="231">
        <v>2.5438999999999998</v>
      </c>
      <c r="P372" s="231">
        <v>0</v>
      </c>
    </row>
    <row r="373" spans="1:16" s="252" customFormat="1" ht="15">
      <c r="A373" s="247">
        <v>30</v>
      </c>
      <c r="B373" s="231">
        <v>0</v>
      </c>
      <c r="C373" s="231">
        <v>0</v>
      </c>
      <c r="D373" s="231">
        <v>4.9085999999999999</v>
      </c>
      <c r="E373" s="231">
        <v>1.4625999999999999</v>
      </c>
      <c r="F373" s="231">
        <v>3.6238000000000001</v>
      </c>
      <c r="G373" s="231">
        <v>1.4343999999999999</v>
      </c>
      <c r="H373" s="231">
        <v>4.3754</v>
      </c>
      <c r="I373" s="231">
        <v>1.4608000000000001</v>
      </c>
      <c r="J373" s="231">
        <v>2.9744000000000002</v>
      </c>
      <c r="K373" s="231">
        <v>1.7565</v>
      </c>
      <c r="L373" s="231">
        <v>2.7719999999999998</v>
      </c>
      <c r="M373" s="231">
        <v>2.1137999999999999</v>
      </c>
      <c r="N373" s="231">
        <v>3.3140999999999998</v>
      </c>
      <c r="O373" s="231">
        <v>2.4422000000000001</v>
      </c>
      <c r="P373" s="231">
        <v>0</v>
      </c>
    </row>
    <row r="374" spans="1:16" s="252" customFormat="1" ht="15">
      <c r="A374" s="247">
        <v>31</v>
      </c>
      <c r="B374" s="231">
        <v>0</v>
      </c>
      <c r="C374" s="231">
        <v>0</v>
      </c>
      <c r="D374" s="231">
        <v>4.9269999999999996</v>
      </c>
      <c r="E374" s="231">
        <v>1.4535</v>
      </c>
      <c r="F374" s="231">
        <v>3.6404999999999998</v>
      </c>
      <c r="G374" s="231">
        <v>1.4272</v>
      </c>
      <c r="H374" s="231">
        <v>4.2502000000000004</v>
      </c>
      <c r="I374" s="231">
        <v>1.4545999999999999</v>
      </c>
      <c r="J374" s="231">
        <v>2.9622000000000002</v>
      </c>
      <c r="K374" s="231">
        <v>1.7265999999999999</v>
      </c>
      <c r="L374" s="231">
        <v>2.7587999999999999</v>
      </c>
      <c r="M374" s="231">
        <v>2.0988000000000002</v>
      </c>
      <c r="N374" s="231">
        <v>3.2480000000000002</v>
      </c>
      <c r="O374" s="231">
        <v>2.3689</v>
      </c>
      <c r="P374" s="231">
        <v>0</v>
      </c>
    </row>
    <row r="375" spans="1:16" s="252" customFormat="1" ht="15">
      <c r="A375" s="247">
        <v>32</v>
      </c>
      <c r="B375" s="231">
        <v>0</v>
      </c>
      <c r="C375" s="231">
        <v>0</v>
      </c>
      <c r="D375" s="231">
        <v>4.9452999999999996</v>
      </c>
      <c r="E375" s="231">
        <v>1.4444999999999999</v>
      </c>
      <c r="F375" s="231">
        <v>3.6573000000000002</v>
      </c>
      <c r="G375" s="231">
        <v>1.4200999999999999</v>
      </c>
      <c r="H375" s="231">
        <v>4.125</v>
      </c>
      <c r="I375" s="231">
        <v>1.4483999999999999</v>
      </c>
      <c r="J375" s="231">
        <v>2.95</v>
      </c>
      <c r="K375" s="231">
        <v>1.6967000000000001</v>
      </c>
      <c r="L375" s="231">
        <v>2.7456</v>
      </c>
      <c r="M375" s="231">
        <v>2.0838999999999999</v>
      </c>
      <c r="N375" s="231">
        <v>3.1819000000000002</v>
      </c>
      <c r="O375" s="231">
        <v>2.2955999999999999</v>
      </c>
      <c r="P375" s="231">
        <v>0</v>
      </c>
    </row>
    <row r="376" spans="1:16" s="252" customFormat="1" ht="15">
      <c r="A376" s="247">
        <v>33</v>
      </c>
      <c r="B376" s="231">
        <v>0</v>
      </c>
      <c r="C376" s="231">
        <v>0</v>
      </c>
      <c r="D376" s="231">
        <v>5.46</v>
      </c>
      <c r="E376" s="231">
        <v>1.5144</v>
      </c>
      <c r="F376" s="231">
        <v>4.0414000000000003</v>
      </c>
      <c r="G376" s="231">
        <v>1.4905999999999999</v>
      </c>
      <c r="H376" s="231">
        <v>4.3997999999999999</v>
      </c>
      <c r="I376" s="231">
        <v>1.5216000000000001</v>
      </c>
      <c r="J376" s="231">
        <v>3.2315</v>
      </c>
      <c r="K376" s="231">
        <v>1.7584</v>
      </c>
      <c r="L376" s="231">
        <v>3.0055999999999998</v>
      </c>
      <c r="M376" s="231">
        <v>2.1827999999999999</v>
      </c>
      <c r="N376" s="231">
        <v>3.4274</v>
      </c>
      <c r="O376" s="231">
        <v>2.3445</v>
      </c>
      <c r="P376" s="231">
        <v>0</v>
      </c>
    </row>
    <row r="377" spans="1:16" s="252" customFormat="1" ht="15">
      <c r="A377" s="247">
        <v>34</v>
      </c>
      <c r="B377" s="231">
        <v>0</v>
      </c>
      <c r="C377" s="231">
        <v>0</v>
      </c>
      <c r="D377" s="231">
        <v>5.4801000000000002</v>
      </c>
      <c r="E377" s="231">
        <v>1.5047999999999999</v>
      </c>
      <c r="F377" s="231">
        <v>4.0597000000000003</v>
      </c>
      <c r="G377" s="231">
        <v>1.4831000000000001</v>
      </c>
      <c r="H377" s="231">
        <v>4.2621000000000002</v>
      </c>
      <c r="I377" s="231">
        <v>1.5150999999999999</v>
      </c>
      <c r="J377" s="231">
        <v>3.2181000000000002</v>
      </c>
      <c r="K377" s="231">
        <v>1.7269000000000001</v>
      </c>
      <c r="L377" s="231">
        <v>2.9910999999999999</v>
      </c>
      <c r="M377" s="231">
        <v>2.1671</v>
      </c>
      <c r="N377" s="231">
        <v>3.3546999999999998</v>
      </c>
      <c r="O377" s="231">
        <v>2.2671999999999999</v>
      </c>
      <c r="P377" s="231">
        <v>0</v>
      </c>
    </row>
    <row r="378" spans="1:16" s="252" customFormat="1" ht="15">
      <c r="A378" s="247">
        <v>35</v>
      </c>
      <c r="B378" s="231">
        <v>0</v>
      </c>
      <c r="C378" s="231">
        <v>0</v>
      </c>
      <c r="D378" s="231">
        <v>5.5003000000000002</v>
      </c>
      <c r="E378" s="231">
        <v>1.4953000000000001</v>
      </c>
      <c r="F378" s="231">
        <v>4.0781000000000001</v>
      </c>
      <c r="G378" s="231">
        <v>1.4756</v>
      </c>
      <c r="H378" s="231">
        <v>4.1243999999999996</v>
      </c>
      <c r="I378" s="231">
        <v>1.5085999999999999</v>
      </c>
      <c r="J378" s="231">
        <v>3.2046000000000001</v>
      </c>
      <c r="K378" s="231">
        <v>1.6953</v>
      </c>
      <c r="L378" s="231">
        <v>2.9765999999999999</v>
      </c>
      <c r="M378" s="231">
        <v>2.1513</v>
      </c>
      <c r="N378" s="231">
        <v>3.282</v>
      </c>
      <c r="O378" s="231">
        <v>2.1899000000000002</v>
      </c>
      <c r="P378" s="231">
        <v>0</v>
      </c>
    </row>
    <row r="379" spans="1:16" s="252" customFormat="1" ht="15">
      <c r="A379" s="247">
        <v>36</v>
      </c>
      <c r="B379" s="231">
        <v>0</v>
      </c>
      <c r="C379" s="231">
        <v>0</v>
      </c>
      <c r="D379" s="231">
        <v>5.5204000000000004</v>
      </c>
      <c r="E379" s="231">
        <v>1.4857</v>
      </c>
      <c r="F379" s="231">
        <v>4.0964999999999998</v>
      </c>
      <c r="G379" s="231">
        <v>1.468</v>
      </c>
      <c r="H379" s="231">
        <v>3.9866999999999999</v>
      </c>
      <c r="I379" s="231">
        <v>1.502</v>
      </c>
      <c r="J379" s="231">
        <v>3.1911999999999998</v>
      </c>
      <c r="K379" s="231">
        <v>1.6637999999999999</v>
      </c>
      <c r="L379" s="231">
        <v>2.9621</v>
      </c>
      <c r="M379" s="231">
        <v>2.1356000000000002</v>
      </c>
      <c r="N379" s="231">
        <v>3.2092999999999998</v>
      </c>
      <c r="O379" s="231">
        <v>2.1126</v>
      </c>
      <c r="P379" s="231">
        <v>0</v>
      </c>
    </row>
    <row r="380" spans="1:16" s="252" customFormat="1" ht="15">
      <c r="A380" s="247">
        <v>37</v>
      </c>
      <c r="B380" s="231">
        <v>0</v>
      </c>
      <c r="C380" s="231">
        <v>0</v>
      </c>
      <c r="D380" s="231">
        <v>5.5406000000000004</v>
      </c>
      <c r="E380" s="231">
        <v>1.4762</v>
      </c>
      <c r="F380" s="231">
        <v>4.1148999999999996</v>
      </c>
      <c r="G380" s="231">
        <v>1.4604999999999999</v>
      </c>
      <c r="H380" s="231">
        <v>3.8490000000000002</v>
      </c>
      <c r="I380" s="231">
        <v>1.4955000000000001</v>
      </c>
      <c r="J380" s="231">
        <v>3.1778</v>
      </c>
      <c r="K380" s="231">
        <v>1.6322000000000001</v>
      </c>
      <c r="L380" s="231">
        <v>2.9476</v>
      </c>
      <c r="M380" s="231">
        <v>2.1198999999999999</v>
      </c>
      <c r="N380" s="231">
        <v>3.1366000000000001</v>
      </c>
      <c r="O380" s="231">
        <v>2.0352999999999999</v>
      </c>
      <c r="P380" s="231">
        <v>0</v>
      </c>
    </row>
    <row r="381" spans="1:16" s="252" customFormat="1" ht="15">
      <c r="A381" s="247">
        <v>38</v>
      </c>
      <c r="B381" s="231">
        <v>0</v>
      </c>
      <c r="C381" s="231">
        <v>0</v>
      </c>
      <c r="D381" s="231">
        <v>5.5606999999999998</v>
      </c>
      <c r="E381" s="231">
        <v>1.4665999999999999</v>
      </c>
      <c r="F381" s="231">
        <v>4.1333000000000002</v>
      </c>
      <c r="G381" s="231">
        <v>1.4529000000000001</v>
      </c>
      <c r="H381" s="231">
        <v>3.7113</v>
      </c>
      <c r="I381" s="231">
        <v>1.4890000000000001</v>
      </c>
      <c r="J381" s="231">
        <v>3.1642999999999999</v>
      </c>
      <c r="K381" s="231">
        <v>1.6006</v>
      </c>
      <c r="L381" s="231">
        <v>2.9329999999999998</v>
      </c>
      <c r="M381" s="231">
        <v>2.1040999999999999</v>
      </c>
      <c r="N381" s="231">
        <v>3.0638999999999998</v>
      </c>
      <c r="O381" s="231">
        <v>1.9579</v>
      </c>
      <c r="P381" s="231">
        <v>0</v>
      </c>
    </row>
    <row r="382" spans="1:16" s="252" customFormat="1" ht="15">
      <c r="A382" s="247">
        <v>39</v>
      </c>
      <c r="B382" s="231">
        <v>0</v>
      </c>
      <c r="C382" s="231">
        <v>0</v>
      </c>
      <c r="D382" s="231">
        <v>5.5808999999999997</v>
      </c>
      <c r="E382" s="231">
        <v>1.4571000000000001</v>
      </c>
      <c r="F382" s="231">
        <v>4.1516000000000002</v>
      </c>
      <c r="G382" s="231">
        <v>1.4454</v>
      </c>
      <c r="H382" s="231">
        <v>3.5737000000000001</v>
      </c>
      <c r="I382" s="231">
        <v>1.4824999999999999</v>
      </c>
      <c r="J382" s="231">
        <v>3.1509</v>
      </c>
      <c r="K382" s="231">
        <v>1.5690999999999999</v>
      </c>
      <c r="L382" s="231">
        <v>2.9184999999999999</v>
      </c>
      <c r="M382" s="231">
        <v>2.0884</v>
      </c>
      <c r="N382" s="231">
        <v>2.9912000000000001</v>
      </c>
      <c r="O382" s="231">
        <v>1.8806</v>
      </c>
      <c r="P382" s="231">
        <v>0</v>
      </c>
    </row>
    <row r="383" spans="1:16" s="252" customFormat="1" ht="15">
      <c r="A383" s="247">
        <v>40</v>
      </c>
      <c r="B383" s="231">
        <v>0</v>
      </c>
      <c r="C383" s="231">
        <v>0</v>
      </c>
      <c r="D383" s="231">
        <v>5.601</v>
      </c>
      <c r="E383" s="231">
        <v>1.4475</v>
      </c>
      <c r="F383" s="231">
        <v>4.17</v>
      </c>
      <c r="G383" s="231">
        <v>1.4378</v>
      </c>
      <c r="H383" s="231">
        <v>3.4359999999999999</v>
      </c>
      <c r="I383" s="231">
        <v>1.476</v>
      </c>
      <c r="J383" s="231">
        <v>3.1374</v>
      </c>
      <c r="K383" s="231">
        <v>1.5375000000000001</v>
      </c>
      <c r="L383" s="231">
        <v>2.9039999999999999</v>
      </c>
      <c r="M383" s="231">
        <v>2.0727000000000002</v>
      </c>
      <c r="N383" s="231">
        <v>2.9184999999999999</v>
      </c>
      <c r="O383" s="231">
        <v>1.8032999999999999</v>
      </c>
      <c r="P383" s="231">
        <v>0</v>
      </c>
    </row>
    <row r="384" spans="1:16" s="252" customFormat="1" ht="15">
      <c r="A384" s="247">
        <v>41</v>
      </c>
      <c r="B384" s="231">
        <v>0</v>
      </c>
      <c r="C384" s="231">
        <v>0</v>
      </c>
      <c r="D384" s="231">
        <v>5.6211000000000002</v>
      </c>
      <c r="E384" s="231">
        <v>1.4379999999999999</v>
      </c>
      <c r="F384" s="231">
        <v>4.1883999999999997</v>
      </c>
      <c r="G384" s="231">
        <v>1.4302999999999999</v>
      </c>
      <c r="H384" s="231">
        <v>3.2982999999999998</v>
      </c>
      <c r="I384" s="231">
        <v>1.4694</v>
      </c>
      <c r="J384" s="231">
        <v>3.1240000000000001</v>
      </c>
      <c r="K384" s="231">
        <v>1.506</v>
      </c>
      <c r="L384" s="231">
        <v>2.8895</v>
      </c>
      <c r="M384" s="231">
        <v>2.0569000000000002</v>
      </c>
      <c r="N384" s="231">
        <v>2.8458000000000001</v>
      </c>
      <c r="O384" s="231">
        <v>1.726</v>
      </c>
      <c r="P384" s="231">
        <v>0</v>
      </c>
    </row>
    <row r="385" spans="1:16" s="252" customFormat="1" ht="15">
      <c r="A385" s="247">
        <v>42</v>
      </c>
      <c r="B385" s="231">
        <v>0</v>
      </c>
      <c r="C385" s="231">
        <v>0</v>
      </c>
      <c r="D385" s="231">
        <v>5.6413000000000002</v>
      </c>
      <c r="E385" s="231">
        <v>1.4285000000000001</v>
      </c>
      <c r="F385" s="231">
        <v>4.2068000000000003</v>
      </c>
      <c r="G385" s="231">
        <v>1.4227000000000001</v>
      </c>
      <c r="H385" s="231">
        <v>3.1606000000000001</v>
      </c>
      <c r="I385" s="231">
        <v>1.4629000000000001</v>
      </c>
      <c r="J385" s="231">
        <v>3.1105</v>
      </c>
      <c r="K385" s="231">
        <v>1.4743999999999999</v>
      </c>
      <c r="L385" s="231">
        <v>2.875</v>
      </c>
      <c r="M385" s="231">
        <v>2.0411999999999999</v>
      </c>
      <c r="N385" s="231">
        <v>2.7730999999999999</v>
      </c>
      <c r="O385" s="231">
        <v>1.6487000000000001</v>
      </c>
      <c r="P385" s="231">
        <v>0</v>
      </c>
    </row>
    <row r="386" spans="1:16" s="252" customFormat="1" ht="15">
      <c r="A386" s="247">
        <v>43</v>
      </c>
      <c r="B386" s="231">
        <v>0</v>
      </c>
      <c r="C386" s="231">
        <v>0</v>
      </c>
      <c r="D386" s="231">
        <v>5.6092000000000004</v>
      </c>
      <c r="E386" s="231">
        <v>1.4251</v>
      </c>
      <c r="F386" s="231">
        <v>4.2380000000000004</v>
      </c>
      <c r="G386" s="231">
        <v>1.4201999999999999</v>
      </c>
      <c r="H386" s="231">
        <v>3.1454</v>
      </c>
      <c r="I386" s="231">
        <v>1.4575</v>
      </c>
      <c r="J386" s="231">
        <v>3.1644999999999999</v>
      </c>
      <c r="K386" s="231">
        <v>1.4671000000000001</v>
      </c>
      <c r="L386" s="231">
        <v>2.8557999999999999</v>
      </c>
      <c r="M386" s="231">
        <v>2.0314999999999999</v>
      </c>
      <c r="N386" s="231">
        <v>2.7246000000000001</v>
      </c>
      <c r="O386" s="231">
        <v>1.6392</v>
      </c>
      <c r="P386" s="231">
        <v>0</v>
      </c>
    </row>
    <row r="387" spans="1:16" s="252" customFormat="1" ht="15">
      <c r="A387" s="247">
        <v>44</v>
      </c>
      <c r="B387" s="231">
        <v>0</v>
      </c>
      <c r="C387" s="231">
        <v>0</v>
      </c>
      <c r="D387" s="231">
        <v>5.577</v>
      </c>
      <c r="E387" s="231">
        <v>1.4218</v>
      </c>
      <c r="F387" s="231">
        <v>4.2693000000000003</v>
      </c>
      <c r="G387" s="231">
        <v>1.4176</v>
      </c>
      <c r="H387" s="231">
        <v>3.1303000000000001</v>
      </c>
      <c r="I387" s="231">
        <v>1.4520999999999999</v>
      </c>
      <c r="J387" s="231">
        <v>3.2185000000000001</v>
      </c>
      <c r="K387" s="231">
        <v>1.4597</v>
      </c>
      <c r="L387" s="231">
        <v>2.8367</v>
      </c>
      <c r="M387" s="231">
        <v>2.0217000000000001</v>
      </c>
      <c r="N387" s="231">
        <v>2.6760000000000002</v>
      </c>
      <c r="O387" s="231">
        <v>1.6297999999999999</v>
      </c>
      <c r="P387" s="231">
        <v>0</v>
      </c>
    </row>
    <row r="388" spans="1:16" s="252" customFormat="1" ht="15">
      <c r="A388" s="247">
        <v>45</v>
      </c>
      <c r="B388" s="231">
        <v>0</v>
      </c>
      <c r="C388" s="231">
        <v>0</v>
      </c>
      <c r="D388" s="231">
        <v>5.6558000000000002</v>
      </c>
      <c r="E388" s="231">
        <v>1.4468000000000001</v>
      </c>
      <c r="F388" s="231">
        <v>4.3865999999999996</v>
      </c>
      <c r="G388" s="231">
        <v>1.4434</v>
      </c>
      <c r="H388" s="231">
        <v>3.1774</v>
      </c>
      <c r="I388" s="231">
        <v>1.4756</v>
      </c>
      <c r="J388" s="231">
        <v>3.3378999999999999</v>
      </c>
      <c r="K388" s="231">
        <v>1.4814000000000001</v>
      </c>
      <c r="L388" s="231">
        <v>2.8738999999999999</v>
      </c>
      <c r="M388" s="231">
        <v>2.0522</v>
      </c>
      <c r="N388" s="231">
        <v>2.6798999999999999</v>
      </c>
      <c r="O388" s="231">
        <v>1.6528</v>
      </c>
      <c r="P388" s="231">
        <v>0</v>
      </c>
    </row>
    <row r="389" spans="1:16" s="252" customFormat="1" ht="15">
      <c r="A389" s="247">
        <v>46</v>
      </c>
      <c r="B389" s="231">
        <v>0</v>
      </c>
      <c r="C389" s="231">
        <v>0</v>
      </c>
      <c r="D389" s="231">
        <v>5.6230000000000002</v>
      </c>
      <c r="E389" s="231">
        <v>1.4434</v>
      </c>
      <c r="F389" s="231">
        <v>4.4184999999999999</v>
      </c>
      <c r="G389" s="231">
        <v>1.4408000000000001</v>
      </c>
      <c r="H389" s="231">
        <v>3.1619999999999999</v>
      </c>
      <c r="I389" s="231">
        <v>1.47</v>
      </c>
      <c r="J389" s="231">
        <v>3.3929</v>
      </c>
      <c r="K389" s="231">
        <v>1.474</v>
      </c>
      <c r="L389" s="231">
        <v>2.8544</v>
      </c>
      <c r="M389" s="231">
        <v>2.0423</v>
      </c>
      <c r="N389" s="231">
        <v>2.6303999999999998</v>
      </c>
      <c r="O389" s="231">
        <v>1.6432</v>
      </c>
      <c r="P389" s="231">
        <v>0</v>
      </c>
    </row>
    <row r="390" spans="1:16" s="252" customFormat="1" ht="15">
      <c r="A390" s="247">
        <v>47</v>
      </c>
      <c r="B390" s="231">
        <v>0</v>
      </c>
      <c r="C390" s="231">
        <v>0</v>
      </c>
      <c r="D390" s="231">
        <v>5.5902000000000003</v>
      </c>
      <c r="E390" s="231">
        <v>1.4399</v>
      </c>
      <c r="F390" s="231">
        <v>4.4504000000000001</v>
      </c>
      <c r="G390" s="231">
        <v>1.4380999999999999</v>
      </c>
      <c r="H390" s="231">
        <v>3.1465000000000001</v>
      </c>
      <c r="I390" s="231">
        <v>1.4644999999999999</v>
      </c>
      <c r="J390" s="231">
        <v>3.4479000000000002</v>
      </c>
      <c r="K390" s="231">
        <v>1.4664999999999999</v>
      </c>
      <c r="L390" s="231">
        <v>2.8349000000000002</v>
      </c>
      <c r="M390" s="231">
        <v>2.0324</v>
      </c>
      <c r="N390" s="231">
        <v>2.5808</v>
      </c>
      <c r="O390" s="231">
        <v>1.6335999999999999</v>
      </c>
      <c r="P390" s="231">
        <v>0</v>
      </c>
    </row>
    <row r="391" spans="1:16" s="252" customFormat="1" ht="15">
      <c r="A391" s="247">
        <v>48</v>
      </c>
      <c r="B391" s="231">
        <v>0</v>
      </c>
      <c r="C391" s="231">
        <v>0</v>
      </c>
      <c r="D391" s="231">
        <v>5.5574000000000003</v>
      </c>
      <c r="E391" s="231">
        <v>1.4365000000000001</v>
      </c>
      <c r="F391" s="231">
        <v>4.4823000000000004</v>
      </c>
      <c r="G391" s="231">
        <v>1.4355</v>
      </c>
      <c r="H391" s="231">
        <v>3.1311</v>
      </c>
      <c r="I391" s="231">
        <v>1.4590000000000001</v>
      </c>
      <c r="J391" s="231">
        <v>3.5030000000000001</v>
      </c>
      <c r="K391" s="231">
        <v>1.4590000000000001</v>
      </c>
      <c r="L391" s="231">
        <v>2.8153999999999999</v>
      </c>
      <c r="M391" s="231">
        <v>2.0225</v>
      </c>
      <c r="N391" s="231">
        <v>2.5312999999999999</v>
      </c>
      <c r="O391" s="231">
        <v>1.6240000000000001</v>
      </c>
      <c r="P391" s="231">
        <v>0</v>
      </c>
    </row>
    <row r="392" spans="1:16" s="252" customFormat="1" ht="15">
      <c r="A392" s="247">
        <v>49</v>
      </c>
      <c r="B392" s="231">
        <v>0</v>
      </c>
      <c r="C392" s="231">
        <v>0</v>
      </c>
      <c r="D392" s="231">
        <v>5.5246000000000004</v>
      </c>
      <c r="E392" s="231">
        <v>1.4331</v>
      </c>
      <c r="F392" s="231">
        <v>4.5141</v>
      </c>
      <c r="G392" s="231">
        <v>1.4329000000000001</v>
      </c>
      <c r="H392" s="231">
        <v>3.1156000000000001</v>
      </c>
      <c r="I392" s="231">
        <v>1.4534</v>
      </c>
      <c r="J392" s="231">
        <v>3.5579999999999998</v>
      </c>
      <c r="K392" s="231">
        <v>1.4515</v>
      </c>
      <c r="L392" s="231">
        <v>2.7957999999999998</v>
      </c>
      <c r="M392" s="231">
        <v>2.0125000000000002</v>
      </c>
      <c r="N392" s="231">
        <v>2.4817</v>
      </c>
      <c r="O392" s="231">
        <v>1.6144000000000001</v>
      </c>
      <c r="P392" s="231">
        <v>0</v>
      </c>
    </row>
    <row r="393" spans="1:16" s="252" customFormat="1" ht="15">
      <c r="A393" s="247">
        <v>50</v>
      </c>
      <c r="B393" s="231">
        <v>0</v>
      </c>
      <c r="C393" s="231">
        <v>0</v>
      </c>
      <c r="D393" s="231">
        <v>5.4917999999999996</v>
      </c>
      <c r="E393" s="231">
        <v>1.4297</v>
      </c>
      <c r="F393" s="231">
        <v>4.5460000000000003</v>
      </c>
      <c r="G393" s="231">
        <v>1.4302999999999999</v>
      </c>
      <c r="H393" s="231">
        <v>3.1002000000000001</v>
      </c>
      <c r="I393" s="231">
        <v>1.4479</v>
      </c>
      <c r="J393" s="231">
        <v>3.613</v>
      </c>
      <c r="K393" s="231">
        <v>1.444</v>
      </c>
      <c r="L393" s="231">
        <v>2.7763</v>
      </c>
      <c r="M393" s="231">
        <v>2.0026000000000002</v>
      </c>
      <c r="N393" s="231">
        <v>2.4321999999999999</v>
      </c>
      <c r="O393" s="231">
        <v>1.6048</v>
      </c>
      <c r="P393" s="231">
        <v>0</v>
      </c>
    </row>
    <row r="394" spans="1:16" s="252" customFormat="1" ht="15">
      <c r="A394" s="247">
        <v>51</v>
      </c>
      <c r="B394" s="231">
        <v>0</v>
      </c>
      <c r="C394" s="231">
        <v>0</v>
      </c>
      <c r="D394" s="231">
        <v>5.4591000000000003</v>
      </c>
      <c r="E394" s="231">
        <v>1.4262999999999999</v>
      </c>
      <c r="F394" s="231">
        <v>4.5778999999999996</v>
      </c>
      <c r="G394" s="231">
        <v>1.4277</v>
      </c>
      <c r="H394" s="231">
        <v>3.0847000000000002</v>
      </c>
      <c r="I394" s="231">
        <v>1.4423999999999999</v>
      </c>
      <c r="J394" s="231">
        <v>3.6680999999999999</v>
      </c>
      <c r="K394" s="231">
        <v>1.4365000000000001</v>
      </c>
      <c r="L394" s="231">
        <v>2.7568000000000001</v>
      </c>
      <c r="M394" s="231">
        <v>1.9926999999999999</v>
      </c>
      <c r="N394" s="231">
        <v>2.3826000000000001</v>
      </c>
      <c r="O394" s="231">
        <v>1.5952</v>
      </c>
      <c r="P394" s="231">
        <v>0</v>
      </c>
    </row>
    <row r="395" spans="1:16" s="252" customFormat="1" ht="15">
      <c r="A395" s="247">
        <v>52</v>
      </c>
      <c r="B395" s="231">
        <v>0</v>
      </c>
      <c r="C395" s="231">
        <v>0</v>
      </c>
      <c r="D395" s="231">
        <v>5.4263000000000003</v>
      </c>
      <c r="E395" s="231">
        <v>1.4228000000000001</v>
      </c>
      <c r="F395" s="231">
        <v>4.6097999999999999</v>
      </c>
      <c r="G395" s="231">
        <v>1.4251</v>
      </c>
      <c r="H395" s="231">
        <v>3.0693000000000001</v>
      </c>
      <c r="I395" s="231">
        <v>1.4368000000000001</v>
      </c>
      <c r="J395" s="231">
        <v>3.7231000000000001</v>
      </c>
      <c r="K395" s="231">
        <v>1.429</v>
      </c>
      <c r="L395" s="231">
        <v>2.7372999999999998</v>
      </c>
      <c r="M395" s="231">
        <v>1.9826999999999999</v>
      </c>
      <c r="N395" s="231">
        <v>2.3331</v>
      </c>
      <c r="O395" s="231">
        <v>1.5855999999999999</v>
      </c>
      <c r="P395" s="231">
        <v>0</v>
      </c>
    </row>
    <row r="396" spans="1:16" s="252" customFormat="1" ht="15">
      <c r="A396" s="247">
        <v>53</v>
      </c>
      <c r="B396" s="231">
        <v>0</v>
      </c>
      <c r="C396" s="231">
        <v>0</v>
      </c>
      <c r="D396" s="231">
        <v>5.3935000000000004</v>
      </c>
      <c r="E396" s="231">
        <v>1.4194</v>
      </c>
      <c r="F396" s="231">
        <v>4.6417000000000002</v>
      </c>
      <c r="G396" s="231">
        <v>1.4225000000000001</v>
      </c>
      <c r="H396" s="231">
        <v>3.0537999999999998</v>
      </c>
      <c r="I396" s="231">
        <v>1.4313</v>
      </c>
      <c r="J396" s="231">
        <v>3.7780999999999998</v>
      </c>
      <c r="K396" s="231">
        <v>1.4215</v>
      </c>
      <c r="L396" s="231">
        <v>2.7178</v>
      </c>
      <c r="M396" s="231">
        <v>1.9728000000000001</v>
      </c>
      <c r="N396" s="231">
        <v>2.2835000000000001</v>
      </c>
      <c r="O396" s="231">
        <v>1.5760000000000001</v>
      </c>
      <c r="P396" s="231">
        <v>0</v>
      </c>
    </row>
    <row r="397" spans="1:16" s="252" customFormat="1" ht="15">
      <c r="A397" s="247">
        <v>54</v>
      </c>
      <c r="B397" s="231">
        <v>0</v>
      </c>
      <c r="C397" s="231">
        <v>0</v>
      </c>
      <c r="D397" s="231">
        <v>5.3606999999999996</v>
      </c>
      <c r="E397" s="231">
        <v>1.4159999999999999</v>
      </c>
      <c r="F397" s="231">
        <v>4.6736000000000004</v>
      </c>
      <c r="G397" s="231">
        <v>1.4198999999999999</v>
      </c>
      <c r="H397" s="231">
        <v>3.0384000000000002</v>
      </c>
      <c r="I397" s="231">
        <v>1.4258</v>
      </c>
      <c r="J397" s="231">
        <v>3.8332000000000002</v>
      </c>
      <c r="K397" s="231">
        <v>1.4140999999999999</v>
      </c>
      <c r="L397" s="231">
        <v>2.6983000000000001</v>
      </c>
      <c r="M397" s="231">
        <v>1.9629000000000001</v>
      </c>
      <c r="N397" s="231">
        <v>2.234</v>
      </c>
      <c r="O397" s="231">
        <v>1.5664</v>
      </c>
      <c r="P397" s="231">
        <v>0</v>
      </c>
    </row>
    <row r="398" spans="1:16" s="252" customFormat="1" ht="15">
      <c r="A398" s="247">
        <v>55</v>
      </c>
      <c r="B398" s="231">
        <v>0</v>
      </c>
      <c r="C398" s="231">
        <v>0</v>
      </c>
      <c r="D398" s="231">
        <v>5.3520000000000003</v>
      </c>
      <c r="E398" s="231">
        <v>1.4131</v>
      </c>
      <c r="F398" s="231">
        <v>4.6048999999999998</v>
      </c>
      <c r="G398" s="231">
        <v>1.4169</v>
      </c>
      <c r="H398" s="231">
        <v>3.0468000000000002</v>
      </c>
      <c r="I398" s="231">
        <v>1.4224000000000001</v>
      </c>
      <c r="J398" s="231">
        <v>3.7046000000000001</v>
      </c>
      <c r="K398" s="231">
        <v>1.4119999999999999</v>
      </c>
      <c r="L398" s="231">
        <v>2.6372</v>
      </c>
      <c r="M398" s="231">
        <v>1.9529000000000001</v>
      </c>
      <c r="N398" s="231">
        <v>2.1972999999999998</v>
      </c>
      <c r="O398" s="231">
        <v>1.5637000000000001</v>
      </c>
      <c r="P398" s="231">
        <v>0</v>
      </c>
    </row>
    <row r="399" spans="1:16" s="252" customFormat="1" ht="15">
      <c r="A399" s="247">
        <v>56</v>
      </c>
      <c r="B399" s="231">
        <v>0</v>
      </c>
      <c r="C399" s="231">
        <v>0</v>
      </c>
      <c r="D399" s="231">
        <v>5.3433000000000002</v>
      </c>
      <c r="E399" s="231">
        <v>1.4103000000000001</v>
      </c>
      <c r="F399" s="231">
        <v>4.5362</v>
      </c>
      <c r="G399" s="231">
        <v>1.4137999999999999</v>
      </c>
      <c r="H399" s="231">
        <v>3.0552999999999999</v>
      </c>
      <c r="I399" s="231">
        <v>1.419</v>
      </c>
      <c r="J399" s="231">
        <v>3.5760999999999998</v>
      </c>
      <c r="K399" s="231">
        <v>1.4098999999999999</v>
      </c>
      <c r="L399" s="231">
        <v>2.5760999999999998</v>
      </c>
      <c r="M399" s="231">
        <v>1.9428000000000001</v>
      </c>
      <c r="N399" s="231">
        <v>2.1606999999999998</v>
      </c>
      <c r="O399" s="231">
        <v>1.5609999999999999</v>
      </c>
      <c r="P399" s="231">
        <v>0</v>
      </c>
    </row>
    <row r="400" spans="1:16" s="252" customFormat="1" ht="15">
      <c r="A400" s="247">
        <v>57</v>
      </c>
      <c r="B400" s="231">
        <v>0</v>
      </c>
      <c r="C400" s="231">
        <v>0</v>
      </c>
      <c r="D400" s="231">
        <v>5.3346999999999998</v>
      </c>
      <c r="E400" s="231">
        <v>1.4074</v>
      </c>
      <c r="F400" s="231">
        <v>4.4675000000000002</v>
      </c>
      <c r="G400" s="231">
        <v>1.4108000000000001</v>
      </c>
      <c r="H400" s="231">
        <v>3.0638000000000001</v>
      </c>
      <c r="I400" s="231">
        <v>1.4157</v>
      </c>
      <c r="J400" s="231">
        <v>3.4474999999999998</v>
      </c>
      <c r="K400" s="231">
        <v>1.4077999999999999</v>
      </c>
      <c r="L400" s="231">
        <v>2.5150999999999999</v>
      </c>
      <c r="M400" s="231">
        <v>1.9328000000000001</v>
      </c>
      <c r="N400" s="231">
        <v>2.1240999999999999</v>
      </c>
      <c r="O400" s="231">
        <v>1.5583</v>
      </c>
      <c r="P400" s="231">
        <v>0</v>
      </c>
    </row>
    <row r="401" spans="1:16" s="252" customFormat="1" ht="15">
      <c r="A401" s="247">
        <v>58</v>
      </c>
      <c r="B401" s="231">
        <v>0</v>
      </c>
      <c r="C401" s="231">
        <v>0</v>
      </c>
      <c r="D401" s="231">
        <v>5.3259999999999996</v>
      </c>
      <c r="E401" s="231">
        <v>1.4045000000000001</v>
      </c>
      <c r="F401" s="231">
        <v>4.3986999999999998</v>
      </c>
      <c r="G401" s="231">
        <v>1.4077999999999999</v>
      </c>
      <c r="H401" s="231">
        <v>3.0722999999999998</v>
      </c>
      <c r="I401" s="231">
        <v>1.4123000000000001</v>
      </c>
      <c r="J401" s="231">
        <v>3.319</v>
      </c>
      <c r="K401" s="231">
        <v>1.4057999999999999</v>
      </c>
      <c r="L401" s="231">
        <v>2.4540000000000002</v>
      </c>
      <c r="M401" s="231">
        <v>1.9228000000000001</v>
      </c>
      <c r="N401" s="231">
        <v>2.0874999999999999</v>
      </c>
      <c r="O401" s="231">
        <v>1.5556000000000001</v>
      </c>
      <c r="P401" s="231">
        <v>0</v>
      </c>
    </row>
    <row r="402" spans="1:16" s="252" customFormat="1" ht="15">
      <c r="A402" s="247">
        <v>59</v>
      </c>
      <c r="B402" s="231">
        <v>0</v>
      </c>
      <c r="C402" s="231">
        <v>0</v>
      </c>
      <c r="D402" s="231">
        <v>5.3173000000000004</v>
      </c>
      <c r="E402" s="231">
        <v>1.4016</v>
      </c>
      <c r="F402" s="231">
        <v>4.33</v>
      </c>
      <c r="G402" s="231">
        <v>1.4047000000000001</v>
      </c>
      <c r="H402" s="231">
        <v>3.0807000000000002</v>
      </c>
      <c r="I402" s="231">
        <v>1.4089</v>
      </c>
      <c r="J402" s="231">
        <v>3.1903999999999999</v>
      </c>
      <c r="K402" s="231">
        <v>1.4036999999999999</v>
      </c>
      <c r="L402" s="231">
        <v>2.3929</v>
      </c>
      <c r="M402" s="231">
        <v>1.9128000000000001</v>
      </c>
      <c r="N402" s="231">
        <v>2.0508000000000002</v>
      </c>
      <c r="O402" s="231">
        <v>1.5528999999999999</v>
      </c>
      <c r="P402" s="231">
        <v>0</v>
      </c>
    </row>
    <row r="403" spans="1:16" s="252" customFormat="1" ht="15">
      <c r="A403" s="247">
        <v>60</v>
      </c>
      <c r="B403" s="231">
        <v>0</v>
      </c>
      <c r="C403" s="231">
        <v>0</v>
      </c>
      <c r="D403" s="231">
        <v>5.3087</v>
      </c>
      <c r="E403" s="231">
        <v>1.3987000000000001</v>
      </c>
      <c r="F403" s="231">
        <v>4.2613000000000003</v>
      </c>
      <c r="G403" s="231">
        <v>1.4016999999999999</v>
      </c>
      <c r="H403" s="231">
        <v>3.0891999999999999</v>
      </c>
      <c r="I403" s="231">
        <v>1.4056</v>
      </c>
      <c r="J403" s="231">
        <v>3.0619000000000001</v>
      </c>
      <c r="K403" s="231">
        <v>1.4016</v>
      </c>
      <c r="L403" s="231">
        <v>2.3319000000000001</v>
      </c>
      <c r="M403" s="231">
        <v>1.9028</v>
      </c>
      <c r="N403" s="231">
        <v>2.0142000000000002</v>
      </c>
      <c r="O403" s="231">
        <v>1.5502</v>
      </c>
      <c r="P403" s="231">
        <v>0</v>
      </c>
    </row>
    <row r="404" spans="1:16" s="252" customFormat="1">
      <c r="A404" s="251"/>
      <c r="B404" s="75"/>
      <c r="C404" s="75"/>
      <c r="D404" s="75"/>
      <c r="E404" s="75"/>
      <c r="F404" s="75"/>
      <c r="G404" s="75"/>
      <c r="H404" s="75"/>
      <c r="I404" s="75"/>
      <c r="J404" s="75"/>
      <c r="K404" s="75"/>
      <c r="L404" s="75"/>
      <c r="M404" s="75"/>
      <c r="N404" s="75"/>
      <c r="O404" s="75"/>
      <c r="P404" s="75"/>
    </row>
    <row r="405" spans="1:16" s="252" customFormat="1">
      <c r="A405" s="73" t="e">
        <v>#N/A</v>
      </c>
      <c r="B405" s="75"/>
      <c r="C405" s="75"/>
      <c r="D405" s="75"/>
      <c r="E405" s="75"/>
      <c r="F405" s="75"/>
      <c r="G405" s="75"/>
      <c r="H405" s="75"/>
      <c r="I405" s="75"/>
      <c r="J405" s="75"/>
      <c r="K405" s="75"/>
      <c r="L405" s="75"/>
      <c r="M405" s="75"/>
      <c r="N405" s="75"/>
      <c r="O405" s="75"/>
      <c r="P405" s="75"/>
    </row>
    <row r="406" spans="1:16" s="250" customFormat="1">
      <c r="A406" s="467" t="s">
        <v>11449</v>
      </c>
      <c r="B406" s="467"/>
      <c r="C406" s="467"/>
      <c r="D406" s="467"/>
      <c r="E406" s="467"/>
      <c r="F406" s="467"/>
      <c r="G406" s="467"/>
      <c r="H406" s="467"/>
      <c r="I406" s="467"/>
      <c r="J406" s="467"/>
      <c r="K406" s="467"/>
      <c r="L406" s="467"/>
      <c r="M406" s="467"/>
      <c r="N406" s="467"/>
      <c r="O406" s="467"/>
      <c r="P406" s="467"/>
    </row>
    <row r="407" spans="1:16" s="252" customFormat="1">
      <c r="A407" s="471" t="s">
        <v>10048</v>
      </c>
      <c r="B407" s="471"/>
      <c r="C407" s="471"/>
      <c r="D407" s="471"/>
      <c r="E407" s="471"/>
      <c r="F407" s="471"/>
      <c r="G407" s="471"/>
      <c r="H407" s="471"/>
      <c r="I407" s="471"/>
      <c r="J407" s="471"/>
      <c r="K407" s="471"/>
      <c r="L407" s="471"/>
      <c r="M407" s="471"/>
      <c r="N407" s="471"/>
      <c r="O407" s="471"/>
      <c r="P407" s="471"/>
    </row>
    <row r="408" spans="1:16" s="252" customFormat="1">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s="252" customFormat="1">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s="252" customFormat="1" ht="15">
      <c r="A410" s="247">
        <v>0</v>
      </c>
      <c r="B410" s="231">
        <v>0</v>
      </c>
      <c r="C410" s="231">
        <v>0</v>
      </c>
      <c r="D410" s="231">
        <v>16.743400000000001</v>
      </c>
      <c r="E410" s="231">
        <v>7.5609000000000002</v>
      </c>
      <c r="F410" s="231">
        <v>22.225100000000001</v>
      </c>
      <c r="G410" s="231">
        <v>7.1074999999999999</v>
      </c>
      <c r="H410" s="231">
        <v>26.782499999999999</v>
      </c>
      <c r="I410" s="231">
        <v>7.0237999999999996</v>
      </c>
      <c r="J410" s="231">
        <v>32.288699999999999</v>
      </c>
      <c r="K410" s="231">
        <v>7.1055999999999999</v>
      </c>
      <c r="L410" s="231">
        <v>16.366800000000001</v>
      </c>
      <c r="M410" s="231">
        <v>14.0616</v>
      </c>
      <c r="N410" s="231">
        <v>0</v>
      </c>
      <c r="O410" s="231">
        <v>0</v>
      </c>
      <c r="P410" s="231">
        <v>0</v>
      </c>
    </row>
    <row r="411" spans="1:16" s="252" customFormat="1" ht="15">
      <c r="A411" s="247">
        <v>1</v>
      </c>
      <c r="B411" s="231">
        <v>0</v>
      </c>
      <c r="C411" s="231">
        <v>0</v>
      </c>
      <c r="D411" s="231">
        <v>14.882999999999999</v>
      </c>
      <c r="E411" s="231">
        <v>6.7207999999999997</v>
      </c>
      <c r="F411" s="231">
        <v>19.755600000000001</v>
      </c>
      <c r="G411" s="231">
        <v>6.3178000000000001</v>
      </c>
      <c r="H411" s="231">
        <v>23.806699999999999</v>
      </c>
      <c r="I411" s="231">
        <v>6.2434000000000003</v>
      </c>
      <c r="J411" s="231">
        <v>28.701000000000001</v>
      </c>
      <c r="K411" s="231">
        <v>6.3160999999999996</v>
      </c>
      <c r="L411" s="231">
        <v>14.548299999999999</v>
      </c>
      <c r="M411" s="231">
        <v>12.4992</v>
      </c>
      <c r="N411" s="231">
        <v>0</v>
      </c>
      <c r="O411" s="231">
        <v>0</v>
      </c>
      <c r="P411" s="231">
        <v>0</v>
      </c>
    </row>
    <row r="412" spans="1:16" s="252" customFormat="1" ht="15">
      <c r="A412" s="247">
        <v>2</v>
      </c>
      <c r="B412" s="231">
        <v>0</v>
      </c>
      <c r="C412" s="231">
        <v>0</v>
      </c>
      <c r="D412" s="231">
        <v>13.022600000000001</v>
      </c>
      <c r="E412" s="231">
        <v>5.8807</v>
      </c>
      <c r="F412" s="231">
        <v>17.286200000000001</v>
      </c>
      <c r="G412" s="231">
        <v>5.5281000000000002</v>
      </c>
      <c r="H412" s="231">
        <v>20.8309</v>
      </c>
      <c r="I412" s="231">
        <v>5.4630000000000001</v>
      </c>
      <c r="J412" s="231">
        <v>25.113399999999999</v>
      </c>
      <c r="K412" s="231">
        <v>5.5266000000000002</v>
      </c>
      <c r="L412" s="231">
        <v>12.729799999999999</v>
      </c>
      <c r="M412" s="231">
        <v>10.9368</v>
      </c>
      <c r="N412" s="231">
        <v>0</v>
      </c>
      <c r="O412" s="231">
        <v>0</v>
      </c>
      <c r="P412" s="231">
        <v>0</v>
      </c>
    </row>
    <row r="413" spans="1:16" s="252" customFormat="1" ht="15">
      <c r="A413" s="247">
        <v>3</v>
      </c>
      <c r="B413" s="231">
        <v>0</v>
      </c>
      <c r="C413" s="231">
        <v>0</v>
      </c>
      <c r="D413" s="231">
        <v>11.1622</v>
      </c>
      <c r="E413" s="231">
        <v>5.0406000000000004</v>
      </c>
      <c r="F413" s="231">
        <v>14.816700000000001</v>
      </c>
      <c r="G413" s="231">
        <v>4.7384000000000004</v>
      </c>
      <c r="H413" s="231">
        <v>17.855</v>
      </c>
      <c r="I413" s="231">
        <v>4.6825999999999999</v>
      </c>
      <c r="J413" s="231">
        <v>21.5258</v>
      </c>
      <c r="K413" s="231">
        <v>4.7370999999999999</v>
      </c>
      <c r="L413" s="231">
        <v>10.911199999999999</v>
      </c>
      <c r="M413" s="231">
        <v>9.3743999999999996</v>
      </c>
      <c r="N413" s="231">
        <v>0</v>
      </c>
      <c r="O413" s="231">
        <v>0</v>
      </c>
      <c r="P413" s="231">
        <v>0</v>
      </c>
    </row>
    <row r="414" spans="1:16" s="252" customFormat="1" ht="15">
      <c r="A414" s="247">
        <v>4</v>
      </c>
      <c r="B414" s="231">
        <v>0</v>
      </c>
      <c r="C414" s="231">
        <v>0</v>
      </c>
      <c r="D414" s="231">
        <v>9.3018999999999998</v>
      </c>
      <c r="E414" s="231">
        <v>4.2004999999999999</v>
      </c>
      <c r="F414" s="231">
        <v>12.347300000000001</v>
      </c>
      <c r="G414" s="231">
        <v>3.9485999999999999</v>
      </c>
      <c r="H414" s="231">
        <v>14.879200000000001</v>
      </c>
      <c r="I414" s="231">
        <v>3.9020999999999999</v>
      </c>
      <c r="J414" s="231">
        <v>17.938199999999998</v>
      </c>
      <c r="K414" s="231">
        <v>3.9476</v>
      </c>
      <c r="L414" s="231">
        <v>9.0927000000000007</v>
      </c>
      <c r="M414" s="231">
        <v>7.8120000000000003</v>
      </c>
      <c r="N414" s="231">
        <v>0</v>
      </c>
      <c r="O414" s="231">
        <v>0</v>
      </c>
      <c r="P414" s="231">
        <v>0</v>
      </c>
    </row>
    <row r="415" spans="1:16" s="252" customFormat="1" ht="15">
      <c r="A415" s="247">
        <v>5</v>
      </c>
      <c r="B415" s="231">
        <v>0</v>
      </c>
      <c r="C415" s="231">
        <v>0</v>
      </c>
      <c r="D415" s="231">
        <v>7.4414999999999996</v>
      </c>
      <c r="E415" s="231">
        <v>3.3603999999999998</v>
      </c>
      <c r="F415" s="231">
        <v>9.8778000000000006</v>
      </c>
      <c r="G415" s="231">
        <v>3.1589</v>
      </c>
      <c r="H415" s="231">
        <v>11.9033</v>
      </c>
      <c r="I415" s="231">
        <v>3.1217000000000001</v>
      </c>
      <c r="J415" s="231">
        <v>14.3505</v>
      </c>
      <c r="K415" s="231">
        <v>3.1579999999999999</v>
      </c>
      <c r="L415" s="231">
        <v>7.2740999999999998</v>
      </c>
      <c r="M415" s="231">
        <v>6.2496</v>
      </c>
      <c r="N415" s="231">
        <v>0</v>
      </c>
      <c r="O415" s="231">
        <v>0</v>
      </c>
      <c r="P415" s="231">
        <v>0</v>
      </c>
    </row>
    <row r="416" spans="1:16" s="252" customFormat="1" ht="15">
      <c r="A416" s="247">
        <v>6</v>
      </c>
      <c r="B416" s="231">
        <v>0</v>
      </c>
      <c r="C416" s="231">
        <v>0</v>
      </c>
      <c r="D416" s="231">
        <v>5.5811000000000002</v>
      </c>
      <c r="E416" s="231">
        <v>2.5203000000000002</v>
      </c>
      <c r="F416" s="231">
        <v>7.4084000000000003</v>
      </c>
      <c r="G416" s="231">
        <v>2.3692000000000002</v>
      </c>
      <c r="H416" s="231">
        <v>8.9275000000000002</v>
      </c>
      <c r="I416" s="231">
        <v>2.3412999999999999</v>
      </c>
      <c r="J416" s="231">
        <v>10.7629</v>
      </c>
      <c r="K416" s="231">
        <v>2.3685</v>
      </c>
      <c r="L416" s="231">
        <v>5.4555999999999996</v>
      </c>
      <c r="M416" s="231">
        <v>4.6871999999999998</v>
      </c>
      <c r="N416" s="231">
        <v>0</v>
      </c>
      <c r="O416" s="231">
        <v>0</v>
      </c>
      <c r="P416" s="231">
        <v>0</v>
      </c>
    </row>
    <row r="417" spans="1:16" s="252" customFormat="1" ht="15">
      <c r="A417" s="247">
        <v>7</v>
      </c>
      <c r="B417" s="231">
        <v>0</v>
      </c>
      <c r="C417" s="231">
        <v>0</v>
      </c>
      <c r="D417" s="231">
        <v>5.4644000000000004</v>
      </c>
      <c r="E417" s="231">
        <v>2.4502999999999999</v>
      </c>
      <c r="F417" s="231">
        <v>7.0898000000000003</v>
      </c>
      <c r="G417" s="231">
        <v>2.3033999999999999</v>
      </c>
      <c r="H417" s="231">
        <v>8.5451999999999995</v>
      </c>
      <c r="I417" s="231">
        <v>2.2761999999999998</v>
      </c>
      <c r="J417" s="231">
        <v>10.323600000000001</v>
      </c>
      <c r="K417" s="231">
        <v>2.3027000000000002</v>
      </c>
      <c r="L417" s="231">
        <v>5.4077000000000002</v>
      </c>
      <c r="M417" s="231">
        <v>4.5570000000000004</v>
      </c>
      <c r="N417" s="231">
        <v>0</v>
      </c>
      <c r="O417" s="231">
        <v>0</v>
      </c>
      <c r="P417" s="231">
        <v>0</v>
      </c>
    </row>
    <row r="418" spans="1:16" s="252" customFormat="1" ht="15">
      <c r="A418" s="247">
        <v>8</v>
      </c>
      <c r="B418" s="231">
        <v>0</v>
      </c>
      <c r="C418" s="231">
        <v>0</v>
      </c>
      <c r="D418" s="231">
        <v>5.3476999999999997</v>
      </c>
      <c r="E418" s="231">
        <v>2.3803000000000001</v>
      </c>
      <c r="F418" s="231">
        <v>6.7712000000000003</v>
      </c>
      <c r="G418" s="231">
        <v>2.2376</v>
      </c>
      <c r="H418" s="231">
        <v>8.1629000000000005</v>
      </c>
      <c r="I418" s="231">
        <v>2.2111999999999998</v>
      </c>
      <c r="J418" s="231">
        <v>9.8843999999999994</v>
      </c>
      <c r="K418" s="231">
        <v>2.2368999999999999</v>
      </c>
      <c r="L418" s="231">
        <v>5.3597999999999999</v>
      </c>
      <c r="M418" s="231">
        <v>4.4268000000000001</v>
      </c>
      <c r="N418" s="231">
        <v>0</v>
      </c>
      <c r="O418" s="231">
        <v>0</v>
      </c>
      <c r="P418" s="231">
        <v>0</v>
      </c>
    </row>
    <row r="419" spans="1:16" s="252" customFormat="1" ht="15">
      <c r="A419" s="247">
        <v>9</v>
      </c>
      <c r="B419" s="231">
        <v>0</v>
      </c>
      <c r="C419" s="231">
        <v>0</v>
      </c>
      <c r="D419" s="231">
        <v>5.2309000000000001</v>
      </c>
      <c r="E419" s="231">
        <v>2.3102999999999998</v>
      </c>
      <c r="F419" s="231">
        <v>6.4526000000000003</v>
      </c>
      <c r="G419" s="231">
        <v>2.1717</v>
      </c>
      <c r="H419" s="231">
        <v>7.7805999999999997</v>
      </c>
      <c r="I419" s="231">
        <v>2.1461999999999999</v>
      </c>
      <c r="J419" s="231">
        <v>9.4451000000000001</v>
      </c>
      <c r="K419" s="231">
        <v>2.1711999999999998</v>
      </c>
      <c r="L419" s="231">
        <v>5.3118999999999996</v>
      </c>
      <c r="M419" s="231">
        <v>4.2965999999999998</v>
      </c>
      <c r="N419" s="231">
        <v>0</v>
      </c>
      <c r="O419" s="231">
        <v>0</v>
      </c>
      <c r="P419" s="231">
        <v>0</v>
      </c>
    </row>
    <row r="420" spans="1:16" s="252" customFormat="1" ht="15">
      <c r="A420" s="247">
        <v>10</v>
      </c>
      <c r="B420" s="231">
        <v>0</v>
      </c>
      <c r="C420" s="231">
        <v>0</v>
      </c>
      <c r="D420" s="231">
        <v>5.1142000000000003</v>
      </c>
      <c r="E420" s="231">
        <v>2.2403</v>
      </c>
      <c r="F420" s="231">
        <v>6.1340000000000003</v>
      </c>
      <c r="G420" s="231">
        <v>2.1059000000000001</v>
      </c>
      <c r="H420" s="231">
        <v>7.3982999999999999</v>
      </c>
      <c r="I420" s="231">
        <v>2.0811000000000002</v>
      </c>
      <c r="J420" s="231">
        <v>9.0058000000000007</v>
      </c>
      <c r="K420" s="231">
        <v>2.1053999999999999</v>
      </c>
      <c r="L420" s="231">
        <v>5.2641</v>
      </c>
      <c r="M420" s="231">
        <v>4.1664000000000003</v>
      </c>
      <c r="N420" s="231">
        <v>0</v>
      </c>
      <c r="O420" s="231">
        <v>0</v>
      </c>
      <c r="P420" s="231">
        <v>0</v>
      </c>
    </row>
    <row r="421" spans="1:16" s="252" customFormat="1" ht="15">
      <c r="A421" s="247">
        <v>11</v>
      </c>
      <c r="B421" s="231">
        <v>0</v>
      </c>
      <c r="C421" s="231">
        <v>0</v>
      </c>
      <c r="D421" s="231">
        <v>4.9974999999999996</v>
      </c>
      <c r="E421" s="231">
        <v>2.1703000000000001</v>
      </c>
      <c r="F421" s="231">
        <v>5.8154000000000003</v>
      </c>
      <c r="G421" s="231">
        <v>2.0400999999999998</v>
      </c>
      <c r="H421" s="231">
        <v>7.016</v>
      </c>
      <c r="I421" s="231">
        <v>2.0160999999999998</v>
      </c>
      <c r="J421" s="231">
        <v>8.5664999999999996</v>
      </c>
      <c r="K421" s="231">
        <v>2.0396000000000001</v>
      </c>
      <c r="L421" s="231">
        <v>5.2161999999999997</v>
      </c>
      <c r="M421" s="231">
        <v>4.0362</v>
      </c>
      <c r="N421" s="231">
        <v>0</v>
      </c>
      <c r="O421" s="231">
        <v>0</v>
      </c>
      <c r="P421" s="231">
        <v>0</v>
      </c>
    </row>
    <row r="422" spans="1:16" s="252" customFormat="1" ht="15">
      <c r="A422" s="247">
        <v>12</v>
      </c>
      <c r="B422" s="231">
        <v>0</v>
      </c>
      <c r="C422" s="231">
        <v>0</v>
      </c>
      <c r="D422" s="231">
        <v>4.8807</v>
      </c>
      <c r="E422" s="231">
        <v>2.1002999999999998</v>
      </c>
      <c r="F422" s="231">
        <v>5.4968000000000004</v>
      </c>
      <c r="G422" s="231">
        <v>1.9742999999999999</v>
      </c>
      <c r="H422" s="231">
        <v>6.6337999999999999</v>
      </c>
      <c r="I422" s="231">
        <v>1.9511000000000001</v>
      </c>
      <c r="J422" s="231">
        <v>8.1273</v>
      </c>
      <c r="K422" s="231">
        <v>1.9738</v>
      </c>
      <c r="L422" s="231">
        <v>5.1683000000000003</v>
      </c>
      <c r="M422" s="231">
        <v>3.9060000000000001</v>
      </c>
      <c r="N422" s="231">
        <v>0</v>
      </c>
      <c r="O422" s="231">
        <v>0</v>
      </c>
      <c r="P422" s="231">
        <v>0</v>
      </c>
    </row>
    <row r="423" spans="1:16" s="252" customFormat="1" ht="15">
      <c r="A423" s="247">
        <v>13</v>
      </c>
      <c r="B423" s="231">
        <v>0</v>
      </c>
      <c r="C423" s="231">
        <v>0</v>
      </c>
      <c r="D423" s="231">
        <v>4.7640000000000002</v>
      </c>
      <c r="E423" s="231">
        <v>2.0301999999999998</v>
      </c>
      <c r="F423" s="231">
        <v>5.1782000000000004</v>
      </c>
      <c r="G423" s="231">
        <v>1.9085000000000001</v>
      </c>
      <c r="H423" s="231">
        <v>6.2515000000000001</v>
      </c>
      <c r="I423" s="231">
        <v>1.8859999999999999</v>
      </c>
      <c r="J423" s="231">
        <v>7.6879999999999997</v>
      </c>
      <c r="K423" s="231">
        <v>1.9079999999999999</v>
      </c>
      <c r="L423" s="231">
        <v>5.1204000000000001</v>
      </c>
      <c r="M423" s="231">
        <v>3.7757999999999998</v>
      </c>
      <c r="N423" s="231">
        <v>0</v>
      </c>
      <c r="O423" s="231">
        <v>0</v>
      </c>
      <c r="P423" s="231">
        <v>0</v>
      </c>
    </row>
    <row r="424" spans="1:16" s="252" customFormat="1" ht="15">
      <c r="A424" s="247">
        <v>14</v>
      </c>
      <c r="B424" s="231">
        <v>0</v>
      </c>
      <c r="C424" s="231">
        <v>0</v>
      </c>
      <c r="D424" s="231">
        <v>4.6473000000000004</v>
      </c>
      <c r="E424" s="231">
        <v>1.9601999999999999</v>
      </c>
      <c r="F424" s="231">
        <v>4.8596000000000004</v>
      </c>
      <c r="G424" s="231">
        <v>1.8427</v>
      </c>
      <c r="H424" s="231">
        <v>5.8692000000000002</v>
      </c>
      <c r="I424" s="231">
        <v>1.821</v>
      </c>
      <c r="J424" s="231">
        <v>7.2487000000000004</v>
      </c>
      <c r="K424" s="231">
        <v>1.8422000000000001</v>
      </c>
      <c r="L424" s="231">
        <v>5.0724999999999998</v>
      </c>
      <c r="M424" s="231">
        <v>3.6456</v>
      </c>
      <c r="N424" s="231">
        <v>0</v>
      </c>
      <c r="O424" s="231">
        <v>0</v>
      </c>
      <c r="P424" s="231">
        <v>0</v>
      </c>
    </row>
    <row r="425" spans="1:16" s="252" customFormat="1" ht="15">
      <c r="A425" s="247">
        <v>15</v>
      </c>
      <c r="B425" s="231">
        <v>0</v>
      </c>
      <c r="C425" s="231">
        <v>0</v>
      </c>
      <c r="D425" s="231">
        <v>4.5305</v>
      </c>
      <c r="E425" s="231">
        <v>1.8902000000000001</v>
      </c>
      <c r="F425" s="231">
        <v>4.5410000000000004</v>
      </c>
      <c r="G425" s="231">
        <v>1.7768999999999999</v>
      </c>
      <c r="H425" s="231">
        <v>5.4869000000000003</v>
      </c>
      <c r="I425" s="231">
        <v>1.756</v>
      </c>
      <c r="J425" s="231">
        <v>6.8094999999999999</v>
      </c>
      <c r="K425" s="231">
        <v>1.7764</v>
      </c>
      <c r="L425" s="231">
        <v>5.0246000000000004</v>
      </c>
      <c r="M425" s="231">
        <v>3.5154000000000001</v>
      </c>
      <c r="N425" s="231">
        <v>0</v>
      </c>
      <c r="O425" s="231">
        <v>0</v>
      </c>
      <c r="P425" s="231">
        <v>0</v>
      </c>
    </row>
    <row r="426" spans="1:16" s="252" customFormat="1" ht="15">
      <c r="A426" s="247">
        <v>16</v>
      </c>
      <c r="B426" s="231">
        <v>0</v>
      </c>
      <c r="C426" s="231">
        <v>0</v>
      </c>
      <c r="D426" s="231">
        <v>4.4138000000000002</v>
      </c>
      <c r="E426" s="231">
        <v>1.8202</v>
      </c>
      <c r="F426" s="231">
        <v>4.2224000000000004</v>
      </c>
      <c r="G426" s="231">
        <v>1.7111000000000001</v>
      </c>
      <c r="H426" s="231">
        <v>5.1045999999999996</v>
      </c>
      <c r="I426" s="231">
        <v>1.6909000000000001</v>
      </c>
      <c r="J426" s="231">
        <v>6.3701999999999996</v>
      </c>
      <c r="K426" s="231">
        <v>1.7105999999999999</v>
      </c>
      <c r="L426" s="231">
        <v>4.9767000000000001</v>
      </c>
      <c r="M426" s="231">
        <v>3.3852000000000002</v>
      </c>
      <c r="N426" s="231">
        <v>0</v>
      </c>
      <c r="O426" s="231">
        <v>0</v>
      </c>
      <c r="P426" s="231">
        <v>0</v>
      </c>
    </row>
    <row r="427" spans="1:16" s="252" customFormat="1" ht="15">
      <c r="A427" s="247">
        <v>17</v>
      </c>
      <c r="B427" s="231">
        <v>0</v>
      </c>
      <c r="C427" s="231">
        <v>0</v>
      </c>
      <c r="D427" s="231">
        <v>4.2971000000000004</v>
      </c>
      <c r="E427" s="231">
        <v>1.7502</v>
      </c>
      <c r="F427" s="231">
        <v>3.9037999999999999</v>
      </c>
      <c r="G427" s="231">
        <v>1.6453</v>
      </c>
      <c r="H427" s="231">
        <v>4.7222999999999997</v>
      </c>
      <c r="I427" s="231">
        <v>1.6258999999999999</v>
      </c>
      <c r="J427" s="231">
        <v>5.9309000000000003</v>
      </c>
      <c r="K427" s="231">
        <v>1.6448</v>
      </c>
      <c r="L427" s="231">
        <v>4.9287999999999998</v>
      </c>
      <c r="M427" s="231">
        <v>3.2549999999999999</v>
      </c>
      <c r="N427" s="231">
        <v>0</v>
      </c>
      <c r="O427" s="231">
        <v>0</v>
      </c>
      <c r="P427" s="231">
        <v>0</v>
      </c>
    </row>
    <row r="428" spans="1:16" s="252" customFormat="1" ht="15">
      <c r="A428" s="247">
        <v>18</v>
      </c>
      <c r="B428" s="231">
        <v>0</v>
      </c>
      <c r="C428" s="231">
        <v>0</v>
      </c>
      <c r="D428" s="231">
        <v>4.1803999999999997</v>
      </c>
      <c r="E428" s="231">
        <v>1.6801999999999999</v>
      </c>
      <c r="F428" s="231">
        <v>3.5851999999999999</v>
      </c>
      <c r="G428" s="231">
        <v>1.5794999999999999</v>
      </c>
      <c r="H428" s="231">
        <v>4.34</v>
      </c>
      <c r="I428" s="231">
        <v>1.5609</v>
      </c>
      <c r="J428" s="231">
        <v>5.4916999999999998</v>
      </c>
      <c r="K428" s="231">
        <v>1.579</v>
      </c>
      <c r="L428" s="231">
        <v>4.8810000000000002</v>
      </c>
      <c r="M428" s="231">
        <v>3.1248</v>
      </c>
      <c r="N428" s="231">
        <v>5.3231999999999999</v>
      </c>
      <c r="O428" s="231">
        <v>2.8841999999999999</v>
      </c>
      <c r="P428" s="231">
        <v>0</v>
      </c>
    </row>
    <row r="429" spans="1:16" s="252" customFormat="1" ht="15">
      <c r="A429" s="247">
        <v>19</v>
      </c>
      <c r="B429" s="231">
        <v>0</v>
      </c>
      <c r="C429" s="231">
        <v>0</v>
      </c>
      <c r="D429" s="231">
        <v>4.5789</v>
      </c>
      <c r="E429" s="231">
        <v>1.6698</v>
      </c>
      <c r="F429" s="231">
        <v>3.5651000000000002</v>
      </c>
      <c r="G429" s="231">
        <v>1.5728</v>
      </c>
      <c r="H429" s="231">
        <v>4.2537000000000003</v>
      </c>
      <c r="I429" s="231">
        <v>1.5572999999999999</v>
      </c>
      <c r="J429" s="231">
        <v>5.3051000000000004</v>
      </c>
      <c r="K429" s="231">
        <v>1.5779000000000001</v>
      </c>
      <c r="L429" s="231">
        <v>4.7343000000000002</v>
      </c>
      <c r="M429" s="231">
        <v>3.0535000000000001</v>
      </c>
      <c r="N429" s="231">
        <v>5.1753</v>
      </c>
      <c r="O429" s="231">
        <v>2.8039999999999998</v>
      </c>
      <c r="P429" s="231">
        <v>0</v>
      </c>
    </row>
    <row r="430" spans="1:16" s="252" customFormat="1" ht="15">
      <c r="A430" s="247">
        <v>20</v>
      </c>
      <c r="B430" s="231">
        <v>0</v>
      </c>
      <c r="C430" s="231">
        <v>0</v>
      </c>
      <c r="D430" s="231">
        <v>4.9775</v>
      </c>
      <c r="E430" s="231">
        <v>1.6594</v>
      </c>
      <c r="F430" s="231">
        <v>3.5449999999999999</v>
      </c>
      <c r="G430" s="231">
        <v>1.5661</v>
      </c>
      <c r="H430" s="231">
        <v>4.1673</v>
      </c>
      <c r="I430" s="231">
        <v>1.5537000000000001</v>
      </c>
      <c r="J430" s="231">
        <v>5.1185</v>
      </c>
      <c r="K430" s="231">
        <v>1.5768</v>
      </c>
      <c r="L430" s="231">
        <v>4.5876999999999999</v>
      </c>
      <c r="M430" s="231">
        <v>2.9821</v>
      </c>
      <c r="N430" s="231">
        <v>5.0274999999999999</v>
      </c>
      <c r="O430" s="231">
        <v>2.7239</v>
      </c>
      <c r="P430" s="231">
        <v>0</v>
      </c>
    </row>
    <row r="431" spans="1:16" s="252" customFormat="1" ht="15">
      <c r="A431" s="247">
        <v>21</v>
      </c>
      <c r="B431" s="231">
        <v>0</v>
      </c>
      <c r="C431" s="231">
        <v>0</v>
      </c>
      <c r="D431" s="231">
        <v>5.9137000000000004</v>
      </c>
      <c r="E431" s="231">
        <v>1.8138000000000001</v>
      </c>
      <c r="F431" s="231">
        <v>3.8773</v>
      </c>
      <c r="G431" s="231">
        <v>1.7153</v>
      </c>
      <c r="H431" s="231">
        <v>4.4890999999999996</v>
      </c>
      <c r="I431" s="231">
        <v>1.7051000000000001</v>
      </c>
      <c r="J431" s="231">
        <v>5.4250999999999996</v>
      </c>
      <c r="K431" s="231">
        <v>1.7333000000000001</v>
      </c>
      <c r="L431" s="231">
        <v>4.8852000000000002</v>
      </c>
      <c r="M431" s="231">
        <v>3.2019000000000002</v>
      </c>
      <c r="N431" s="231">
        <v>5.3676000000000004</v>
      </c>
      <c r="O431" s="231">
        <v>2.9081999999999999</v>
      </c>
      <c r="P431" s="231">
        <v>0</v>
      </c>
    </row>
    <row r="432" spans="1:16" s="252" customFormat="1" ht="15">
      <c r="A432" s="247">
        <v>22</v>
      </c>
      <c r="B432" s="231">
        <v>0</v>
      </c>
      <c r="C432" s="231">
        <v>0</v>
      </c>
      <c r="D432" s="231">
        <v>6.3521000000000001</v>
      </c>
      <c r="E432" s="231">
        <v>1.8024</v>
      </c>
      <c r="F432" s="231">
        <v>3.8552</v>
      </c>
      <c r="G432" s="231">
        <v>1.708</v>
      </c>
      <c r="H432" s="231">
        <v>4.3940999999999999</v>
      </c>
      <c r="I432" s="231">
        <v>1.7012</v>
      </c>
      <c r="J432" s="231">
        <v>5.2199</v>
      </c>
      <c r="K432" s="231">
        <v>1.7321</v>
      </c>
      <c r="L432" s="231">
        <v>4.7240000000000002</v>
      </c>
      <c r="M432" s="231">
        <v>3.1234000000000002</v>
      </c>
      <c r="N432" s="231">
        <v>5.2049000000000003</v>
      </c>
      <c r="O432" s="231">
        <v>2.8201000000000001</v>
      </c>
      <c r="P432" s="231">
        <v>0</v>
      </c>
    </row>
    <row r="433" spans="1:16" s="252" customFormat="1" ht="15">
      <c r="A433" s="247">
        <v>23</v>
      </c>
      <c r="B433" s="231">
        <v>0</v>
      </c>
      <c r="C433" s="231">
        <v>0</v>
      </c>
      <c r="D433" s="231">
        <v>6.7904999999999998</v>
      </c>
      <c r="E433" s="231">
        <v>1.7908999999999999</v>
      </c>
      <c r="F433" s="231">
        <v>3.8331</v>
      </c>
      <c r="G433" s="231">
        <v>1.7005999999999999</v>
      </c>
      <c r="H433" s="231">
        <v>4.2991000000000001</v>
      </c>
      <c r="I433" s="231">
        <v>1.6973</v>
      </c>
      <c r="J433" s="231">
        <v>5.0147000000000004</v>
      </c>
      <c r="K433" s="231">
        <v>1.7309000000000001</v>
      </c>
      <c r="L433" s="231">
        <v>4.5627000000000004</v>
      </c>
      <c r="M433" s="231">
        <v>3.0449000000000002</v>
      </c>
      <c r="N433" s="231">
        <v>5.0423</v>
      </c>
      <c r="O433" s="231">
        <v>2.7319</v>
      </c>
      <c r="P433" s="231">
        <v>0</v>
      </c>
    </row>
    <row r="434" spans="1:16" s="252" customFormat="1" ht="15">
      <c r="A434" s="247">
        <v>24</v>
      </c>
      <c r="B434" s="231">
        <v>0</v>
      </c>
      <c r="C434" s="231">
        <v>0</v>
      </c>
      <c r="D434" s="231">
        <v>7.2290000000000001</v>
      </c>
      <c r="E434" s="231">
        <v>1.7795000000000001</v>
      </c>
      <c r="F434" s="231">
        <v>3.8109999999999999</v>
      </c>
      <c r="G434" s="231">
        <v>1.6933</v>
      </c>
      <c r="H434" s="231">
        <v>4.2042000000000002</v>
      </c>
      <c r="I434" s="231">
        <v>1.6934</v>
      </c>
      <c r="J434" s="231">
        <v>4.8094000000000001</v>
      </c>
      <c r="K434" s="231">
        <v>1.7297</v>
      </c>
      <c r="L434" s="231">
        <v>4.4013999999999998</v>
      </c>
      <c r="M434" s="231">
        <v>2.9664999999999999</v>
      </c>
      <c r="N434" s="231">
        <v>4.8795999999999999</v>
      </c>
      <c r="O434" s="231">
        <v>2.6438000000000001</v>
      </c>
      <c r="P434" s="231">
        <v>0</v>
      </c>
    </row>
    <row r="435" spans="1:16" s="252" customFormat="1" ht="15">
      <c r="A435" s="247">
        <v>25</v>
      </c>
      <c r="B435" s="231">
        <v>0</v>
      </c>
      <c r="C435" s="231">
        <v>0</v>
      </c>
      <c r="D435" s="231">
        <v>7.6673999999999998</v>
      </c>
      <c r="E435" s="231">
        <v>1.768</v>
      </c>
      <c r="F435" s="231">
        <v>3.7888999999999999</v>
      </c>
      <c r="G435" s="231">
        <v>1.6859</v>
      </c>
      <c r="H435" s="231">
        <v>4.1092000000000004</v>
      </c>
      <c r="I435" s="231">
        <v>1.6894</v>
      </c>
      <c r="J435" s="231">
        <v>4.6041999999999996</v>
      </c>
      <c r="K435" s="231">
        <v>1.7284999999999999</v>
      </c>
      <c r="L435" s="231">
        <v>4.2401</v>
      </c>
      <c r="M435" s="231">
        <v>2.8879999999999999</v>
      </c>
      <c r="N435" s="231">
        <v>4.7168999999999999</v>
      </c>
      <c r="O435" s="231">
        <v>2.5556999999999999</v>
      </c>
      <c r="P435" s="231">
        <v>0</v>
      </c>
    </row>
    <row r="436" spans="1:16" s="252" customFormat="1" ht="15">
      <c r="A436" s="247">
        <v>26</v>
      </c>
      <c r="B436" s="231">
        <v>0</v>
      </c>
      <c r="C436" s="231">
        <v>0</v>
      </c>
      <c r="D436" s="231">
        <v>8.1058000000000003</v>
      </c>
      <c r="E436" s="231">
        <v>1.7565999999999999</v>
      </c>
      <c r="F436" s="231">
        <v>3.7667999999999999</v>
      </c>
      <c r="G436" s="231">
        <v>1.6785000000000001</v>
      </c>
      <c r="H436" s="231">
        <v>4.0141999999999998</v>
      </c>
      <c r="I436" s="231">
        <v>1.6855</v>
      </c>
      <c r="J436" s="231">
        <v>4.399</v>
      </c>
      <c r="K436" s="231">
        <v>1.7273000000000001</v>
      </c>
      <c r="L436" s="231">
        <v>4.0789</v>
      </c>
      <c r="M436" s="231">
        <v>2.8094999999999999</v>
      </c>
      <c r="N436" s="231">
        <v>4.5542999999999996</v>
      </c>
      <c r="O436" s="231">
        <v>2.4676</v>
      </c>
      <c r="P436" s="231">
        <v>0</v>
      </c>
    </row>
    <row r="437" spans="1:16" s="252" customFormat="1" ht="15">
      <c r="A437" s="247">
        <v>27</v>
      </c>
      <c r="B437" s="231">
        <v>0</v>
      </c>
      <c r="C437" s="231">
        <v>0</v>
      </c>
      <c r="D437" s="231">
        <v>8.5442</v>
      </c>
      <c r="E437" s="231">
        <v>1.7451000000000001</v>
      </c>
      <c r="F437" s="231">
        <v>3.7446999999999999</v>
      </c>
      <c r="G437" s="231">
        <v>1.6712</v>
      </c>
      <c r="H437" s="231">
        <v>3.9192999999999998</v>
      </c>
      <c r="I437" s="231">
        <v>1.6816</v>
      </c>
      <c r="J437" s="231">
        <v>4.1938000000000004</v>
      </c>
      <c r="K437" s="231">
        <v>1.726</v>
      </c>
      <c r="L437" s="231">
        <v>3.9176000000000002</v>
      </c>
      <c r="M437" s="231">
        <v>2.7311000000000001</v>
      </c>
      <c r="N437" s="231">
        <v>4.3916000000000004</v>
      </c>
      <c r="O437" s="231">
        <v>2.3794</v>
      </c>
      <c r="P437" s="231">
        <v>0</v>
      </c>
    </row>
    <row r="438" spans="1:16" s="252" customFormat="1" ht="15">
      <c r="A438" s="247">
        <v>28</v>
      </c>
      <c r="B438" s="231">
        <v>0</v>
      </c>
      <c r="C438" s="231">
        <v>0</v>
      </c>
      <c r="D438" s="231">
        <v>8.9826999999999995</v>
      </c>
      <c r="E438" s="231">
        <v>1.7336</v>
      </c>
      <c r="F438" s="231">
        <v>3.7225999999999999</v>
      </c>
      <c r="G438" s="231">
        <v>1.6637999999999999</v>
      </c>
      <c r="H438" s="231">
        <v>3.8243</v>
      </c>
      <c r="I438" s="231">
        <v>1.6776</v>
      </c>
      <c r="J438" s="231">
        <v>3.9885000000000002</v>
      </c>
      <c r="K438" s="231">
        <v>1.7248000000000001</v>
      </c>
      <c r="L438" s="231">
        <v>3.7563</v>
      </c>
      <c r="M438" s="231">
        <v>2.6526000000000001</v>
      </c>
      <c r="N438" s="231">
        <v>4.2290000000000001</v>
      </c>
      <c r="O438" s="231">
        <v>2.2913000000000001</v>
      </c>
      <c r="P438" s="231">
        <v>0</v>
      </c>
    </row>
    <row r="439" spans="1:16" s="252" customFormat="1" ht="15">
      <c r="A439" s="247">
        <v>29</v>
      </c>
      <c r="B439" s="231">
        <v>0</v>
      </c>
      <c r="C439" s="231">
        <v>0</v>
      </c>
      <c r="D439" s="231">
        <v>9.4210999999999991</v>
      </c>
      <c r="E439" s="231">
        <v>1.7222</v>
      </c>
      <c r="F439" s="231">
        <v>3.7004999999999999</v>
      </c>
      <c r="G439" s="231">
        <v>1.6565000000000001</v>
      </c>
      <c r="H439" s="231">
        <v>3.7292999999999998</v>
      </c>
      <c r="I439" s="231">
        <v>1.6737</v>
      </c>
      <c r="J439" s="231">
        <v>3.7833000000000001</v>
      </c>
      <c r="K439" s="231">
        <v>1.7236</v>
      </c>
      <c r="L439" s="231">
        <v>3.5950000000000002</v>
      </c>
      <c r="M439" s="231">
        <v>2.5741000000000001</v>
      </c>
      <c r="N439" s="231">
        <v>4.0663</v>
      </c>
      <c r="O439" s="231">
        <v>2.2031999999999998</v>
      </c>
      <c r="P439" s="231">
        <v>0</v>
      </c>
    </row>
    <row r="440" spans="1:16" s="252" customFormat="1" ht="15">
      <c r="A440" s="247">
        <v>30</v>
      </c>
      <c r="B440" s="231">
        <v>0</v>
      </c>
      <c r="C440" s="231">
        <v>0</v>
      </c>
      <c r="D440" s="231">
        <v>9.8595000000000006</v>
      </c>
      <c r="E440" s="231">
        <v>1.7107000000000001</v>
      </c>
      <c r="F440" s="231">
        <v>3.6783999999999999</v>
      </c>
      <c r="G440" s="231">
        <v>1.6491</v>
      </c>
      <c r="H440" s="231">
        <v>3.6343000000000001</v>
      </c>
      <c r="I440" s="231">
        <v>1.6698</v>
      </c>
      <c r="J440" s="231">
        <v>3.5781000000000001</v>
      </c>
      <c r="K440" s="231">
        <v>1.7223999999999999</v>
      </c>
      <c r="L440" s="231">
        <v>3.4338000000000002</v>
      </c>
      <c r="M440" s="231">
        <v>2.4956999999999998</v>
      </c>
      <c r="N440" s="231">
        <v>3.9037000000000002</v>
      </c>
      <c r="O440" s="231">
        <v>2.1151</v>
      </c>
      <c r="P440" s="231">
        <v>0</v>
      </c>
    </row>
    <row r="441" spans="1:16" s="252" customFormat="1" ht="15">
      <c r="A441" s="247">
        <v>31</v>
      </c>
      <c r="B441" s="231">
        <v>0</v>
      </c>
      <c r="C441" s="231">
        <v>0</v>
      </c>
      <c r="D441" s="231">
        <v>9.2890999999999995</v>
      </c>
      <c r="E441" s="231">
        <v>1.7052</v>
      </c>
      <c r="F441" s="231">
        <v>3.6493000000000002</v>
      </c>
      <c r="G441" s="231">
        <v>1.6413</v>
      </c>
      <c r="H441" s="231">
        <v>3.6158000000000001</v>
      </c>
      <c r="I441" s="231">
        <v>1.6657999999999999</v>
      </c>
      <c r="J441" s="231">
        <v>3.5579000000000001</v>
      </c>
      <c r="K441" s="231">
        <v>1.7212000000000001</v>
      </c>
      <c r="L441" s="231">
        <v>3.3881000000000001</v>
      </c>
      <c r="M441" s="231">
        <v>2.4775</v>
      </c>
      <c r="N441" s="231">
        <v>3.8212999999999999</v>
      </c>
      <c r="O441" s="231">
        <v>2.0878000000000001</v>
      </c>
      <c r="P441" s="231">
        <v>0</v>
      </c>
    </row>
    <row r="442" spans="1:16" s="252" customFormat="1" ht="15">
      <c r="A442" s="247">
        <v>32</v>
      </c>
      <c r="B442" s="231">
        <v>0</v>
      </c>
      <c r="C442" s="231">
        <v>0</v>
      </c>
      <c r="D442" s="231">
        <v>8.7187999999999999</v>
      </c>
      <c r="E442" s="231">
        <v>1.6997</v>
      </c>
      <c r="F442" s="231">
        <v>3.6202999999999999</v>
      </c>
      <c r="G442" s="231">
        <v>1.6335</v>
      </c>
      <c r="H442" s="231">
        <v>3.5973000000000002</v>
      </c>
      <c r="I442" s="231">
        <v>1.6618999999999999</v>
      </c>
      <c r="J442" s="231">
        <v>3.5377000000000001</v>
      </c>
      <c r="K442" s="231">
        <v>1.72</v>
      </c>
      <c r="L442" s="231">
        <v>3.3424</v>
      </c>
      <c r="M442" s="231">
        <v>2.4594</v>
      </c>
      <c r="N442" s="231">
        <v>3.7389000000000001</v>
      </c>
      <c r="O442" s="231">
        <v>2.0605000000000002</v>
      </c>
      <c r="P442" s="231">
        <v>0</v>
      </c>
    </row>
    <row r="443" spans="1:16" s="252" customFormat="1" ht="15">
      <c r="A443" s="247">
        <v>33</v>
      </c>
      <c r="B443" s="231">
        <v>0</v>
      </c>
      <c r="C443" s="231">
        <v>0</v>
      </c>
      <c r="D443" s="231">
        <v>8.9632000000000005</v>
      </c>
      <c r="E443" s="231">
        <v>1.7873000000000001</v>
      </c>
      <c r="F443" s="231">
        <v>3.9504000000000001</v>
      </c>
      <c r="G443" s="231">
        <v>1.7151000000000001</v>
      </c>
      <c r="H443" s="231">
        <v>3.9367000000000001</v>
      </c>
      <c r="I443" s="231">
        <v>1.7492000000000001</v>
      </c>
      <c r="J443" s="231">
        <v>3.8693</v>
      </c>
      <c r="K443" s="231">
        <v>1.8132999999999999</v>
      </c>
      <c r="L443" s="231">
        <v>3.6265000000000001</v>
      </c>
      <c r="M443" s="231">
        <v>2.5754999999999999</v>
      </c>
      <c r="N443" s="231">
        <v>4.0221</v>
      </c>
      <c r="O443" s="231">
        <v>2.1450999999999998</v>
      </c>
      <c r="P443" s="231">
        <v>0</v>
      </c>
    </row>
    <row r="444" spans="1:16" s="252" customFormat="1" ht="15">
      <c r="A444" s="247">
        <v>34</v>
      </c>
      <c r="B444" s="231">
        <v>0</v>
      </c>
      <c r="C444" s="231">
        <v>0</v>
      </c>
      <c r="D444" s="231">
        <v>8.3358000000000008</v>
      </c>
      <c r="E444" s="231">
        <v>1.7815000000000001</v>
      </c>
      <c r="F444" s="231">
        <v>3.9184000000000001</v>
      </c>
      <c r="G444" s="231">
        <v>1.7069000000000001</v>
      </c>
      <c r="H444" s="231">
        <v>3.9163000000000001</v>
      </c>
      <c r="I444" s="231">
        <v>1.7450000000000001</v>
      </c>
      <c r="J444" s="231">
        <v>3.8471000000000002</v>
      </c>
      <c r="K444" s="231">
        <v>1.8121</v>
      </c>
      <c r="L444" s="231">
        <v>3.5762</v>
      </c>
      <c r="M444" s="231">
        <v>2.5562999999999998</v>
      </c>
      <c r="N444" s="231">
        <v>3.9315000000000002</v>
      </c>
      <c r="O444" s="231">
        <v>2.1162999999999998</v>
      </c>
      <c r="P444" s="231">
        <v>0</v>
      </c>
    </row>
    <row r="445" spans="1:16" s="252" customFormat="1" ht="15">
      <c r="A445" s="247">
        <v>35</v>
      </c>
      <c r="B445" s="231">
        <v>0</v>
      </c>
      <c r="C445" s="231">
        <v>0</v>
      </c>
      <c r="D445" s="231">
        <v>7.7084000000000001</v>
      </c>
      <c r="E445" s="231">
        <v>1.7757000000000001</v>
      </c>
      <c r="F445" s="231">
        <v>3.8864999999999998</v>
      </c>
      <c r="G445" s="231">
        <v>1.6986000000000001</v>
      </c>
      <c r="H445" s="231">
        <v>3.8959999999999999</v>
      </c>
      <c r="I445" s="231">
        <v>1.7408999999999999</v>
      </c>
      <c r="J445" s="231">
        <v>3.8249</v>
      </c>
      <c r="K445" s="231">
        <v>1.8108</v>
      </c>
      <c r="L445" s="231">
        <v>3.5259999999999998</v>
      </c>
      <c r="M445" s="231">
        <v>2.5371999999999999</v>
      </c>
      <c r="N445" s="231">
        <v>3.8409</v>
      </c>
      <c r="O445" s="231">
        <v>2.0874999999999999</v>
      </c>
      <c r="P445" s="231">
        <v>0</v>
      </c>
    </row>
    <row r="446" spans="1:16" s="252" customFormat="1" ht="15">
      <c r="A446" s="247">
        <v>36</v>
      </c>
      <c r="B446" s="231">
        <v>0</v>
      </c>
      <c r="C446" s="231">
        <v>0</v>
      </c>
      <c r="D446" s="231">
        <v>7.0810000000000004</v>
      </c>
      <c r="E446" s="231">
        <v>1.7698</v>
      </c>
      <c r="F446" s="231">
        <v>3.8544999999999998</v>
      </c>
      <c r="G446" s="231">
        <v>1.6903999999999999</v>
      </c>
      <c r="H446" s="231">
        <v>3.8755999999999999</v>
      </c>
      <c r="I446" s="231">
        <v>1.7366999999999999</v>
      </c>
      <c r="J446" s="231">
        <v>3.8027000000000002</v>
      </c>
      <c r="K446" s="231">
        <v>1.8095000000000001</v>
      </c>
      <c r="L446" s="231">
        <v>3.4758</v>
      </c>
      <c r="M446" s="231">
        <v>2.5179999999999998</v>
      </c>
      <c r="N446" s="231">
        <v>3.7502</v>
      </c>
      <c r="O446" s="231">
        <v>2.0587</v>
      </c>
      <c r="P446" s="231">
        <v>0</v>
      </c>
    </row>
    <row r="447" spans="1:16" s="252" customFormat="1" ht="15">
      <c r="A447" s="247">
        <v>37</v>
      </c>
      <c r="B447" s="231">
        <v>0</v>
      </c>
      <c r="C447" s="231">
        <v>0</v>
      </c>
      <c r="D447" s="231">
        <v>6.4535999999999998</v>
      </c>
      <c r="E447" s="231">
        <v>1.764</v>
      </c>
      <c r="F447" s="231">
        <v>3.8226</v>
      </c>
      <c r="G447" s="231">
        <v>1.6821999999999999</v>
      </c>
      <c r="H447" s="231">
        <v>3.8552</v>
      </c>
      <c r="I447" s="231">
        <v>1.7325999999999999</v>
      </c>
      <c r="J447" s="231">
        <v>3.7805</v>
      </c>
      <c r="K447" s="231">
        <v>1.8082</v>
      </c>
      <c r="L447" s="231">
        <v>3.4256000000000002</v>
      </c>
      <c r="M447" s="231">
        <v>2.4988999999999999</v>
      </c>
      <c r="N447" s="231">
        <v>3.6596000000000002</v>
      </c>
      <c r="O447" s="231">
        <v>2.0299999999999998</v>
      </c>
      <c r="P447" s="231">
        <v>0</v>
      </c>
    </row>
    <row r="448" spans="1:16" s="252" customFormat="1" ht="15">
      <c r="A448" s="247">
        <v>38</v>
      </c>
      <c r="B448" s="231">
        <v>0</v>
      </c>
      <c r="C448" s="231">
        <v>0</v>
      </c>
      <c r="D448" s="231">
        <v>5.8262</v>
      </c>
      <c r="E448" s="231">
        <v>1.7582</v>
      </c>
      <c r="F448" s="231">
        <v>3.7906</v>
      </c>
      <c r="G448" s="231">
        <v>1.6738999999999999</v>
      </c>
      <c r="H448" s="231">
        <v>3.8349000000000002</v>
      </c>
      <c r="I448" s="231">
        <v>1.7283999999999999</v>
      </c>
      <c r="J448" s="231">
        <v>3.7583000000000002</v>
      </c>
      <c r="K448" s="231">
        <v>1.8069999999999999</v>
      </c>
      <c r="L448" s="231">
        <v>3.3753000000000002</v>
      </c>
      <c r="M448" s="231">
        <v>2.4796999999999998</v>
      </c>
      <c r="N448" s="231">
        <v>3.5689000000000002</v>
      </c>
      <c r="O448" s="231">
        <v>2.0011999999999999</v>
      </c>
      <c r="P448" s="231">
        <v>0</v>
      </c>
    </row>
    <row r="449" spans="1:16" s="252" customFormat="1" ht="15">
      <c r="A449" s="247">
        <v>39</v>
      </c>
      <c r="B449" s="231">
        <v>0</v>
      </c>
      <c r="C449" s="231">
        <v>0</v>
      </c>
      <c r="D449" s="231">
        <v>5.1988000000000003</v>
      </c>
      <c r="E449" s="231">
        <v>1.7523</v>
      </c>
      <c r="F449" s="231">
        <v>3.7585999999999999</v>
      </c>
      <c r="G449" s="231">
        <v>1.6657</v>
      </c>
      <c r="H449" s="231">
        <v>3.8144999999999998</v>
      </c>
      <c r="I449" s="231">
        <v>1.7242999999999999</v>
      </c>
      <c r="J449" s="231">
        <v>3.7361</v>
      </c>
      <c r="K449" s="231">
        <v>1.8057000000000001</v>
      </c>
      <c r="L449" s="231">
        <v>3.3250999999999999</v>
      </c>
      <c r="M449" s="231">
        <v>2.4605999999999999</v>
      </c>
      <c r="N449" s="231">
        <v>3.4782999999999999</v>
      </c>
      <c r="O449" s="231">
        <v>1.9723999999999999</v>
      </c>
      <c r="P449" s="231">
        <v>0</v>
      </c>
    </row>
    <row r="450" spans="1:16" s="252" customFormat="1" ht="15">
      <c r="A450" s="247">
        <v>40</v>
      </c>
      <c r="B450" s="231">
        <v>0</v>
      </c>
      <c r="C450" s="231">
        <v>0</v>
      </c>
      <c r="D450" s="231">
        <v>4.5713999999999997</v>
      </c>
      <c r="E450" s="231">
        <v>1.7464999999999999</v>
      </c>
      <c r="F450" s="231">
        <v>3.7267000000000001</v>
      </c>
      <c r="G450" s="231">
        <v>1.6575</v>
      </c>
      <c r="H450" s="231">
        <v>3.7940999999999998</v>
      </c>
      <c r="I450" s="231">
        <v>1.7201</v>
      </c>
      <c r="J450" s="231">
        <v>3.714</v>
      </c>
      <c r="K450" s="231">
        <v>1.8044</v>
      </c>
      <c r="L450" s="231">
        <v>3.2749000000000001</v>
      </c>
      <c r="M450" s="231">
        <v>2.4413999999999998</v>
      </c>
      <c r="N450" s="231">
        <v>3.3877000000000002</v>
      </c>
      <c r="O450" s="231">
        <v>1.9436</v>
      </c>
      <c r="P450" s="231">
        <v>0</v>
      </c>
    </row>
    <row r="451" spans="1:16" s="252" customFormat="1" ht="15">
      <c r="A451" s="247">
        <v>41</v>
      </c>
      <c r="B451" s="231">
        <v>0</v>
      </c>
      <c r="C451" s="231">
        <v>0</v>
      </c>
      <c r="D451" s="231">
        <v>3.944</v>
      </c>
      <c r="E451" s="231">
        <v>1.7406999999999999</v>
      </c>
      <c r="F451" s="231">
        <v>3.6947000000000001</v>
      </c>
      <c r="G451" s="231">
        <v>1.6492</v>
      </c>
      <c r="H451" s="231">
        <v>3.7738</v>
      </c>
      <c r="I451" s="231">
        <v>1.716</v>
      </c>
      <c r="J451" s="231">
        <v>3.6918000000000002</v>
      </c>
      <c r="K451" s="231">
        <v>1.8030999999999999</v>
      </c>
      <c r="L451" s="231">
        <v>3.2246999999999999</v>
      </c>
      <c r="M451" s="231">
        <v>2.4222999999999999</v>
      </c>
      <c r="N451" s="231">
        <v>3.2970000000000002</v>
      </c>
      <c r="O451" s="231">
        <v>1.9149</v>
      </c>
      <c r="P451" s="231">
        <v>0</v>
      </c>
    </row>
    <row r="452" spans="1:16" s="252" customFormat="1" ht="15">
      <c r="A452" s="247">
        <v>42</v>
      </c>
      <c r="B452" s="231">
        <v>0</v>
      </c>
      <c r="C452" s="231">
        <v>0</v>
      </c>
      <c r="D452" s="231">
        <v>3.3166000000000002</v>
      </c>
      <c r="E452" s="231">
        <v>1.7347999999999999</v>
      </c>
      <c r="F452" s="231">
        <v>3.6627999999999998</v>
      </c>
      <c r="G452" s="231">
        <v>1.641</v>
      </c>
      <c r="H452" s="231">
        <v>3.7534000000000001</v>
      </c>
      <c r="I452" s="231">
        <v>1.7119</v>
      </c>
      <c r="J452" s="231">
        <v>3.6696</v>
      </c>
      <c r="K452" s="231">
        <v>1.8019000000000001</v>
      </c>
      <c r="L452" s="231">
        <v>3.1743999999999999</v>
      </c>
      <c r="M452" s="231">
        <v>2.4030999999999998</v>
      </c>
      <c r="N452" s="231">
        <v>3.2063999999999999</v>
      </c>
      <c r="O452" s="231">
        <v>1.8861000000000001</v>
      </c>
      <c r="P452" s="231">
        <v>0</v>
      </c>
    </row>
    <row r="453" spans="1:16" s="252" customFormat="1" ht="15">
      <c r="A453" s="247">
        <v>43</v>
      </c>
      <c r="B453" s="231">
        <v>0</v>
      </c>
      <c r="C453" s="231">
        <v>0</v>
      </c>
      <c r="D453" s="231">
        <v>3.9489000000000001</v>
      </c>
      <c r="E453" s="231">
        <v>1.7263999999999999</v>
      </c>
      <c r="F453" s="231">
        <v>3.6116999999999999</v>
      </c>
      <c r="G453" s="231">
        <v>1.6364000000000001</v>
      </c>
      <c r="H453" s="231">
        <v>3.7334999999999998</v>
      </c>
      <c r="I453" s="231">
        <v>1.7036</v>
      </c>
      <c r="J453" s="231">
        <v>3.6269999999999998</v>
      </c>
      <c r="K453" s="231">
        <v>1.7876000000000001</v>
      </c>
      <c r="L453" s="231">
        <v>3.1305000000000001</v>
      </c>
      <c r="M453" s="231">
        <v>2.3942000000000001</v>
      </c>
      <c r="N453" s="231">
        <v>3.1452</v>
      </c>
      <c r="O453" s="231">
        <v>1.8815999999999999</v>
      </c>
      <c r="P453" s="231">
        <v>0</v>
      </c>
    </row>
    <row r="454" spans="1:16" s="252" customFormat="1" ht="15">
      <c r="A454" s="247">
        <v>44</v>
      </c>
      <c r="B454" s="231">
        <v>0</v>
      </c>
      <c r="C454" s="231">
        <v>0</v>
      </c>
      <c r="D454" s="231">
        <v>4.5812999999999997</v>
      </c>
      <c r="E454" s="231">
        <v>1.7179</v>
      </c>
      <c r="F454" s="231">
        <v>3.5606</v>
      </c>
      <c r="G454" s="231">
        <v>1.6317999999999999</v>
      </c>
      <c r="H454" s="231">
        <v>3.7136</v>
      </c>
      <c r="I454" s="231">
        <v>1.6953</v>
      </c>
      <c r="J454" s="231">
        <v>3.5844</v>
      </c>
      <c r="K454" s="231">
        <v>1.7734000000000001</v>
      </c>
      <c r="L454" s="231">
        <v>3.0865999999999998</v>
      </c>
      <c r="M454" s="231">
        <v>2.3852000000000002</v>
      </c>
      <c r="N454" s="231">
        <v>3.0838999999999999</v>
      </c>
      <c r="O454" s="231">
        <v>1.8772</v>
      </c>
      <c r="P454" s="231">
        <v>0</v>
      </c>
    </row>
    <row r="455" spans="1:16" s="252" customFormat="1" ht="15">
      <c r="A455" s="247">
        <v>45</v>
      </c>
      <c r="B455" s="231">
        <v>0</v>
      </c>
      <c r="C455" s="231">
        <v>0</v>
      </c>
      <c r="D455" s="231">
        <v>5.3179999999999996</v>
      </c>
      <c r="E455" s="231">
        <v>1.7436</v>
      </c>
      <c r="F455" s="231">
        <v>3.5796999999999999</v>
      </c>
      <c r="G455" s="231">
        <v>1.6597</v>
      </c>
      <c r="H455" s="231">
        <v>3.7675999999999998</v>
      </c>
      <c r="I455" s="231">
        <v>1.7206999999999999</v>
      </c>
      <c r="J455" s="231">
        <v>3.6126</v>
      </c>
      <c r="K455" s="231">
        <v>1.7944</v>
      </c>
      <c r="L455" s="231">
        <v>3.1034999999999999</v>
      </c>
      <c r="M455" s="231">
        <v>2.4238</v>
      </c>
      <c r="N455" s="231">
        <v>3.0832000000000002</v>
      </c>
      <c r="O455" s="231">
        <v>1.9101999999999999</v>
      </c>
      <c r="P455" s="231">
        <v>0</v>
      </c>
    </row>
    <row r="456" spans="1:16" s="252" customFormat="1" ht="15">
      <c r="A456" s="247">
        <v>46</v>
      </c>
      <c r="B456" s="231">
        <v>0</v>
      </c>
      <c r="C456" s="231">
        <v>0</v>
      </c>
      <c r="D456" s="231">
        <v>5.9630000000000001</v>
      </c>
      <c r="E456" s="231">
        <v>1.7350000000000001</v>
      </c>
      <c r="F456" s="231">
        <v>3.5276000000000001</v>
      </c>
      <c r="G456" s="231">
        <v>1.6549</v>
      </c>
      <c r="H456" s="231">
        <v>3.7473000000000001</v>
      </c>
      <c r="I456" s="231">
        <v>1.7121999999999999</v>
      </c>
      <c r="J456" s="231">
        <v>3.5691999999999999</v>
      </c>
      <c r="K456" s="231">
        <v>1.7799</v>
      </c>
      <c r="L456" s="231">
        <v>3.0587</v>
      </c>
      <c r="M456" s="231">
        <v>2.4146999999999998</v>
      </c>
      <c r="N456" s="231">
        <v>3.0207000000000002</v>
      </c>
      <c r="O456" s="231">
        <v>1.9056</v>
      </c>
      <c r="P456" s="231">
        <v>0</v>
      </c>
    </row>
    <row r="457" spans="1:16" s="252" customFormat="1" ht="15">
      <c r="A457" s="247">
        <v>47</v>
      </c>
      <c r="B457" s="231">
        <v>0</v>
      </c>
      <c r="C457" s="231">
        <v>0</v>
      </c>
      <c r="D457" s="231">
        <v>6.6079999999999997</v>
      </c>
      <c r="E457" s="231">
        <v>1.7263999999999999</v>
      </c>
      <c r="F457" s="231">
        <v>3.4754999999999998</v>
      </c>
      <c r="G457" s="231">
        <v>1.6501999999999999</v>
      </c>
      <c r="H457" s="231">
        <v>3.7271000000000001</v>
      </c>
      <c r="I457" s="231">
        <v>1.7038</v>
      </c>
      <c r="J457" s="231">
        <v>3.5257000000000001</v>
      </c>
      <c r="K457" s="231">
        <v>1.7655000000000001</v>
      </c>
      <c r="L457" s="231">
        <v>3.0139</v>
      </c>
      <c r="M457" s="231">
        <v>2.4056000000000002</v>
      </c>
      <c r="N457" s="231">
        <v>2.9582999999999999</v>
      </c>
      <c r="O457" s="231">
        <v>1.901</v>
      </c>
      <c r="P457" s="231">
        <v>0</v>
      </c>
    </row>
    <row r="458" spans="1:16" s="252" customFormat="1" ht="15">
      <c r="A458" s="247">
        <v>48</v>
      </c>
      <c r="B458" s="231">
        <v>0</v>
      </c>
      <c r="C458" s="231">
        <v>0</v>
      </c>
      <c r="D458" s="231">
        <v>7.2530000000000001</v>
      </c>
      <c r="E458" s="231">
        <v>1.7178</v>
      </c>
      <c r="F458" s="231">
        <v>3.4234</v>
      </c>
      <c r="G458" s="231">
        <v>1.6455</v>
      </c>
      <c r="H458" s="231">
        <v>3.7067999999999999</v>
      </c>
      <c r="I458" s="231">
        <v>1.6953</v>
      </c>
      <c r="J458" s="231">
        <v>3.4823</v>
      </c>
      <c r="K458" s="231">
        <v>1.7509999999999999</v>
      </c>
      <c r="L458" s="231">
        <v>2.9691000000000001</v>
      </c>
      <c r="M458" s="231">
        <v>2.3965000000000001</v>
      </c>
      <c r="N458" s="231">
        <v>2.8957999999999999</v>
      </c>
      <c r="O458" s="231">
        <v>1.8965000000000001</v>
      </c>
      <c r="P458" s="231">
        <v>0</v>
      </c>
    </row>
    <row r="459" spans="1:16" s="252" customFormat="1" ht="15">
      <c r="A459" s="247">
        <v>49</v>
      </c>
      <c r="B459" s="231">
        <v>0</v>
      </c>
      <c r="C459" s="231">
        <v>0</v>
      </c>
      <c r="D459" s="231">
        <v>7.8979999999999997</v>
      </c>
      <c r="E459" s="231">
        <v>1.7091000000000001</v>
      </c>
      <c r="F459" s="231">
        <v>3.3713000000000002</v>
      </c>
      <c r="G459" s="231">
        <v>1.6408</v>
      </c>
      <c r="H459" s="231">
        <v>3.6865000000000001</v>
      </c>
      <c r="I459" s="231">
        <v>1.6868000000000001</v>
      </c>
      <c r="J459" s="231">
        <v>3.4388999999999998</v>
      </c>
      <c r="K459" s="231">
        <v>1.7364999999999999</v>
      </c>
      <c r="L459" s="231">
        <v>2.9243000000000001</v>
      </c>
      <c r="M459" s="231">
        <v>2.3874</v>
      </c>
      <c r="N459" s="231">
        <v>2.8334000000000001</v>
      </c>
      <c r="O459" s="231">
        <v>1.8918999999999999</v>
      </c>
      <c r="P459" s="231">
        <v>0</v>
      </c>
    </row>
    <row r="460" spans="1:16" s="252" customFormat="1" ht="15">
      <c r="A460" s="247">
        <v>50</v>
      </c>
      <c r="B460" s="231">
        <v>0</v>
      </c>
      <c r="C460" s="231">
        <v>0</v>
      </c>
      <c r="D460" s="231">
        <v>8.5429999999999993</v>
      </c>
      <c r="E460" s="231">
        <v>1.7004999999999999</v>
      </c>
      <c r="F460" s="231">
        <v>3.3191999999999999</v>
      </c>
      <c r="G460" s="231">
        <v>1.6361000000000001</v>
      </c>
      <c r="H460" s="231">
        <v>3.6661999999999999</v>
      </c>
      <c r="I460" s="231">
        <v>1.6783999999999999</v>
      </c>
      <c r="J460" s="231">
        <v>3.3954</v>
      </c>
      <c r="K460" s="231">
        <v>1.722</v>
      </c>
      <c r="L460" s="231">
        <v>2.8795000000000002</v>
      </c>
      <c r="M460" s="231">
        <v>2.3782999999999999</v>
      </c>
      <c r="N460" s="231">
        <v>2.7709000000000001</v>
      </c>
      <c r="O460" s="231">
        <v>1.8874</v>
      </c>
      <c r="P460" s="231">
        <v>0</v>
      </c>
    </row>
    <row r="461" spans="1:16" s="252" customFormat="1" ht="15">
      <c r="A461" s="247">
        <v>51</v>
      </c>
      <c r="B461" s="231">
        <v>0</v>
      </c>
      <c r="C461" s="231">
        <v>0</v>
      </c>
      <c r="D461" s="231">
        <v>9.1881000000000004</v>
      </c>
      <c r="E461" s="231">
        <v>1.6919</v>
      </c>
      <c r="F461" s="231">
        <v>3.2671000000000001</v>
      </c>
      <c r="G461" s="231">
        <v>1.6313</v>
      </c>
      <c r="H461" s="231">
        <v>3.6459000000000001</v>
      </c>
      <c r="I461" s="231">
        <v>1.6698999999999999</v>
      </c>
      <c r="J461" s="231">
        <v>3.3519999999999999</v>
      </c>
      <c r="K461" s="231">
        <v>1.7075</v>
      </c>
      <c r="L461" s="231">
        <v>2.8347000000000002</v>
      </c>
      <c r="M461" s="231">
        <v>2.3691</v>
      </c>
      <c r="N461" s="231">
        <v>2.7084999999999999</v>
      </c>
      <c r="O461" s="231">
        <v>1.8828</v>
      </c>
      <c r="P461" s="231">
        <v>0</v>
      </c>
    </row>
    <row r="462" spans="1:16" s="252" customFormat="1" ht="15">
      <c r="A462" s="247">
        <v>52</v>
      </c>
      <c r="B462" s="231">
        <v>0</v>
      </c>
      <c r="C462" s="231">
        <v>0</v>
      </c>
      <c r="D462" s="231">
        <v>9.8331</v>
      </c>
      <c r="E462" s="231">
        <v>1.6833</v>
      </c>
      <c r="F462" s="231">
        <v>3.2149999999999999</v>
      </c>
      <c r="G462" s="231">
        <v>1.6266</v>
      </c>
      <c r="H462" s="231">
        <v>3.6255999999999999</v>
      </c>
      <c r="I462" s="231">
        <v>1.6615</v>
      </c>
      <c r="J462" s="231">
        <v>3.3085</v>
      </c>
      <c r="K462" s="231">
        <v>1.6930000000000001</v>
      </c>
      <c r="L462" s="231">
        <v>2.7898999999999998</v>
      </c>
      <c r="M462" s="231">
        <v>2.36</v>
      </c>
      <c r="N462" s="231">
        <v>2.6459999999999999</v>
      </c>
      <c r="O462" s="231">
        <v>1.8783000000000001</v>
      </c>
      <c r="P462" s="231">
        <v>0</v>
      </c>
    </row>
    <row r="463" spans="1:16" s="252" customFormat="1" ht="15">
      <c r="A463" s="247">
        <v>53</v>
      </c>
      <c r="B463" s="231">
        <v>0</v>
      </c>
      <c r="C463" s="231">
        <v>0</v>
      </c>
      <c r="D463" s="231">
        <v>10.4781</v>
      </c>
      <c r="E463" s="231">
        <v>1.6746000000000001</v>
      </c>
      <c r="F463" s="231">
        <v>3.1629</v>
      </c>
      <c r="G463" s="231">
        <v>1.6218999999999999</v>
      </c>
      <c r="H463" s="231">
        <v>3.6053000000000002</v>
      </c>
      <c r="I463" s="231">
        <v>1.653</v>
      </c>
      <c r="J463" s="231">
        <v>3.2650999999999999</v>
      </c>
      <c r="K463" s="231">
        <v>1.6785000000000001</v>
      </c>
      <c r="L463" s="231">
        <v>2.7450999999999999</v>
      </c>
      <c r="M463" s="231">
        <v>2.3509000000000002</v>
      </c>
      <c r="N463" s="231">
        <v>2.5836000000000001</v>
      </c>
      <c r="O463" s="231">
        <v>1.8736999999999999</v>
      </c>
      <c r="P463" s="231">
        <v>0</v>
      </c>
    </row>
    <row r="464" spans="1:16" s="252" customFormat="1" ht="15">
      <c r="A464" s="247">
        <v>54</v>
      </c>
      <c r="B464" s="231">
        <v>0</v>
      </c>
      <c r="C464" s="231">
        <v>0</v>
      </c>
      <c r="D464" s="231">
        <v>11.123100000000001</v>
      </c>
      <c r="E464" s="231">
        <v>1.6659999999999999</v>
      </c>
      <c r="F464" s="231">
        <v>3.1107999999999998</v>
      </c>
      <c r="G464" s="231">
        <v>1.6172</v>
      </c>
      <c r="H464" s="231">
        <v>3.585</v>
      </c>
      <c r="I464" s="231">
        <v>1.6445000000000001</v>
      </c>
      <c r="J464" s="231">
        <v>3.2216</v>
      </c>
      <c r="K464" s="231">
        <v>1.6640999999999999</v>
      </c>
      <c r="L464" s="231">
        <v>2.7002999999999999</v>
      </c>
      <c r="M464" s="231">
        <v>2.3418000000000001</v>
      </c>
      <c r="N464" s="231">
        <v>2.5211000000000001</v>
      </c>
      <c r="O464" s="231">
        <v>1.8691</v>
      </c>
      <c r="P464" s="231">
        <v>0</v>
      </c>
    </row>
    <row r="465" spans="1:16" s="252" customFormat="1" ht="15">
      <c r="A465" s="247">
        <v>55</v>
      </c>
      <c r="B465" s="231">
        <v>0</v>
      </c>
      <c r="C465" s="231">
        <v>0</v>
      </c>
      <c r="D465" s="231">
        <v>10.441700000000001</v>
      </c>
      <c r="E465" s="231">
        <v>1.6589</v>
      </c>
      <c r="F465" s="231">
        <v>3.0838999999999999</v>
      </c>
      <c r="G465" s="231">
        <v>1.6151</v>
      </c>
      <c r="H465" s="231">
        <v>3.4409000000000001</v>
      </c>
      <c r="I465" s="231">
        <v>1.6397999999999999</v>
      </c>
      <c r="J465" s="231">
        <v>3.1869000000000001</v>
      </c>
      <c r="K465" s="231">
        <v>1.6581999999999999</v>
      </c>
      <c r="L465" s="231">
        <v>2.6695000000000002</v>
      </c>
      <c r="M465" s="231">
        <v>2.3296000000000001</v>
      </c>
      <c r="N465" s="231">
        <v>2.4792000000000001</v>
      </c>
      <c r="O465" s="231">
        <v>1.8599000000000001</v>
      </c>
      <c r="P465" s="231">
        <v>0</v>
      </c>
    </row>
    <row r="466" spans="1:16" s="252" customFormat="1" ht="15">
      <c r="A466" s="247">
        <v>56</v>
      </c>
      <c r="B466" s="231">
        <v>0</v>
      </c>
      <c r="C466" s="231">
        <v>0</v>
      </c>
      <c r="D466" s="231">
        <v>9.7603000000000009</v>
      </c>
      <c r="E466" s="231">
        <v>1.6516999999999999</v>
      </c>
      <c r="F466" s="231">
        <v>3.0571000000000002</v>
      </c>
      <c r="G466" s="231">
        <v>1.613</v>
      </c>
      <c r="H466" s="231">
        <v>3.2967</v>
      </c>
      <c r="I466" s="231">
        <v>1.6351</v>
      </c>
      <c r="J466" s="231">
        <v>3.1520999999999999</v>
      </c>
      <c r="K466" s="231">
        <v>1.6523000000000001</v>
      </c>
      <c r="L466" s="231">
        <v>2.6385999999999998</v>
      </c>
      <c r="M466" s="231">
        <v>2.3174000000000001</v>
      </c>
      <c r="N466" s="231">
        <v>2.4371999999999998</v>
      </c>
      <c r="O466" s="231">
        <v>1.8506</v>
      </c>
      <c r="P466" s="231">
        <v>0</v>
      </c>
    </row>
    <row r="467" spans="1:16" s="252" customFormat="1" ht="15">
      <c r="A467" s="247">
        <v>57</v>
      </c>
      <c r="B467" s="231">
        <v>0</v>
      </c>
      <c r="C467" s="231">
        <v>0</v>
      </c>
      <c r="D467" s="231">
        <v>9.0790000000000006</v>
      </c>
      <c r="E467" s="231">
        <v>1.6446000000000001</v>
      </c>
      <c r="F467" s="231">
        <v>3.0303</v>
      </c>
      <c r="G467" s="231">
        <v>1.6108</v>
      </c>
      <c r="H467" s="231">
        <v>3.1524999999999999</v>
      </c>
      <c r="I467" s="231">
        <v>1.6304000000000001</v>
      </c>
      <c r="J467" s="231">
        <v>3.1173000000000002</v>
      </c>
      <c r="K467" s="231">
        <v>1.6465000000000001</v>
      </c>
      <c r="L467" s="231">
        <v>2.6078000000000001</v>
      </c>
      <c r="M467" s="231">
        <v>2.3052999999999999</v>
      </c>
      <c r="N467" s="231">
        <v>2.3953000000000002</v>
      </c>
      <c r="O467" s="231">
        <v>1.8412999999999999</v>
      </c>
      <c r="P467" s="231">
        <v>0</v>
      </c>
    </row>
    <row r="468" spans="1:16" s="252" customFormat="1" ht="15">
      <c r="A468" s="247">
        <v>58</v>
      </c>
      <c r="B468" s="231">
        <v>0</v>
      </c>
      <c r="C468" s="231">
        <v>0</v>
      </c>
      <c r="D468" s="231">
        <v>8.3976000000000006</v>
      </c>
      <c r="E468" s="231">
        <v>1.6374</v>
      </c>
      <c r="F468" s="231">
        <v>3.0034000000000001</v>
      </c>
      <c r="G468" s="231">
        <v>1.6087</v>
      </c>
      <c r="H468" s="231">
        <v>3.0084</v>
      </c>
      <c r="I468" s="231">
        <v>1.6256999999999999</v>
      </c>
      <c r="J468" s="231">
        <v>3.0825</v>
      </c>
      <c r="K468" s="231">
        <v>1.6406000000000001</v>
      </c>
      <c r="L468" s="231">
        <v>2.577</v>
      </c>
      <c r="M468" s="231">
        <v>2.2930999999999999</v>
      </c>
      <c r="N468" s="231">
        <v>2.3532999999999999</v>
      </c>
      <c r="O468" s="231">
        <v>1.8320000000000001</v>
      </c>
      <c r="P468" s="231">
        <v>0</v>
      </c>
    </row>
    <row r="469" spans="1:16" s="252" customFormat="1" ht="15">
      <c r="A469" s="247">
        <v>59</v>
      </c>
      <c r="B469" s="231">
        <v>0</v>
      </c>
      <c r="C469" s="231">
        <v>0</v>
      </c>
      <c r="D469" s="231">
        <v>7.7161999999999997</v>
      </c>
      <c r="E469" s="231">
        <v>1.6303000000000001</v>
      </c>
      <c r="F469" s="231">
        <v>2.9765999999999999</v>
      </c>
      <c r="G469" s="231">
        <v>1.6066</v>
      </c>
      <c r="H469" s="231">
        <v>2.8641999999999999</v>
      </c>
      <c r="I469" s="231">
        <v>1.6209</v>
      </c>
      <c r="J469" s="231">
        <v>3.0478000000000001</v>
      </c>
      <c r="K469" s="231">
        <v>1.6348</v>
      </c>
      <c r="L469" s="231">
        <v>2.5461</v>
      </c>
      <c r="M469" s="231">
        <v>2.2808999999999999</v>
      </c>
      <c r="N469" s="231">
        <v>2.3113999999999999</v>
      </c>
      <c r="O469" s="231">
        <v>1.8227</v>
      </c>
      <c r="P469" s="231">
        <v>0</v>
      </c>
    </row>
    <row r="470" spans="1:16" s="252" customFormat="1" ht="15">
      <c r="A470" s="247">
        <v>60</v>
      </c>
      <c r="B470" s="231">
        <v>0</v>
      </c>
      <c r="C470" s="231">
        <v>0</v>
      </c>
      <c r="D470" s="231">
        <v>7.0347999999999997</v>
      </c>
      <c r="E470" s="231">
        <v>1.6231</v>
      </c>
      <c r="F470" s="231">
        <v>2.9498000000000002</v>
      </c>
      <c r="G470" s="231">
        <v>1.6045</v>
      </c>
      <c r="H470" s="231">
        <v>2.72</v>
      </c>
      <c r="I470" s="231">
        <v>1.6162000000000001</v>
      </c>
      <c r="J470" s="231">
        <v>3.0129999999999999</v>
      </c>
      <c r="K470" s="231">
        <v>1.6289</v>
      </c>
      <c r="L470" s="231">
        <v>2.5152999999999999</v>
      </c>
      <c r="M470" s="231">
        <v>2.2688000000000001</v>
      </c>
      <c r="N470" s="231">
        <v>2.2694000000000001</v>
      </c>
      <c r="O470" s="231">
        <v>1.8133999999999999</v>
      </c>
      <c r="P470" s="231">
        <v>0</v>
      </c>
    </row>
    <row r="471" spans="1:16" s="252" customFormat="1">
      <c r="A471" s="251"/>
      <c r="B471" s="75"/>
      <c r="C471" s="75"/>
      <c r="D471" s="75"/>
      <c r="E471" s="75"/>
      <c r="F471" s="75"/>
      <c r="G471" s="75"/>
      <c r="H471" s="75"/>
      <c r="I471" s="75"/>
      <c r="J471" s="75"/>
      <c r="K471" s="75"/>
      <c r="L471" s="75"/>
      <c r="M471" s="75"/>
      <c r="N471" s="75"/>
      <c r="O471" s="75"/>
      <c r="P471" s="75"/>
    </row>
    <row r="472" spans="1:16" s="252" customFormat="1">
      <c r="A472" s="73" t="e">
        <v>#N/A</v>
      </c>
      <c r="B472" s="75"/>
      <c r="C472" s="75"/>
      <c r="D472" s="75"/>
      <c r="E472" s="75"/>
      <c r="F472" s="75"/>
      <c r="G472" s="75"/>
      <c r="H472" s="75"/>
      <c r="I472" s="75"/>
      <c r="J472" s="75"/>
      <c r="K472" s="75"/>
      <c r="L472" s="75"/>
      <c r="M472" s="75"/>
      <c r="N472" s="75"/>
      <c r="O472" s="75"/>
      <c r="P472" s="75"/>
    </row>
    <row r="473" spans="1:16" s="250" customFormat="1">
      <c r="A473" s="467" t="s">
        <v>11449</v>
      </c>
      <c r="B473" s="467"/>
      <c r="C473" s="467"/>
      <c r="D473" s="467"/>
      <c r="E473" s="467"/>
      <c r="F473" s="467"/>
      <c r="G473" s="467"/>
      <c r="H473" s="467"/>
      <c r="I473" s="467"/>
      <c r="J473" s="467"/>
      <c r="K473" s="467"/>
      <c r="L473" s="467"/>
      <c r="M473" s="467"/>
      <c r="N473" s="467"/>
      <c r="O473" s="467"/>
      <c r="P473" s="467"/>
    </row>
    <row r="474" spans="1:16" s="252" customFormat="1">
      <c r="A474" s="471" t="s">
        <v>8744</v>
      </c>
      <c r="B474" s="471"/>
      <c r="C474" s="471"/>
      <c r="D474" s="471"/>
      <c r="E474" s="471"/>
      <c r="F474" s="471"/>
      <c r="G474" s="471"/>
      <c r="H474" s="471"/>
      <c r="I474" s="471"/>
      <c r="J474" s="471"/>
      <c r="K474" s="471"/>
      <c r="L474" s="471"/>
      <c r="M474" s="471"/>
      <c r="N474" s="471"/>
      <c r="O474" s="471"/>
      <c r="P474" s="471"/>
    </row>
    <row r="475" spans="1:16" s="252" customFormat="1">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s="252" customFormat="1">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s="252" customFormat="1" ht="15">
      <c r="A477" s="247">
        <v>0</v>
      </c>
      <c r="B477" s="231">
        <v>0</v>
      </c>
      <c r="C477" s="231">
        <v>0</v>
      </c>
      <c r="D477" s="231">
        <v>16.2788</v>
      </c>
      <c r="E477" s="231">
        <v>7.5469999999999997</v>
      </c>
      <c r="F477" s="231">
        <v>22.621099999999998</v>
      </c>
      <c r="G477" s="231">
        <v>6.9889999999999999</v>
      </c>
      <c r="H477" s="231">
        <v>24.347300000000001</v>
      </c>
      <c r="I477" s="231">
        <v>6.8354999999999997</v>
      </c>
      <c r="J477" s="231">
        <v>23.535599999999999</v>
      </c>
      <c r="K477" s="231">
        <v>11.8087</v>
      </c>
      <c r="L477" s="231">
        <v>22.743400000000001</v>
      </c>
      <c r="M477" s="231">
        <v>9.0465999999999998</v>
      </c>
      <c r="N477" s="231">
        <v>0</v>
      </c>
      <c r="O477" s="231">
        <v>0</v>
      </c>
      <c r="P477" s="231">
        <v>0</v>
      </c>
    </row>
    <row r="478" spans="1:16" s="252" customFormat="1" ht="15">
      <c r="A478" s="247">
        <v>1</v>
      </c>
      <c r="B478" s="231">
        <v>0</v>
      </c>
      <c r="C478" s="231">
        <v>0</v>
      </c>
      <c r="D478" s="231">
        <v>14.4701</v>
      </c>
      <c r="E478" s="231">
        <v>6.7084000000000001</v>
      </c>
      <c r="F478" s="231">
        <v>20.107700000000001</v>
      </c>
      <c r="G478" s="231">
        <v>6.2123999999999997</v>
      </c>
      <c r="H478" s="231">
        <v>21.642099999999999</v>
      </c>
      <c r="I478" s="231">
        <v>6.0759999999999996</v>
      </c>
      <c r="J478" s="231">
        <v>20.920500000000001</v>
      </c>
      <c r="K478" s="231">
        <v>10.496600000000001</v>
      </c>
      <c r="L478" s="231">
        <v>20.2163</v>
      </c>
      <c r="M478" s="231">
        <v>8.0413999999999994</v>
      </c>
      <c r="N478" s="231">
        <v>0</v>
      </c>
      <c r="O478" s="231">
        <v>0</v>
      </c>
      <c r="P478" s="231">
        <v>0</v>
      </c>
    </row>
    <row r="479" spans="1:16" s="252" customFormat="1" ht="15">
      <c r="A479" s="247">
        <v>2</v>
      </c>
      <c r="B479" s="231">
        <v>0</v>
      </c>
      <c r="C479" s="231">
        <v>0</v>
      </c>
      <c r="D479" s="231">
        <v>12.661300000000001</v>
      </c>
      <c r="E479" s="231">
        <v>5.8699000000000003</v>
      </c>
      <c r="F479" s="231">
        <v>17.594200000000001</v>
      </c>
      <c r="G479" s="231">
        <v>5.4359000000000002</v>
      </c>
      <c r="H479" s="231">
        <v>18.936800000000002</v>
      </c>
      <c r="I479" s="231">
        <v>5.3164999999999996</v>
      </c>
      <c r="J479" s="231">
        <v>18.305399999999999</v>
      </c>
      <c r="K479" s="231">
        <v>9.1844999999999999</v>
      </c>
      <c r="L479" s="231">
        <v>17.689299999999999</v>
      </c>
      <c r="M479" s="231">
        <v>7.0362</v>
      </c>
      <c r="N479" s="231">
        <v>0</v>
      </c>
      <c r="O479" s="231">
        <v>0</v>
      </c>
      <c r="P479" s="231">
        <v>0</v>
      </c>
    </row>
    <row r="480" spans="1:16" s="252" customFormat="1" ht="15">
      <c r="A480" s="247">
        <v>3</v>
      </c>
      <c r="B480" s="231">
        <v>0</v>
      </c>
      <c r="C480" s="231">
        <v>0</v>
      </c>
      <c r="D480" s="231">
        <v>10.852499999999999</v>
      </c>
      <c r="E480" s="231">
        <v>5.0312999999999999</v>
      </c>
      <c r="F480" s="231">
        <v>15.0808</v>
      </c>
      <c r="G480" s="231">
        <v>4.6593</v>
      </c>
      <c r="H480" s="231">
        <v>16.2315</v>
      </c>
      <c r="I480" s="231">
        <v>4.5570000000000004</v>
      </c>
      <c r="J480" s="231">
        <v>15.6904</v>
      </c>
      <c r="K480" s="231">
        <v>7.8724999999999996</v>
      </c>
      <c r="L480" s="231">
        <v>15.1623</v>
      </c>
      <c r="M480" s="231">
        <v>6.0311000000000003</v>
      </c>
      <c r="N480" s="231">
        <v>0</v>
      </c>
      <c r="O480" s="231">
        <v>0</v>
      </c>
      <c r="P480" s="231">
        <v>0</v>
      </c>
    </row>
    <row r="481" spans="1:16" s="252" customFormat="1" ht="15">
      <c r="A481" s="247">
        <v>4</v>
      </c>
      <c r="B481" s="231">
        <v>0</v>
      </c>
      <c r="C481" s="231">
        <v>0</v>
      </c>
      <c r="D481" s="231">
        <v>9.0437999999999992</v>
      </c>
      <c r="E481" s="231">
        <v>4.1928000000000001</v>
      </c>
      <c r="F481" s="231">
        <v>12.567299999999999</v>
      </c>
      <c r="G481" s="231">
        <v>3.8828</v>
      </c>
      <c r="H481" s="231">
        <v>13.526300000000001</v>
      </c>
      <c r="I481" s="231">
        <v>3.7974999999999999</v>
      </c>
      <c r="J481" s="231">
        <v>13.0753</v>
      </c>
      <c r="K481" s="231">
        <v>6.5603999999999996</v>
      </c>
      <c r="L481" s="231">
        <v>12.635199999999999</v>
      </c>
      <c r="M481" s="231">
        <v>5.0259</v>
      </c>
      <c r="N481" s="231">
        <v>0</v>
      </c>
      <c r="O481" s="231">
        <v>0</v>
      </c>
      <c r="P481" s="231">
        <v>0</v>
      </c>
    </row>
    <row r="482" spans="1:16" s="252" customFormat="1" ht="15">
      <c r="A482" s="247">
        <v>5</v>
      </c>
      <c r="B482" s="231">
        <v>0</v>
      </c>
      <c r="C482" s="231">
        <v>0</v>
      </c>
      <c r="D482" s="231">
        <v>7.2350000000000003</v>
      </c>
      <c r="E482" s="231">
        <v>3.3542000000000001</v>
      </c>
      <c r="F482" s="231">
        <v>10.053800000000001</v>
      </c>
      <c r="G482" s="231">
        <v>3.1061999999999999</v>
      </c>
      <c r="H482" s="231">
        <v>10.821</v>
      </c>
      <c r="I482" s="231">
        <v>3.0379999999999998</v>
      </c>
      <c r="J482" s="231">
        <v>10.4603</v>
      </c>
      <c r="K482" s="231">
        <v>5.2483000000000004</v>
      </c>
      <c r="L482" s="231">
        <v>10.1082</v>
      </c>
      <c r="M482" s="231">
        <v>4.0206999999999997</v>
      </c>
      <c r="N482" s="231">
        <v>0</v>
      </c>
      <c r="O482" s="231">
        <v>0</v>
      </c>
      <c r="P482" s="231">
        <v>0</v>
      </c>
    </row>
    <row r="483" spans="1:16" s="252" customFormat="1" ht="15">
      <c r="A483" s="247">
        <v>6</v>
      </c>
      <c r="B483" s="231">
        <v>0</v>
      </c>
      <c r="C483" s="231">
        <v>0</v>
      </c>
      <c r="D483" s="231">
        <v>5.4263000000000003</v>
      </c>
      <c r="E483" s="231">
        <v>2.5156999999999998</v>
      </c>
      <c r="F483" s="231">
        <v>7.5404</v>
      </c>
      <c r="G483" s="231">
        <v>2.3296999999999999</v>
      </c>
      <c r="H483" s="231">
        <v>8.1158000000000001</v>
      </c>
      <c r="I483" s="231">
        <v>2.2785000000000002</v>
      </c>
      <c r="J483" s="231">
        <v>7.8452000000000002</v>
      </c>
      <c r="K483" s="231">
        <v>3.9361999999999999</v>
      </c>
      <c r="L483" s="231">
        <v>7.5811000000000002</v>
      </c>
      <c r="M483" s="231">
        <v>3.0154999999999998</v>
      </c>
      <c r="N483" s="231">
        <v>0</v>
      </c>
      <c r="O483" s="231">
        <v>0</v>
      </c>
      <c r="P483" s="231">
        <v>0</v>
      </c>
    </row>
    <row r="484" spans="1:16" s="252" customFormat="1" ht="15">
      <c r="A484" s="247">
        <v>7</v>
      </c>
      <c r="B484" s="231">
        <v>0</v>
      </c>
      <c r="C484" s="231">
        <v>0</v>
      </c>
      <c r="D484" s="231">
        <v>5.2603999999999997</v>
      </c>
      <c r="E484" s="231">
        <v>2.4458000000000002</v>
      </c>
      <c r="F484" s="231">
        <v>7.1478999999999999</v>
      </c>
      <c r="G484" s="231">
        <v>2.2648999999999999</v>
      </c>
      <c r="H484" s="231">
        <v>7.7305999999999999</v>
      </c>
      <c r="I484" s="231">
        <v>2.2151999999999998</v>
      </c>
      <c r="J484" s="231">
        <v>7.5663</v>
      </c>
      <c r="K484" s="231">
        <v>3.8269000000000002</v>
      </c>
      <c r="L484" s="231">
        <v>7.2526999999999999</v>
      </c>
      <c r="M484" s="231">
        <v>2.9318</v>
      </c>
      <c r="N484" s="231">
        <v>0</v>
      </c>
      <c r="O484" s="231">
        <v>0</v>
      </c>
      <c r="P484" s="231">
        <v>0</v>
      </c>
    </row>
    <row r="485" spans="1:16" s="252" customFormat="1" ht="15">
      <c r="A485" s="247">
        <v>8</v>
      </c>
      <c r="B485" s="231">
        <v>0</v>
      </c>
      <c r="C485" s="231">
        <v>0</v>
      </c>
      <c r="D485" s="231">
        <v>5.0945999999999998</v>
      </c>
      <c r="E485" s="231">
        <v>2.3759000000000001</v>
      </c>
      <c r="F485" s="231">
        <v>6.7553999999999998</v>
      </c>
      <c r="G485" s="231">
        <v>2.2002000000000002</v>
      </c>
      <c r="H485" s="231">
        <v>7.3453999999999997</v>
      </c>
      <c r="I485" s="231">
        <v>2.1518999999999999</v>
      </c>
      <c r="J485" s="231">
        <v>7.2873000000000001</v>
      </c>
      <c r="K485" s="231">
        <v>3.7174999999999998</v>
      </c>
      <c r="L485" s="231">
        <v>6.9241999999999999</v>
      </c>
      <c r="M485" s="231">
        <v>2.8479999999999999</v>
      </c>
      <c r="N485" s="231">
        <v>0</v>
      </c>
      <c r="O485" s="231">
        <v>0</v>
      </c>
      <c r="P485" s="231">
        <v>0</v>
      </c>
    </row>
    <row r="486" spans="1:16" s="252" customFormat="1" ht="15">
      <c r="A486" s="247">
        <v>9</v>
      </c>
      <c r="B486" s="231">
        <v>0</v>
      </c>
      <c r="C486" s="231">
        <v>0</v>
      </c>
      <c r="D486" s="231">
        <v>4.9287999999999998</v>
      </c>
      <c r="E486" s="231">
        <v>2.306</v>
      </c>
      <c r="F486" s="231">
        <v>6.3628999999999998</v>
      </c>
      <c r="G486" s="231">
        <v>2.1355</v>
      </c>
      <c r="H486" s="231">
        <v>6.9603000000000002</v>
      </c>
      <c r="I486" s="231">
        <v>2.0886</v>
      </c>
      <c r="J486" s="231">
        <v>7.0084</v>
      </c>
      <c r="K486" s="231">
        <v>3.6082000000000001</v>
      </c>
      <c r="L486" s="231">
        <v>6.5956999999999999</v>
      </c>
      <c r="M486" s="231">
        <v>2.7642000000000002</v>
      </c>
      <c r="N486" s="231">
        <v>0</v>
      </c>
      <c r="O486" s="231">
        <v>0</v>
      </c>
      <c r="P486" s="231">
        <v>0</v>
      </c>
    </row>
    <row r="487" spans="1:16" s="252" customFormat="1" ht="15">
      <c r="A487" s="247">
        <v>10</v>
      </c>
      <c r="B487" s="231">
        <v>0</v>
      </c>
      <c r="C487" s="231">
        <v>0</v>
      </c>
      <c r="D487" s="231">
        <v>4.7629999999999999</v>
      </c>
      <c r="E487" s="231">
        <v>2.2361</v>
      </c>
      <c r="F487" s="231">
        <v>5.9703999999999997</v>
      </c>
      <c r="G487" s="231">
        <v>2.0708000000000002</v>
      </c>
      <c r="H487" s="231">
        <v>6.5750999999999999</v>
      </c>
      <c r="I487" s="231">
        <v>2.0253000000000001</v>
      </c>
      <c r="J487" s="231">
        <v>6.7294999999999998</v>
      </c>
      <c r="K487" s="231">
        <v>3.4988999999999999</v>
      </c>
      <c r="L487" s="231">
        <v>6.2671999999999999</v>
      </c>
      <c r="M487" s="231">
        <v>2.6804999999999999</v>
      </c>
      <c r="N487" s="231">
        <v>0</v>
      </c>
      <c r="O487" s="231">
        <v>0</v>
      </c>
      <c r="P487" s="231">
        <v>0</v>
      </c>
    </row>
    <row r="488" spans="1:16" s="252" customFormat="1" ht="15">
      <c r="A488" s="247">
        <v>11</v>
      </c>
      <c r="B488" s="231">
        <v>0</v>
      </c>
      <c r="C488" s="231">
        <v>0</v>
      </c>
      <c r="D488" s="231">
        <v>4.5971000000000002</v>
      </c>
      <c r="E488" s="231">
        <v>2.1663000000000001</v>
      </c>
      <c r="F488" s="231">
        <v>5.5777999999999999</v>
      </c>
      <c r="G488" s="231">
        <v>2.0061</v>
      </c>
      <c r="H488" s="231">
        <v>6.1898999999999997</v>
      </c>
      <c r="I488" s="231">
        <v>1.962</v>
      </c>
      <c r="J488" s="231">
        <v>6.4505999999999997</v>
      </c>
      <c r="K488" s="231">
        <v>3.3895</v>
      </c>
      <c r="L488" s="231">
        <v>5.9386999999999999</v>
      </c>
      <c r="M488" s="231">
        <v>2.5966999999999998</v>
      </c>
      <c r="N488" s="231">
        <v>0</v>
      </c>
      <c r="O488" s="231">
        <v>0</v>
      </c>
      <c r="P488" s="231">
        <v>0</v>
      </c>
    </row>
    <row r="489" spans="1:16" s="252" customFormat="1" ht="15">
      <c r="A489" s="247">
        <v>12</v>
      </c>
      <c r="B489" s="231">
        <v>0</v>
      </c>
      <c r="C489" s="231">
        <v>0</v>
      </c>
      <c r="D489" s="231">
        <v>4.4313000000000002</v>
      </c>
      <c r="E489" s="231">
        <v>2.0964</v>
      </c>
      <c r="F489" s="231">
        <v>5.1852999999999998</v>
      </c>
      <c r="G489" s="231">
        <v>1.9414</v>
      </c>
      <c r="H489" s="231">
        <v>5.8047000000000004</v>
      </c>
      <c r="I489" s="231">
        <v>1.8988</v>
      </c>
      <c r="J489" s="231">
        <v>6.1715999999999998</v>
      </c>
      <c r="K489" s="231">
        <v>3.2801999999999998</v>
      </c>
      <c r="L489" s="231">
        <v>5.6102999999999996</v>
      </c>
      <c r="M489" s="231">
        <v>2.5129000000000001</v>
      </c>
      <c r="N489" s="231">
        <v>0</v>
      </c>
      <c r="O489" s="231">
        <v>0</v>
      </c>
      <c r="P489" s="231">
        <v>0</v>
      </c>
    </row>
    <row r="490" spans="1:16" s="252" customFormat="1" ht="15">
      <c r="A490" s="247">
        <v>13</v>
      </c>
      <c r="B490" s="231">
        <v>0</v>
      </c>
      <c r="C490" s="231">
        <v>0</v>
      </c>
      <c r="D490" s="231">
        <v>4.2655000000000003</v>
      </c>
      <c r="E490" s="231">
        <v>2.0265</v>
      </c>
      <c r="F490" s="231">
        <v>4.7927999999999997</v>
      </c>
      <c r="G490" s="231">
        <v>1.8767</v>
      </c>
      <c r="H490" s="231">
        <v>5.4196</v>
      </c>
      <c r="I490" s="231">
        <v>1.8354999999999999</v>
      </c>
      <c r="J490" s="231">
        <v>5.8926999999999996</v>
      </c>
      <c r="K490" s="231">
        <v>3.1707999999999998</v>
      </c>
      <c r="L490" s="231">
        <v>5.2817999999999996</v>
      </c>
      <c r="M490" s="231">
        <v>2.4291999999999998</v>
      </c>
      <c r="N490" s="231">
        <v>0</v>
      </c>
      <c r="O490" s="231">
        <v>0</v>
      </c>
      <c r="P490" s="231">
        <v>0</v>
      </c>
    </row>
    <row r="491" spans="1:16" s="252" customFormat="1" ht="15">
      <c r="A491" s="247">
        <v>14</v>
      </c>
      <c r="B491" s="231">
        <v>0</v>
      </c>
      <c r="C491" s="231">
        <v>0</v>
      </c>
      <c r="D491" s="231">
        <v>4.0997000000000003</v>
      </c>
      <c r="E491" s="231">
        <v>1.9565999999999999</v>
      </c>
      <c r="F491" s="231">
        <v>4.4002999999999997</v>
      </c>
      <c r="G491" s="231">
        <v>1.8120000000000001</v>
      </c>
      <c r="H491" s="231">
        <v>5.0343999999999998</v>
      </c>
      <c r="I491" s="231">
        <v>1.7722</v>
      </c>
      <c r="J491" s="231">
        <v>5.6138000000000003</v>
      </c>
      <c r="K491" s="231">
        <v>3.0615000000000001</v>
      </c>
      <c r="L491" s="231">
        <v>4.9532999999999996</v>
      </c>
      <c r="M491" s="231">
        <v>2.3454000000000002</v>
      </c>
      <c r="N491" s="231">
        <v>0</v>
      </c>
      <c r="O491" s="231">
        <v>0</v>
      </c>
      <c r="P491" s="231">
        <v>0</v>
      </c>
    </row>
    <row r="492" spans="1:16" s="252" customFormat="1" ht="15">
      <c r="A492" s="247">
        <v>15</v>
      </c>
      <c r="B492" s="231">
        <v>0</v>
      </c>
      <c r="C492" s="231">
        <v>0</v>
      </c>
      <c r="D492" s="231">
        <v>3.9338000000000002</v>
      </c>
      <c r="E492" s="231">
        <v>1.8867</v>
      </c>
      <c r="F492" s="231">
        <v>4.0077999999999996</v>
      </c>
      <c r="G492" s="231">
        <v>1.7472000000000001</v>
      </c>
      <c r="H492" s="231">
        <v>4.6492000000000004</v>
      </c>
      <c r="I492" s="231">
        <v>1.7089000000000001</v>
      </c>
      <c r="J492" s="231">
        <v>5.3349000000000002</v>
      </c>
      <c r="K492" s="231">
        <v>2.9521999999999999</v>
      </c>
      <c r="L492" s="231">
        <v>4.6247999999999996</v>
      </c>
      <c r="M492" s="231">
        <v>2.2616000000000001</v>
      </c>
      <c r="N492" s="231">
        <v>0</v>
      </c>
      <c r="O492" s="231">
        <v>0</v>
      </c>
      <c r="P492" s="231">
        <v>0</v>
      </c>
    </row>
    <row r="493" spans="1:16" s="252" customFormat="1" ht="15">
      <c r="A493" s="247">
        <v>16</v>
      </c>
      <c r="B493" s="231">
        <v>0</v>
      </c>
      <c r="C493" s="231">
        <v>0</v>
      </c>
      <c r="D493" s="231">
        <v>3.7679999999999998</v>
      </c>
      <c r="E493" s="231">
        <v>1.8169</v>
      </c>
      <c r="F493" s="231">
        <v>3.6153</v>
      </c>
      <c r="G493" s="231">
        <v>1.6825000000000001</v>
      </c>
      <c r="H493" s="231">
        <v>4.2640000000000002</v>
      </c>
      <c r="I493" s="231">
        <v>1.6456</v>
      </c>
      <c r="J493" s="231">
        <v>5.0559000000000003</v>
      </c>
      <c r="K493" s="231">
        <v>2.8428</v>
      </c>
      <c r="L493" s="231">
        <v>4.2964000000000002</v>
      </c>
      <c r="M493" s="231">
        <v>2.1779000000000002</v>
      </c>
      <c r="N493" s="231">
        <v>0</v>
      </c>
      <c r="O493" s="231">
        <v>0</v>
      </c>
      <c r="P493" s="231">
        <v>0</v>
      </c>
    </row>
    <row r="494" spans="1:16" s="252" customFormat="1" ht="15">
      <c r="A494" s="247">
        <v>17</v>
      </c>
      <c r="B494" s="231">
        <v>0</v>
      </c>
      <c r="C494" s="231">
        <v>0</v>
      </c>
      <c r="D494" s="231">
        <v>3.6021999999999998</v>
      </c>
      <c r="E494" s="231">
        <v>1.7470000000000001</v>
      </c>
      <c r="F494" s="231">
        <v>3.2227999999999999</v>
      </c>
      <c r="G494" s="231">
        <v>1.6177999999999999</v>
      </c>
      <c r="H494" s="231">
        <v>3.8788999999999998</v>
      </c>
      <c r="I494" s="231">
        <v>1.5823</v>
      </c>
      <c r="J494" s="231">
        <v>4.7770000000000001</v>
      </c>
      <c r="K494" s="231">
        <v>2.7334999999999998</v>
      </c>
      <c r="L494" s="231">
        <v>3.9679000000000002</v>
      </c>
      <c r="M494" s="231">
        <v>2.0941000000000001</v>
      </c>
      <c r="N494" s="231">
        <v>0</v>
      </c>
      <c r="O494" s="231">
        <v>0</v>
      </c>
      <c r="P494" s="231">
        <v>0</v>
      </c>
    </row>
    <row r="495" spans="1:16" s="252" customFormat="1" ht="15">
      <c r="A495" s="247">
        <v>18</v>
      </c>
      <c r="B495" s="231">
        <v>0</v>
      </c>
      <c r="C495" s="231">
        <v>0</v>
      </c>
      <c r="D495" s="231">
        <v>3.4363999999999999</v>
      </c>
      <c r="E495" s="231">
        <v>1.6771</v>
      </c>
      <c r="F495" s="231">
        <v>2.8302999999999998</v>
      </c>
      <c r="G495" s="231">
        <v>1.5530999999999999</v>
      </c>
      <c r="H495" s="231">
        <v>3.4937</v>
      </c>
      <c r="I495" s="231">
        <v>1.5189999999999999</v>
      </c>
      <c r="J495" s="231">
        <v>4.4981</v>
      </c>
      <c r="K495" s="231">
        <v>2.6242000000000001</v>
      </c>
      <c r="L495" s="231">
        <v>3.6394000000000002</v>
      </c>
      <c r="M495" s="231">
        <v>2.0104000000000002</v>
      </c>
      <c r="N495" s="231">
        <v>4.3224</v>
      </c>
      <c r="O495" s="231">
        <v>2.6135999999999999</v>
      </c>
      <c r="P495" s="231">
        <v>0</v>
      </c>
    </row>
    <row r="496" spans="1:16" s="252" customFormat="1" ht="15">
      <c r="A496" s="247">
        <v>19</v>
      </c>
      <c r="B496" s="231">
        <v>0</v>
      </c>
      <c r="C496" s="231">
        <v>0</v>
      </c>
      <c r="D496" s="231">
        <v>3.5589</v>
      </c>
      <c r="E496" s="231">
        <v>1.6645000000000001</v>
      </c>
      <c r="F496" s="231">
        <v>2.9329999999999998</v>
      </c>
      <c r="G496" s="231">
        <v>1.5421</v>
      </c>
      <c r="H496" s="231">
        <v>3.4826999999999999</v>
      </c>
      <c r="I496" s="231">
        <v>1.5104</v>
      </c>
      <c r="J496" s="231">
        <v>4.3574000000000002</v>
      </c>
      <c r="K496" s="231">
        <v>2.5232999999999999</v>
      </c>
      <c r="L496" s="231">
        <v>3.5211000000000001</v>
      </c>
      <c r="M496" s="231">
        <v>2.0047000000000001</v>
      </c>
      <c r="N496" s="231">
        <v>4.2023000000000001</v>
      </c>
      <c r="O496" s="231">
        <v>2.5409999999999999</v>
      </c>
      <c r="P496" s="231">
        <v>0</v>
      </c>
    </row>
    <row r="497" spans="1:16" s="252" customFormat="1" ht="15">
      <c r="A497" s="247">
        <v>20</v>
      </c>
      <c r="B497" s="231">
        <v>0</v>
      </c>
      <c r="C497" s="231">
        <v>0</v>
      </c>
      <c r="D497" s="231">
        <v>3.6815000000000002</v>
      </c>
      <c r="E497" s="231">
        <v>1.6519999999999999</v>
      </c>
      <c r="F497" s="231">
        <v>3.0356000000000001</v>
      </c>
      <c r="G497" s="231">
        <v>1.5310999999999999</v>
      </c>
      <c r="H497" s="231">
        <v>3.4716999999999998</v>
      </c>
      <c r="I497" s="231">
        <v>1.5018</v>
      </c>
      <c r="J497" s="231">
        <v>4.2167000000000003</v>
      </c>
      <c r="K497" s="231">
        <v>2.4224999999999999</v>
      </c>
      <c r="L497" s="231">
        <v>3.4026999999999998</v>
      </c>
      <c r="M497" s="231">
        <v>1.9990000000000001</v>
      </c>
      <c r="N497" s="231">
        <v>4.0823</v>
      </c>
      <c r="O497" s="231">
        <v>2.4683999999999999</v>
      </c>
      <c r="P497" s="231">
        <v>0</v>
      </c>
    </row>
    <row r="498" spans="1:16" s="252" customFormat="1" ht="15">
      <c r="A498" s="247">
        <v>21</v>
      </c>
      <c r="B498" s="231">
        <v>0</v>
      </c>
      <c r="C498" s="231">
        <v>0</v>
      </c>
      <c r="D498" s="231">
        <v>4.1844999999999999</v>
      </c>
      <c r="E498" s="231">
        <v>1.8033999999999999</v>
      </c>
      <c r="F498" s="231">
        <v>3.4521000000000002</v>
      </c>
      <c r="G498" s="231">
        <v>1.6719999999999999</v>
      </c>
      <c r="H498" s="231">
        <v>3.8067000000000002</v>
      </c>
      <c r="I498" s="231">
        <v>1.6426000000000001</v>
      </c>
      <c r="J498" s="231">
        <v>4.4836</v>
      </c>
      <c r="K498" s="231">
        <v>2.5539000000000001</v>
      </c>
      <c r="L498" s="231">
        <v>3.6128</v>
      </c>
      <c r="M498" s="231">
        <v>2.1926999999999999</v>
      </c>
      <c r="N498" s="231">
        <v>4.3583999999999996</v>
      </c>
      <c r="O498" s="231">
        <v>2.6354000000000002</v>
      </c>
      <c r="P498" s="231">
        <v>0</v>
      </c>
    </row>
    <row r="499" spans="1:16" s="252" customFormat="1" ht="15">
      <c r="A499" s="247">
        <v>22</v>
      </c>
      <c r="B499" s="231">
        <v>0</v>
      </c>
      <c r="C499" s="231">
        <v>0</v>
      </c>
      <c r="D499" s="231">
        <v>4.3193000000000001</v>
      </c>
      <c r="E499" s="231">
        <v>1.7896000000000001</v>
      </c>
      <c r="F499" s="231">
        <v>3.5649999999999999</v>
      </c>
      <c r="G499" s="231">
        <v>1.6598999999999999</v>
      </c>
      <c r="H499" s="231">
        <v>3.7946</v>
      </c>
      <c r="I499" s="231">
        <v>1.6331</v>
      </c>
      <c r="J499" s="231">
        <v>4.3288000000000002</v>
      </c>
      <c r="K499" s="231">
        <v>2.4430000000000001</v>
      </c>
      <c r="L499" s="231">
        <v>3.4826000000000001</v>
      </c>
      <c r="M499" s="231">
        <v>2.1865000000000001</v>
      </c>
      <c r="N499" s="231">
        <v>4.2263000000000002</v>
      </c>
      <c r="O499" s="231">
        <v>2.5554999999999999</v>
      </c>
      <c r="P499" s="231">
        <v>0</v>
      </c>
    </row>
    <row r="500" spans="1:16" s="252" customFormat="1" ht="15">
      <c r="A500" s="247">
        <v>23</v>
      </c>
      <c r="B500" s="231">
        <v>0</v>
      </c>
      <c r="C500" s="231">
        <v>0</v>
      </c>
      <c r="D500" s="231">
        <v>4.4541000000000004</v>
      </c>
      <c r="E500" s="231">
        <v>1.7757000000000001</v>
      </c>
      <c r="F500" s="231">
        <v>3.6779000000000002</v>
      </c>
      <c r="G500" s="231">
        <v>1.6477999999999999</v>
      </c>
      <c r="H500" s="231">
        <v>3.7825000000000002</v>
      </c>
      <c r="I500" s="231">
        <v>1.6236999999999999</v>
      </c>
      <c r="J500" s="231">
        <v>4.1740000000000004</v>
      </c>
      <c r="K500" s="231">
        <v>2.3321000000000001</v>
      </c>
      <c r="L500" s="231">
        <v>3.3523999999999998</v>
      </c>
      <c r="M500" s="231">
        <v>2.1802000000000001</v>
      </c>
      <c r="N500" s="231">
        <v>4.0942999999999996</v>
      </c>
      <c r="O500" s="231">
        <v>2.4756999999999998</v>
      </c>
      <c r="P500" s="231">
        <v>0</v>
      </c>
    </row>
    <row r="501" spans="1:16" s="252" customFormat="1" ht="15">
      <c r="A501" s="247">
        <v>24</v>
      </c>
      <c r="B501" s="231">
        <v>0</v>
      </c>
      <c r="C501" s="231">
        <v>0</v>
      </c>
      <c r="D501" s="231">
        <v>4.5890000000000004</v>
      </c>
      <c r="E501" s="231">
        <v>1.7619</v>
      </c>
      <c r="F501" s="231">
        <v>3.7907999999999999</v>
      </c>
      <c r="G501" s="231">
        <v>1.6355999999999999</v>
      </c>
      <c r="H501" s="231">
        <v>3.7704</v>
      </c>
      <c r="I501" s="231">
        <v>1.6143000000000001</v>
      </c>
      <c r="J501" s="231">
        <v>4.0191999999999997</v>
      </c>
      <c r="K501" s="231">
        <v>2.2212000000000001</v>
      </c>
      <c r="L501" s="231">
        <v>3.2222</v>
      </c>
      <c r="M501" s="231">
        <v>2.1739999999999999</v>
      </c>
      <c r="N501" s="231">
        <v>3.9622000000000002</v>
      </c>
      <c r="O501" s="231">
        <v>2.3957999999999999</v>
      </c>
      <c r="P501" s="231">
        <v>0</v>
      </c>
    </row>
    <row r="502" spans="1:16" s="252" customFormat="1" ht="15">
      <c r="A502" s="247">
        <v>25</v>
      </c>
      <c r="B502" s="231">
        <v>0</v>
      </c>
      <c r="C502" s="231">
        <v>0</v>
      </c>
      <c r="D502" s="231">
        <v>4.7237999999999998</v>
      </c>
      <c r="E502" s="231">
        <v>1.7481</v>
      </c>
      <c r="F502" s="231">
        <v>3.9037999999999999</v>
      </c>
      <c r="G502" s="231">
        <v>1.6234999999999999</v>
      </c>
      <c r="H502" s="231">
        <v>3.7583000000000002</v>
      </c>
      <c r="I502" s="231">
        <v>1.6048</v>
      </c>
      <c r="J502" s="231">
        <v>3.8645</v>
      </c>
      <c r="K502" s="231">
        <v>2.1103000000000001</v>
      </c>
      <c r="L502" s="231">
        <v>3.0920000000000001</v>
      </c>
      <c r="M502" s="231">
        <v>2.1678000000000002</v>
      </c>
      <c r="N502" s="231">
        <v>3.8300999999999998</v>
      </c>
      <c r="O502" s="231">
        <v>2.3159000000000001</v>
      </c>
      <c r="P502" s="231">
        <v>0</v>
      </c>
    </row>
    <row r="503" spans="1:16" s="252" customFormat="1" ht="15">
      <c r="A503" s="247">
        <v>26</v>
      </c>
      <c r="B503" s="231">
        <v>0</v>
      </c>
      <c r="C503" s="231">
        <v>0</v>
      </c>
      <c r="D503" s="231">
        <v>4.8586</v>
      </c>
      <c r="E503" s="231">
        <v>1.7343</v>
      </c>
      <c r="F503" s="231">
        <v>4.0167000000000002</v>
      </c>
      <c r="G503" s="231">
        <v>1.6113999999999999</v>
      </c>
      <c r="H503" s="231">
        <v>3.7462</v>
      </c>
      <c r="I503" s="231">
        <v>1.5953999999999999</v>
      </c>
      <c r="J503" s="231">
        <v>3.7097000000000002</v>
      </c>
      <c r="K503" s="231">
        <v>1.9994000000000001</v>
      </c>
      <c r="L503" s="231">
        <v>2.9619</v>
      </c>
      <c r="M503" s="231">
        <v>2.1616</v>
      </c>
      <c r="N503" s="231">
        <v>3.6981000000000002</v>
      </c>
      <c r="O503" s="231">
        <v>2.2361</v>
      </c>
      <c r="P503" s="231">
        <v>0</v>
      </c>
    </row>
    <row r="504" spans="1:16" s="252" customFormat="1" ht="15">
      <c r="A504" s="247">
        <v>27</v>
      </c>
      <c r="B504" s="231">
        <v>0</v>
      </c>
      <c r="C504" s="231">
        <v>0</v>
      </c>
      <c r="D504" s="231">
        <v>4.9934000000000003</v>
      </c>
      <c r="E504" s="231">
        <v>1.7204999999999999</v>
      </c>
      <c r="F504" s="231">
        <v>4.1295999999999999</v>
      </c>
      <c r="G504" s="231">
        <v>1.5992999999999999</v>
      </c>
      <c r="H504" s="231">
        <v>3.7341000000000002</v>
      </c>
      <c r="I504" s="231">
        <v>1.5859000000000001</v>
      </c>
      <c r="J504" s="231">
        <v>3.5548999999999999</v>
      </c>
      <c r="K504" s="231">
        <v>1.8885000000000001</v>
      </c>
      <c r="L504" s="231">
        <v>2.8317000000000001</v>
      </c>
      <c r="M504" s="231">
        <v>2.1553</v>
      </c>
      <c r="N504" s="231">
        <v>3.5659999999999998</v>
      </c>
      <c r="O504" s="231">
        <v>2.1562000000000001</v>
      </c>
      <c r="P504" s="231">
        <v>0</v>
      </c>
    </row>
    <row r="505" spans="1:16" s="252" customFormat="1" ht="15">
      <c r="A505" s="247">
        <v>28</v>
      </c>
      <c r="B505" s="231">
        <v>0</v>
      </c>
      <c r="C505" s="231">
        <v>0</v>
      </c>
      <c r="D505" s="231">
        <v>5.1283000000000003</v>
      </c>
      <c r="E505" s="231">
        <v>1.7067000000000001</v>
      </c>
      <c r="F505" s="231">
        <v>4.2424999999999997</v>
      </c>
      <c r="G505" s="231">
        <v>1.5871</v>
      </c>
      <c r="H505" s="231">
        <v>3.722</v>
      </c>
      <c r="I505" s="231">
        <v>1.5765</v>
      </c>
      <c r="J505" s="231">
        <v>3.4001000000000001</v>
      </c>
      <c r="K505" s="231">
        <v>1.7776000000000001</v>
      </c>
      <c r="L505" s="231">
        <v>2.7014999999999998</v>
      </c>
      <c r="M505" s="231">
        <v>2.1490999999999998</v>
      </c>
      <c r="N505" s="231">
        <v>3.4339</v>
      </c>
      <c r="O505" s="231">
        <v>2.0764</v>
      </c>
      <c r="P505" s="231">
        <v>0</v>
      </c>
    </row>
    <row r="506" spans="1:16" s="252" customFormat="1" ht="15">
      <c r="A506" s="247">
        <v>29</v>
      </c>
      <c r="B506" s="231">
        <v>0</v>
      </c>
      <c r="C506" s="231">
        <v>0</v>
      </c>
      <c r="D506" s="231">
        <v>5.2630999999999997</v>
      </c>
      <c r="E506" s="231">
        <v>1.6929000000000001</v>
      </c>
      <c r="F506" s="231">
        <v>4.3554000000000004</v>
      </c>
      <c r="G506" s="231">
        <v>1.575</v>
      </c>
      <c r="H506" s="231">
        <v>3.7099000000000002</v>
      </c>
      <c r="I506" s="231">
        <v>1.5669999999999999</v>
      </c>
      <c r="J506" s="231">
        <v>3.2452999999999999</v>
      </c>
      <c r="K506" s="231">
        <v>1.6667000000000001</v>
      </c>
      <c r="L506" s="231">
        <v>2.5712999999999999</v>
      </c>
      <c r="M506" s="231">
        <v>2.1429</v>
      </c>
      <c r="N506" s="231">
        <v>3.3018000000000001</v>
      </c>
      <c r="O506" s="231">
        <v>1.9964999999999999</v>
      </c>
      <c r="P506" s="231">
        <v>0</v>
      </c>
    </row>
    <row r="507" spans="1:16" s="252" customFormat="1" ht="15">
      <c r="A507" s="247">
        <v>30</v>
      </c>
      <c r="B507" s="231">
        <v>0</v>
      </c>
      <c r="C507" s="231">
        <v>0</v>
      </c>
      <c r="D507" s="231">
        <v>5.3978999999999999</v>
      </c>
      <c r="E507" s="231">
        <v>1.679</v>
      </c>
      <c r="F507" s="231">
        <v>4.4683999999999999</v>
      </c>
      <c r="G507" s="231">
        <v>1.5629</v>
      </c>
      <c r="H507" s="231">
        <v>3.6978</v>
      </c>
      <c r="I507" s="231">
        <v>1.5576000000000001</v>
      </c>
      <c r="J507" s="231">
        <v>3.0905999999999998</v>
      </c>
      <c r="K507" s="231">
        <v>1.5558000000000001</v>
      </c>
      <c r="L507" s="231">
        <v>2.4411</v>
      </c>
      <c r="M507" s="231">
        <v>2.1366000000000001</v>
      </c>
      <c r="N507" s="231">
        <v>3.1698</v>
      </c>
      <c r="O507" s="231">
        <v>1.9166000000000001</v>
      </c>
      <c r="P507" s="231">
        <v>0</v>
      </c>
    </row>
    <row r="508" spans="1:16" s="252" customFormat="1" ht="15">
      <c r="A508" s="247">
        <v>31</v>
      </c>
      <c r="B508" s="231">
        <v>0</v>
      </c>
      <c r="C508" s="231">
        <v>0</v>
      </c>
      <c r="D508" s="231">
        <v>5.6012000000000004</v>
      </c>
      <c r="E508" s="231">
        <v>1.6634</v>
      </c>
      <c r="F508" s="231">
        <v>4.6299000000000001</v>
      </c>
      <c r="G508" s="231">
        <v>1.5515000000000001</v>
      </c>
      <c r="H508" s="231">
        <v>3.7597999999999998</v>
      </c>
      <c r="I508" s="231">
        <v>1.5536000000000001</v>
      </c>
      <c r="J508" s="231">
        <v>3.1854</v>
      </c>
      <c r="K508" s="231">
        <v>1.5519000000000001</v>
      </c>
      <c r="L508" s="231">
        <v>2.4813999999999998</v>
      </c>
      <c r="M508" s="231">
        <v>2.1200999999999999</v>
      </c>
      <c r="N508" s="231">
        <v>3.1042000000000001</v>
      </c>
      <c r="O508" s="231">
        <v>1.8909</v>
      </c>
      <c r="P508" s="231">
        <v>0</v>
      </c>
    </row>
    <row r="509" spans="1:16" s="252" customFormat="1" ht="15">
      <c r="A509" s="247">
        <v>32</v>
      </c>
      <c r="B509" s="231">
        <v>0</v>
      </c>
      <c r="C509" s="231">
        <v>0</v>
      </c>
      <c r="D509" s="231">
        <v>5.8045</v>
      </c>
      <c r="E509" s="231">
        <v>1.6478999999999999</v>
      </c>
      <c r="F509" s="231">
        <v>4.7915000000000001</v>
      </c>
      <c r="G509" s="231">
        <v>1.5402</v>
      </c>
      <c r="H509" s="231">
        <v>3.8218000000000001</v>
      </c>
      <c r="I509" s="231">
        <v>1.5497000000000001</v>
      </c>
      <c r="J509" s="231">
        <v>3.2803</v>
      </c>
      <c r="K509" s="231">
        <v>1.5479000000000001</v>
      </c>
      <c r="L509" s="231">
        <v>2.5215999999999998</v>
      </c>
      <c r="M509" s="231">
        <v>2.1036000000000001</v>
      </c>
      <c r="N509" s="231">
        <v>3.0386000000000002</v>
      </c>
      <c r="O509" s="231">
        <v>1.8652</v>
      </c>
      <c r="P509" s="231">
        <v>0</v>
      </c>
    </row>
    <row r="510" spans="1:16" s="252" customFormat="1" ht="15">
      <c r="A510" s="247">
        <v>33</v>
      </c>
      <c r="B510" s="231">
        <v>0</v>
      </c>
      <c r="C510" s="231">
        <v>0</v>
      </c>
      <c r="D510" s="231">
        <v>6.6085000000000003</v>
      </c>
      <c r="E510" s="231">
        <v>1.722</v>
      </c>
      <c r="F510" s="231">
        <v>5.4482999999999997</v>
      </c>
      <c r="G510" s="231">
        <v>1.6129</v>
      </c>
      <c r="H510" s="231">
        <v>4.2721999999999998</v>
      </c>
      <c r="I510" s="231">
        <v>1.6307</v>
      </c>
      <c r="J510" s="231">
        <v>3.7126999999999999</v>
      </c>
      <c r="K510" s="231">
        <v>1.6289</v>
      </c>
      <c r="L510" s="231">
        <v>2.8180000000000001</v>
      </c>
      <c r="M510" s="231">
        <v>2.2019000000000002</v>
      </c>
      <c r="N510" s="231">
        <v>3.2704</v>
      </c>
      <c r="O510" s="231">
        <v>1.9407000000000001</v>
      </c>
      <c r="P510" s="231">
        <v>0</v>
      </c>
    </row>
    <row r="511" spans="1:16" s="252" customFormat="1" ht="15">
      <c r="A511" s="247">
        <v>34</v>
      </c>
      <c r="B511" s="231">
        <v>0</v>
      </c>
      <c r="C511" s="231">
        <v>0</v>
      </c>
      <c r="D511" s="231">
        <v>6.8320999999999996</v>
      </c>
      <c r="E511" s="231">
        <v>1.7056</v>
      </c>
      <c r="F511" s="231">
        <v>5.6260000000000003</v>
      </c>
      <c r="G511" s="231">
        <v>1.6009</v>
      </c>
      <c r="H511" s="231">
        <v>4.3404999999999996</v>
      </c>
      <c r="I511" s="231">
        <v>1.6266</v>
      </c>
      <c r="J511" s="231">
        <v>3.8170000000000002</v>
      </c>
      <c r="K511" s="231">
        <v>1.6247</v>
      </c>
      <c r="L511" s="231">
        <v>2.8622999999999998</v>
      </c>
      <c r="M511" s="231">
        <v>2.1844000000000001</v>
      </c>
      <c r="N511" s="231">
        <v>3.1983000000000001</v>
      </c>
      <c r="O511" s="231">
        <v>1.9135</v>
      </c>
      <c r="P511" s="231">
        <v>0</v>
      </c>
    </row>
    <row r="512" spans="1:16" s="252" customFormat="1" ht="15">
      <c r="A512" s="247">
        <v>35</v>
      </c>
      <c r="B512" s="231">
        <v>0</v>
      </c>
      <c r="C512" s="231">
        <v>0</v>
      </c>
      <c r="D512" s="231">
        <v>7.0556999999999999</v>
      </c>
      <c r="E512" s="231">
        <v>1.6891</v>
      </c>
      <c r="F512" s="231">
        <v>5.8037000000000001</v>
      </c>
      <c r="G512" s="231">
        <v>1.5889</v>
      </c>
      <c r="H512" s="231">
        <v>4.4086999999999996</v>
      </c>
      <c r="I512" s="231">
        <v>1.6224000000000001</v>
      </c>
      <c r="J512" s="231">
        <v>3.9214000000000002</v>
      </c>
      <c r="K512" s="231">
        <v>1.6205000000000001</v>
      </c>
      <c r="L512" s="231">
        <v>2.9064999999999999</v>
      </c>
      <c r="M512" s="231">
        <v>2.1669999999999998</v>
      </c>
      <c r="N512" s="231">
        <v>3.1261999999999999</v>
      </c>
      <c r="O512" s="231">
        <v>1.8864000000000001</v>
      </c>
      <c r="P512" s="231">
        <v>0</v>
      </c>
    </row>
    <row r="513" spans="1:16" s="252" customFormat="1" ht="15">
      <c r="A513" s="247">
        <v>36</v>
      </c>
      <c r="B513" s="231">
        <v>0</v>
      </c>
      <c r="C513" s="231">
        <v>0</v>
      </c>
      <c r="D513" s="231">
        <v>7.2793000000000001</v>
      </c>
      <c r="E513" s="231">
        <v>1.6727000000000001</v>
      </c>
      <c r="F513" s="231">
        <v>5.9813999999999998</v>
      </c>
      <c r="G513" s="231">
        <v>1.5769</v>
      </c>
      <c r="H513" s="231">
        <v>4.4768999999999997</v>
      </c>
      <c r="I513" s="231">
        <v>1.6182000000000001</v>
      </c>
      <c r="J513" s="231">
        <v>4.0256999999999996</v>
      </c>
      <c r="K513" s="231">
        <v>1.6163000000000001</v>
      </c>
      <c r="L513" s="231">
        <v>2.9508000000000001</v>
      </c>
      <c r="M513" s="231">
        <v>2.1496</v>
      </c>
      <c r="N513" s="231">
        <v>3.0541</v>
      </c>
      <c r="O513" s="231">
        <v>1.8593</v>
      </c>
      <c r="P513" s="231">
        <v>0</v>
      </c>
    </row>
    <row r="514" spans="1:16" s="252" customFormat="1" ht="15">
      <c r="A514" s="247">
        <v>37</v>
      </c>
      <c r="B514" s="231">
        <v>0</v>
      </c>
      <c r="C514" s="231">
        <v>0</v>
      </c>
      <c r="D514" s="231">
        <v>7.5029000000000003</v>
      </c>
      <c r="E514" s="231">
        <v>1.6561999999999999</v>
      </c>
      <c r="F514" s="231">
        <v>6.1590999999999996</v>
      </c>
      <c r="G514" s="231">
        <v>1.5649999999999999</v>
      </c>
      <c r="H514" s="231">
        <v>4.5452000000000004</v>
      </c>
      <c r="I514" s="231">
        <v>1.6140000000000001</v>
      </c>
      <c r="J514" s="231">
        <v>4.1300999999999997</v>
      </c>
      <c r="K514" s="231">
        <v>1.6121000000000001</v>
      </c>
      <c r="L514" s="231">
        <v>2.9950999999999999</v>
      </c>
      <c r="M514" s="231">
        <v>2.1322000000000001</v>
      </c>
      <c r="N514" s="231">
        <v>2.9820000000000002</v>
      </c>
      <c r="O514" s="231">
        <v>1.8322000000000001</v>
      </c>
      <c r="P514" s="231">
        <v>0</v>
      </c>
    </row>
    <row r="515" spans="1:16" s="252" customFormat="1" ht="15">
      <c r="A515" s="247">
        <v>38</v>
      </c>
      <c r="B515" s="231">
        <v>0</v>
      </c>
      <c r="C515" s="231">
        <v>0</v>
      </c>
      <c r="D515" s="231">
        <v>7.7264999999999997</v>
      </c>
      <c r="E515" s="231">
        <v>1.6397999999999999</v>
      </c>
      <c r="F515" s="231">
        <v>6.3368000000000002</v>
      </c>
      <c r="G515" s="231">
        <v>1.5529999999999999</v>
      </c>
      <c r="H515" s="231">
        <v>4.6134000000000004</v>
      </c>
      <c r="I515" s="231">
        <v>1.6097999999999999</v>
      </c>
      <c r="J515" s="231">
        <v>4.2343999999999999</v>
      </c>
      <c r="K515" s="231">
        <v>1.6080000000000001</v>
      </c>
      <c r="L515" s="231">
        <v>3.0392999999999999</v>
      </c>
      <c r="M515" s="231">
        <v>2.1147</v>
      </c>
      <c r="N515" s="231">
        <v>2.9098000000000002</v>
      </c>
      <c r="O515" s="231">
        <v>1.8049999999999999</v>
      </c>
      <c r="P515" s="231">
        <v>0</v>
      </c>
    </row>
    <row r="516" spans="1:16" s="252" customFormat="1" ht="15">
      <c r="A516" s="247">
        <v>39</v>
      </c>
      <c r="B516" s="231">
        <v>0</v>
      </c>
      <c r="C516" s="231">
        <v>0</v>
      </c>
      <c r="D516" s="231">
        <v>7.9500999999999999</v>
      </c>
      <c r="E516" s="231">
        <v>1.6233</v>
      </c>
      <c r="F516" s="231">
        <v>6.5145</v>
      </c>
      <c r="G516" s="231">
        <v>1.5409999999999999</v>
      </c>
      <c r="H516" s="231">
        <v>4.6816000000000004</v>
      </c>
      <c r="I516" s="231">
        <v>1.6056999999999999</v>
      </c>
      <c r="J516" s="231">
        <v>4.3388</v>
      </c>
      <c r="K516" s="231">
        <v>1.6037999999999999</v>
      </c>
      <c r="L516" s="231">
        <v>3.0836000000000001</v>
      </c>
      <c r="M516" s="231">
        <v>2.0973000000000002</v>
      </c>
      <c r="N516" s="231">
        <v>2.8376999999999999</v>
      </c>
      <c r="O516" s="231">
        <v>1.7779</v>
      </c>
      <c r="P516" s="231">
        <v>0</v>
      </c>
    </row>
    <row r="517" spans="1:16" s="252" customFormat="1" ht="15">
      <c r="A517" s="247">
        <v>40</v>
      </c>
      <c r="B517" s="231">
        <v>0</v>
      </c>
      <c r="C517" s="231">
        <v>0</v>
      </c>
      <c r="D517" s="231">
        <v>8.1737000000000002</v>
      </c>
      <c r="E517" s="231">
        <v>1.6069</v>
      </c>
      <c r="F517" s="231">
        <v>6.6921999999999997</v>
      </c>
      <c r="G517" s="231">
        <v>1.5289999999999999</v>
      </c>
      <c r="H517" s="231">
        <v>4.7497999999999996</v>
      </c>
      <c r="I517" s="231">
        <v>1.6014999999999999</v>
      </c>
      <c r="J517" s="231">
        <v>4.4431000000000003</v>
      </c>
      <c r="K517" s="231">
        <v>1.5995999999999999</v>
      </c>
      <c r="L517" s="231">
        <v>3.1278000000000001</v>
      </c>
      <c r="M517" s="231">
        <v>2.0798999999999999</v>
      </c>
      <c r="N517" s="231">
        <v>2.7656000000000001</v>
      </c>
      <c r="O517" s="231">
        <v>1.7507999999999999</v>
      </c>
      <c r="P517" s="231">
        <v>0</v>
      </c>
    </row>
    <row r="518" spans="1:16" s="252" customFormat="1" ht="15">
      <c r="A518" s="247">
        <v>41</v>
      </c>
      <c r="B518" s="231">
        <v>0</v>
      </c>
      <c r="C518" s="231">
        <v>0</v>
      </c>
      <c r="D518" s="231">
        <v>8.3972999999999995</v>
      </c>
      <c r="E518" s="231">
        <v>1.5904</v>
      </c>
      <c r="F518" s="231">
        <v>6.8699000000000003</v>
      </c>
      <c r="G518" s="231">
        <v>1.5169999999999999</v>
      </c>
      <c r="H518" s="231">
        <v>4.8181000000000003</v>
      </c>
      <c r="I518" s="231">
        <v>1.5972999999999999</v>
      </c>
      <c r="J518" s="231">
        <v>4.5475000000000003</v>
      </c>
      <c r="K518" s="231">
        <v>1.5953999999999999</v>
      </c>
      <c r="L518" s="231">
        <v>3.1720999999999999</v>
      </c>
      <c r="M518" s="231">
        <v>2.0625</v>
      </c>
      <c r="N518" s="231">
        <v>2.6934999999999998</v>
      </c>
      <c r="O518" s="231">
        <v>1.7237</v>
      </c>
      <c r="P518" s="231">
        <v>0</v>
      </c>
    </row>
    <row r="519" spans="1:16" s="252" customFormat="1" ht="15">
      <c r="A519" s="247">
        <v>42</v>
      </c>
      <c r="B519" s="231">
        <v>0</v>
      </c>
      <c r="C519" s="231">
        <v>0</v>
      </c>
      <c r="D519" s="231">
        <v>8.6209000000000007</v>
      </c>
      <c r="E519" s="231">
        <v>1.5740000000000001</v>
      </c>
      <c r="F519" s="231">
        <v>7.0476000000000001</v>
      </c>
      <c r="G519" s="231">
        <v>1.5051000000000001</v>
      </c>
      <c r="H519" s="231">
        <v>4.8863000000000003</v>
      </c>
      <c r="I519" s="231">
        <v>1.5931</v>
      </c>
      <c r="J519" s="231">
        <v>4.6517999999999997</v>
      </c>
      <c r="K519" s="231">
        <v>1.5911999999999999</v>
      </c>
      <c r="L519" s="231">
        <v>3.2164000000000001</v>
      </c>
      <c r="M519" s="231">
        <v>2.0449999999999999</v>
      </c>
      <c r="N519" s="231">
        <v>2.6214</v>
      </c>
      <c r="O519" s="231">
        <v>1.6964999999999999</v>
      </c>
      <c r="P519" s="231">
        <v>0</v>
      </c>
    </row>
    <row r="520" spans="1:16" s="252" customFormat="1" ht="15">
      <c r="A520" s="247">
        <v>43</v>
      </c>
      <c r="B520" s="231">
        <v>0</v>
      </c>
      <c r="C520" s="231">
        <v>0</v>
      </c>
      <c r="D520" s="231">
        <v>8.2071000000000005</v>
      </c>
      <c r="E520" s="231">
        <v>1.5606</v>
      </c>
      <c r="F520" s="231">
        <v>6.9335000000000004</v>
      </c>
      <c r="G520" s="231">
        <v>1.4979</v>
      </c>
      <c r="H520" s="231">
        <v>4.7648999999999999</v>
      </c>
      <c r="I520" s="231">
        <v>1.5873999999999999</v>
      </c>
      <c r="J520" s="231">
        <v>4.8291000000000004</v>
      </c>
      <c r="K520" s="231">
        <v>1.58</v>
      </c>
      <c r="L520" s="231">
        <v>3.2141999999999999</v>
      </c>
      <c r="M520" s="231">
        <v>2.0360999999999998</v>
      </c>
      <c r="N520" s="231">
        <v>2.5825999999999998</v>
      </c>
      <c r="O520" s="231">
        <v>1.69</v>
      </c>
      <c r="P520" s="231">
        <v>0</v>
      </c>
    </row>
    <row r="521" spans="1:16" s="252" customFormat="1" ht="15">
      <c r="A521" s="247">
        <v>44</v>
      </c>
      <c r="B521" s="231">
        <v>0</v>
      </c>
      <c r="C521" s="231">
        <v>0</v>
      </c>
      <c r="D521" s="231">
        <v>7.7933000000000003</v>
      </c>
      <c r="E521" s="231">
        <v>1.5471999999999999</v>
      </c>
      <c r="F521" s="231">
        <v>6.8193999999999999</v>
      </c>
      <c r="G521" s="231">
        <v>1.4906999999999999</v>
      </c>
      <c r="H521" s="231">
        <v>4.6433999999999997</v>
      </c>
      <c r="I521" s="231">
        <v>1.5815999999999999</v>
      </c>
      <c r="J521" s="231">
        <v>5.0063000000000004</v>
      </c>
      <c r="K521" s="231">
        <v>1.5689</v>
      </c>
      <c r="L521" s="231">
        <v>3.2120000000000002</v>
      </c>
      <c r="M521" s="231">
        <v>2.0272000000000001</v>
      </c>
      <c r="N521" s="231">
        <v>2.5438999999999998</v>
      </c>
      <c r="O521" s="231">
        <v>1.6835</v>
      </c>
      <c r="P521" s="231">
        <v>0</v>
      </c>
    </row>
    <row r="522" spans="1:16" s="252" customFormat="1" ht="15">
      <c r="A522" s="247">
        <v>45</v>
      </c>
      <c r="B522" s="231">
        <v>0</v>
      </c>
      <c r="C522" s="231">
        <v>0</v>
      </c>
      <c r="D522" s="231">
        <v>7.5270000000000001</v>
      </c>
      <c r="E522" s="231">
        <v>1.5645</v>
      </c>
      <c r="F522" s="231">
        <v>6.8394000000000004</v>
      </c>
      <c r="G522" s="231">
        <v>1.5132000000000001</v>
      </c>
      <c r="H522" s="231">
        <v>4.6124999999999998</v>
      </c>
      <c r="I522" s="231">
        <v>1.6073999999999999</v>
      </c>
      <c r="J522" s="231">
        <v>5.2872000000000003</v>
      </c>
      <c r="K522" s="231">
        <v>1.5889</v>
      </c>
      <c r="L522" s="231">
        <v>3.2740999999999998</v>
      </c>
      <c r="M522" s="231">
        <v>2.0586000000000002</v>
      </c>
      <c r="N522" s="231">
        <v>2.5552000000000001</v>
      </c>
      <c r="O522" s="231">
        <v>1.7103999999999999</v>
      </c>
      <c r="P522" s="231">
        <v>0</v>
      </c>
    </row>
    <row r="523" spans="1:16" s="252" customFormat="1" ht="15">
      <c r="A523" s="247">
        <v>46</v>
      </c>
      <c r="B523" s="231">
        <v>0</v>
      </c>
      <c r="C523" s="231">
        <v>0</v>
      </c>
      <c r="D523" s="231">
        <v>7.1048999999999998</v>
      </c>
      <c r="E523" s="231">
        <v>1.5508</v>
      </c>
      <c r="F523" s="231">
        <v>6.7229000000000001</v>
      </c>
      <c r="G523" s="231">
        <v>1.5059</v>
      </c>
      <c r="H523" s="231">
        <v>4.4885999999999999</v>
      </c>
      <c r="I523" s="231">
        <v>1.6015999999999999</v>
      </c>
      <c r="J523" s="231">
        <v>5.4679000000000002</v>
      </c>
      <c r="K523" s="231">
        <v>1.5774999999999999</v>
      </c>
      <c r="L523" s="231">
        <v>3.2719</v>
      </c>
      <c r="M523" s="231">
        <v>2.0495000000000001</v>
      </c>
      <c r="N523" s="231">
        <v>2.5156999999999998</v>
      </c>
      <c r="O523" s="231">
        <v>1.7038</v>
      </c>
      <c r="P523" s="231">
        <v>0</v>
      </c>
    </row>
    <row r="524" spans="1:16" s="252" customFormat="1" ht="15">
      <c r="A524" s="247">
        <v>47</v>
      </c>
      <c r="B524" s="231">
        <v>0</v>
      </c>
      <c r="C524" s="231">
        <v>0</v>
      </c>
      <c r="D524" s="231">
        <v>6.6828000000000003</v>
      </c>
      <c r="E524" s="231">
        <v>1.5370999999999999</v>
      </c>
      <c r="F524" s="231">
        <v>6.6064999999999996</v>
      </c>
      <c r="G524" s="231">
        <v>1.4984999999999999</v>
      </c>
      <c r="H524" s="231">
        <v>4.3647</v>
      </c>
      <c r="I524" s="231">
        <v>1.5956999999999999</v>
      </c>
      <c r="J524" s="231">
        <v>5.6486999999999998</v>
      </c>
      <c r="K524" s="231">
        <v>1.5661</v>
      </c>
      <c r="L524" s="231">
        <v>3.2696999999999998</v>
      </c>
      <c r="M524" s="231">
        <v>2.0404</v>
      </c>
      <c r="N524" s="231">
        <v>2.4761000000000002</v>
      </c>
      <c r="O524" s="231">
        <v>1.6971000000000001</v>
      </c>
      <c r="P524" s="231">
        <v>0</v>
      </c>
    </row>
    <row r="525" spans="1:16" s="252" customFormat="1" ht="15">
      <c r="A525" s="247">
        <v>48</v>
      </c>
      <c r="B525" s="231">
        <v>0</v>
      </c>
      <c r="C525" s="231">
        <v>0</v>
      </c>
      <c r="D525" s="231">
        <v>6.2606999999999999</v>
      </c>
      <c r="E525" s="231">
        <v>1.5234000000000001</v>
      </c>
      <c r="F525" s="231">
        <v>6.4901</v>
      </c>
      <c r="G525" s="231">
        <v>1.4912000000000001</v>
      </c>
      <c r="H525" s="231">
        <v>4.2408999999999999</v>
      </c>
      <c r="I525" s="231">
        <v>1.5898000000000001</v>
      </c>
      <c r="J525" s="231">
        <v>5.8293999999999997</v>
      </c>
      <c r="K525" s="231">
        <v>1.5547</v>
      </c>
      <c r="L525" s="231">
        <v>3.2675000000000001</v>
      </c>
      <c r="M525" s="231">
        <v>2.0312000000000001</v>
      </c>
      <c r="N525" s="231">
        <v>2.4365999999999999</v>
      </c>
      <c r="O525" s="231">
        <v>1.6903999999999999</v>
      </c>
      <c r="P525" s="231">
        <v>0</v>
      </c>
    </row>
    <row r="526" spans="1:16" s="252" customFormat="1" ht="15">
      <c r="A526" s="247">
        <v>49</v>
      </c>
      <c r="B526" s="231">
        <v>0</v>
      </c>
      <c r="C526" s="231">
        <v>0</v>
      </c>
      <c r="D526" s="231">
        <v>5.8387000000000002</v>
      </c>
      <c r="E526" s="231">
        <v>1.5098</v>
      </c>
      <c r="F526" s="231">
        <v>6.3737000000000004</v>
      </c>
      <c r="G526" s="231">
        <v>1.4839</v>
      </c>
      <c r="H526" s="231">
        <v>4.117</v>
      </c>
      <c r="I526" s="231">
        <v>1.5840000000000001</v>
      </c>
      <c r="J526" s="231">
        <v>6.0102000000000002</v>
      </c>
      <c r="K526" s="231">
        <v>1.5432999999999999</v>
      </c>
      <c r="L526" s="231">
        <v>3.2652000000000001</v>
      </c>
      <c r="M526" s="231">
        <v>2.0221</v>
      </c>
      <c r="N526" s="231">
        <v>2.3969999999999998</v>
      </c>
      <c r="O526" s="231">
        <v>1.6838</v>
      </c>
      <c r="P526" s="231">
        <v>0</v>
      </c>
    </row>
    <row r="527" spans="1:16" s="252" customFormat="1" ht="15">
      <c r="A527" s="247">
        <v>50</v>
      </c>
      <c r="B527" s="231">
        <v>0</v>
      </c>
      <c r="C527" s="231">
        <v>0</v>
      </c>
      <c r="D527" s="231">
        <v>5.4165999999999999</v>
      </c>
      <c r="E527" s="231">
        <v>1.4961</v>
      </c>
      <c r="F527" s="231">
        <v>6.2572999999999999</v>
      </c>
      <c r="G527" s="231">
        <v>1.4765999999999999</v>
      </c>
      <c r="H527" s="231">
        <v>3.9931999999999999</v>
      </c>
      <c r="I527" s="231">
        <v>1.5781000000000001</v>
      </c>
      <c r="J527" s="231">
        <v>6.1909000000000001</v>
      </c>
      <c r="K527" s="231">
        <v>1.5319</v>
      </c>
      <c r="L527" s="231">
        <v>3.2629999999999999</v>
      </c>
      <c r="M527" s="231">
        <v>2.0129999999999999</v>
      </c>
      <c r="N527" s="231">
        <v>2.3574999999999999</v>
      </c>
      <c r="O527" s="231">
        <v>1.6771</v>
      </c>
      <c r="P527" s="231">
        <v>0</v>
      </c>
    </row>
    <row r="528" spans="1:16" s="252" customFormat="1" ht="15">
      <c r="A528" s="247">
        <v>51</v>
      </c>
      <c r="B528" s="231">
        <v>0</v>
      </c>
      <c r="C528" s="231">
        <v>0</v>
      </c>
      <c r="D528" s="231">
        <v>4.9945000000000004</v>
      </c>
      <c r="E528" s="231">
        <v>1.4823999999999999</v>
      </c>
      <c r="F528" s="231">
        <v>6.1409000000000002</v>
      </c>
      <c r="G528" s="231">
        <v>1.4692000000000001</v>
      </c>
      <c r="H528" s="231">
        <v>3.8693</v>
      </c>
      <c r="I528" s="231">
        <v>1.5723</v>
      </c>
      <c r="J528" s="231">
        <v>6.3716999999999997</v>
      </c>
      <c r="K528" s="231">
        <v>1.5205</v>
      </c>
      <c r="L528" s="231">
        <v>3.2608000000000001</v>
      </c>
      <c r="M528" s="231">
        <v>2.0038999999999998</v>
      </c>
      <c r="N528" s="231">
        <v>2.3180000000000001</v>
      </c>
      <c r="O528" s="231">
        <v>1.6704000000000001</v>
      </c>
      <c r="P528" s="231">
        <v>0</v>
      </c>
    </row>
    <row r="529" spans="1:16" s="252" customFormat="1" ht="15">
      <c r="A529" s="247">
        <v>52</v>
      </c>
      <c r="B529" s="231">
        <v>0</v>
      </c>
      <c r="C529" s="231">
        <v>0</v>
      </c>
      <c r="D529" s="231">
        <v>4.5724</v>
      </c>
      <c r="E529" s="231">
        <v>1.4686999999999999</v>
      </c>
      <c r="F529" s="231">
        <v>6.0244</v>
      </c>
      <c r="G529" s="231">
        <v>1.4619</v>
      </c>
      <c r="H529" s="231">
        <v>3.7454000000000001</v>
      </c>
      <c r="I529" s="231">
        <v>1.5664</v>
      </c>
      <c r="J529" s="231">
        <v>6.5523999999999996</v>
      </c>
      <c r="K529" s="231">
        <v>1.5091000000000001</v>
      </c>
      <c r="L529" s="231">
        <v>3.2585999999999999</v>
      </c>
      <c r="M529" s="231">
        <v>1.9947999999999999</v>
      </c>
      <c r="N529" s="231">
        <v>2.2784</v>
      </c>
      <c r="O529" s="231">
        <v>1.6637</v>
      </c>
      <c r="P529" s="231">
        <v>0</v>
      </c>
    </row>
    <row r="530" spans="1:16" s="252" customFormat="1" ht="15">
      <c r="A530" s="247">
        <v>53</v>
      </c>
      <c r="B530" s="231">
        <v>0</v>
      </c>
      <c r="C530" s="231">
        <v>0</v>
      </c>
      <c r="D530" s="231">
        <v>4.1502999999999997</v>
      </c>
      <c r="E530" s="231">
        <v>1.4551000000000001</v>
      </c>
      <c r="F530" s="231">
        <v>5.9080000000000004</v>
      </c>
      <c r="G530" s="231">
        <v>1.4545999999999999</v>
      </c>
      <c r="H530" s="231">
        <v>3.6215999999999999</v>
      </c>
      <c r="I530" s="231">
        <v>1.5605</v>
      </c>
      <c r="J530" s="231">
        <v>6.7332000000000001</v>
      </c>
      <c r="K530" s="231">
        <v>1.4977</v>
      </c>
      <c r="L530" s="231">
        <v>3.2564000000000002</v>
      </c>
      <c r="M530" s="231">
        <v>1.9857</v>
      </c>
      <c r="N530" s="231">
        <v>2.2389000000000001</v>
      </c>
      <c r="O530" s="231">
        <v>1.6571</v>
      </c>
      <c r="P530" s="231">
        <v>0</v>
      </c>
    </row>
    <row r="531" spans="1:16" s="252" customFormat="1" ht="15">
      <c r="A531" s="247">
        <v>54</v>
      </c>
      <c r="B531" s="231">
        <v>0</v>
      </c>
      <c r="C531" s="231">
        <v>0</v>
      </c>
      <c r="D531" s="231">
        <v>3.7282000000000002</v>
      </c>
      <c r="E531" s="231">
        <v>1.4414</v>
      </c>
      <c r="F531" s="231">
        <v>5.7915999999999999</v>
      </c>
      <c r="G531" s="231">
        <v>1.4473</v>
      </c>
      <c r="H531" s="231">
        <v>3.4977</v>
      </c>
      <c r="I531" s="231">
        <v>1.5547</v>
      </c>
      <c r="J531" s="231">
        <v>6.9139999999999997</v>
      </c>
      <c r="K531" s="231">
        <v>1.4863</v>
      </c>
      <c r="L531" s="231">
        <v>3.2542</v>
      </c>
      <c r="M531" s="231">
        <v>1.9765999999999999</v>
      </c>
      <c r="N531" s="231">
        <v>2.1993</v>
      </c>
      <c r="O531" s="231">
        <v>1.6504000000000001</v>
      </c>
      <c r="P531" s="231">
        <v>0</v>
      </c>
    </row>
    <row r="532" spans="1:16" s="252" customFormat="1" ht="15">
      <c r="A532" s="247">
        <v>55</v>
      </c>
      <c r="B532" s="231">
        <v>0</v>
      </c>
      <c r="C532" s="231">
        <v>0</v>
      </c>
      <c r="D532" s="231">
        <v>3.7235</v>
      </c>
      <c r="E532" s="231">
        <v>1.4396</v>
      </c>
      <c r="F532" s="231">
        <v>5.4926000000000004</v>
      </c>
      <c r="G532" s="231">
        <v>1.4453</v>
      </c>
      <c r="H532" s="231">
        <v>3.4451000000000001</v>
      </c>
      <c r="I532" s="231">
        <v>1.5450999999999999</v>
      </c>
      <c r="J532" s="231">
        <v>6.5186999999999999</v>
      </c>
      <c r="K532" s="231">
        <v>1.4821</v>
      </c>
      <c r="L532" s="231">
        <v>3.2201</v>
      </c>
      <c r="M532" s="231">
        <v>1.9713000000000001</v>
      </c>
      <c r="N532" s="231">
        <v>2.1674000000000002</v>
      </c>
      <c r="O532" s="231">
        <v>1.6466000000000001</v>
      </c>
      <c r="P532" s="231">
        <v>0</v>
      </c>
    </row>
    <row r="533" spans="1:16" s="252" customFormat="1" ht="15">
      <c r="A533" s="247">
        <v>56</v>
      </c>
      <c r="B533" s="231">
        <v>0</v>
      </c>
      <c r="C533" s="231">
        <v>0</v>
      </c>
      <c r="D533" s="231">
        <v>3.7187999999999999</v>
      </c>
      <c r="E533" s="231">
        <v>1.4378</v>
      </c>
      <c r="F533" s="231">
        <v>5.1936999999999998</v>
      </c>
      <c r="G533" s="231">
        <v>1.4434</v>
      </c>
      <c r="H533" s="231">
        <v>3.3923999999999999</v>
      </c>
      <c r="I533" s="231">
        <v>1.5355000000000001</v>
      </c>
      <c r="J533" s="231">
        <v>6.1234999999999999</v>
      </c>
      <c r="K533" s="231">
        <v>1.4779</v>
      </c>
      <c r="L533" s="231">
        <v>3.1859000000000002</v>
      </c>
      <c r="M533" s="231">
        <v>1.9661</v>
      </c>
      <c r="N533" s="231">
        <v>2.1356000000000002</v>
      </c>
      <c r="O533" s="231">
        <v>1.6429</v>
      </c>
      <c r="P533" s="231">
        <v>0</v>
      </c>
    </row>
    <row r="534" spans="1:16" s="252" customFormat="1" ht="15">
      <c r="A534" s="247">
        <v>57</v>
      </c>
      <c r="B534" s="231">
        <v>0</v>
      </c>
      <c r="C534" s="231">
        <v>0</v>
      </c>
      <c r="D534" s="231">
        <v>3.7141000000000002</v>
      </c>
      <c r="E534" s="231">
        <v>1.4360999999999999</v>
      </c>
      <c r="F534" s="231">
        <v>4.8947000000000003</v>
      </c>
      <c r="G534" s="231">
        <v>1.4414</v>
      </c>
      <c r="H534" s="231">
        <v>3.3397999999999999</v>
      </c>
      <c r="I534" s="231">
        <v>1.5259</v>
      </c>
      <c r="J534" s="231">
        <v>5.7282000000000002</v>
      </c>
      <c r="K534" s="231">
        <v>1.4736</v>
      </c>
      <c r="L534" s="231">
        <v>3.1518000000000002</v>
      </c>
      <c r="M534" s="231">
        <v>1.9609000000000001</v>
      </c>
      <c r="N534" s="231">
        <v>2.1036999999999999</v>
      </c>
      <c r="O534" s="231">
        <v>1.6391</v>
      </c>
      <c r="P534" s="231">
        <v>0</v>
      </c>
    </row>
    <row r="535" spans="1:16" s="252" customFormat="1" ht="15">
      <c r="A535" s="247">
        <v>58</v>
      </c>
      <c r="B535" s="231">
        <v>0</v>
      </c>
      <c r="C535" s="231">
        <v>0</v>
      </c>
      <c r="D535" s="231">
        <v>3.7094</v>
      </c>
      <c r="E535" s="231">
        <v>1.4342999999999999</v>
      </c>
      <c r="F535" s="231">
        <v>4.5956999999999999</v>
      </c>
      <c r="G535" s="231">
        <v>1.4395</v>
      </c>
      <c r="H535" s="231">
        <v>3.2871000000000001</v>
      </c>
      <c r="I535" s="231">
        <v>1.5162</v>
      </c>
      <c r="J535" s="231">
        <v>5.3330000000000002</v>
      </c>
      <c r="K535" s="231">
        <v>1.4694</v>
      </c>
      <c r="L535" s="231">
        <v>3.1177000000000001</v>
      </c>
      <c r="M535" s="231">
        <v>1.9557</v>
      </c>
      <c r="N535" s="231">
        <v>2.0718000000000001</v>
      </c>
      <c r="O535" s="231">
        <v>1.6354</v>
      </c>
      <c r="P535" s="231">
        <v>0</v>
      </c>
    </row>
    <row r="536" spans="1:16" s="252" customFormat="1" ht="15">
      <c r="A536" s="247">
        <v>59</v>
      </c>
      <c r="B536" s="231">
        <v>0</v>
      </c>
      <c r="C536" s="231">
        <v>0</v>
      </c>
      <c r="D536" s="231">
        <v>3.7046999999999999</v>
      </c>
      <c r="E536" s="231">
        <v>1.4325000000000001</v>
      </c>
      <c r="F536" s="231">
        <v>4.2967000000000004</v>
      </c>
      <c r="G536" s="231">
        <v>1.4375</v>
      </c>
      <c r="H536" s="231">
        <v>3.2345000000000002</v>
      </c>
      <c r="I536" s="231">
        <v>1.5065999999999999</v>
      </c>
      <c r="J536" s="231">
        <v>4.9377000000000004</v>
      </c>
      <c r="K536" s="231">
        <v>1.4652000000000001</v>
      </c>
      <c r="L536" s="231">
        <v>3.0834999999999999</v>
      </c>
      <c r="M536" s="231">
        <v>1.9504999999999999</v>
      </c>
      <c r="N536" s="231">
        <v>2.0398999999999998</v>
      </c>
      <c r="O536" s="231">
        <v>1.6315999999999999</v>
      </c>
      <c r="P536" s="231">
        <v>0</v>
      </c>
    </row>
    <row r="537" spans="1:16" s="252" customFormat="1" ht="15">
      <c r="A537" s="247">
        <v>60</v>
      </c>
      <c r="B537" s="231">
        <v>0</v>
      </c>
      <c r="C537" s="231">
        <v>0</v>
      </c>
      <c r="D537" s="231">
        <v>3.7</v>
      </c>
      <c r="E537" s="231">
        <v>1.4307000000000001</v>
      </c>
      <c r="F537" s="231">
        <v>3.9977999999999998</v>
      </c>
      <c r="G537" s="231">
        <v>1.4356</v>
      </c>
      <c r="H537" s="231">
        <v>3.1818</v>
      </c>
      <c r="I537" s="231">
        <v>1.4970000000000001</v>
      </c>
      <c r="J537" s="231">
        <v>4.5425000000000004</v>
      </c>
      <c r="K537" s="231">
        <v>1.4609000000000001</v>
      </c>
      <c r="L537" s="231">
        <v>3.0493999999999999</v>
      </c>
      <c r="M537" s="231">
        <v>1.9453</v>
      </c>
      <c r="N537" s="231">
        <v>2.008</v>
      </c>
      <c r="O537" s="231">
        <v>1.6277999999999999</v>
      </c>
      <c r="P537" s="231">
        <v>0</v>
      </c>
    </row>
  </sheetData>
  <sheetProtection password="C62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37"/>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7"/>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25"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54.689300000000003</v>
      </c>
      <c r="E8" s="231">
        <v>8.8268000000000004</v>
      </c>
      <c r="F8" s="231">
        <v>54.469700000000003</v>
      </c>
      <c r="G8" s="231">
        <v>11.583600000000001</v>
      </c>
      <c r="H8" s="231">
        <v>47.251600000000003</v>
      </c>
      <c r="I8" s="231">
        <v>8.3980999999999995</v>
      </c>
      <c r="J8" s="231">
        <v>31.687999999999999</v>
      </c>
      <c r="K8" s="231">
        <v>9.0274000000000001</v>
      </c>
      <c r="L8" s="231">
        <v>14.265499999999999</v>
      </c>
      <c r="M8" s="231">
        <v>12.2607</v>
      </c>
      <c r="N8" s="231">
        <v>0</v>
      </c>
      <c r="O8" s="231">
        <v>0</v>
      </c>
      <c r="P8" s="231">
        <v>0</v>
      </c>
    </row>
    <row r="9" spans="1:16" ht="15">
      <c r="A9" s="247">
        <v>1</v>
      </c>
      <c r="B9" s="231">
        <v>0</v>
      </c>
      <c r="C9" s="231">
        <v>0</v>
      </c>
      <c r="D9" s="231">
        <v>48.612699999999997</v>
      </c>
      <c r="E9" s="231">
        <v>7.8460999999999999</v>
      </c>
      <c r="F9" s="231">
        <v>48.417499999999997</v>
      </c>
      <c r="G9" s="231">
        <v>10.2965</v>
      </c>
      <c r="H9" s="231">
        <v>42.001399999999997</v>
      </c>
      <c r="I9" s="231">
        <v>7.4649999999999999</v>
      </c>
      <c r="J9" s="231">
        <v>28.167100000000001</v>
      </c>
      <c r="K9" s="231">
        <v>8.0243000000000002</v>
      </c>
      <c r="L9" s="231">
        <v>12.6805</v>
      </c>
      <c r="M9" s="231">
        <v>10.898400000000001</v>
      </c>
      <c r="N9" s="231">
        <v>0</v>
      </c>
      <c r="O9" s="231">
        <v>0</v>
      </c>
      <c r="P9" s="231">
        <v>0</v>
      </c>
    </row>
    <row r="10" spans="1:16" ht="15">
      <c r="A10" s="247">
        <v>2</v>
      </c>
      <c r="B10" s="231">
        <v>0</v>
      </c>
      <c r="C10" s="231">
        <v>0</v>
      </c>
      <c r="D10" s="231">
        <v>42.536099999999998</v>
      </c>
      <c r="E10" s="231">
        <v>6.8653000000000004</v>
      </c>
      <c r="F10" s="231">
        <v>42.365299999999998</v>
      </c>
      <c r="G10" s="231">
        <v>9.0094999999999992</v>
      </c>
      <c r="H10" s="231">
        <v>36.751199999999997</v>
      </c>
      <c r="I10" s="231">
        <v>6.5319000000000003</v>
      </c>
      <c r="J10" s="231">
        <v>24.6463</v>
      </c>
      <c r="K10" s="231">
        <v>7.0213000000000001</v>
      </c>
      <c r="L10" s="231">
        <v>11.0954</v>
      </c>
      <c r="M10" s="231">
        <v>9.5360999999999994</v>
      </c>
      <c r="N10" s="231">
        <v>0</v>
      </c>
      <c r="O10" s="231">
        <v>0</v>
      </c>
      <c r="P10" s="231">
        <v>0</v>
      </c>
    </row>
    <row r="11" spans="1:16" ht="15">
      <c r="A11" s="247">
        <v>3</v>
      </c>
      <c r="B11" s="231">
        <v>0</v>
      </c>
      <c r="C11" s="231">
        <v>0</v>
      </c>
      <c r="D11" s="231">
        <v>36.459499999999998</v>
      </c>
      <c r="E11" s="231">
        <v>5.8845000000000001</v>
      </c>
      <c r="F11" s="231">
        <v>36.313099999999999</v>
      </c>
      <c r="G11" s="231">
        <v>7.7224000000000004</v>
      </c>
      <c r="H11" s="231">
        <v>31.501100000000001</v>
      </c>
      <c r="I11" s="231">
        <v>5.5987999999999998</v>
      </c>
      <c r="J11" s="231">
        <v>21.125399999999999</v>
      </c>
      <c r="K11" s="231">
        <v>6.0182000000000002</v>
      </c>
      <c r="L11" s="231">
        <v>9.5104000000000006</v>
      </c>
      <c r="M11" s="231">
        <v>8.1738</v>
      </c>
      <c r="N11" s="231">
        <v>0</v>
      </c>
      <c r="O11" s="231">
        <v>0</v>
      </c>
      <c r="P11" s="231">
        <v>0</v>
      </c>
    </row>
    <row r="12" spans="1:16" ht="15">
      <c r="A12" s="247">
        <v>4</v>
      </c>
      <c r="B12" s="231">
        <v>0</v>
      </c>
      <c r="C12" s="231">
        <v>0</v>
      </c>
      <c r="D12" s="231">
        <v>30.382899999999999</v>
      </c>
      <c r="E12" s="231">
        <v>4.9038000000000004</v>
      </c>
      <c r="F12" s="231">
        <v>30.260899999999999</v>
      </c>
      <c r="G12" s="231">
        <v>6.4352999999999998</v>
      </c>
      <c r="H12" s="231">
        <v>26.250900000000001</v>
      </c>
      <c r="I12" s="231">
        <v>4.6656000000000004</v>
      </c>
      <c r="J12" s="231">
        <v>17.604500000000002</v>
      </c>
      <c r="K12" s="231">
        <v>5.0152000000000001</v>
      </c>
      <c r="L12" s="231">
        <v>7.9253</v>
      </c>
      <c r="M12" s="231">
        <v>6.8114999999999997</v>
      </c>
      <c r="N12" s="231">
        <v>0</v>
      </c>
      <c r="O12" s="231">
        <v>0</v>
      </c>
      <c r="P12" s="231">
        <v>0</v>
      </c>
    </row>
    <row r="13" spans="1:16" ht="15">
      <c r="A13" s="247">
        <v>5</v>
      </c>
      <c r="B13" s="231">
        <v>0</v>
      </c>
      <c r="C13" s="231">
        <v>0</v>
      </c>
      <c r="D13" s="231">
        <v>24.3063</v>
      </c>
      <c r="E13" s="231">
        <v>3.923</v>
      </c>
      <c r="F13" s="231">
        <v>24.2088</v>
      </c>
      <c r="G13" s="231">
        <v>5.1482999999999999</v>
      </c>
      <c r="H13" s="231">
        <v>21.000699999999998</v>
      </c>
      <c r="I13" s="231">
        <v>3.7324999999999999</v>
      </c>
      <c r="J13" s="231">
        <v>14.083600000000001</v>
      </c>
      <c r="K13" s="231">
        <v>4.0122</v>
      </c>
      <c r="L13" s="231">
        <v>6.3402000000000003</v>
      </c>
      <c r="M13" s="231">
        <v>5.4492000000000003</v>
      </c>
      <c r="N13" s="231">
        <v>0</v>
      </c>
      <c r="O13" s="231">
        <v>0</v>
      </c>
      <c r="P13" s="231">
        <v>0</v>
      </c>
    </row>
    <row r="14" spans="1:16" ht="15">
      <c r="A14" s="247">
        <v>6</v>
      </c>
      <c r="B14" s="231">
        <v>0</v>
      </c>
      <c r="C14" s="231">
        <v>0</v>
      </c>
      <c r="D14" s="231">
        <v>18.229800000000001</v>
      </c>
      <c r="E14" s="231">
        <v>2.9422999999999999</v>
      </c>
      <c r="F14" s="231">
        <v>18.156600000000001</v>
      </c>
      <c r="G14" s="231">
        <v>3.8612000000000002</v>
      </c>
      <c r="H14" s="231">
        <v>15.750500000000001</v>
      </c>
      <c r="I14" s="231">
        <v>2.7993999999999999</v>
      </c>
      <c r="J14" s="231">
        <v>10.5627</v>
      </c>
      <c r="K14" s="231">
        <v>3.0091000000000001</v>
      </c>
      <c r="L14" s="231">
        <v>4.7552000000000003</v>
      </c>
      <c r="M14" s="231">
        <v>4.0869</v>
      </c>
      <c r="N14" s="231">
        <v>0</v>
      </c>
      <c r="O14" s="231">
        <v>0</v>
      </c>
      <c r="P14" s="231">
        <v>0</v>
      </c>
    </row>
    <row r="15" spans="1:16" ht="15">
      <c r="A15" s="247">
        <v>7</v>
      </c>
      <c r="B15" s="231">
        <v>0</v>
      </c>
      <c r="C15" s="231">
        <v>0</v>
      </c>
      <c r="D15" s="231">
        <v>17.664000000000001</v>
      </c>
      <c r="E15" s="231">
        <v>2.8605</v>
      </c>
      <c r="F15" s="231">
        <v>17.229500000000002</v>
      </c>
      <c r="G15" s="231">
        <v>3.7538999999999998</v>
      </c>
      <c r="H15" s="231">
        <v>15.1942</v>
      </c>
      <c r="I15" s="231">
        <v>2.7216</v>
      </c>
      <c r="J15" s="231">
        <v>10.3827</v>
      </c>
      <c r="K15" s="231">
        <v>2.9255</v>
      </c>
      <c r="L15" s="231">
        <v>5.024</v>
      </c>
      <c r="M15" s="231">
        <v>3.9733999999999998</v>
      </c>
      <c r="N15" s="231">
        <v>0</v>
      </c>
      <c r="O15" s="231">
        <v>0</v>
      </c>
      <c r="P15" s="231">
        <v>0</v>
      </c>
    </row>
    <row r="16" spans="1:16" ht="15">
      <c r="A16" s="247">
        <v>8</v>
      </c>
      <c r="B16" s="231">
        <v>0</v>
      </c>
      <c r="C16" s="231">
        <v>0</v>
      </c>
      <c r="D16" s="231">
        <v>17.098299999999998</v>
      </c>
      <c r="E16" s="231">
        <v>2.7787999999999999</v>
      </c>
      <c r="F16" s="231">
        <v>16.302499999999998</v>
      </c>
      <c r="G16" s="231">
        <v>3.6467000000000001</v>
      </c>
      <c r="H16" s="231">
        <v>14.6378</v>
      </c>
      <c r="I16" s="231">
        <v>2.6438999999999999</v>
      </c>
      <c r="J16" s="231">
        <v>10.2027</v>
      </c>
      <c r="K16" s="231">
        <v>2.8418999999999999</v>
      </c>
      <c r="L16" s="231">
        <v>5.2929000000000004</v>
      </c>
      <c r="M16" s="231">
        <v>3.8597999999999999</v>
      </c>
      <c r="N16" s="231">
        <v>0</v>
      </c>
      <c r="O16" s="231">
        <v>0</v>
      </c>
      <c r="P16" s="231">
        <v>0</v>
      </c>
    </row>
    <row r="17" spans="1:16" ht="15">
      <c r="A17" s="247">
        <v>9</v>
      </c>
      <c r="B17" s="231">
        <v>0</v>
      </c>
      <c r="C17" s="231">
        <v>0</v>
      </c>
      <c r="D17" s="231">
        <v>16.532499999999999</v>
      </c>
      <c r="E17" s="231">
        <v>2.6970999999999998</v>
      </c>
      <c r="F17" s="231">
        <v>15.375500000000001</v>
      </c>
      <c r="G17" s="231">
        <v>3.5394000000000001</v>
      </c>
      <c r="H17" s="231">
        <v>14.0815</v>
      </c>
      <c r="I17" s="231">
        <v>2.5661</v>
      </c>
      <c r="J17" s="231">
        <v>10.022600000000001</v>
      </c>
      <c r="K17" s="231">
        <v>2.7584</v>
      </c>
      <c r="L17" s="231">
        <v>5.5617000000000001</v>
      </c>
      <c r="M17" s="231">
        <v>3.7463000000000002</v>
      </c>
      <c r="N17" s="231">
        <v>0</v>
      </c>
      <c r="O17" s="231">
        <v>0</v>
      </c>
      <c r="P17" s="231">
        <v>0</v>
      </c>
    </row>
    <row r="18" spans="1:16" ht="15">
      <c r="A18" s="247">
        <v>10</v>
      </c>
      <c r="B18" s="231">
        <v>0</v>
      </c>
      <c r="C18" s="231">
        <v>0</v>
      </c>
      <c r="D18" s="231">
        <v>15.966799999999999</v>
      </c>
      <c r="E18" s="231">
        <v>2.6154000000000002</v>
      </c>
      <c r="F18" s="231">
        <v>14.448499999999999</v>
      </c>
      <c r="G18" s="231">
        <v>3.4321999999999999</v>
      </c>
      <c r="H18" s="231">
        <v>13.5251</v>
      </c>
      <c r="I18" s="231">
        <v>2.4883000000000002</v>
      </c>
      <c r="J18" s="231">
        <v>9.8425999999999991</v>
      </c>
      <c r="K18" s="231">
        <v>2.6747999999999998</v>
      </c>
      <c r="L18" s="231">
        <v>5.8305999999999996</v>
      </c>
      <c r="M18" s="231">
        <v>3.6328</v>
      </c>
      <c r="N18" s="231">
        <v>0</v>
      </c>
      <c r="O18" s="231">
        <v>0</v>
      </c>
      <c r="P18" s="231">
        <v>0</v>
      </c>
    </row>
    <row r="19" spans="1:16" ht="15">
      <c r="A19" s="247">
        <v>11</v>
      </c>
      <c r="B19" s="231">
        <v>0</v>
      </c>
      <c r="C19" s="231">
        <v>0</v>
      </c>
      <c r="D19" s="231">
        <v>15.401</v>
      </c>
      <c r="E19" s="231">
        <v>2.5335999999999999</v>
      </c>
      <c r="F19" s="231">
        <v>13.5215</v>
      </c>
      <c r="G19" s="231">
        <v>3.3249</v>
      </c>
      <c r="H19" s="231">
        <v>12.9688</v>
      </c>
      <c r="I19" s="231">
        <v>2.4106000000000001</v>
      </c>
      <c r="J19" s="231">
        <v>9.6625999999999994</v>
      </c>
      <c r="K19" s="231">
        <v>2.5912000000000002</v>
      </c>
      <c r="L19" s="231">
        <v>6.0994000000000002</v>
      </c>
      <c r="M19" s="231">
        <v>3.5192999999999999</v>
      </c>
      <c r="N19" s="231">
        <v>0</v>
      </c>
      <c r="O19" s="231">
        <v>0</v>
      </c>
      <c r="P19" s="231">
        <v>0</v>
      </c>
    </row>
    <row r="20" spans="1:16" ht="15">
      <c r="A20" s="247">
        <v>12</v>
      </c>
      <c r="B20" s="231">
        <v>0</v>
      </c>
      <c r="C20" s="231">
        <v>0</v>
      </c>
      <c r="D20" s="231">
        <v>14.8353</v>
      </c>
      <c r="E20" s="231">
        <v>2.4519000000000002</v>
      </c>
      <c r="F20" s="231">
        <v>12.5945</v>
      </c>
      <c r="G20" s="231">
        <v>3.2176999999999998</v>
      </c>
      <c r="H20" s="231">
        <v>12.4124</v>
      </c>
      <c r="I20" s="231">
        <v>2.3328000000000002</v>
      </c>
      <c r="J20" s="231">
        <v>9.4825999999999997</v>
      </c>
      <c r="K20" s="231">
        <v>2.5076000000000001</v>
      </c>
      <c r="L20" s="231">
        <v>6.3682999999999996</v>
      </c>
      <c r="M20" s="231">
        <v>3.4056999999999999</v>
      </c>
      <c r="N20" s="231">
        <v>0</v>
      </c>
      <c r="O20" s="231">
        <v>0</v>
      </c>
      <c r="P20" s="231">
        <v>0</v>
      </c>
    </row>
    <row r="21" spans="1:16" ht="15">
      <c r="A21" s="247">
        <v>13</v>
      </c>
      <c r="B21" s="231">
        <v>0</v>
      </c>
      <c r="C21" s="231">
        <v>0</v>
      </c>
      <c r="D21" s="231">
        <v>14.269500000000001</v>
      </c>
      <c r="E21" s="231">
        <v>2.3702000000000001</v>
      </c>
      <c r="F21" s="231">
        <v>11.667400000000001</v>
      </c>
      <c r="G21" s="231">
        <v>3.1103999999999998</v>
      </c>
      <c r="H21" s="231">
        <v>11.8561</v>
      </c>
      <c r="I21" s="231">
        <v>2.2551000000000001</v>
      </c>
      <c r="J21" s="231">
        <v>9.3026</v>
      </c>
      <c r="K21" s="231">
        <v>2.4239999999999999</v>
      </c>
      <c r="L21" s="231">
        <v>6.6372</v>
      </c>
      <c r="M21" s="231">
        <v>3.2921999999999998</v>
      </c>
      <c r="N21" s="231">
        <v>0</v>
      </c>
      <c r="O21" s="231">
        <v>0</v>
      </c>
      <c r="P21" s="231">
        <v>0</v>
      </c>
    </row>
    <row r="22" spans="1:16" ht="15">
      <c r="A22" s="247">
        <v>14</v>
      </c>
      <c r="B22" s="231">
        <v>0</v>
      </c>
      <c r="C22" s="231">
        <v>0</v>
      </c>
      <c r="D22" s="231">
        <v>13.703799999999999</v>
      </c>
      <c r="E22" s="231">
        <v>2.2884000000000002</v>
      </c>
      <c r="F22" s="231">
        <v>10.740399999999999</v>
      </c>
      <c r="G22" s="231">
        <v>3.0032000000000001</v>
      </c>
      <c r="H22" s="231">
        <v>11.2997</v>
      </c>
      <c r="I22" s="231">
        <v>2.1772999999999998</v>
      </c>
      <c r="J22" s="231">
        <v>9.1226000000000003</v>
      </c>
      <c r="K22" s="231">
        <v>2.3403999999999998</v>
      </c>
      <c r="L22" s="231">
        <v>6.9059999999999997</v>
      </c>
      <c r="M22" s="231">
        <v>3.1787000000000001</v>
      </c>
      <c r="N22" s="231">
        <v>0</v>
      </c>
      <c r="O22" s="231">
        <v>0</v>
      </c>
      <c r="P22" s="231">
        <v>0</v>
      </c>
    </row>
    <row r="23" spans="1:16" ht="15">
      <c r="A23" s="247">
        <v>15</v>
      </c>
      <c r="B23" s="231">
        <v>0</v>
      </c>
      <c r="C23" s="231">
        <v>0</v>
      </c>
      <c r="D23" s="231">
        <v>13.138</v>
      </c>
      <c r="E23" s="231">
        <v>2.2067000000000001</v>
      </c>
      <c r="F23" s="231">
        <v>9.8133999999999997</v>
      </c>
      <c r="G23" s="231">
        <v>2.8959000000000001</v>
      </c>
      <c r="H23" s="231">
        <v>10.743399999999999</v>
      </c>
      <c r="I23" s="231">
        <v>2.0994999999999999</v>
      </c>
      <c r="J23" s="231">
        <v>8.9426000000000005</v>
      </c>
      <c r="K23" s="231">
        <v>2.2568000000000001</v>
      </c>
      <c r="L23" s="231">
        <v>7.1749000000000001</v>
      </c>
      <c r="M23" s="231">
        <v>3.0651999999999999</v>
      </c>
      <c r="N23" s="231">
        <v>0</v>
      </c>
      <c r="O23" s="231">
        <v>0</v>
      </c>
      <c r="P23" s="231">
        <v>0</v>
      </c>
    </row>
    <row r="24" spans="1:16" ht="15">
      <c r="A24" s="247">
        <v>16</v>
      </c>
      <c r="B24" s="231">
        <v>0</v>
      </c>
      <c r="C24" s="231">
        <v>0</v>
      </c>
      <c r="D24" s="231">
        <v>12.5723</v>
      </c>
      <c r="E24" s="231">
        <v>2.125</v>
      </c>
      <c r="F24" s="231">
        <v>8.8864000000000001</v>
      </c>
      <c r="G24" s="231">
        <v>2.7886000000000002</v>
      </c>
      <c r="H24" s="231">
        <v>10.186999999999999</v>
      </c>
      <c r="I24" s="231">
        <v>2.0217999999999998</v>
      </c>
      <c r="J24" s="231">
        <v>8.7626000000000008</v>
      </c>
      <c r="K24" s="231">
        <v>2.1732999999999998</v>
      </c>
      <c r="L24" s="231">
        <v>7.4436999999999998</v>
      </c>
      <c r="M24" s="231">
        <v>2.9516</v>
      </c>
      <c r="N24" s="231">
        <v>0</v>
      </c>
      <c r="O24" s="231">
        <v>0</v>
      </c>
      <c r="P24" s="231">
        <v>0</v>
      </c>
    </row>
    <row r="25" spans="1:16" ht="15">
      <c r="A25" s="247">
        <v>17</v>
      </c>
      <c r="B25" s="231">
        <v>0</v>
      </c>
      <c r="C25" s="231">
        <v>0</v>
      </c>
      <c r="D25" s="231">
        <v>12.006500000000001</v>
      </c>
      <c r="E25" s="231">
        <v>2.0432000000000001</v>
      </c>
      <c r="F25" s="231">
        <v>7.9593999999999996</v>
      </c>
      <c r="G25" s="231">
        <v>2.6814</v>
      </c>
      <c r="H25" s="231">
        <v>9.6306999999999992</v>
      </c>
      <c r="I25" s="231">
        <v>1.944</v>
      </c>
      <c r="J25" s="231">
        <v>8.5825999999999993</v>
      </c>
      <c r="K25" s="231">
        <v>2.0897000000000001</v>
      </c>
      <c r="L25" s="231">
        <v>7.7126000000000001</v>
      </c>
      <c r="M25" s="231">
        <v>2.8380999999999998</v>
      </c>
      <c r="N25" s="231">
        <v>0</v>
      </c>
      <c r="O25" s="231">
        <v>0</v>
      </c>
      <c r="P25" s="231">
        <v>0</v>
      </c>
    </row>
    <row r="26" spans="1:16" ht="15">
      <c r="A26" s="247">
        <v>18</v>
      </c>
      <c r="B26" s="231">
        <v>0</v>
      </c>
      <c r="C26" s="231">
        <v>0</v>
      </c>
      <c r="D26" s="231">
        <v>11.440799999999999</v>
      </c>
      <c r="E26" s="231">
        <v>1.9615</v>
      </c>
      <c r="F26" s="231">
        <v>7.0324</v>
      </c>
      <c r="G26" s="231">
        <v>2.5741000000000001</v>
      </c>
      <c r="H26" s="231">
        <v>9.0742999999999991</v>
      </c>
      <c r="I26" s="231">
        <v>1.8663000000000001</v>
      </c>
      <c r="J26" s="231">
        <v>8.4025999999999996</v>
      </c>
      <c r="K26" s="231">
        <v>2.0061</v>
      </c>
      <c r="L26" s="231">
        <v>7.9813999999999998</v>
      </c>
      <c r="M26" s="231">
        <v>2.7246000000000001</v>
      </c>
      <c r="N26" s="231">
        <v>9.0261999999999993</v>
      </c>
      <c r="O26" s="231">
        <v>4.6052</v>
      </c>
      <c r="P26" s="231">
        <v>0</v>
      </c>
    </row>
    <row r="27" spans="1:16" ht="15">
      <c r="A27" s="247">
        <v>19</v>
      </c>
      <c r="B27" s="231">
        <v>0</v>
      </c>
      <c r="C27" s="231">
        <v>0</v>
      </c>
      <c r="D27" s="231">
        <v>10.936</v>
      </c>
      <c r="E27" s="231">
        <v>1.9607000000000001</v>
      </c>
      <c r="F27" s="231">
        <v>6.8810000000000002</v>
      </c>
      <c r="G27" s="231">
        <v>2.5731000000000002</v>
      </c>
      <c r="H27" s="231">
        <v>8.8417999999999992</v>
      </c>
      <c r="I27" s="231">
        <v>1.8654999999999999</v>
      </c>
      <c r="J27" s="231">
        <v>8.1035000000000004</v>
      </c>
      <c r="K27" s="231">
        <v>2.0051999999999999</v>
      </c>
      <c r="L27" s="231">
        <v>7.7347000000000001</v>
      </c>
      <c r="M27" s="231">
        <v>2.7242999999999999</v>
      </c>
      <c r="N27" s="231">
        <v>8.7753999999999994</v>
      </c>
      <c r="O27" s="231">
        <v>4.4772999999999996</v>
      </c>
      <c r="P27" s="231">
        <v>0</v>
      </c>
    </row>
    <row r="28" spans="1:16" ht="15">
      <c r="A28" s="247">
        <v>20</v>
      </c>
      <c r="B28" s="231">
        <v>0</v>
      </c>
      <c r="C28" s="231">
        <v>0</v>
      </c>
      <c r="D28" s="231">
        <v>10.4313</v>
      </c>
      <c r="E28" s="231">
        <v>1.9599</v>
      </c>
      <c r="F28" s="231">
        <v>6.7297000000000002</v>
      </c>
      <c r="G28" s="231">
        <v>2.5720000000000001</v>
      </c>
      <c r="H28" s="231">
        <v>8.6091999999999995</v>
      </c>
      <c r="I28" s="231">
        <v>1.8647</v>
      </c>
      <c r="J28" s="231">
        <v>7.8044000000000002</v>
      </c>
      <c r="K28" s="231">
        <v>2.0044</v>
      </c>
      <c r="L28" s="231">
        <v>7.4878999999999998</v>
      </c>
      <c r="M28" s="231">
        <v>2.7241</v>
      </c>
      <c r="N28" s="231">
        <v>8.5246999999999993</v>
      </c>
      <c r="O28" s="231">
        <v>4.3493000000000004</v>
      </c>
      <c r="P28" s="231">
        <v>0</v>
      </c>
    </row>
    <row r="29" spans="1:16" ht="15">
      <c r="A29" s="247">
        <v>21</v>
      </c>
      <c r="B29" s="231">
        <v>0</v>
      </c>
      <c r="C29" s="231">
        <v>0</v>
      </c>
      <c r="D29" s="231">
        <v>10.9192</v>
      </c>
      <c r="E29" s="231">
        <v>2.0472000000000001</v>
      </c>
      <c r="F29" s="231">
        <v>7.2362000000000002</v>
      </c>
      <c r="G29" s="231">
        <v>2.6865999999999999</v>
      </c>
      <c r="H29" s="231">
        <v>9.2142999999999997</v>
      </c>
      <c r="I29" s="231">
        <v>1.9478</v>
      </c>
      <c r="J29" s="231">
        <v>8.2558000000000007</v>
      </c>
      <c r="K29" s="231">
        <v>2.0937000000000001</v>
      </c>
      <c r="L29" s="231">
        <v>7.9653</v>
      </c>
      <c r="M29" s="231">
        <v>2.8464</v>
      </c>
      <c r="N29" s="231">
        <v>9.1013999999999999</v>
      </c>
      <c r="O29" s="231">
        <v>4.4114000000000004</v>
      </c>
      <c r="P29" s="231">
        <v>0</v>
      </c>
    </row>
    <row r="30" spans="1:16" ht="15">
      <c r="A30" s="247">
        <v>22</v>
      </c>
      <c r="B30" s="231">
        <v>0</v>
      </c>
      <c r="C30" s="231">
        <v>0</v>
      </c>
      <c r="D30" s="231">
        <v>10.364000000000001</v>
      </c>
      <c r="E30" s="231">
        <v>2.0464000000000002</v>
      </c>
      <c r="F30" s="231">
        <v>7.0697000000000001</v>
      </c>
      <c r="G30" s="231">
        <v>2.6855000000000002</v>
      </c>
      <c r="H30" s="231">
        <v>8.9585000000000008</v>
      </c>
      <c r="I30" s="231">
        <v>1.9470000000000001</v>
      </c>
      <c r="J30" s="231">
        <v>7.9268000000000001</v>
      </c>
      <c r="K30" s="231">
        <v>2.0929000000000002</v>
      </c>
      <c r="L30" s="231">
        <v>7.6939000000000002</v>
      </c>
      <c r="M30" s="231">
        <v>2.8460999999999999</v>
      </c>
      <c r="N30" s="231">
        <v>8.8255999999999997</v>
      </c>
      <c r="O30" s="231">
        <v>4.2777000000000003</v>
      </c>
      <c r="P30" s="231">
        <v>0</v>
      </c>
    </row>
    <row r="31" spans="1:16" ht="15">
      <c r="A31" s="247">
        <v>23</v>
      </c>
      <c r="B31" s="231">
        <v>0</v>
      </c>
      <c r="C31" s="231">
        <v>0</v>
      </c>
      <c r="D31" s="231">
        <v>9.8087999999999997</v>
      </c>
      <c r="E31" s="231">
        <v>2.0455000000000001</v>
      </c>
      <c r="F31" s="231">
        <v>6.9032</v>
      </c>
      <c r="G31" s="231">
        <v>2.6844000000000001</v>
      </c>
      <c r="H31" s="231">
        <v>8.7027000000000001</v>
      </c>
      <c r="I31" s="231">
        <v>1.9461999999999999</v>
      </c>
      <c r="J31" s="231">
        <v>7.5978000000000003</v>
      </c>
      <c r="K31" s="231">
        <v>2.0920000000000001</v>
      </c>
      <c r="L31" s="231">
        <v>7.4225000000000003</v>
      </c>
      <c r="M31" s="231">
        <v>2.8458000000000001</v>
      </c>
      <c r="N31" s="231">
        <v>8.5497999999999994</v>
      </c>
      <c r="O31" s="231">
        <v>4.1440000000000001</v>
      </c>
      <c r="P31" s="231">
        <v>0</v>
      </c>
    </row>
    <row r="32" spans="1:16" ht="15">
      <c r="A32" s="247">
        <v>24</v>
      </c>
      <c r="B32" s="231">
        <v>0</v>
      </c>
      <c r="C32" s="231">
        <v>0</v>
      </c>
      <c r="D32" s="231">
        <v>9.2536000000000005</v>
      </c>
      <c r="E32" s="231">
        <v>2.0447000000000002</v>
      </c>
      <c r="F32" s="231">
        <v>6.7366999999999999</v>
      </c>
      <c r="G32" s="231">
        <v>2.6833</v>
      </c>
      <c r="H32" s="231">
        <v>8.4468999999999994</v>
      </c>
      <c r="I32" s="231">
        <v>1.9454</v>
      </c>
      <c r="J32" s="231">
        <v>7.2687999999999997</v>
      </c>
      <c r="K32" s="231">
        <v>2.0911</v>
      </c>
      <c r="L32" s="231">
        <v>7.1510999999999996</v>
      </c>
      <c r="M32" s="231">
        <v>2.8456000000000001</v>
      </c>
      <c r="N32" s="231">
        <v>8.2739999999999991</v>
      </c>
      <c r="O32" s="231">
        <v>4.0103</v>
      </c>
      <c r="P32" s="231">
        <v>0</v>
      </c>
    </row>
    <row r="33" spans="1:16" ht="15">
      <c r="A33" s="247">
        <v>25</v>
      </c>
      <c r="B33" s="231">
        <v>0</v>
      </c>
      <c r="C33" s="231">
        <v>0</v>
      </c>
      <c r="D33" s="231">
        <v>8.6983999999999995</v>
      </c>
      <c r="E33" s="231">
        <v>2.0438000000000001</v>
      </c>
      <c r="F33" s="231">
        <v>6.5702999999999996</v>
      </c>
      <c r="G33" s="231">
        <v>2.6821999999999999</v>
      </c>
      <c r="H33" s="231">
        <v>8.1911000000000005</v>
      </c>
      <c r="I33" s="231">
        <v>1.9446000000000001</v>
      </c>
      <c r="J33" s="231">
        <v>6.9398</v>
      </c>
      <c r="K33" s="231">
        <v>2.0903</v>
      </c>
      <c r="L33" s="231">
        <v>6.8796999999999997</v>
      </c>
      <c r="M33" s="231">
        <v>2.8452999999999999</v>
      </c>
      <c r="N33" s="231">
        <v>7.9981999999999998</v>
      </c>
      <c r="O33" s="231">
        <v>3.8767</v>
      </c>
      <c r="P33" s="231">
        <v>0</v>
      </c>
    </row>
    <row r="34" spans="1:16" ht="15">
      <c r="A34" s="247">
        <v>26</v>
      </c>
      <c r="B34" s="231">
        <v>0</v>
      </c>
      <c r="C34" s="231">
        <v>0</v>
      </c>
      <c r="D34" s="231">
        <v>8.1432000000000002</v>
      </c>
      <c r="E34" s="231">
        <v>2.0430000000000001</v>
      </c>
      <c r="F34" s="231">
        <v>6.4038000000000004</v>
      </c>
      <c r="G34" s="231">
        <v>2.681</v>
      </c>
      <c r="H34" s="231">
        <v>7.9352</v>
      </c>
      <c r="I34" s="231">
        <v>1.9438</v>
      </c>
      <c r="J34" s="231">
        <v>6.6108000000000002</v>
      </c>
      <c r="K34" s="231">
        <v>2.0893999999999999</v>
      </c>
      <c r="L34" s="231">
        <v>6.6082000000000001</v>
      </c>
      <c r="M34" s="231">
        <v>2.8450000000000002</v>
      </c>
      <c r="N34" s="231">
        <v>7.7224000000000004</v>
      </c>
      <c r="O34" s="231">
        <v>3.7429999999999999</v>
      </c>
      <c r="P34" s="231">
        <v>0</v>
      </c>
    </row>
    <row r="35" spans="1:16" ht="15">
      <c r="A35" s="247">
        <v>27</v>
      </c>
      <c r="B35" s="231">
        <v>0</v>
      </c>
      <c r="C35" s="231">
        <v>0</v>
      </c>
      <c r="D35" s="231">
        <v>7.5880000000000001</v>
      </c>
      <c r="E35" s="231">
        <v>2.0421</v>
      </c>
      <c r="F35" s="231">
        <v>6.2373000000000003</v>
      </c>
      <c r="G35" s="231">
        <v>2.6798999999999999</v>
      </c>
      <c r="H35" s="231">
        <v>7.6794000000000002</v>
      </c>
      <c r="I35" s="231">
        <v>1.9430000000000001</v>
      </c>
      <c r="J35" s="231">
        <v>6.2817999999999996</v>
      </c>
      <c r="K35" s="231">
        <v>2.0884999999999998</v>
      </c>
      <c r="L35" s="231">
        <v>6.3368000000000002</v>
      </c>
      <c r="M35" s="231">
        <v>2.8448000000000002</v>
      </c>
      <c r="N35" s="231">
        <v>7.4466000000000001</v>
      </c>
      <c r="O35" s="231">
        <v>3.6093000000000002</v>
      </c>
      <c r="P35" s="231">
        <v>0</v>
      </c>
    </row>
    <row r="36" spans="1:16" ht="15">
      <c r="A36" s="247">
        <v>28</v>
      </c>
      <c r="B36" s="231">
        <v>0</v>
      </c>
      <c r="C36" s="231">
        <v>0</v>
      </c>
      <c r="D36" s="231">
        <v>7.0327999999999999</v>
      </c>
      <c r="E36" s="231">
        <v>2.0413000000000001</v>
      </c>
      <c r="F36" s="231">
        <v>6.0708000000000002</v>
      </c>
      <c r="G36" s="231">
        <v>2.6787999999999998</v>
      </c>
      <c r="H36" s="231">
        <v>7.4236000000000004</v>
      </c>
      <c r="I36" s="231">
        <v>1.9420999999999999</v>
      </c>
      <c r="J36" s="231">
        <v>5.9527999999999999</v>
      </c>
      <c r="K36" s="231">
        <v>2.0876999999999999</v>
      </c>
      <c r="L36" s="231">
        <v>6.0654000000000003</v>
      </c>
      <c r="M36" s="231">
        <v>2.8445</v>
      </c>
      <c r="N36" s="231">
        <v>7.1707999999999998</v>
      </c>
      <c r="O36" s="231">
        <v>3.4756</v>
      </c>
      <c r="P36" s="231">
        <v>0</v>
      </c>
    </row>
    <row r="37" spans="1:16" ht="15">
      <c r="A37" s="247">
        <v>29</v>
      </c>
      <c r="B37" s="231">
        <v>0</v>
      </c>
      <c r="C37" s="231">
        <v>0</v>
      </c>
      <c r="D37" s="231">
        <v>6.4775999999999998</v>
      </c>
      <c r="E37" s="231">
        <v>2.0404</v>
      </c>
      <c r="F37" s="231">
        <v>5.9043000000000001</v>
      </c>
      <c r="G37" s="231">
        <v>2.6777000000000002</v>
      </c>
      <c r="H37" s="231">
        <v>7.1677999999999997</v>
      </c>
      <c r="I37" s="231">
        <v>1.9413</v>
      </c>
      <c r="J37" s="231">
        <v>5.6238000000000001</v>
      </c>
      <c r="K37" s="231">
        <v>2.0868000000000002</v>
      </c>
      <c r="L37" s="231">
        <v>5.7939999999999996</v>
      </c>
      <c r="M37" s="231">
        <v>2.8441999999999998</v>
      </c>
      <c r="N37" s="231">
        <v>6.8949999999999996</v>
      </c>
      <c r="O37" s="231">
        <v>3.3420000000000001</v>
      </c>
      <c r="P37" s="231">
        <v>0</v>
      </c>
    </row>
    <row r="38" spans="1:16" ht="15">
      <c r="A38" s="247">
        <v>30</v>
      </c>
      <c r="B38" s="231">
        <v>0</v>
      </c>
      <c r="C38" s="231">
        <v>0</v>
      </c>
      <c r="D38" s="231">
        <v>5.9223999999999997</v>
      </c>
      <c r="E38" s="231">
        <v>2.0396000000000001</v>
      </c>
      <c r="F38" s="231">
        <v>5.7378999999999998</v>
      </c>
      <c r="G38" s="231">
        <v>2.6766000000000001</v>
      </c>
      <c r="H38" s="231">
        <v>6.9119999999999999</v>
      </c>
      <c r="I38" s="231">
        <v>1.9404999999999999</v>
      </c>
      <c r="J38" s="231">
        <v>5.2948000000000004</v>
      </c>
      <c r="K38" s="231">
        <v>2.0859000000000001</v>
      </c>
      <c r="L38" s="231">
        <v>5.5225999999999997</v>
      </c>
      <c r="M38" s="231">
        <v>2.8439000000000001</v>
      </c>
      <c r="N38" s="231">
        <v>6.6192000000000002</v>
      </c>
      <c r="O38" s="231">
        <v>3.2082999999999999</v>
      </c>
      <c r="P38" s="231">
        <v>0</v>
      </c>
    </row>
    <row r="39" spans="1:16" ht="15">
      <c r="A39" s="247">
        <v>31</v>
      </c>
      <c r="B39" s="231">
        <v>0</v>
      </c>
      <c r="C39" s="231">
        <v>0</v>
      </c>
      <c r="D39" s="231">
        <v>7.0175999999999998</v>
      </c>
      <c r="E39" s="231">
        <v>2.0337999999999998</v>
      </c>
      <c r="F39" s="231">
        <v>5.7573999999999996</v>
      </c>
      <c r="G39" s="231">
        <v>2.6625000000000001</v>
      </c>
      <c r="H39" s="231">
        <v>6.9245000000000001</v>
      </c>
      <c r="I39" s="231">
        <v>1.9398</v>
      </c>
      <c r="J39" s="231">
        <v>5.0716000000000001</v>
      </c>
      <c r="K39" s="231">
        <v>2.0783</v>
      </c>
      <c r="L39" s="231">
        <v>5.4128999999999996</v>
      </c>
      <c r="M39" s="231">
        <v>2.8437000000000001</v>
      </c>
      <c r="N39" s="231">
        <v>6.4714</v>
      </c>
      <c r="O39" s="231">
        <v>3.1509</v>
      </c>
      <c r="P39" s="231">
        <v>0</v>
      </c>
    </row>
    <row r="40" spans="1:16" ht="15">
      <c r="A40" s="247">
        <v>32</v>
      </c>
      <c r="B40" s="231">
        <v>0</v>
      </c>
      <c r="C40" s="231">
        <v>0</v>
      </c>
      <c r="D40" s="231">
        <v>8.1128</v>
      </c>
      <c r="E40" s="231">
        <v>2.0278999999999998</v>
      </c>
      <c r="F40" s="231">
        <v>5.7769000000000004</v>
      </c>
      <c r="G40" s="231">
        <v>2.6484999999999999</v>
      </c>
      <c r="H40" s="231">
        <v>6.9368999999999996</v>
      </c>
      <c r="I40" s="231">
        <v>1.9391</v>
      </c>
      <c r="J40" s="231">
        <v>4.8483999999999998</v>
      </c>
      <c r="K40" s="231">
        <v>2.0706000000000002</v>
      </c>
      <c r="L40" s="231">
        <v>5.3032000000000004</v>
      </c>
      <c r="M40" s="231">
        <v>2.8433999999999999</v>
      </c>
      <c r="N40" s="231">
        <v>6.3235999999999999</v>
      </c>
      <c r="O40" s="231">
        <v>3.0935999999999999</v>
      </c>
      <c r="P40" s="231">
        <v>0</v>
      </c>
    </row>
    <row r="41" spans="1:16" ht="15">
      <c r="A41" s="247">
        <v>33</v>
      </c>
      <c r="B41" s="231">
        <v>0</v>
      </c>
      <c r="C41" s="231">
        <v>0</v>
      </c>
      <c r="D41" s="231">
        <v>9.3920999999999992</v>
      </c>
      <c r="E41" s="231">
        <v>2.0625</v>
      </c>
      <c r="F41" s="231">
        <v>5.9123000000000001</v>
      </c>
      <c r="G41" s="231">
        <v>2.6871</v>
      </c>
      <c r="H41" s="231">
        <v>7.0884</v>
      </c>
      <c r="I41" s="231">
        <v>1.9771000000000001</v>
      </c>
      <c r="J41" s="231">
        <v>4.7176999999999998</v>
      </c>
      <c r="K41" s="231">
        <v>2.1042000000000001</v>
      </c>
      <c r="L41" s="231">
        <v>5.2972999999999999</v>
      </c>
      <c r="M41" s="231">
        <v>2.9</v>
      </c>
      <c r="N41" s="231">
        <v>6.2992999999999997</v>
      </c>
      <c r="O41" s="231">
        <v>3.097</v>
      </c>
      <c r="P41" s="231">
        <v>0</v>
      </c>
    </row>
    <row r="42" spans="1:16" ht="15">
      <c r="A42" s="247">
        <v>34</v>
      </c>
      <c r="B42" s="231">
        <v>0</v>
      </c>
      <c r="C42" s="231">
        <v>0</v>
      </c>
      <c r="D42" s="231">
        <v>10.5092</v>
      </c>
      <c r="E42" s="231">
        <v>2.0566</v>
      </c>
      <c r="F42" s="231">
        <v>5.9321000000000002</v>
      </c>
      <c r="G42" s="231">
        <v>2.6726999999999999</v>
      </c>
      <c r="H42" s="231">
        <v>7.1010999999999997</v>
      </c>
      <c r="I42" s="231">
        <v>1.9763999999999999</v>
      </c>
      <c r="J42" s="231">
        <v>4.49</v>
      </c>
      <c r="K42" s="231">
        <v>2.0964</v>
      </c>
      <c r="L42" s="231">
        <v>5.1853999999999996</v>
      </c>
      <c r="M42" s="231">
        <v>2.8997000000000002</v>
      </c>
      <c r="N42" s="231">
        <v>6.1486000000000001</v>
      </c>
      <c r="O42" s="231">
        <v>3.0385</v>
      </c>
      <c r="P42" s="231">
        <v>0</v>
      </c>
    </row>
    <row r="43" spans="1:16" ht="15">
      <c r="A43" s="247">
        <v>35</v>
      </c>
      <c r="B43" s="231">
        <v>0</v>
      </c>
      <c r="C43" s="231">
        <v>0</v>
      </c>
      <c r="D43" s="231">
        <v>11.626300000000001</v>
      </c>
      <c r="E43" s="231">
        <v>2.0506000000000002</v>
      </c>
      <c r="F43" s="231">
        <v>5.952</v>
      </c>
      <c r="G43" s="231">
        <v>2.6583999999999999</v>
      </c>
      <c r="H43" s="231">
        <v>7.1138000000000003</v>
      </c>
      <c r="I43" s="231">
        <v>1.9757</v>
      </c>
      <c r="J43" s="231">
        <v>4.2622999999999998</v>
      </c>
      <c r="K43" s="231">
        <v>2.0884999999999998</v>
      </c>
      <c r="L43" s="231">
        <v>5.0735000000000001</v>
      </c>
      <c r="M43" s="231">
        <v>2.8994</v>
      </c>
      <c r="N43" s="231">
        <v>5.9977999999999998</v>
      </c>
      <c r="O43" s="231">
        <v>2.9801000000000002</v>
      </c>
      <c r="P43" s="231">
        <v>0</v>
      </c>
    </row>
    <row r="44" spans="1:16" ht="15">
      <c r="A44" s="247">
        <v>36</v>
      </c>
      <c r="B44" s="231">
        <v>0</v>
      </c>
      <c r="C44" s="231">
        <v>0</v>
      </c>
      <c r="D44" s="231">
        <v>12.743399999999999</v>
      </c>
      <c r="E44" s="231">
        <v>2.0447000000000002</v>
      </c>
      <c r="F44" s="231">
        <v>5.9718999999999998</v>
      </c>
      <c r="G44" s="231">
        <v>2.6440000000000001</v>
      </c>
      <c r="H44" s="231">
        <v>7.1265000000000001</v>
      </c>
      <c r="I44" s="231">
        <v>1.9749000000000001</v>
      </c>
      <c r="J44" s="231">
        <v>4.0347</v>
      </c>
      <c r="K44" s="231">
        <v>2.0807000000000002</v>
      </c>
      <c r="L44" s="231">
        <v>4.9615999999999998</v>
      </c>
      <c r="M44" s="231">
        <v>2.8992</v>
      </c>
      <c r="N44" s="231">
        <v>5.8471000000000002</v>
      </c>
      <c r="O44" s="231">
        <v>2.9216000000000002</v>
      </c>
      <c r="P44" s="231">
        <v>0</v>
      </c>
    </row>
    <row r="45" spans="1:16" ht="15">
      <c r="A45" s="247">
        <v>37</v>
      </c>
      <c r="B45" s="231">
        <v>0</v>
      </c>
      <c r="C45" s="231">
        <v>0</v>
      </c>
      <c r="D45" s="231">
        <v>13.8604</v>
      </c>
      <c r="E45" s="231">
        <v>2.0387</v>
      </c>
      <c r="F45" s="231">
        <v>5.9917999999999996</v>
      </c>
      <c r="G45" s="231">
        <v>2.6297000000000001</v>
      </c>
      <c r="H45" s="231">
        <v>7.1393000000000004</v>
      </c>
      <c r="I45" s="231">
        <v>1.9742</v>
      </c>
      <c r="J45" s="231">
        <v>3.8069999999999999</v>
      </c>
      <c r="K45" s="231">
        <v>2.0729000000000002</v>
      </c>
      <c r="L45" s="231">
        <v>4.8497000000000003</v>
      </c>
      <c r="M45" s="231">
        <v>2.8988999999999998</v>
      </c>
      <c r="N45" s="231">
        <v>5.6962999999999999</v>
      </c>
      <c r="O45" s="231">
        <v>2.8631000000000002</v>
      </c>
      <c r="P45" s="231">
        <v>0</v>
      </c>
    </row>
    <row r="46" spans="1:16" ht="15">
      <c r="A46" s="247">
        <v>38</v>
      </c>
      <c r="B46" s="231">
        <v>0</v>
      </c>
      <c r="C46" s="231">
        <v>0</v>
      </c>
      <c r="D46" s="231">
        <v>14.977499999999999</v>
      </c>
      <c r="E46" s="231">
        <v>2.0327999999999999</v>
      </c>
      <c r="F46" s="231">
        <v>6.0117000000000003</v>
      </c>
      <c r="G46" s="231">
        <v>2.6153</v>
      </c>
      <c r="H46" s="231">
        <v>7.1520000000000001</v>
      </c>
      <c r="I46" s="231">
        <v>1.9735</v>
      </c>
      <c r="J46" s="231">
        <v>3.5792999999999999</v>
      </c>
      <c r="K46" s="231">
        <v>2.0651000000000002</v>
      </c>
      <c r="L46" s="231">
        <v>4.7378</v>
      </c>
      <c r="M46" s="231">
        <v>2.8986000000000001</v>
      </c>
      <c r="N46" s="231">
        <v>5.5456000000000003</v>
      </c>
      <c r="O46" s="231">
        <v>2.8046000000000002</v>
      </c>
      <c r="P46" s="231">
        <v>0</v>
      </c>
    </row>
    <row r="47" spans="1:16" ht="15">
      <c r="A47" s="247">
        <v>39</v>
      </c>
      <c r="B47" s="231">
        <v>0</v>
      </c>
      <c r="C47" s="231">
        <v>0</v>
      </c>
      <c r="D47" s="231">
        <v>16.0946</v>
      </c>
      <c r="E47" s="231">
        <v>2.0268999999999999</v>
      </c>
      <c r="F47" s="231">
        <v>6.0315000000000003</v>
      </c>
      <c r="G47" s="231">
        <v>2.601</v>
      </c>
      <c r="H47" s="231">
        <v>7.1646999999999998</v>
      </c>
      <c r="I47" s="231">
        <v>1.9726999999999999</v>
      </c>
      <c r="J47" s="231">
        <v>3.3517000000000001</v>
      </c>
      <c r="K47" s="231">
        <v>2.0573000000000001</v>
      </c>
      <c r="L47" s="231">
        <v>4.6258999999999997</v>
      </c>
      <c r="M47" s="231">
        <v>2.8982999999999999</v>
      </c>
      <c r="N47" s="231">
        <v>5.3948999999999998</v>
      </c>
      <c r="O47" s="231">
        <v>2.7461000000000002</v>
      </c>
      <c r="P47" s="231">
        <v>0</v>
      </c>
    </row>
    <row r="48" spans="1:16" ht="15">
      <c r="A48" s="247">
        <v>40</v>
      </c>
      <c r="B48" s="231">
        <v>0</v>
      </c>
      <c r="C48" s="231">
        <v>0</v>
      </c>
      <c r="D48" s="231">
        <v>17.2117</v>
      </c>
      <c r="E48" s="231">
        <v>2.0209000000000001</v>
      </c>
      <c r="F48" s="231">
        <v>6.0514000000000001</v>
      </c>
      <c r="G48" s="231">
        <v>2.5865999999999998</v>
      </c>
      <c r="H48" s="231">
        <v>7.1773999999999996</v>
      </c>
      <c r="I48" s="231">
        <v>1.972</v>
      </c>
      <c r="J48" s="231">
        <v>3.1240000000000001</v>
      </c>
      <c r="K48" s="231">
        <v>2.0493999999999999</v>
      </c>
      <c r="L48" s="231">
        <v>4.5140000000000002</v>
      </c>
      <c r="M48" s="231">
        <v>2.8980999999999999</v>
      </c>
      <c r="N48" s="231">
        <v>5.2441000000000004</v>
      </c>
      <c r="O48" s="231">
        <v>2.6877</v>
      </c>
      <c r="P48" s="231">
        <v>0</v>
      </c>
    </row>
    <row r="49" spans="1:16" ht="15">
      <c r="A49" s="247">
        <v>41</v>
      </c>
      <c r="B49" s="231">
        <v>0</v>
      </c>
      <c r="C49" s="231">
        <v>0</v>
      </c>
      <c r="D49" s="231">
        <v>18.328800000000001</v>
      </c>
      <c r="E49" s="231">
        <v>2.0150000000000001</v>
      </c>
      <c r="F49" s="231">
        <v>6.0712999999999999</v>
      </c>
      <c r="G49" s="231">
        <v>2.5722999999999998</v>
      </c>
      <c r="H49" s="231">
        <v>7.1901000000000002</v>
      </c>
      <c r="I49" s="231">
        <v>1.9713000000000001</v>
      </c>
      <c r="J49" s="231">
        <v>2.8963999999999999</v>
      </c>
      <c r="K49" s="231">
        <v>2.0415999999999999</v>
      </c>
      <c r="L49" s="231">
        <v>4.4020999999999999</v>
      </c>
      <c r="M49" s="231">
        <v>2.8978000000000002</v>
      </c>
      <c r="N49" s="231">
        <v>5.0933999999999999</v>
      </c>
      <c r="O49" s="231">
        <v>2.6292</v>
      </c>
      <c r="P49" s="231">
        <v>0</v>
      </c>
    </row>
    <row r="50" spans="1:16" ht="15">
      <c r="A50" s="247">
        <v>42</v>
      </c>
      <c r="B50" s="231">
        <v>0</v>
      </c>
      <c r="C50" s="231">
        <v>0</v>
      </c>
      <c r="D50" s="231">
        <v>19.445900000000002</v>
      </c>
      <c r="E50" s="231">
        <v>2.0089999999999999</v>
      </c>
      <c r="F50" s="231">
        <v>6.0911999999999997</v>
      </c>
      <c r="G50" s="231">
        <v>2.5579000000000001</v>
      </c>
      <c r="H50" s="231">
        <v>7.2028999999999996</v>
      </c>
      <c r="I50" s="231">
        <v>1.9704999999999999</v>
      </c>
      <c r="J50" s="231">
        <v>2.6686999999999999</v>
      </c>
      <c r="K50" s="231">
        <v>2.0337999999999998</v>
      </c>
      <c r="L50" s="231">
        <v>4.2900999999999998</v>
      </c>
      <c r="M50" s="231">
        <v>2.8975</v>
      </c>
      <c r="N50" s="231">
        <v>4.9425999999999997</v>
      </c>
      <c r="O50" s="231">
        <v>2.5707</v>
      </c>
      <c r="P50" s="231">
        <v>0</v>
      </c>
    </row>
    <row r="51" spans="1:16" ht="15">
      <c r="A51" s="247">
        <v>43</v>
      </c>
      <c r="B51" s="231">
        <v>0</v>
      </c>
      <c r="C51" s="231">
        <v>0</v>
      </c>
      <c r="D51" s="231">
        <v>18.6233</v>
      </c>
      <c r="E51" s="231">
        <v>2.008</v>
      </c>
      <c r="F51" s="231">
        <v>5.9246999999999996</v>
      </c>
      <c r="G51" s="231">
        <v>2.5537000000000001</v>
      </c>
      <c r="H51" s="231">
        <v>6.8432000000000004</v>
      </c>
      <c r="I51" s="231">
        <v>1.9698</v>
      </c>
      <c r="J51" s="231">
        <v>2.6591999999999998</v>
      </c>
      <c r="K51" s="231">
        <v>2.0329000000000002</v>
      </c>
      <c r="L51" s="231">
        <v>4.3136000000000001</v>
      </c>
      <c r="M51" s="231">
        <v>2.8972000000000002</v>
      </c>
      <c r="N51" s="231">
        <v>4.8544</v>
      </c>
      <c r="O51" s="231">
        <v>2.5573999999999999</v>
      </c>
      <c r="P51" s="231">
        <v>0</v>
      </c>
    </row>
    <row r="52" spans="1:16" ht="15">
      <c r="A52" s="247">
        <v>44</v>
      </c>
      <c r="B52" s="231">
        <v>0</v>
      </c>
      <c r="C52" s="231">
        <v>0</v>
      </c>
      <c r="D52" s="231">
        <v>17.800699999999999</v>
      </c>
      <c r="E52" s="231">
        <v>2.0070000000000001</v>
      </c>
      <c r="F52" s="231">
        <v>5.7582000000000004</v>
      </c>
      <c r="G52" s="231">
        <v>2.5493999999999999</v>
      </c>
      <c r="H52" s="231">
        <v>6.4835000000000003</v>
      </c>
      <c r="I52" s="231">
        <v>1.9691000000000001</v>
      </c>
      <c r="J52" s="231">
        <v>2.6497999999999999</v>
      </c>
      <c r="K52" s="231">
        <v>2.0318999999999998</v>
      </c>
      <c r="L52" s="231">
        <v>4.3371000000000004</v>
      </c>
      <c r="M52" s="231">
        <v>2.8969</v>
      </c>
      <c r="N52" s="231">
        <v>4.7660999999999998</v>
      </c>
      <c r="O52" s="231">
        <v>2.5440999999999998</v>
      </c>
      <c r="P52" s="231">
        <v>0</v>
      </c>
    </row>
    <row r="53" spans="1:16" ht="15">
      <c r="A53" s="247">
        <v>45</v>
      </c>
      <c r="B53" s="231">
        <v>0</v>
      </c>
      <c r="C53" s="231">
        <v>0</v>
      </c>
      <c r="D53" s="231">
        <v>16.978100000000001</v>
      </c>
      <c r="E53" s="231">
        <v>2.0059999999999998</v>
      </c>
      <c r="F53" s="231">
        <v>5.5917000000000003</v>
      </c>
      <c r="G53" s="231">
        <v>2.5451999999999999</v>
      </c>
      <c r="H53" s="231">
        <v>6.1238000000000001</v>
      </c>
      <c r="I53" s="231">
        <v>1.9682999999999999</v>
      </c>
      <c r="J53" s="231">
        <v>2.6404000000000001</v>
      </c>
      <c r="K53" s="231">
        <v>2.0310000000000001</v>
      </c>
      <c r="L53" s="231">
        <v>4.3605999999999998</v>
      </c>
      <c r="M53" s="231">
        <v>2.8967000000000001</v>
      </c>
      <c r="N53" s="231">
        <v>4.6779000000000002</v>
      </c>
      <c r="O53" s="231">
        <v>2.5308000000000002</v>
      </c>
      <c r="P53" s="231">
        <v>0</v>
      </c>
    </row>
    <row r="54" spans="1:16" ht="15">
      <c r="A54" s="247">
        <v>46</v>
      </c>
      <c r="B54" s="231">
        <v>0</v>
      </c>
      <c r="C54" s="231">
        <v>0</v>
      </c>
      <c r="D54" s="231">
        <v>16.1555</v>
      </c>
      <c r="E54" s="231">
        <v>2.0049999999999999</v>
      </c>
      <c r="F54" s="231">
        <v>5.4253</v>
      </c>
      <c r="G54" s="231">
        <v>2.5409000000000002</v>
      </c>
      <c r="H54" s="231">
        <v>5.7641</v>
      </c>
      <c r="I54" s="231">
        <v>1.9676</v>
      </c>
      <c r="J54" s="231">
        <v>2.6309</v>
      </c>
      <c r="K54" s="231">
        <v>2.0299999999999998</v>
      </c>
      <c r="L54" s="231">
        <v>4.3841000000000001</v>
      </c>
      <c r="M54" s="231">
        <v>2.8963999999999999</v>
      </c>
      <c r="N54" s="231">
        <v>4.5895999999999999</v>
      </c>
      <c r="O54" s="231">
        <v>2.5175000000000001</v>
      </c>
      <c r="P54" s="231">
        <v>0</v>
      </c>
    </row>
    <row r="55" spans="1:16" ht="15">
      <c r="A55" s="247">
        <v>47</v>
      </c>
      <c r="B55" s="231">
        <v>0</v>
      </c>
      <c r="C55" s="231">
        <v>0</v>
      </c>
      <c r="D55" s="231">
        <v>15.3329</v>
      </c>
      <c r="E55" s="231">
        <v>2.0038999999999998</v>
      </c>
      <c r="F55" s="231">
        <v>5.2587999999999999</v>
      </c>
      <c r="G55" s="231">
        <v>2.5367000000000002</v>
      </c>
      <c r="H55" s="231">
        <v>5.4044999999999996</v>
      </c>
      <c r="I55" s="231">
        <v>1.9669000000000001</v>
      </c>
      <c r="J55" s="231">
        <v>2.6215000000000002</v>
      </c>
      <c r="K55" s="231">
        <v>2.0291000000000001</v>
      </c>
      <c r="L55" s="231">
        <v>4.4076000000000004</v>
      </c>
      <c r="M55" s="231">
        <v>2.8961000000000001</v>
      </c>
      <c r="N55" s="231">
        <v>4.5014000000000003</v>
      </c>
      <c r="O55" s="231">
        <v>2.5042</v>
      </c>
      <c r="P55" s="231">
        <v>0</v>
      </c>
    </row>
    <row r="56" spans="1:16" ht="15">
      <c r="A56" s="247">
        <v>48</v>
      </c>
      <c r="B56" s="231">
        <v>0</v>
      </c>
      <c r="C56" s="231">
        <v>0</v>
      </c>
      <c r="D56" s="231">
        <v>14.510300000000001</v>
      </c>
      <c r="E56" s="231">
        <v>2.0028999999999999</v>
      </c>
      <c r="F56" s="231">
        <v>5.0922999999999998</v>
      </c>
      <c r="G56" s="231">
        <v>2.5324</v>
      </c>
      <c r="H56" s="231">
        <v>5.0448000000000004</v>
      </c>
      <c r="I56" s="231">
        <v>1.9661</v>
      </c>
      <c r="J56" s="231">
        <v>2.6120000000000001</v>
      </c>
      <c r="K56" s="231">
        <v>2.0280999999999998</v>
      </c>
      <c r="L56" s="231">
        <v>4.4310999999999998</v>
      </c>
      <c r="M56" s="231">
        <v>2.8957999999999999</v>
      </c>
      <c r="N56" s="231">
        <v>4.4131</v>
      </c>
      <c r="O56" s="231">
        <v>2.4908999999999999</v>
      </c>
      <c r="P56" s="231">
        <v>0</v>
      </c>
    </row>
    <row r="57" spans="1:16" ht="15">
      <c r="A57" s="247">
        <v>49</v>
      </c>
      <c r="B57" s="231">
        <v>0</v>
      </c>
      <c r="C57" s="231">
        <v>0</v>
      </c>
      <c r="D57" s="231">
        <v>13.6877</v>
      </c>
      <c r="E57" s="231">
        <v>2.0019</v>
      </c>
      <c r="F57" s="231">
        <v>4.9257999999999997</v>
      </c>
      <c r="G57" s="231">
        <v>2.5280999999999998</v>
      </c>
      <c r="H57" s="231">
        <v>4.6851000000000003</v>
      </c>
      <c r="I57" s="231">
        <v>1.9654</v>
      </c>
      <c r="J57" s="231">
        <v>2.6025999999999998</v>
      </c>
      <c r="K57" s="231">
        <v>2.0272000000000001</v>
      </c>
      <c r="L57" s="231">
        <v>4.4546000000000001</v>
      </c>
      <c r="M57" s="231">
        <v>2.8956</v>
      </c>
      <c r="N57" s="231">
        <v>4.3249000000000004</v>
      </c>
      <c r="O57" s="231">
        <v>2.4775999999999998</v>
      </c>
      <c r="P57" s="231">
        <v>0</v>
      </c>
    </row>
    <row r="58" spans="1:16" ht="15">
      <c r="A58" s="247">
        <v>50</v>
      </c>
      <c r="B58" s="231">
        <v>0</v>
      </c>
      <c r="C58" s="231">
        <v>0</v>
      </c>
      <c r="D58" s="231">
        <v>12.8652</v>
      </c>
      <c r="E58" s="231">
        <v>2.0009000000000001</v>
      </c>
      <c r="F58" s="231">
        <v>4.7594000000000003</v>
      </c>
      <c r="G58" s="231">
        <v>2.5238999999999998</v>
      </c>
      <c r="H58" s="231">
        <v>4.3254000000000001</v>
      </c>
      <c r="I58" s="231">
        <v>1.9646999999999999</v>
      </c>
      <c r="J58" s="231">
        <v>2.5931999999999999</v>
      </c>
      <c r="K58" s="231">
        <v>2.0261999999999998</v>
      </c>
      <c r="L58" s="231">
        <v>4.4779999999999998</v>
      </c>
      <c r="M58" s="231">
        <v>2.8953000000000002</v>
      </c>
      <c r="N58" s="231">
        <v>4.2366999999999999</v>
      </c>
      <c r="O58" s="231">
        <v>2.4643000000000002</v>
      </c>
      <c r="P58" s="231">
        <v>0</v>
      </c>
    </row>
    <row r="59" spans="1:16" ht="15">
      <c r="A59" s="247">
        <v>51</v>
      </c>
      <c r="B59" s="231">
        <v>0</v>
      </c>
      <c r="C59" s="231">
        <v>0</v>
      </c>
      <c r="D59" s="231">
        <v>12.0426</v>
      </c>
      <c r="E59" s="231">
        <v>1.9999</v>
      </c>
      <c r="F59" s="231">
        <v>4.5929000000000002</v>
      </c>
      <c r="G59" s="231">
        <v>2.5196000000000001</v>
      </c>
      <c r="H59" s="231">
        <v>3.9658000000000002</v>
      </c>
      <c r="I59" s="231">
        <v>1.9639</v>
      </c>
      <c r="J59" s="231">
        <v>2.5836999999999999</v>
      </c>
      <c r="K59" s="231">
        <v>2.0253000000000001</v>
      </c>
      <c r="L59" s="231">
        <v>4.5015000000000001</v>
      </c>
      <c r="M59" s="231">
        <v>2.895</v>
      </c>
      <c r="N59" s="231">
        <v>4.1483999999999996</v>
      </c>
      <c r="O59" s="231">
        <v>2.4510000000000001</v>
      </c>
      <c r="P59" s="231">
        <v>0</v>
      </c>
    </row>
    <row r="60" spans="1:16" ht="15">
      <c r="A60" s="247">
        <v>52</v>
      </c>
      <c r="B60" s="231">
        <v>0</v>
      </c>
      <c r="C60" s="231">
        <v>0</v>
      </c>
      <c r="D60" s="231">
        <v>11.22</v>
      </c>
      <c r="E60" s="231">
        <v>1.9988999999999999</v>
      </c>
      <c r="F60" s="231">
        <v>4.4264000000000001</v>
      </c>
      <c r="G60" s="231">
        <v>2.5154000000000001</v>
      </c>
      <c r="H60" s="231">
        <v>3.6061000000000001</v>
      </c>
      <c r="I60" s="231">
        <v>1.9632000000000001</v>
      </c>
      <c r="J60" s="231">
        <v>2.5743</v>
      </c>
      <c r="K60" s="231">
        <v>2.0244</v>
      </c>
      <c r="L60" s="231">
        <v>4.5250000000000004</v>
      </c>
      <c r="M60" s="231">
        <v>2.8946999999999998</v>
      </c>
      <c r="N60" s="231">
        <v>4.0602</v>
      </c>
      <c r="O60" s="231">
        <v>2.4377</v>
      </c>
      <c r="P60" s="231">
        <v>0</v>
      </c>
    </row>
    <row r="61" spans="1:16" ht="15">
      <c r="A61" s="247">
        <v>53</v>
      </c>
      <c r="B61" s="231">
        <v>0</v>
      </c>
      <c r="C61" s="231">
        <v>0</v>
      </c>
      <c r="D61" s="231">
        <v>10.397399999999999</v>
      </c>
      <c r="E61" s="231">
        <v>1.9979</v>
      </c>
      <c r="F61" s="231">
        <v>4.2599</v>
      </c>
      <c r="G61" s="231">
        <v>2.5110999999999999</v>
      </c>
      <c r="H61" s="231">
        <v>3.2464</v>
      </c>
      <c r="I61" s="231">
        <v>1.9624999999999999</v>
      </c>
      <c r="J61" s="231">
        <v>2.5648</v>
      </c>
      <c r="K61" s="231">
        <v>2.0234000000000001</v>
      </c>
      <c r="L61" s="231">
        <v>4.5484999999999998</v>
      </c>
      <c r="M61" s="231">
        <v>2.8944999999999999</v>
      </c>
      <c r="N61" s="231">
        <v>3.9719000000000002</v>
      </c>
      <c r="O61" s="231">
        <v>2.4243999999999999</v>
      </c>
      <c r="P61" s="231">
        <v>0</v>
      </c>
    </row>
    <row r="62" spans="1:16" ht="15">
      <c r="A62" s="247">
        <v>54</v>
      </c>
      <c r="B62" s="231">
        <v>0</v>
      </c>
      <c r="C62" s="231">
        <v>0</v>
      </c>
      <c r="D62" s="231">
        <v>9.5747999999999998</v>
      </c>
      <c r="E62" s="231">
        <v>1.9967999999999999</v>
      </c>
      <c r="F62" s="231">
        <v>4.0934999999999997</v>
      </c>
      <c r="G62" s="231">
        <v>2.5068999999999999</v>
      </c>
      <c r="H62" s="231">
        <v>2.8866999999999998</v>
      </c>
      <c r="I62" s="231">
        <v>1.9617</v>
      </c>
      <c r="J62" s="231">
        <v>2.5554000000000001</v>
      </c>
      <c r="K62" s="231">
        <v>2.0225</v>
      </c>
      <c r="L62" s="231">
        <v>4.5720000000000001</v>
      </c>
      <c r="M62" s="231">
        <v>2.8942000000000001</v>
      </c>
      <c r="N62" s="231">
        <v>3.8837000000000002</v>
      </c>
      <c r="O62" s="231">
        <v>2.4110999999999998</v>
      </c>
      <c r="P62" s="231">
        <v>0</v>
      </c>
    </row>
    <row r="63" spans="1:16" ht="15">
      <c r="A63" s="247">
        <v>55</v>
      </c>
      <c r="B63" s="231">
        <v>0</v>
      </c>
      <c r="C63" s="231">
        <v>0</v>
      </c>
      <c r="D63" s="231">
        <v>8.9527999999999999</v>
      </c>
      <c r="E63" s="231">
        <v>1.9895</v>
      </c>
      <c r="F63" s="231">
        <v>3.9904999999999999</v>
      </c>
      <c r="G63" s="231">
        <v>2.4571000000000001</v>
      </c>
      <c r="H63" s="231">
        <v>3.0059999999999998</v>
      </c>
      <c r="I63" s="231">
        <v>1.9574</v>
      </c>
      <c r="J63" s="231">
        <v>2.5350000000000001</v>
      </c>
      <c r="K63" s="231">
        <v>2.0143</v>
      </c>
      <c r="L63" s="231">
        <v>4.4592999999999998</v>
      </c>
      <c r="M63" s="231">
        <v>2.8569</v>
      </c>
      <c r="N63" s="231">
        <v>3.7968000000000002</v>
      </c>
      <c r="O63" s="231">
        <v>2.3852000000000002</v>
      </c>
      <c r="P63" s="231">
        <v>0</v>
      </c>
    </row>
    <row r="64" spans="1:16" ht="15">
      <c r="A64" s="247">
        <v>56</v>
      </c>
      <c r="B64" s="231">
        <v>0</v>
      </c>
      <c r="C64" s="231">
        <v>0</v>
      </c>
      <c r="D64" s="231">
        <v>8.3307000000000002</v>
      </c>
      <c r="E64" s="231">
        <v>1.9822</v>
      </c>
      <c r="F64" s="231">
        <v>3.8875000000000002</v>
      </c>
      <c r="G64" s="231">
        <v>2.4073000000000002</v>
      </c>
      <c r="H64" s="231">
        <v>3.1253000000000002</v>
      </c>
      <c r="I64" s="231">
        <v>1.9530000000000001</v>
      </c>
      <c r="J64" s="231">
        <v>2.5145</v>
      </c>
      <c r="K64" s="231">
        <v>2.0061</v>
      </c>
      <c r="L64" s="231">
        <v>4.3465999999999996</v>
      </c>
      <c r="M64" s="231">
        <v>2.8195000000000001</v>
      </c>
      <c r="N64" s="231">
        <v>3.7099000000000002</v>
      </c>
      <c r="O64" s="231">
        <v>2.3593000000000002</v>
      </c>
      <c r="P64" s="231">
        <v>0</v>
      </c>
    </row>
    <row r="65" spans="1:16" ht="15">
      <c r="A65" s="247">
        <v>57</v>
      </c>
      <c r="B65" s="231">
        <v>0</v>
      </c>
      <c r="C65" s="231">
        <v>0</v>
      </c>
      <c r="D65" s="231">
        <v>7.7087000000000003</v>
      </c>
      <c r="E65" s="231">
        <v>1.9749000000000001</v>
      </c>
      <c r="F65" s="231">
        <v>3.7845</v>
      </c>
      <c r="G65" s="231">
        <v>2.3574999999999999</v>
      </c>
      <c r="H65" s="231">
        <v>3.2444999999999999</v>
      </c>
      <c r="I65" s="231">
        <v>1.9486000000000001</v>
      </c>
      <c r="J65" s="231">
        <v>2.4941</v>
      </c>
      <c r="K65" s="231">
        <v>1.998</v>
      </c>
      <c r="L65" s="231">
        <v>4.234</v>
      </c>
      <c r="M65" s="231">
        <v>2.7822</v>
      </c>
      <c r="N65" s="231">
        <v>3.6230000000000002</v>
      </c>
      <c r="O65" s="231">
        <v>2.3334000000000001</v>
      </c>
      <c r="P65" s="231">
        <v>0</v>
      </c>
    </row>
    <row r="66" spans="1:16" ht="15">
      <c r="A66" s="247">
        <v>58</v>
      </c>
      <c r="B66" s="231">
        <v>0</v>
      </c>
      <c r="C66" s="231">
        <v>0</v>
      </c>
      <c r="D66" s="231">
        <v>7.0865999999999998</v>
      </c>
      <c r="E66" s="231">
        <v>1.9676</v>
      </c>
      <c r="F66" s="231">
        <v>3.6815000000000002</v>
      </c>
      <c r="G66" s="231">
        <v>2.3077000000000001</v>
      </c>
      <c r="H66" s="231">
        <v>3.3637999999999999</v>
      </c>
      <c r="I66" s="231">
        <v>1.9441999999999999</v>
      </c>
      <c r="J66" s="231">
        <v>2.4735999999999998</v>
      </c>
      <c r="K66" s="231">
        <v>1.9898</v>
      </c>
      <c r="L66" s="231">
        <v>4.1212999999999997</v>
      </c>
      <c r="M66" s="231">
        <v>2.7448999999999999</v>
      </c>
      <c r="N66" s="231">
        <v>3.5362</v>
      </c>
      <c r="O66" s="231">
        <v>2.3075000000000001</v>
      </c>
      <c r="P66" s="231">
        <v>0</v>
      </c>
    </row>
    <row r="67" spans="1:16" ht="15">
      <c r="A67" s="247">
        <v>59</v>
      </c>
      <c r="B67" s="231">
        <v>0</v>
      </c>
      <c r="C67" s="231">
        <v>0</v>
      </c>
      <c r="D67" s="231">
        <v>6.4645999999999999</v>
      </c>
      <c r="E67" s="231">
        <v>1.9602999999999999</v>
      </c>
      <c r="F67" s="231">
        <v>3.5785</v>
      </c>
      <c r="G67" s="231">
        <v>2.2578999999999998</v>
      </c>
      <c r="H67" s="231">
        <v>3.4830999999999999</v>
      </c>
      <c r="I67" s="231">
        <v>1.9399</v>
      </c>
      <c r="J67" s="231">
        <v>2.4531999999999998</v>
      </c>
      <c r="K67" s="231">
        <v>1.9817</v>
      </c>
      <c r="L67" s="231">
        <v>4.0086000000000004</v>
      </c>
      <c r="M67" s="231">
        <v>2.7075999999999998</v>
      </c>
      <c r="N67" s="231">
        <v>3.4493</v>
      </c>
      <c r="O67" s="231">
        <v>2.2816000000000001</v>
      </c>
      <c r="P67" s="231">
        <v>0</v>
      </c>
    </row>
    <row r="68" spans="1:16" ht="15">
      <c r="A68" s="247">
        <v>60</v>
      </c>
      <c r="B68" s="231">
        <v>0</v>
      </c>
      <c r="C68" s="231">
        <v>0</v>
      </c>
      <c r="D68" s="231">
        <v>5.8425000000000002</v>
      </c>
      <c r="E68" s="231">
        <v>1.9530000000000001</v>
      </c>
      <c r="F68" s="231">
        <v>3.4754999999999998</v>
      </c>
      <c r="G68" s="231">
        <v>2.2081</v>
      </c>
      <c r="H68" s="231">
        <v>3.6023999999999998</v>
      </c>
      <c r="I68" s="231">
        <v>1.9355</v>
      </c>
      <c r="J68" s="231">
        <v>2.4327000000000001</v>
      </c>
      <c r="K68" s="231">
        <v>1.9735</v>
      </c>
      <c r="L68" s="231">
        <v>3.8959000000000001</v>
      </c>
      <c r="M68" s="231">
        <v>2.6701999999999999</v>
      </c>
      <c r="N68" s="231">
        <v>3.3624000000000001</v>
      </c>
      <c r="O68" s="231">
        <v>2.2557</v>
      </c>
      <c r="P68" s="231">
        <v>0</v>
      </c>
    </row>
    <row r="69" spans="1:16">
      <c r="A69" s="80"/>
    </row>
    <row r="70" spans="1:16">
      <c r="A70" s="73" t="e">
        <v>#N/A</v>
      </c>
    </row>
    <row r="71" spans="1:16" s="225"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89.926100000000005</v>
      </c>
      <c r="E75" s="231">
        <v>24.3065</v>
      </c>
      <c r="F75" s="231">
        <v>93.123699999999999</v>
      </c>
      <c r="G75" s="231">
        <v>28.874400000000001</v>
      </c>
      <c r="H75" s="231">
        <v>86.334400000000002</v>
      </c>
      <c r="I75" s="231">
        <v>27.145299999999999</v>
      </c>
      <c r="J75" s="231">
        <v>79.1447</v>
      </c>
      <c r="K75" s="231">
        <v>25.845300000000002</v>
      </c>
      <c r="L75" s="231">
        <v>47.709299999999999</v>
      </c>
      <c r="M75" s="231">
        <v>33.966200000000001</v>
      </c>
      <c r="N75" s="231">
        <v>0</v>
      </c>
      <c r="O75" s="231">
        <v>0</v>
      </c>
      <c r="P75" s="231">
        <v>0</v>
      </c>
    </row>
    <row r="76" spans="1:16" ht="15">
      <c r="A76" s="247">
        <v>1</v>
      </c>
      <c r="B76" s="231">
        <v>0</v>
      </c>
      <c r="C76" s="231">
        <v>0</v>
      </c>
      <c r="D76" s="231">
        <v>79.934299999999993</v>
      </c>
      <c r="E76" s="231">
        <v>21.605799999999999</v>
      </c>
      <c r="F76" s="231">
        <v>82.776600000000002</v>
      </c>
      <c r="G76" s="231">
        <v>25.6661</v>
      </c>
      <c r="H76" s="231">
        <v>76.741699999999994</v>
      </c>
      <c r="I76" s="231">
        <v>24.129200000000001</v>
      </c>
      <c r="J76" s="231">
        <v>70.350800000000007</v>
      </c>
      <c r="K76" s="231">
        <v>22.973600000000001</v>
      </c>
      <c r="L76" s="231">
        <v>42.408299999999997</v>
      </c>
      <c r="M76" s="231">
        <v>30.1921</v>
      </c>
      <c r="N76" s="231">
        <v>0</v>
      </c>
      <c r="O76" s="231">
        <v>0</v>
      </c>
      <c r="P76" s="231">
        <v>0</v>
      </c>
    </row>
    <row r="77" spans="1:16" ht="15">
      <c r="A77" s="247">
        <v>2</v>
      </c>
      <c r="B77" s="231">
        <v>0</v>
      </c>
      <c r="C77" s="231">
        <v>0</v>
      </c>
      <c r="D77" s="231">
        <v>69.942499999999995</v>
      </c>
      <c r="E77" s="231">
        <v>18.905000000000001</v>
      </c>
      <c r="F77" s="231">
        <v>72.429500000000004</v>
      </c>
      <c r="G77" s="231">
        <v>22.457799999999999</v>
      </c>
      <c r="H77" s="231">
        <v>67.149000000000001</v>
      </c>
      <c r="I77" s="231">
        <v>21.113</v>
      </c>
      <c r="J77" s="231">
        <v>61.557000000000002</v>
      </c>
      <c r="K77" s="231">
        <v>20.101900000000001</v>
      </c>
      <c r="L77" s="231">
        <v>37.107199999999999</v>
      </c>
      <c r="M77" s="231">
        <v>26.418099999999999</v>
      </c>
      <c r="N77" s="231">
        <v>0</v>
      </c>
      <c r="O77" s="231">
        <v>0</v>
      </c>
      <c r="P77" s="231">
        <v>0</v>
      </c>
    </row>
    <row r="78" spans="1:16" ht="15">
      <c r="A78" s="247">
        <v>3</v>
      </c>
      <c r="B78" s="231">
        <v>0</v>
      </c>
      <c r="C78" s="231">
        <v>0</v>
      </c>
      <c r="D78" s="231">
        <v>59.950699999999998</v>
      </c>
      <c r="E78" s="231">
        <v>16.2043</v>
      </c>
      <c r="F78" s="231">
        <v>62.082500000000003</v>
      </c>
      <c r="G78" s="231">
        <v>19.249600000000001</v>
      </c>
      <c r="H78" s="231">
        <v>57.5563</v>
      </c>
      <c r="I78" s="231">
        <v>18.096900000000002</v>
      </c>
      <c r="J78" s="231">
        <v>52.763100000000001</v>
      </c>
      <c r="K78" s="231">
        <v>17.2302</v>
      </c>
      <c r="L78" s="231">
        <v>31.8062</v>
      </c>
      <c r="M78" s="231">
        <v>22.644100000000002</v>
      </c>
      <c r="N78" s="231">
        <v>0</v>
      </c>
      <c r="O78" s="231">
        <v>0</v>
      </c>
      <c r="P78" s="231">
        <v>0</v>
      </c>
    </row>
    <row r="79" spans="1:16" ht="15">
      <c r="A79" s="247">
        <v>4</v>
      </c>
      <c r="B79" s="231">
        <v>0</v>
      </c>
      <c r="C79" s="231">
        <v>0</v>
      </c>
      <c r="D79" s="231">
        <v>49.959000000000003</v>
      </c>
      <c r="E79" s="231">
        <v>13.5036</v>
      </c>
      <c r="F79" s="231">
        <v>51.735399999999998</v>
      </c>
      <c r="G79" s="231">
        <v>16.0413</v>
      </c>
      <c r="H79" s="231">
        <v>47.9636</v>
      </c>
      <c r="I79" s="231">
        <v>15.0807</v>
      </c>
      <c r="J79" s="231">
        <v>43.969299999999997</v>
      </c>
      <c r="K79" s="231">
        <v>14.358499999999999</v>
      </c>
      <c r="L79" s="231">
        <v>26.505199999999999</v>
      </c>
      <c r="M79" s="231">
        <v>18.870100000000001</v>
      </c>
      <c r="N79" s="231">
        <v>0</v>
      </c>
      <c r="O79" s="231">
        <v>0</v>
      </c>
      <c r="P79" s="231">
        <v>0</v>
      </c>
    </row>
    <row r="80" spans="1:16" ht="15">
      <c r="A80" s="247">
        <v>5</v>
      </c>
      <c r="B80" s="231">
        <v>0</v>
      </c>
      <c r="C80" s="231">
        <v>0</v>
      </c>
      <c r="D80" s="231">
        <v>39.967199999999998</v>
      </c>
      <c r="E80" s="231">
        <v>10.802899999999999</v>
      </c>
      <c r="F80" s="231">
        <v>41.388300000000001</v>
      </c>
      <c r="G80" s="231">
        <v>12.8331</v>
      </c>
      <c r="H80" s="231">
        <v>38.370899999999999</v>
      </c>
      <c r="I80" s="231">
        <v>12.0646</v>
      </c>
      <c r="J80" s="231">
        <v>35.175400000000003</v>
      </c>
      <c r="K80" s="231">
        <v>11.486800000000001</v>
      </c>
      <c r="L80" s="231">
        <v>21.2041</v>
      </c>
      <c r="M80" s="231">
        <v>15.0961</v>
      </c>
      <c r="N80" s="231">
        <v>0</v>
      </c>
      <c r="O80" s="231">
        <v>0</v>
      </c>
      <c r="P80" s="231">
        <v>0</v>
      </c>
    </row>
    <row r="81" spans="1:16" ht="15">
      <c r="A81" s="247">
        <v>6</v>
      </c>
      <c r="B81" s="231">
        <v>0</v>
      </c>
      <c r="C81" s="231">
        <v>0</v>
      </c>
      <c r="D81" s="231">
        <v>29.9754</v>
      </c>
      <c r="E81" s="231">
        <v>8.1021999999999998</v>
      </c>
      <c r="F81" s="231">
        <v>31.0412</v>
      </c>
      <c r="G81" s="231">
        <v>9.6248000000000005</v>
      </c>
      <c r="H81" s="231">
        <v>28.778099999999998</v>
      </c>
      <c r="I81" s="231">
        <v>9.0484000000000009</v>
      </c>
      <c r="J81" s="231">
        <v>26.381599999999999</v>
      </c>
      <c r="K81" s="231">
        <v>8.6151</v>
      </c>
      <c r="L81" s="231">
        <v>15.9031</v>
      </c>
      <c r="M81" s="231">
        <v>11.322100000000001</v>
      </c>
      <c r="N81" s="231">
        <v>0</v>
      </c>
      <c r="O81" s="231">
        <v>0</v>
      </c>
      <c r="P81" s="231">
        <v>0</v>
      </c>
    </row>
    <row r="82" spans="1:16" ht="15">
      <c r="A82" s="247">
        <v>7</v>
      </c>
      <c r="B82" s="231">
        <v>0</v>
      </c>
      <c r="C82" s="231">
        <v>0</v>
      </c>
      <c r="D82" s="231">
        <v>28.591999999999999</v>
      </c>
      <c r="E82" s="231">
        <v>7.8771000000000004</v>
      </c>
      <c r="F82" s="231">
        <v>29.3645</v>
      </c>
      <c r="G82" s="231">
        <v>9.3574000000000002</v>
      </c>
      <c r="H82" s="231">
        <v>27.490600000000001</v>
      </c>
      <c r="I82" s="231">
        <v>8.7971000000000004</v>
      </c>
      <c r="J82" s="231">
        <v>25.4468</v>
      </c>
      <c r="K82" s="231">
        <v>8.3757999999999999</v>
      </c>
      <c r="L82" s="231">
        <v>15.754799999999999</v>
      </c>
      <c r="M82" s="231">
        <v>11.0076</v>
      </c>
      <c r="N82" s="231">
        <v>0</v>
      </c>
      <c r="O82" s="231">
        <v>0</v>
      </c>
      <c r="P82" s="231">
        <v>0</v>
      </c>
    </row>
    <row r="83" spans="1:16" ht="15">
      <c r="A83" s="247">
        <v>8</v>
      </c>
      <c r="B83" s="231">
        <v>0</v>
      </c>
      <c r="C83" s="231">
        <v>0</v>
      </c>
      <c r="D83" s="231">
        <v>27.2087</v>
      </c>
      <c r="E83" s="231">
        <v>7.6520000000000001</v>
      </c>
      <c r="F83" s="231">
        <v>27.6877</v>
      </c>
      <c r="G83" s="231">
        <v>9.0900999999999996</v>
      </c>
      <c r="H83" s="231">
        <v>26.202999999999999</v>
      </c>
      <c r="I83" s="231">
        <v>8.5457000000000001</v>
      </c>
      <c r="J83" s="231">
        <v>24.5121</v>
      </c>
      <c r="K83" s="231">
        <v>8.1364999999999998</v>
      </c>
      <c r="L83" s="231">
        <v>15.606400000000001</v>
      </c>
      <c r="M83" s="231">
        <v>10.693</v>
      </c>
      <c r="N83" s="231">
        <v>0</v>
      </c>
      <c r="O83" s="231">
        <v>0</v>
      </c>
      <c r="P83" s="231">
        <v>0</v>
      </c>
    </row>
    <row r="84" spans="1:16" ht="15">
      <c r="A84" s="247">
        <v>9</v>
      </c>
      <c r="B84" s="231">
        <v>0</v>
      </c>
      <c r="C84" s="231">
        <v>0</v>
      </c>
      <c r="D84" s="231">
        <v>25.825299999999999</v>
      </c>
      <c r="E84" s="231">
        <v>7.4269999999999996</v>
      </c>
      <c r="F84" s="231">
        <v>26.010999999999999</v>
      </c>
      <c r="G84" s="231">
        <v>8.8226999999999993</v>
      </c>
      <c r="H84" s="231">
        <v>24.915400000000002</v>
      </c>
      <c r="I84" s="231">
        <v>8.2943999999999996</v>
      </c>
      <c r="J84" s="231">
        <v>23.577400000000001</v>
      </c>
      <c r="K84" s="231">
        <v>7.8971999999999998</v>
      </c>
      <c r="L84" s="231">
        <v>15.4581</v>
      </c>
      <c r="M84" s="231">
        <v>10.378500000000001</v>
      </c>
      <c r="N84" s="231">
        <v>0</v>
      </c>
      <c r="O84" s="231">
        <v>0</v>
      </c>
      <c r="P84" s="231">
        <v>0</v>
      </c>
    </row>
    <row r="85" spans="1:16" ht="15">
      <c r="A85" s="247">
        <v>10</v>
      </c>
      <c r="B85" s="231">
        <v>0</v>
      </c>
      <c r="C85" s="231">
        <v>0</v>
      </c>
      <c r="D85" s="231">
        <v>24.442</v>
      </c>
      <c r="E85" s="231">
        <v>7.2019000000000002</v>
      </c>
      <c r="F85" s="231">
        <v>24.334299999999999</v>
      </c>
      <c r="G85" s="231">
        <v>8.5554000000000006</v>
      </c>
      <c r="H85" s="231">
        <v>23.627800000000001</v>
      </c>
      <c r="I85" s="231">
        <v>8.0431000000000008</v>
      </c>
      <c r="J85" s="231">
        <v>22.642700000000001</v>
      </c>
      <c r="K85" s="231">
        <v>7.6578999999999997</v>
      </c>
      <c r="L85" s="231">
        <v>15.309799999999999</v>
      </c>
      <c r="M85" s="231">
        <v>10.064</v>
      </c>
      <c r="N85" s="231">
        <v>0</v>
      </c>
      <c r="O85" s="231">
        <v>0</v>
      </c>
      <c r="P85" s="231">
        <v>0</v>
      </c>
    </row>
    <row r="86" spans="1:16" ht="15">
      <c r="A86" s="247">
        <v>11</v>
      </c>
      <c r="B86" s="231">
        <v>0</v>
      </c>
      <c r="C86" s="231">
        <v>0</v>
      </c>
      <c r="D86" s="231">
        <v>23.058700000000002</v>
      </c>
      <c r="E86" s="231">
        <v>6.9768999999999997</v>
      </c>
      <c r="F86" s="231">
        <v>22.657499999999999</v>
      </c>
      <c r="G86" s="231">
        <v>8.2880000000000003</v>
      </c>
      <c r="H86" s="231">
        <v>22.340299999999999</v>
      </c>
      <c r="I86" s="231">
        <v>7.7916999999999996</v>
      </c>
      <c r="J86" s="231">
        <v>21.707899999999999</v>
      </c>
      <c r="K86" s="231">
        <v>7.4185999999999996</v>
      </c>
      <c r="L86" s="231">
        <v>15.1614</v>
      </c>
      <c r="M86" s="231">
        <v>9.7494999999999994</v>
      </c>
      <c r="N86" s="231">
        <v>0</v>
      </c>
      <c r="O86" s="231">
        <v>0</v>
      </c>
      <c r="P86" s="231">
        <v>0</v>
      </c>
    </row>
    <row r="87" spans="1:16" ht="15">
      <c r="A87" s="247">
        <v>12</v>
      </c>
      <c r="B87" s="231">
        <v>0</v>
      </c>
      <c r="C87" s="231">
        <v>0</v>
      </c>
      <c r="D87" s="231">
        <v>21.6753</v>
      </c>
      <c r="E87" s="231">
        <v>6.7518000000000002</v>
      </c>
      <c r="F87" s="231">
        <v>20.980799999999999</v>
      </c>
      <c r="G87" s="231">
        <v>8.0206999999999997</v>
      </c>
      <c r="H87" s="231">
        <v>21.052700000000002</v>
      </c>
      <c r="I87" s="231">
        <v>7.5404</v>
      </c>
      <c r="J87" s="231">
        <v>20.773199999999999</v>
      </c>
      <c r="K87" s="231">
        <v>7.1792999999999996</v>
      </c>
      <c r="L87" s="231">
        <v>15.0131</v>
      </c>
      <c r="M87" s="231">
        <v>9.4350000000000005</v>
      </c>
      <c r="N87" s="231">
        <v>0</v>
      </c>
      <c r="O87" s="231">
        <v>0</v>
      </c>
      <c r="P87" s="231">
        <v>0</v>
      </c>
    </row>
    <row r="88" spans="1:16" ht="15">
      <c r="A88" s="247">
        <v>13</v>
      </c>
      <c r="B88" s="231">
        <v>0</v>
      </c>
      <c r="C88" s="231">
        <v>0</v>
      </c>
      <c r="D88" s="231">
        <v>20.292000000000002</v>
      </c>
      <c r="E88" s="231">
        <v>6.5266999999999999</v>
      </c>
      <c r="F88" s="231">
        <v>19.303999999999998</v>
      </c>
      <c r="G88" s="231">
        <v>7.7533000000000003</v>
      </c>
      <c r="H88" s="231">
        <v>19.7651</v>
      </c>
      <c r="I88" s="231">
        <v>7.2889999999999997</v>
      </c>
      <c r="J88" s="231">
        <v>19.8385</v>
      </c>
      <c r="K88" s="231">
        <v>6.9398999999999997</v>
      </c>
      <c r="L88" s="231">
        <v>14.864800000000001</v>
      </c>
      <c r="M88" s="231">
        <v>9.1204999999999998</v>
      </c>
      <c r="N88" s="231">
        <v>0</v>
      </c>
      <c r="O88" s="231">
        <v>0</v>
      </c>
      <c r="P88" s="231">
        <v>0</v>
      </c>
    </row>
    <row r="89" spans="1:16" ht="15">
      <c r="A89" s="247">
        <v>14</v>
      </c>
      <c r="B89" s="231">
        <v>0</v>
      </c>
      <c r="C89" s="231">
        <v>0</v>
      </c>
      <c r="D89" s="231">
        <v>18.9086</v>
      </c>
      <c r="E89" s="231">
        <v>6.3017000000000003</v>
      </c>
      <c r="F89" s="231">
        <v>17.627300000000002</v>
      </c>
      <c r="G89" s="231">
        <v>7.4859</v>
      </c>
      <c r="H89" s="231">
        <v>18.477499999999999</v>
      </c>
      <c r="I89" s="231">
        <v>7.0377000000000001</v>
      </c>
      <c r="J89" s="231">
        <v>18.9038</v>
      </c>
      <c r="K89" s="231">
        <v>6.7005999999999997</v>
      </c>
      <c r="L89" s="231">
        <v>14.7165</v>
      </c>
      <c r="M89" s="231">
        <v>8.8059999999999992</v>
      </c>
      <c r="N89" s="231">
        <v>0</v>
      </c>
      <c r="O89" s="231">
        <v>0</v>
      </c>
      <c r="P89" s="231">
        <v>0</v>
      </c>
    </row>
    <row r="90" spans="1:16" ht="15">
      <c r="A90" s="247">
        <v>15</v>
      </c>
      <c r="B90" s="231">
        <v>0</v>
      </c>
      <c r="C90" s="231">
        <v>0</v>
      </c>
      <c r="D90" s="231">
        <v>17.525300000000001</v>
      </c>
      <c r="E90" s="231">
        <v>6.0766</v>
      </c>
      <c r="F90" s="231">
        <v>15.9506</v>
      </c>
      <c r="G90" s="231">
        <v>7.2186000000000003</v>
      </c>
      <c r="H90" s="231">
        <v>17.189900000000002</v>
      </c>
      <c r="I90" s="231">
        <v>6.7862999999999998</v>
      </c>
      <c r="J90" s="231">
        <v>17.969100000000001</v>
      </c>
      <c r="K90" s="231">
        <v>6.4612999999999996</v>
      </c>
      <c r="L90" s="231">
        <v>14.568099999999999</v>
      </c>
      <c r="M90" s="231">
        <v>8.4915000000000003</v>
      </c>
      <c r="N90" s="231">
        <v>0</v>
      </c>
      <c r="O90" s="231">
        <v>0</v>
      </c>
      <c r="P90" s="231">
        <v>0</v>
      </c>
    </row>
    <row r="91" spans="1:16" ht="15">
      <c r="A91" s="247">
        <v>16</v>
      </c>
      <c r="B91" s="231">
        <v>0</v>
      </c>
      <c r="C91" s="231">
        <v>0</v>
      </c>
      <c r="D91" s="231">
        <v>16.141999999999999</v>
      </c>
      <c r="E91" s="231">
        <v>5.8516000000000004</v>
      </c>
      <c r="F91" s="231">
        <v>14.2738</v>
      </c>
      <c r="G91" s="231">
        <v>6.9512</v>
      </c>
      <c r="H91" s="231">
        <v>15.9024</v>
      </c>
      <c r="I91" s="231">
        <v>6.5350000000000001</v>
      </c>
      <c r="J91" s="231">
        <v>17.034300000000002</v>
      </c>
      <c r="K91" s="231">
        <v>6.2220000000000004</v>
      </c>
      <c r="L91" s="231">
        <v>14.4198</v>
      </c>
      <c r="M91" s="231">
        <v>8.1769999999999996</v>
      </c>
      <c r="N91" s="231">
        <v>0</v>
      </c>
      <c r="O91" s="231">
        <v>0</v>
      </c>
      <c r="P91" s="231">
        <v>0</v>
      </c>
    </row>
    <row r="92" spans="1:16" ht="15">
      <c r="A92" s="247">
        <v>17</v>
      </c>
      <c r="B92" s="231">
        <v>0</v>
      </c>
      <c r="C92" s="231">
        <v>0</v>
      </c>
      <c r="D92" s="231">
        <v>14.758599999999999</v>
      </c>
      <c r="E92" s="231">
        <v>5.6265000000000001</v>
      </c>
      <c r="F92" s="231">
        <v>12.597099999999999</v>
      </c>
      <c r="G92" s="231">
        <v>6.6839000000000004</v>
      </c>
      <c r="H92" s="231">
        <v>14.614800000000001</v>
      </c>
      <c r="I92" s="231">
        <v>6.2835999999999999</v>
      </c>
      <c r="J92" s="231">
        <v>16.099599999999999</v>
      </c>
      <c r="K92" s="231">
        <v>5.9827000000000004</v>
      </c>
      <c r="L92" s="231">
        <v>14.2715</v>
      </c>
      <c r="M92" s="231">
        <v>7.8624999999999998</v>
      </c>
      <c r="N92" s="231">
        <v>0</v>
      </c>
      <c r="O92" s="231">
        <v>0</v>
      </c>
      <c r="P92" s="231">
        <v>0</v>
      </c>
    </row>
    <row r="93" spans="1:16" ht="15">
      <c r="A93" s="247">
        <v>18</v>
      </c>
      <c r="B93" s="231">
        <v>0</v>
      </c>
      <c r="C93" s="231">
        <v>0</v>
      </c>
      <c r="D93" s="231">
        <v>13.375299999999999</v>
      </c>
      <c r="E93" s="231">
        <v>5.4013999999999998</v>
      </c>
      <c r="F93" s="231">
        <v>10.920299999999999</v>
      </c>
      <c r="G93" s="231">
        <v>6.4165000000000001</v>
      </c>
      <c r="H93" s="231">
        <v>13.327199999999999</v>
      </c>
      <c r="I93" s="231">
        <v>6.0323000000000002</v>
      </c>
      <c r="J93" s="231">
        <v>15.164899999999999</v>
      </c>
      <c r="K93" s="231">
        <v>5.7434000000000003</v>
      </c>
      <c r="L93" s="231">
        <v>14.123100000000001</v>
      </c>
      <c r="M93" s="231">
        <v>7.548</v>
      </c>
      <c r="N93" s="231">
        <v>17.0364</v>
      </c>
      <c r="O93" s="231">
        <v>6.7777000000000003</v>
      </c>
      <c r="P93" s="231">
        <v>0</v>
      </c>
    </row>
    <row r="94" spans="1:16" ht="15">
      <c r="A94" s="247">
        <v>19</v>
      </c>
      <c r="B94" s="231">
        <v>0</v>
      </c>
      <c r="C94" s="231">
        <v>0</v>
      </c>
      <c r="D94" s="231">
        <v>14.6046</v>
      </c>
      <c r="E94" s="231">
        <v>5.3236999999999997</v>
      </c>
      <c r="F94" s="231">
        <v>11.646599999999999</v>
      </c>
      <c r="G94" s="231">
        <v>6.2351000000000001</v>
      </c>
      <c r="H94" s="231">
        <v>12.94</v>
      </c>
      <c r="I94" s="231">
        <v>5.9013</v>
      </c>
      <c r="J94" s="231">
        <v>14.902900000000001</v>
      </c>
      <c r="K94" s="231">
        <v>5.6764000000000001</v>
      </c>
      <c r="L94" s="231">
        <v>13.6532</v>
      </c>
      <c r="M94" s="231">
        <v>7.5228999999999999</v>
      </c>
      <c r="N94" s="231">
        <v>16.563199999999998</v>
      </c>
      <c r="O94" s="231">
        <v>6.5894000000000004</v>
      </c>
      <c r="P94" s="231">
        <v>0</v>
      </c>
    </row>
    <row r="95" spans="1:16" ht="15">
      <c r="A95" s="247">
        <v>20</v>
      </c>
      <c r="B95" s="231">
        <v>0</v>
      </c>
      <c r="C95" s="231">
        <v>0</v>
      </c>
      <c r="D95" s="231">
        <v>15.8339</v>
      </c>
      <c r="E95" s="231">
        <v>5.2458999999999998</v>
      </c>
      <c r="F95" s="231">
        <v>12.3729</v>
      </c>
      <c r="G95" s="231">
        <v>6.0537000000000001</v>
      </c>
      <c r="H95" s="231">
        <v>12.5527</v>
      </c>
      <c r="I95" s="231">
        <v>5.7702999999999998</v>
      </c>
      <c r="J95" s="231">
        <v>14.6409</v>
      </c>
      <c r="K95" s="231">
        <v>5.6093000000000002</v>
      </c>
      <c r="L95" s="231">
        <v>13.183299999999999</v>
      </c>
      <c r="M95" s="231">
        <v>7.4977</v>
      </c>
      <c r="N95" s="231">
        <v>16.09</v>
      </c>
      <c r="O95" s="231">
        <v>6.4012000000000002</v>
      </c>
      <c r="P95" s="231">
        <v>0</v>
      </c>
    </row>
    <row r="96" spans="1:16" ht="15">
      <c r="A96" s="247">
        <v>21</v>
      </c>
      <c r="B96" s="231">
        <v>0</v>
      </c>
      <c r="C96" s="231">
        <v>0</v>
      </c>
      <c r="D96" s="231">
        <v>18.769500000000001</v>
      </c>
      <c r="E96" s="231">
        <v>5.4006999999999996</v>
      </c>
      <c r="F96" s="231">
        <v>14.4092</v>
      </c>
      <c r="G96" s="231">
        <v>6.1365999999999996</v>
      </c>
      <c r="H96" s="231">
        <v>13.382</v>
      </c>
      <c r="I96" s="231">
        <v>5.8930999999999996</v>
      </c>
      <c r="J96" s="231">
        <v>15.816800000000001</v>
      </c>
      <c r="K96" s="231">
        <v>5.7916999999999996</v>
      </c>
      <c r="L96" s="231">
        <v>13.9848</v>
      </c>
      <c r="M96" s="231">
        <v>7.8087999999999997</v>
      </c>
      <c r="N96" s="231">
        <v>17.1784</v>
      </c>
      <c r="O96" s="231">
        <v>6.4924999999999997</v>
      </c>
      <c r="P96" s="231">
        <v>0</v>
      </c>
    </row>
    <row r="97" spans="1:16" ht="15">
      <c r="A97" s="247">
        <v>22</v>
      </c>
      <c r="B97" s="231">
        <v>0</v>
      </c>
      <c r="C97" s="231">
        <v>0</v>
      </c>
      <c r="D97" s="231">
        <v>20.1218</v>
      </c>
      <c r="E97" s="231">
        <v>5.3194999999999997</v>
      </c>
      <c r="F97" s="231">
        <v>15.2081</v>
      </c>
      <c r="G97" s="231">
        <v>5.9470999999999998</v>
      </c>
      <c r="H97" s="231">
        <v>12.956</v>
      </c>
      <c r="I97" s="231">
        <v>5.7563000000000004</v>
      </c>
      <c r="J97" s="231">
        <v>15.528600000000001</v>
      </c>
      <c r="K97" s="231">
        <v>5.7217000000000002</v>
      </c>
      <c r="L97" s="231">
        <v>13.4679</v>
      </c>
      <c r="M97" s="231">
        <v>7.7824999999999998</v>
      </c>
      <c r="N97" s="231">
        <v>16.657900000000001</v>
      </c>
      <c r="O97" s="231">
        <v>6.2957000000000001</v>
      </c>
      <c r="P97" s="231">
        <v>0</v>
      </c>
    </row>
    <row r="98" spans="1:16" ht="15">
      <c r="A98" s="247">
        <v>23</v>
      </c>
      <c r="B98" s="231">
        <v>0</v>
      </c>
      <c r="C98" s="231">
        <v>0</v>
      </c>
      <c r="D98" s="231">
        <v>21.474</v>
      </c>
      <c r="E98" s="231">
        <v>5.2382</v>
      </c>
      <c r="F98" s="231">
        <v>16.007100000000001</v>
      </c>
      <c r="G98" s="231">
        <v>5.7575000000000003</v>
      </c>
      <c r="H98" s="231">
        <v>12.53</v>
      </c>
      <c r="I98" s="231">
        <v>5.6193999999999997</v>
      </c>
      <c r="J98" s="231">
        <v>15.240399999999999</v>
      </c>
      <c r="K98" s="231">
        <v>5.6516000000000002</v>
      </c>
      <c r="L98" s="231">
        <v>12.951000000000001</v>
      </c>
      <c r="M98" s="231">
        <v>7.7561999999999998</v>
      </c>
      <c r="N98" s="231">
        <v>16.1373</v>
      </c>
      <c r="O98" s="231">
        <v>6.0990000000000002</v>
      </c>
      <c r="P98" s="231">
        <v>0</v>
      </c>
    </row>
    <row r="99" spans="1:16" ht="15">
      <c r="A99" s="247">
        <v>24</v>
      </c>
      <c r="B99" s="231">
        <v>0</v>
      </c>
      <c r="C99" s="231">
        <v>0</v>
      </c>
      <c r="D99" s="231">
        <v>22.8263</v>
      </c>
      <c r="E99" s="231">
        <v>5.1569000000000003</v>
      </c>
      <c r="F99" s="231">
        <v>16.806000000000001</v>
      </c>
      <c r="G99" s="231">
        <v>5.5679999999999996</v>
      </c>
      <c r="H99" s="231">
        <v>12.103999999999999</v>
      </c>
      <c r="I99" s="231">
        <v>5.4824999999999999</v>
      </c>
      <c r="J99" s="231">
        <v>14.952299999999999</v>
      </c>
      <c r="K99" s="231">
        <v>5.5815999999999999</v>
      </c>
      <c r="L99" s="231">
        <v>12.434100000000001</v>
      </c>
      <c r="M99" s="231">
        <v>7.7298999999999998</v>
      </c>
      <c r="N99" s="231">
        <v>15.6167</v>
      </c>
      <c r="O99" s="231">
        <v>5.9023000000000003</v>
      </c>
      <c r="P99" s="231">
        <v>0</v>
      </c>
    </row>
    <row r="100" spans="1:16" ht="15">
      <c r="A100" s="247">
        <v>25</v>
      </c>
      <c r="B100" s="231">
        <v>0</v>
      </c>
      <c r="C100" s="231">
        <v>0</v>
      </c>
      <c r="D100" s="231">
        <v>24.1785</v>
      </c>
      <c r="E100" s="231">
        <v>5.0757000000000003</v>
      </c>
      <c r="F100" s="231">
        <v>17.604900000000001</v>
      </c>
      <c r="G100" s="231">
        <v>5.3784000000000001</v>
      </c>
      <c r="H100" s="231">
        <v>11.678000000000001</v>
      </c>
      <c r="I100" s="231">
        <v>5.3456000000000001</v>
      </c>
      <c r="J100" s="231">
        <v>14.664099999999999</v>
      </c>
      <c r="K100" s="231">
        <v>5.5115999999999996</v>
      </c>
      <c r="L100" s="231">
        <v>11.917199999999999</v>
      </c>
      <c r="M100" s="231">
        <v>7.7035999999999998</v>
      </c>
      <c r="N100" s="231">
        <v>15.0962</v>
      </c>
      <c r="O100" s="231">
        <v>5.7054999999999998</v>
      </c>
      <c r="P100" s="231">
        <v>0</v>
      </c>
    </row>
    <row r="101" spans="1:16" ht="15">
      <c r="A101" s="247">
        <v>26</v>
      </c>
      <c r="B101" s="231">
        <v>0</v>
      </c>
      <c r="C101" s="231">
        <v>0</v>
      </c>
      <c r="D101" s="231">
        <v>25.530799999999999</v>
      </c>
      <c r="E101" s="231">
        <v>4.9943999999999997</v>
      </c>
      <c r="F101" s="231">
        <v>18.4039</v>
      </c>
      <c r="G101" s="231">
        <v>5.1887999999999996</v>
      </c>
      <c r="H101" s="231">
        <v>11.252000000000001</v>
      </c>
      <c r="I101" s="231">
        <v>5.2088000000000001</v>
      </c>
      <c r="J101" s="231">
        <v>14.3759</v>
      </c>
      <c r="K101" s="231">
        <v>5.4414999999999996</v>
      </c>
      <c r="L101" s="231">
        <v>11.400399999999999</v>
      </c>
      <c r="M101" s="231">
        <v>7.6772999999999998</v>
      </c>
      <c r="N101" s="231">
        <v>14.5756</v>
      </c>
      <c r="O101" s="231">
        <v>5.5087999999999999</v>
      </c>
      <c r="P101" s="231">
        <v>0</v>
      </c>
    </row>
    <row r="102" spans="1:16" ht="15">
      <c r="A102" s="247">
        <v>27</v>
      </c>
      <c r="B102" s="231">
        <v>0</v>
      </c>
      <c r="C102" s="231">
        <v>0</v>
      </c>
      <c r="D102" s="231">
        <v>26.882999999999999</v>
      </c>
      <c r="E102" s="231">
        <v>4.9131</v>
      </c>
      <c r="F102" s="231">
        <v>19.2028</v>
      </c>
      <c r="G102" s="231">
        <v>4.9992999999999999</v>
      </c>
      <c r="H102" s="231">
        <v>10.8261</v>
      </c>
      <c r="I102" s="231">
        <v>5.0719000000000003</v>
      </c>
      <c r="J102" s="231">
        <v>14.0877</v>
      </c>
      <c r="K102" s="231">
        <v>5.3715000000000002</v>
      </c>
      <c r="L102" s="231">
        <v>10.8835</v>
      </c>
      <c r="M102" s="231">
        <v>7.6509999999999998</v>
      </c>
      <c r="N102" s="231">
        <v>14.055099999999999</v>
      </c>
      <c r="O102" s="231">
        <v>5.3120000000000003</v>
      </c>
      <c r="P102" s="231">
        <v>0</v>
      </c>
    </row>
    <row r="103" spans="1:16" ht="15">
      <c r="A103" s="247">
        <v>28</v>
      </c>
      <c r="B103" s="231">
        <v>0</v>
      </c>
      <c r="C103" s="231">
        <v>0</v>
      </c>
      <c r="D103" s="231">
        <v>28.235299999999999</v>
      </c>
      <c r="E103" s="231">
        <v>4.8319000000000001</v>
      </c>
      <c r="F103" s="231">
        <v>20.001799999999999</v>
      </c>
      <c r="G103" s="231">
        <v>4.8097000000000003</v>
      </c>
      <c r="H103" s="231">
        <v>10.4001</v>
      </c>
      <c r="I103" s="231">
        <v>4.9349999999999996</v>
      </c>
      <c r="J103" s="231">
        <v>13.7995</v>
      </c>
      <c r="K103" s="231">
        <v>5.3014000000000001</v>
      </c>
      <c r="L103" s="231">
        <v>10.3666</v>
      </c>
      <c r="M103" s="231">
        <v>7.6246999999999998</v>
      </c>
      <c r="N103" s="231">
        <v>13.5345</v>
      </c>
      <c r="O103" s="231">
        <v>5.1153000000000004</v>
      </c>
      <c r="P103" s="231">
        <v>0</v>
      </c>
    </row>
    <row r="104" spans="1:16" ht="15">
      <c r="A104" s="247">
        <v>29</v>
      </c>
      <c r="B104" s="231">
        <v>0</v>
      </c>
      <c r="C104" s="231">
        <v>0</v>
      </c>
      <c r="D104" s="231">
        <v>29.587499999999999</v>
      </c>
      <c r="E104" s="231">
        <v>4.7506000000000004</v>
      </c>
      <c r="F104" s="231">
        <v>20.800699999999999</v>
      </c>
      <c r="G104" s="231">
        <v>4.6201999999999996</v>
      </c>
      <c r="H104" s="231">
        <v>9.9741</v>
      </c>
      <c r="I104" s="231">
        <v>4.7980999999999998</v>
      </c>
      <c r="J104" s="231">
        <v>13.5113</v>
      </c>
      <c r="K104" s="231">
        <v>5.2313999999999998</v>
      </c>
      <c r="L104" s="231">
        <v>9.8497000000000003</v>
      </c>
      <c r="M104" s="231">
        <v>7.5983999999999998</v>
      </c>
      <c r="N104" s="231">
        <v>13.013999999999999</v>
      </c>
      <c r="O104" s="231">
        <v>4.9185999999999996</v>
      </c>
      <c r="P104" s="231">
        <v>0</v>
      </c>
    </row>
    <row r="105" spans="1:16" ht="15">
      <c r="A105" s="247">
        <v>30</v>
      </c>
      <c r="B105" s="231">
        <v>0</v>
      </c>
      <c r="C105" s="231">
        <v>0</v>
      </c>
      <c r="D105" s="231">
        <v>30.939800000000002</v>
      </c>
      <c r="E105" s="231">
        <v>4.6694000000000004</v>
      </c>
      <c r="F105" s="231">
        <v>21.599599999999999</v>
      </c>
      <c r="G105" s="231">
        <v>4.4306000000000001</v>
      </c>
      <c r="H105" s="231">
        <v>9.5480999999999998</v>
      </c>
      <c r="I105" s="231">
        <v>4.6612999999999998</v>
      </c>
      <c r="J105" s="231">
        <v>13.223100000000001</v>
      </c>
      <c r="K105" s="231">
        <v>5.1612999999999998</v>
      </c>
      <c r="L105" s="231">
        <v>9.3328000000000007</v>
      </c>
      <c r="M105" s="231">
        <v>7.5720999999999998</v>
      </c>
      <c r="N105" s="231">
        <v>12.493399999999999</v>
      </c>
      <c r="O105" s="231">
        <v>4.7218</v>
      </c>
      <c r="P105" s="231">
        <v>0</v>
      </c>
    </row>
    <row r="106" spans="1:16" ht="15">
      <c r="A106" s="247">
        <v>31</v>
      </c>
      <c r="B106" s="231">
        <v>0</v>
      </c>
      <c r="C106" s="231">
        <v>0</v>
      </c>
      <c r="D106" s="231">
        <v>29.285799999999998</v>
      </c>
      <c r="E106" s="231">
        <v>4.6474000000000002</v>
      </c>
      <c r="F106" s="231">
        <v>20.912199999999999</v>
      </c>
      <c r="G106" s="231">
        <v>4.4242999999999997</v>
      </c>
      <c r="H106" s="231">
        <v>9.2996999999999996</v>
      </c>
      <c r="I106" s="231">
        <v>4.6517999999999997</v>
      </c>
      <c r="J106" s="231">
        <v>12.8141</v>
      </c>
      <c r="K106" s="231">
        <v>5.0913000000000004</v>
      </c>
      <c r="L106" s="231">
        <v>9.343</v>
      </c>
      <c r="M106" s="231">
        <v>7.48</v>
      </c>
      <c r="N106" s="231">
        <v>12.2577</v>
      </c>
      <c r="O106" s="231">
        <v>4.7199</v>
      </c>
      <c r="P106" s="231">
        <v>0</v>
      </c>
    </row>
    <row r="107" spans="1:16" ht="15">
      <c r="A107" s="247">
        <v>32</v>
      </c>
      <c r="B107" s="231">
        <v>0</v>
      </c>
      <c r="C107" s="231">
        <v>0</v>
      </c>
      <c r="D107" s="231">
        <v>27.631799999999998</v>
      </c>
      <c r="E107" s="231">
        <v>4.6254999999999997</v>
      </c>
      <c r="F107" s="231">
        <v>20.224799999999998</v>
      </c>
      <c r="G107" s="231">
        <v>4.4180000000000001</v>
      </c>
      <c r="H107" s="231">
        <v>9.0512999999999995</v>
      </c>
      <c r="I107" s="231">
        <v>4.6424000000000003</v>
      </c>
      <c r="J107" s="231">
        <v>12.404999999999999</v>
      </c>
      <c r="K107" s="231">
        <v>5.0212000000000003</v>
      </c>
      <c r="L107" s="231">
        <v>9.3531999999999993</v>
      </c>
      <c r="M107" s="231">
        <v>7.3879999999999999</v>
      </c>
      <c r="N107" s="231">
        <v>12.0221</v>
      </c>
      <c r="O107" s="231">
        <v>4.7179000000000002</v>
      </c>
      <c r="P107" s="231">
        <v>0</v>
      </c>
    </row>
    <row r="108" spans="1:16" ht="15">
      <c r="A108" s="247">
        <v>33</v>
      </c>
      <c r="B108" s="231">
        <v>0</v>
      </c>
      <c r="C108" s="231">
        <v>0</v>
      </c>
      <c r="D108" s="231">
        <v>26.497399999999999</v>
      </c>
      <c r="E108" s="231">
        <v>4.6957000000000004</v>
      </c>
      <c r="F108" s="231">
        <v>19.928100000000001</v>
      </c>
      <c r="G108" s="231">
        <v>4.4999000000000002</v>
      </c>
      <c r="H108" s="231">
        <v>8.9788999999999994</v>
      </c>
      <c r="I108" s="231">
        <v>4.7256999999999998</v>
      </c>
      <c r="J108" s="231">
        <v>12.235799999999999</v>
      </c>
      <c r="K108" s="231">
        <v>5.0502000000000002</v>
      </c>
      <c r="L108" s="231">
        <v>9.5505999999999993</v>
      </c>
      <c r="M108" s="231">
        <v>7.4419000000000004</v>
      </c>
      <c r="N108" s="231">
        <v>12.0221</v>
      </c>
      <c r="O108" s="231">
        <v>4.8102999999999998</v>
      </c>
      <c r="P108" s="231">
        <v>0</v>
      </c>
    </row>
    <row r="109" spans="1:16" ht="15">
      <c r="A109" s="247">
        <v>34</v>
      </c>
      <c r="B109" s="231">
        <v>0</v>
      </c>
      <c r="C109" s="231">
        <v>0</v>
      </c>
      <c r="D109" s="231">
        <v>24.810300000000002</v>
      </c>
      <c r="E109" s="231">
        <v>4.6733000000000002</v>
      </c>
      <c r="F109" s="231">
        <v>19.227</v>
      </c>
      <c r="G109" s="231">
        <v>4.4935</v>
      </c>
      <c r="H109" s="231">
        <v>8.7255000000000003</v>
      </c>
      <c r="I109" s="231">
        <v>4.7161</v>
      </c>
      <c r="J109" s="231">
        <v>11.8185</v>
      </c>
      <c r="K109" s="231">
        <v>4.9787999999999997</v>
      </c>
      <c r="L109" s="231">
        <v>9.5609999999999999</v>
      </c>
      <c r="M109" s="231">
        <v>7.3479999999999999</v>
      </c>
      <c r="N109" s="231">
        <v>11.7818</v>
      </c>
      <c r="O109" s="231">
        <v>4.8083</v>
      </c>
      <c r="P109" s="231">
        <v>0</v>
      </c>
    </row>
    <row r="110" spans="1:16" ht="15">
      <c r="A110" s="247">
        <v>35</v>
      </c>
      <c r="B110" s="231">
        <v>0</v>
      </c>
      <c r="C110" s="231">
        <v>0</v>
      </c>
      <c r="D110" s="231">
        <v>23.1233</v>
      </c>
      <c r="E110" s="231">
        <v>4.6509999999999998</v>
      </c>
      <c r="F110" s="231">
        <v>18.5258</v>
      </c>
      <c r="G110" s="231">
        <v>4.4870000000000001</v>
      </c>
      <c r="H110" s="231">
        <v>8.4720999999999993</v>
      </c>
      <c r="I110" s="231">
        <v>4.7065000000000001</v>
      </c>
      <c r="J110" s="231">
        <v>11.401199999999999</v>
      </c>
      <c r="K110" s="231">
        <v>4.9073000000000002</v>
      </c>
      <c r="L110" s="231">
        <v>9.5714000000000006</v>
      </c>
      <c r="M110" s="231">
        <v>7.2541000000000002</v>
      </c>
      <c r="N110" s="231">
        <v>11.541399999999999</v>
      </c>
      <c r="O110" s="231">
        <v>4.8063000000000002</v>
      </c>
      <c r="P110" s="231">
        <v>0</v>
      </c>
    </row>
    <row r="111" spans="1:16" ht="15">
      <c r="A111" s="247">
        <v>36</v>
      </c>
      <c r="B111" s="231">
        <v>0</v>
      </c>
      <c r="C111" s="231">
        <v>0</v>
      </c>
      <c r="D111" s="231">
        <v>21.436199999999999</v>
      </c>
      <c r="E111" s="231">
        <v>4.6285999999999996</v>
      </c>
      <c r="F111" s="231">
        <v>17.8246</v>
      </c>
      <c r="G111" s="231">
        <v>4.4805999999999999</v>
      </c>
      <c r="H111" s="231">
        <v>8.2187999999999999</v>
      </c>
      <c r="I111" s="231">
        <v>4.6967999999999996</v>
      </c>
      <c r="J111" s="231">
        <v>10.984</v>
      </c>
      <c r="K111" s="231">
        <v>4.8358999999999996</v>
      </c>
      <c r="L111" s="231">
        <v>9.5817999999999994</v>
      </c>
      <c r="M111" s="231">
        <v>7.1603000000000003</v>
      </c>
      <c r="N111" s="231">
        <v>11.301</v>
      </c>
      <c r="O111" s="231">
        <v>4.8042999999999996</v>
      </c>
      <c r="P111" s="231">
        <v>0</v>
      </c>
    </row>
    <row r="112" spans="1:16" ht="15">
      <c r="A112" s="247">
        <v>37</v>
      </c>
      <c r="B112" s="231">
        <v>0</v>
      </c>
      <c r="C112" s="231">
        <v>0</v>
      </c>
      <c r="D112" s="231">
        <v>19.749099999999999</v>
      </c>
      <c r="E112" s="231">
        <v>4.6063000000000001</v>
      </c>
      <c r="F112" s="231">
        <v>17.1235</v>
      </c>
      <c r="G112" s="231">
        <v>4.4741999999999997</v>
      </c>
      <c r="H112" s="231">
        <v>7.9653999999999998</v>
      </c>
      <c r="I112" s="231">
        <v>4.6871999999999998</v>
      </c>
      <c r="J112" s="231">
        <v>10.566700000000001</v>
      </c>
      <c r="K112" s="231">
        <v>4.7645</v>
      </c>
      <c r="L112" s="231">
        <v>9.5922000000000001</v>
      </c>
      <c r="M112" s="231">
        <v>7.0663999999999998</v>
      </c>
      <c r="N112" s="231">
        <v>11.060600000000001</v>
      </c>
      <c r="O112" s="231">
        <v>4.8022999999999998</v>
      </c>
      <c r="P112" s="231">
        <v>0</v>
      </c>
    </row>
    <row r="113" spans="1:16" ht="15">
      <c r="A113" s="247">
        <v>38</v>
      </c>
      <c r="B113" s="231">
        <v>0</v>
      </c>
      <c r="C113" s="231">
        <v>0</v>
      </c>
      <c r="D113" s="231">
        <v>18.062100000000001</v>
      </c>
      <c r="E113" s="231">
        <v>4.5838999999999999</v>
      </c>
      <c r="F113" s="231">
        <v>16.4223</v>
      </c>
      <c r="G113" s="231">
        <v>4.4676999999999998</v>
      </c>
      <c r="H113" s="231">
        <v>7.7119999999999997</v>
      </c>
      <c r="I113" s="231">
        <v>4.6776</v>
      </c>
      <c r="J113" s="231">
        <v>10.1494</v>
      </c>
      <c r="K113" s="231">
        <v>4.6929999999999996</v>
      </c>
      <c r="L113" s="231">
        <v>9.6026000000000007</v>
      </c>
      <c r="M113" s="231">
        <v>6.9725000000000001</v>
      </c>
      <c r="N113" s="231">
        <v>10.8203</v>
      </c>
      <c r="O113" s="231">
        <v>4.8003999999999998</v>
      </c>
      <c r="P113" s="231">
        <v>0</v>
      </c>
    </row>
    <row r="114" spans="1:16" ht="15">
      <c r="A114" s="247">
        <v>39</v>
      </c>
      <c r="B114" s="231">
        <v>0</v>
      </c>
      <c r="C114" s="231">
        <v>0</v>
      </c>
      <c r="D114" s="231">
        <v>16.375</v>
      </c>
      <c r="E114" s="231">
        <v>4.5614999999999997</v>
      </c>
      <c r="F114" s="231">
        <v>15.7211</v>
      </c>
      <c r="G114" s="231">
        <v>4.4612999999999996</v>
      </c>
      <c r="H114" s="231">
        <v>7.4585999999999997</v>
      </c>
      <c r="I114" s="231">
        <v>4.6680000000000001</v>
      </c>
      <c r="J114" s="231">
        <v>9.7321000000000009</v>
      </c>
      <c r="K114" s="231">
        <v>4.6215999999999999</v>
      </c>
      <c r="L114" s="231">
        <v>9.6129999999999995</v>
      </c>
      <c r="M114" s="231">
        <v>6.8785999999999996</v>
      </c>
      <c r="N114" s="231">
        <v>10.5799</v>
      </c>
      <c r="O114" s="231">
        <v>4.7984</v>
      </c>
      <c r="P114" s="231">
        <v>0</v>
      </c>
    </row>
    <row r="115" spans="1:16" ht="15">
      <c r="A115" s="247">
        <v>40</v>
      </c>
      <c r="B115" s="231">
        <v>0</v>
      </c>
      <c r="C115" s="231">
        <v>0</v>
      </c>
      <c r="D115" s="231">
        <v>14.687900000000001</v>
      </c>
      <c r="E115" s="231">
        <v>4.5392000000000001</v>
      </c>
      <c r="F115" s="231">
        <v>15.0199</v>
      </c>
      <c r="G115" s="231">
        <v>4.4547999999999996</v>
      </c>
      <c r="H115" s="231">
        <v>7.2051999999999996</v>
      </c>
      <c r="I115" s="231">
        <v>4.6584000000000003</v>
      </c>
      <c r="J115" s="231">
        <v>9.3148999999999997</v>
      </c>
      <c r="K115" s="231">
        <v>4.5500999999999996</v>
      </c>
      <c r="L115" s="231">
        <v>9.6233000000000004</v>
      </c>
      <c r="M115" s="231">
        <v>6.7847999999999997</v>
      </c>
      <c r="N115" s="231">
        <v>10.339499999999999</v>
      </c>
      <c r="O115" s="231">
        <v>4.7964000000000002</v>
      </c>
      <c r="P115" s="231">
        <v>0</v>
      </c>
    </row>
    <row r="116" spans="1:16" ht="15">
      <c r="A116" s="247">
        <v>41</v>
      </c>
      <c r="B116" s="231">
        <v>0</v>
      </c>
      <c r="C116" s="231">
        <v>0</v>
      </c>
      <c r="D116" s="231">
        <v>13.0009</v>
      </c>
      <c r="E116" s="231">
        <v>4.5167999999999999</v>
      </c>
      <c r="F116" s="231">
        <v>14.3188</v>
      </c>
      <c r="G116" s="231">
        <v>4.4484000000000004</v>
      </c>
      <c r="H116" s="231">
        <v>6.9518000000000004</v>
      </c>
      <c r="I116" s="231">
        <v>4.6487999999999996</v>
      </c>
      <c r="J116" s="231">
        <v>8.8976000000000006</v>
      </c>
      <c r="K116" s="231">
        <v>4.4786999999999999</v>
      </c>
      <c r="L116" s="231">
        <v>9.6336999999999993</v>
      </c>
      <c r="M116" s="231">
        <v>6.6909000000000001</v>
      </c>
      <c r="N116" s="231">
        <v>10.0991</v>
      </c>
      <c r="O116" s="231">
        <v>4.7944000000000004</v>
      </c>
      <c r="P116" s="231">
        <v>0</v>
      </c>
    </row>
    <row r="117" spans="1:16" ht="15">
      <c r="A117" s="247">
        <v>42</v>
      </c>
      <c r="B117" s="231">
        <v>0</v>
      </c>
      <c r="C117" s="231">
        <v>0</v>
      </c>
      <c r="D117" s="231">
        <v>11.313800000000001</v>
      </c>
      <c r="E117" s="231">
        <v>4.4945000000000004</v>
      </c>
      <c r="F117" s="231">
        <v>13.617599999999999</v>
      </c>
      <c r="G117" s="231">
        <v>4.4420000000000002</v>
      </c>
      <c r="H117" s="231">
        <v>6.6985000000000001</v>
      </c>
      <c r="I117" s="231">
        <v>4.6391999999999998</v>
      </c>
      <c r="J117" s="231">
        <v>8.4802999999999997</v>
      </c>
      <c r="K117" s="231">
        <v>4.4071999999999996</v>
      </c>
      <c r="L117" s="231">
        <v>9.6440999999999999</v>
      </c>
      <c r="M117" s="231">
        <v>6.5970000000000004</v>
      </c>
      <c r="N117" s="231">
        <v>9.8588000000000005</v>
      </c>
      <c r="O117" s="231">
        <v>4.7923999999999998</v>
      </c>
      <c r="P117" s="231">
        <v>0</v>
      </c>
    </row>
    <row r="118" spans="1:16" ht="15">
      <c r="A118" s="247">
        <v>43</v>
      </c>
      <c r="B118" s="231">
        <v>0</v>
      </c>
      <c r="C118" s="231">
        <v>0</v>
      </c>
      <c r="D118" s="231">
        <v>11.094900000000001</v>
      </c>
      <c r="E118" s="231">
        <v>4.4836999999999998</v>
      </c>
      <c r="F118" s="231">
        <v>12.978300000000001</v>
      </c>
      <c r="G118" s="231">
        <v>4.4355000000000002</v>
      </c>
      <c r="H118" s="231">
        <v>6.6344000000000003</v>
      </c>
      <c r="I118" s="231">
        <v>4.6218000000000004</v>
      </c>
      <c r="J118" s="231">
        <v>8.2089999999999996</v>
      </c>
      <c r="K118" s="231">
        <v>4.4069000000000003</v>
      </c>
      <c r="L118" s="231">
        <v>9.5867000000000004</v>
      </c>
      <c r="M118" s="231">
        <v>6.5796000000000001</v>
      </c>
      <c r="N118" s="231">
        <v>9.7027999999999999</v>
      </c>
      <c r="O118" s="231">
        <v>4.7870999999999997</v>
      </c>
      <c r="P118" s="231">
        <v>0</v>
      </c>
    </row>
    <row r="119" spans="1:16" ht="15">
      <c r="A119" s="247">
        <v>44</v>
      </c>
      <c r="B119" s="231">
        <v>0</v>
      </c>
      <c r="C119" s="231">
        <v>0</v>
      </c>
      <c r="D119" s="231">
        <v>10.876099999999999</v>
      </c>
      <c r="E119" s="231">
        <v>4.4728000000000003</v>
      </c>
      <c r="F119" s="231">
        <v>12.339</v>
      </c>
      <c r="G119" s="231">
        <v>4.4291</v>
      </c>
      <c r="H119" s="231">
        <v>6.5704000000000002</v>
      </c>
      <c r="I119" s="231">
        <v>4.6044</v>
      </c>
      <c r="J119" s="231">
        <v>7.9375999999999998</v>
      </c>
      <c r="K119" s="231">
        <v>4.4065000000000003</v>
      </c>
      <c r="L119" s="231">
        <v>9.5294000000000008</v>
      </c>
      <c r="M119" s="231">
        <v>6.5622999999999996</v>
      </c>
      <c r="N119" s="231">
        <v>9.5467999999999993</v>
      </c>
      <c r="O119" s="231">
        <v>4.7817999999999996</v>
      </c>
      <c r="P119" s="231">
        <v>0</v>
      </c>
    </row>
    <row r="120" spans="1:16" ht="15">
      <c r="A120" s="247">
        <v>45</v>
      </c>
      <c r="B120" s="231">
        <v>0</v>
      </c>
      <c r="C120" s="231">
        <v>0</v>
      </c>
      <c r="D120" s="231">
        <v>10.657299999999999</v>
      </c>
      <c r="E120" s="231">
        <v>4.4619999999999997</v>
      </c>
      <c r="F120" s="231">
        <v>11.6997</v>
      </c>
      <c r="G120" s="231">
        <v>4.4226000000000001</v>
      </c>
      <c r="H120" s="231">
        <v>6.5063000000000004</v>
      </c>
      <c r="I120" s="231">
        <v>4.5871000000000004</v>
      </c>
      <c r="J120" s="231">
        <v>7.6662999999999997</v>
      </c>
      <c r="K120" s="231">
        <v>4.4062000000000001</v>
      </c>
      <c r="L120" s="231">
        <v>9.4719999999999995</v>
      </c>
      <c r="M120" s="231">
        <v>6.5449000000000002</v>
      </c>
      <c r="N120" s="231">
        <v>9.3908000000000005</v>
      </c>
      <c r="O120" s="231">
        <v>4.7765000000000004</v>
      </c>
      <c r="P120" s="231">
        <v>0</v>
      </c>
    </row>
    <row r="121" spans="1:16" ht="15">
      <c r="A121" s="247">
        <v>46</v>
      </c>
      <c r="B121" s="231">
        <v>0</v>
      </c>
      <c r="C121" s="231">
        <v>0</v>
      </c>
      <c r="D121" s="231">
        <v>10.4384</v>
      </c>
      <c r="E121" s="231">
        <v>4.4512</v>
      </c>
      <c r="F121" s="231">
        <v>11.0604</v>
      </c>
      <c r="G121" s="231">
        <v>4.4161999999999999</v>
      </c>
      <c r="H121" s="231">
        <v>6.4423000000000004</v>
      </c>
      <c r="I121" s="231">
        <v>4.5697000000000001</v>
      </c>
      <c r="J121" s="231">
        <v>7.3948999999999998</v>
      </c>
      <c r="K121" s="231">
        <v>4.4058000000000002</v>
      </c>
      <c r="L121" s="231">
        <v>9.4146000000000001</v>
      </c>
      <c r="M121" s="231">
        <v>6.5274999999999999</v>
      </c>
      <c r="N121" s="231">
        <v>9.2348999999999997</v>
      </c>
      <c r="O121" s="231">
        <v>4.7710999999999997</v>
      </c>
      <c r="P121" s="231">
        <v>0</v>
      </c>
    </row>
    <row r="122" spans="1:16" ht="15">
      <c r="A122" s="247">
        <v>47</v>
      </c>
      <c r="B122" s="231">
        <v>0</v>
      </c>
      <c r="C122" s="231">
        <v>0</v>
      </c>
      <c r="D122" s="231">
        <v>10.2196</v>
      </c>
      <c r="E122" s="231">
        <v>4.4404000000000003</v>
      </c>
      <c r="F122" s="231">
        <v>10.421099999999999</v>
      </c>
      <c r="G122" s="231">
        <v>4.4097999999999997</v>
      </c>
      <c r="H122" s="231">
        <v>6.3781999999999996</v>
      </c>
      <c r="I122" s="231">
        <v>4.5522999999999998</v>
      </c>
      <c r="J122" s="231">
        <v>7.1235999999999997</v>
      </c>
      <c r="K122" s="231">
        <v>4.4055</v>
      </c>
      <c r="L122" s="231">
        <v>9.3572000000000006</v>
      </c>
      <c r="M122" s="231">
        <v>6.5101000000000004</v>
      </c>
      <c r="N122" s="231">
        <v>9.0789000000000009</v>
      </c>
      <c r="O122" s="231">
        <v>4.7657999999999996</v>
      </c>
      <c r="P122" s="231">
        <v>0</v>
      </c>
    </row>
    <row r="123" spans="1:16" ht="15">
      <c r="A123" s="247">
        <v>48</v>
      </c>
      <c r="B123" s="231">
        <v>0</v>
      </c>
      <c r="C123" s="231">
        <v>0</v>
      </c>
      <c r="D123" s="231">
        <v>10.0007</v>
      </c>
      <c r="E123" s="231">
        <v>4.4295999999999998</v>
      </c>
      <c r="F123" s="231">
        <v>9.7818000000000005</v>
      </c>
      <c r="G123" s="231">
        <v>4.4032999999999998</v>
      </c>
      <c r="H123" s="231">
        <v>6.3141999999999996</v>
      </c>
      <c r="I123" s="231">
        <v>4.5349000000000004</v>
      </c>
      <c r="J123" s="231">
        <v>6.8521999999999998</v>
      </c>
      <c r="K123" s="231">
        <v>4.4051</v>
      </c>
      <c r="L123" s="231">
        <v>9.2998999999999992</v>
      </c>
      <c r="M123" s="231">
        <v>6.4927000000000001</v>
      </c>
      <c r="N123" s="231">
        <v>8.9229000000000003</v>
      </c>
      <c r="O123" s="231">
        <v>4.7605000000000004</v>
      </c>
      <c r="P123" s="231">
        <v>0</v>
      </c>
    </row>
    <row r="124" spans="1:16" ht="15">
      <c r="A124" s="247">
        <v>49</v>
      </c>
      <c r="B124" s="231">
        <v>0</v>
      </c>
      <c r="C124" s="231">
        <v>0</v>
      </c>
      <c r="D124" s="231">
        <v>9.7819000000000003</v>
      </c>
      <c r="E124" s="231">
        <v>4.4188000000000001</v>
      </c>
      <c r="F124" s="231">
        <v>9.1425000000000001</v>
      </c>
      <c r="G124" s="231">
        <v>4.3968999999999996</v>
      </c>
      <c r="H124" s="231">
        <v>6.2500999999999998</v>
      </c>
      <c r="I124" s="231">
        <v>4.5175000000000001</v>
      </c>
      <c r="J124" s="231">
        <v>6.5808999999999997</v>
      </c>
      <c r="K124" s="231">
        <v>4.4047000000000001</v>
      </c>
      <c r="L124" s="231">
        <v>9.2424999999999997</v>
      </c>
      <c r="M124" s="231">
        <v>6.4753999999999996</v>
      </c>
      <c r="N124" s="231">
        <v>8.7668999999999997</v>
      </c>
      <c r="O124" s="231">
        <v>4.7552000000000003</v>
      </c>
      <c r="P124" s="231">
        <v>0</v>
      </c>
    </row>
    <row r="125" spans="1:16" ht="15">
      <c r="A125" s="247">
        <v>50</v>
      </c>
      <c r="B125" s="231">
        <v>0</v>
      </c>
      <c r="C125" s="231">
        <v>0</v>
      </c>
      <c r="D125" s="231">
        <v>9.5630000000000006</v>
      </c>
      <c r="E125" s="231">
        <v>4.4078999999999997</v>
      </c>
      <c r="F125" s="231">
        <v>8.5031999999999996</v>
      </c>
      <c r="G125" s="231">
        <v>4.3903999999999996</v>
      </c>
      <c r="H125" s="231">
        <v>6.1860999999999997</v>
      </c>
      <c r="I125" s="231">
        <v>4.5002000000000004</v>
      </c>
      <c r="J125" s="231">
        <v>6.3094999999999999</v>
      </c>
      <c r="K125" s="231">
        <v>4.4043999999999999</v>
      </c>
      <c r="L125" s="231">
        <v>9.1851000000000003</v>
      </c>
      <c r="M125" s="231">
        <v>6.4580000000000002</v>
      </c>
      <c r="N125" s="231">
        <v>8.6110000000000007</v>
      </c>
      <c r="O125" s="231">
        <v>4.7499000000000002</v>
      </c>
      <c r="P125" s="231">
        <v>0</v>
      </c>
    </row>
    <row r="126" spans="1:16" ht="15">
      <c r="A126" s="247">
        <v>51</v>
      </c>
      <c r="B126" s="231">
        <v>0</v>
      </c>
      <c r="C126" s="231">
        <v>0</v>
      </c>
      <c r="D126" s="231">
        <v>9.3442000000000007</v>
      </c>
      <c r="E126" s="231">
        <v>4.3971</v>
      </c>
      <c r="F126" s="231">
        <v>7.8639000000000001</v>
      </c>
      <c r="G126" s="231">
        <v>4.3840000000000003</v>
      </c>
      <c r="H126" s="231">
        <v>6.1219999999999999</v>
      </c>
      <c r="I126" s="231">
        <v>4.4828000000000001</v>
      </c>
      <c r="J126" s="231">
        <v>6.0381999999999998</v>
      </c>
      <c r="K126" s="231">
        <v>4.4039999999999999</v>
      </c>
      <c r="L126" s="231">
        <v>9.1277000000000008</v>
      </c>
      <c r="M126" s="231">
        <v>6.4405999999999999</v>
      </c>
      <c r="N126" s="231">
        <v>8.4550000000000001</v>
      </c>
      <c r="O126" s="231">
        <v>4.7445000000000004</v>
      </c>
      <c r="P126" s="231">
        <v>0</v>
      </c>
    </row>
    <row r="127" spans="1:16" ht="15">
      <c r="A127" s="247">
        <v>52</v>
      </c>
      <c r="B127" s="231">
        <v>0</v>
      </c>
      <c r="C127" s="231">
        <v>0</v>
      </c>
      <c r="D127" s="231">
        <v>9.1252999999999993</v>
      </c>
      <c r="E127" s="231">
        <v>4.3863000000000003</v>
      </c>
      <c r="F127" s="231">
        <v>7.2245999999999997</v>
      </c>
      <c r="G127" s="231">
        <v>4.3776000000000002</v>
      </c>
      <c r="H127" s="231">
        <v>6.0579999999999998</v>
      </c>
      <c r="I127" s="231">
        <v>4.4653999999999998</v>
      </c>
      <c r="J127" s="231">
        <v>5.7667999999999999</v>
      </c>
      <c r="K127" s="231">
        <v>4.4036999999999997</v>
      </c>
      <c r="L127" s="231">
        <v>9.0703999999999994</v>
      </c>
      <c r="M127" s="231">
        <v>6.4231999999999996</v>
      </c>
      <c r="N127" s="231">
        <v>8.2989999999999995</v>
      </c>
      <c r="O127" s="231">
        <v>4.7392000000000003</v>
      </c>
      <c r="P127" s="231">
        <v>0</v>
      </c>
    </row>
    <row r="128" spans="1:16" ht="15">
      <c r="A128" s="247">
        <v>53</v>
      </c>
      <c r="B128" s="231">
        <v>0</v>
      </c>
      <c r="C128" s="231">
        <v>0</v>
      </c>
      <c r="D128" s="231">
        <v>8.9064999999999994</v>
      </c>
      <c r="E128" s="231">
        <v>4.3754999999999997</v>
      </c>
      <c r="F128" s="231">
        <v>6.5853000000000002</v>
      </c>
      <c r="G128" s="231">
        <v>4.3711000000000002</v>
      </c>
      <c r="H128" s="231">
        <v>5.9939</v>
      </c>
      <c r="I128" s="231">
        <v>4.4480000000000004</v>
      </c>
      <c r="J128" s="231">
        <v>5.4954999999999998</v>
      </c>
      <c r="K128" s="231">
        <v>4.4032999999999998</v>
      </c>
      <c r="L128" s="231">
        <v>9.0129999999999999</v>
      </c>
      <c r="M128" s="231">
        <v>6.4058000000000002</v>
      </c>
      <c r="N128" s="231">
        <v>8.1431000000000004</v>
      </c>
      <c r="O128" s="231">
        <v>4.7339000000000002</v>
      </c>
      <c r="P128" s="231">
        <v>0</v>
      </c>
    </row>
    <row r="129" spans="1:16" ht="15">
      <c r="A129" s="247">
        <v>54</v>
      </c>
      <c r="B129" s="231">
        <v>0</v>
      </c>
      <c r="C129" s="231">
        <v>0</v>
      </c>
      <c r="D129" s="231">
        <v>8.6875999999999998</v>
      </c>
      <c r="E129" s="231">
        <v>4.3647</v>
      </c>
      <c r="F129" s="231">
        <v>5.9459999999999997</v>
      </c>
      <c r="G129" s="231">
        <v>4.3647</v>
      </c>
      <c r="H129" s="231">
        <v>5.9298999999999999</v>
      </c>
      <c r="I129" s="231">
        <v>4.4306000000000001</v>
      </c>
      <c r="J129" s="231">
        <v>5.2241</v>
      </c>
      <c r="K129" s="231">
        <v>4.4029999999999996</v>
      </c>
      <c r="L129" s="231">
        <v>8.9556000000000004</v>
      </c>
      <c r="M129" s="231">
        <v>6.3884999999999996</v>
      </c>
      <c r="N129" s="231">
        <v>7.9870999999999999</v>
      </c>
      <c r="O129" s="231">
        <v>4.7286000000000001</v>
      </c>
      <c r="P129" s="231">
        <v>0</v>
      </c>
    </row>
    <row r="130" spans="1:16" ht="15">
      <c r="A130" s="247">
        <v>55</v>
      </c>
      <c r="B130" s="231">
        <v>0</v>
      </c>
      <c r="C130" s="231">
        <v>0</v>
      </c>
      <c r="D130" s="231">
        <v>8.6138999999999992</v>
      </c>
      <c r="E130" s="231">
        <v>4.1243999999999996</v>
      </c>
      <c r="F130" s="231">
        <v>5.8955000000000002</v>
      </c>
      <c r="G130" s="231">
        <v>4.3276000000000003</v>
      </c>
      <c r="H130" s="231">
        <v>5.8719999999999999</v>
      </c>
      <c r="I130" s="231">
        <v>4.3924000000000003</v>
      </c>
      <c r="J130" s="231">
        <v>5.1795999999999998</v>
      </c>
      <c r="K130" s="231">
        <v>4.3654000000000002</v>
      </c>
      <c r="L130" s="231">
        <v>8.8356999999999992</v>
      </c>
      <c r="M130" s="231">
        <v>6.3171999999999997</v>
      </c>
      <c r="N130" s="231">
        <v>7.8171999999999997</v>
      </c>
      <c r="O130" s="231">
        <v>4.6894</v>
      </c>
      <c r="P130" s="231">
        <v>0</v>
      </c>
    </row>
    <row r="131" spans="1:16" ht="15">
      <c r="A131" s="247">
        <v>56</v>
      </c>
      <c r="B131" s="231">
        <v>0</v>
      </c>
      <c r="C131" s="231">
        <v>0</v>
      </c>
      <c r="D131" s="231">
        <v>8.5401000000000007</v>
      </c>
      <c r="E131" s="231">
        <v>3.8841000000000001</v>
      </c>
      <c r="F131" s="231">
        <v>5.8449999999999998</v>
      </c>
      <c r="G131" s="231">
        <v>4.2904999999999998</v>
      </c>
      <c r="H131" s="231">
        <v>5.8140000000000001</v>
      </c>
      <c r="I131" s="231">
        <v>4.3540999999999999</v>
      </c>
      <c r="J131" s="231">
        <v>5.1349999999999998</v>
      </c>
      <c r="K131" s="231">
        <v>4.3278999999999996</v>
      </c>
      <c r="L131" s="231">
        <v>8.7157</v>
      </c>
      <c r="M131" s="231">
        <v>6.2458999999999998</v>
      </c>
      <c r="N131" s="231">
        <v>7.6473000000000004</v>
      </c>
      <c r="O131" s="231">
        <v>4.6501999999999999</v>
      </c>
      <c r="P131" s="231">
        <v>0</v>
      </c>
    </row>
    <row r="132" spans="1:16" ht="15">
      <c r="A132" s="247">
        <v>57</v>
      </c>
      <c r="B132" s="231">
        <v>0</v>
      </c>
      <c r="C132" s="231">
        <v>0</v>
      </c>
      <c r="D132" s="231">
        <v>8.4663000000000004</v>
      </c>
      <c r="E132" s="231">
        <v>3.6438000000000001</v>
      </c>
      <c r="F132" s="231">
        <v>5.7945000000000002</v>
      </c>
      <c r="G132" s="231">
        <v>4.2534000000000001</v>
      </c>
      <c r="H132" s="231">
        <v>5.7561</v>
      </c>
      <c r="I132" s="231">
        <v>4.3158000000000003</v>
      </c>
      <c r="J132" s="231">
        <v>5.0904999999999996</v>
      </c>
      <c r="K132" s="231">
        <v>4.2903000000000002</v>
      </c>
      <c r="L132" s="231">
        <v>8.5958000000000006</v>
      </c>
      <c r="M132" s="231">
        <v>6.1745000000000001</v>
      </c>
      <c r="N132" s="231">
        <v>7.4774000000000003</v>
      </c>
      <c r="O132" s="231">
        <v>4.6109999999999998</v>
      </c>
      <c r="P132" s="231">
        <v>0</v>
      </c>
    </row>
    <row r="133" spans="1:16" ht="15">
      <c r="A133" s="247">
        <v>58</v>
      </c>
      <c r="B133" s="231">
        <v>0</v>
      </c>
      <c r="C133" s="231">
        <v>0</v>
      </c>
      <c r="D133" s="231">
        <v>8.3925000000000001</v>
      </c>
      <c r="E133" s="231">
        <v>3.4035000000000002</v>
      </c>
      <c r="F133" s="231">
        <v>5.7439</v>
      </c>
      <c r="G133" s="231">
        <v>4.2164000000000001</v>
      </c>
      <c r="H133" s="231">
        <v>5.6981000000000002</v>
      </c>
      <c r="I133" s="231">
        <v>4.2775999999999996</v>
      </c>
      <c r="J133" s="231">
        <v>5.0458999999999996</v>
      </c>
      <c r="K133" s="231">
        <v>4.2526999999999999</v>
      </c>
      <c r="L133" s="231">
        <v>8.4758999999999993</v>
      </c>
      <c r="M133" s="231">
        <v>6.1032000000000002</v>
      </c>
      <c r="N133" s="231">
        <v>7.3075999999999999</v>
      </c>
      <c r="O133" s="231">
        <v>4.5717999999999996</v>
      </c>
      <c r="P133" s="231">
        <v>0</v>
      </c>
    </row>
    <row r="134" spans="1:16" ht="15">
      <c r="A134" s="247">
        <v>59</v>
      </c>
      <c r="B134" s="231">
        <v>0</v>
      </c>
      <c r="C134" s="231">
        <v>0</v>
      </c>
      <c r="D134" s="231">
        <v>8.3186999999999998</v>
      </c>
      <c r="E134" s="231">
        <v>3.1631999999999998</v>
      </c>
      <c r="F134" s="231">
        <v>5.6933999999999996</v>
      </c>
      <c r="G134" s="231">
        <v>4.1792999999999996</v>
      </c>
      <c r="H134" s="231">
        <v>5.6402000000000001</v>
      </c>
      <c r="I134" s="231">
        <v>4.2393000000000001</v>
      </c>
      <c r="J134" s="231">
        <v>5.0012999999999996</v>
      </c>
      <c r="K134" s="231">
        <v>4.2152000000000003</v>
      </c>
      <c r="L134" s="231">
        <v>8.3559000000000001</v>
      </c>
      <c r="M134" s="231">
        <v>6.0319000000000003</v>
      </c>
      <c r="N134" s="231">
        <v>7.1376999999999997</v>
      </c>
      <c r="O134" s="231">
        <v>4.5326000000000004</v>
      </c>
      <c r="P134" s="231">
        <v>0</v>
      </c>
    </row>
    <row r="135" spans="1:16" ht="15">
      <c r="A135" s="247">
        <v>60</v>
      </c>
      <c r="B135" s="231">
        <v>0</v>
      </c>
      <c r="C135" s="231">
        <v>0</v>
      </c>
      <c r="D135" s="231">
        <v>8.2448999999999995</v>
      </c>
      <c r="E135" s="231">
        <v>2.9228999999999998</v>
      </c>
      <c r="F135" s="231">
        <v>5.6429</v>
      </c>
      <c r="G135" s="231">
        <v>4.1421999999999999</v>
      </c>
      <c r="H135" s="231">
        <v>5.5822000000000003</v>
      </c>
      <c r="I135" s="231">
        <v>4.2009999999999996</v>
      </c>
      <c r="J135" s="231">
        <v>4.9568000000000003</v>
      </c>
      <c r="K135" s="231">
        <v>4.1776</v>
      </c>
      <c r="L135" s="231">
        <v>8.2360000000000007</v>
      </c>
      <c r="M135" s="231">
        <v>5.9606000000000003</v>
      </c>
      <c r="N135" s="231">
        <v>6.9678000000000004</v>
      </c>
      <c r="O135" s="231">
        <v>4.4934000000000003</v>
      </c>
      <c r="P135" s="231">
        <v>0</v>
      </c>
    </row>
    <row r="136" spans="1:16">
      <c r="A136" s="80"/>
    </row>
    <row r="137" spans="1:16">
      <c r="A137" s="73" t="e">
        <v>#N/A</v>
      </c>
    </row>
    <row r="138" spans="1:16" s="225"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26.8965</v>
      </c>
      <c r="E142" s="231">
        <v>6.84</v>
      </c>
      <c r="F142" s="231">
        <v>37.112200000000001</v>
      </c>
      <c r="G142" s="231">
        <v>10.7799</v>
      </c>
      <c r="H142" s="231">
        <v>36.190399999999997</v>
      </c>
      <c r="I142" s="231">
        <v>10.074</v>
      </c>
      <c r="J142" s="231">
        <v>18.492999999999999</v>
      </c>
      <c r="K142" s="231">
        <v>7.2511000000000001</v>
      </c>
      <c r="L142" s="231">
        <v>14.6279</v>
      </c>
      <c r="M142" s="231">
        <v>12.820600000000001</v>
      </c>
      <c r="N142" s="231">
        <v>0</v>
      </c>
      <c r="O142" s="231">
        <v>0</v>
      </c>
      <c r="P142" s="231">
        <v>0</v>
      </c>
    </row>
    <row r="143" spans="1:16" ht="15">
      <c r="A143" s="247">
        <v>1</v>
      </c>
      <c r="B143" s="231">
        <v>0</v>
      </c>
      <c r="C143" s="231">
        <v>0</v>
      </c>
      <c r="D143" s="231">
        <v>23.908000000000001</v>
      </c>
      <c r="E143" s="231">
        <v>6.08</v>
      </c>
      <c r="F143" s="231">
        <v>32.988599999999998</v>
      </c>
      <c r="G143" s="231">
        <v>9.5821000000000005</v>
      </c>
      <c r="H143" s="231">
        <v>32.169199999999996</v>
      </c>
      <c r="I143" s="231">
        <v>8.9547000000000008</v>
      </c>
      <c r="J143" s="231">
        <v>16.438199999999998</v>
      </c>
      <c r="K143" s="231">
        <v>6.4455</v>
      </c>
      <c r="L143" s="231">
        <v>13.002599999999999</v>
      </c>
      <c r="M143" s="231">
        <v>11.396100000000001</v>
      </c>
      <c r="N143" s="231">
        <v>0</v>
      </c>
      <c r="O143" s="231">
        <v>0</v>
      </c>
      <c r="P143" s="231">
        <v>0</v>
      </c>
    </row>
    <row r="144" spans="1:16" ht="15">
      <c r="A144" s="247">
        <v>2</v>
      </c>
      <c r="B144" s="231">
        <v>0</v>
      </c>
      <c r="C144" s="231">
        <v>0</v>
      </c>
      <c r="D144" s="231">
        <v>20.919499999999999</v>
      </c>
      <c r="E144" s="231">
        <v>5.32</v>
      </c>
      <c r="F144" s="231">
        <v>28.864999999999998</v>
      </c>
      <c r="G144" s="231">
        <v>8.3842999999999996</v>
      </c>
      <c r="H144" s="231">
        <v>28.148099999999999</v>
      </c>
      <c r="I144" s="231">
        <v>7.8353000000000002</v>
      </c>
      <c r="J144" s="231">
        <v>14.3834</v>
      </c>
      <c r="K144" s="231">
        <v>5.6398000000000001</v>
      </c>
      <c r="L144" s="231">
        <v>11.3773</v>
      </c>
      <c r="M144" s="231">
        <v>9.9716000000000005</v>
      </c>
      <c r="N144" s="231">
        <v>0</v>
      </c>
      <c r="O144" s="231">
        <v>0</v>
      </c>
      <c r="P144" s="231">
        <v>0</v>
      </c>
    </row>
    <row r="145" spans="1:16" ht="15">
      <c r="A145" s="247">
        <v>3</v>
      </c>
      <c r="B145" s="231">
        <v>0</v>
      </c>
      <c r="C145" s="231">
        <v>0</v>
      </c>
      <c r="D145" s="231">
        <v>17.931000000000001</v>
      </c>
      <c r="E145" s="231">
        <v>4.5599999999999996</v>
      </c>
      <c r="F145" s="231">
        <v>24.741399999999999</v>
      </c>
      <c r="G145" s="231">
        <v>7.1866000000000003</v>
      </c>
      <c r="H145" s="231">
        <v>24.126899999999999</v>
      </c>
      <c r="I145" s="231">
        <v>6.7160000000000002</v>
      </c>
      <c r="J145" s="231">
        <v>12.3287</v>
      </c>
      <c r="K145" s="231">
        <v>4.8341000000000003</v>
      </c>
      <c r="L145" s="231">
        <v>9.7520000000000007</v>
      </c>
      <c r="M145" s="231">
        <v>8.5471000000000004</v>
      </c>
      <c r="N145" s="231">
        <v>0</v>
      </c>
      <c r="O145" s="231">
        <v>0</v>
      </c>
      <c r="P145" s="231">
        <v>0</v>
      </c>
    </row>
    <row r="146" spans="1:16" ht="15">
      <c r="A146" s="247">
        <v>4</v>
      </c>
      <c r="B146" s="231">
        <v>0</v>
      </c>
      <c r="C146" s="231">
        <v>0</v>
      </c>
      <c r="D146" s="231">
        <v>14.942500000000001</v>
      </c>
      <c r="E146" s="231">
        <v>3.8</v>
      </c>
      <c r="F146" s="231">
        <v>20.617899999999999</v>
      </c>
      <c r="G146" s="231">
        <v>5.9888000000000003</v>
      </c>
      <c r="H146" s="231">
        <v>20.105799999999999</v>
      </c>
      <c r="I146" s="231">
        <v>5.5967000000000002</v>
      </c>
      <c r="J146" s="231">
        <v>10.273899999999999</v>
      </c>
      <c r="K146" s="231">
        <v>4.0284000000000004</v>
      </c>
      <c r="L146" s="231">
        <v>8.1265999999999998</v>
      </c>
      <c r="M146" s="231">
        <v>7.1226000000000003</v>
      </c>
      <c r="N146" s="231">
        <v>0</v>
      </c>
      <c r="O146" s="231">
        <v>0</v>
      </c>
      <c r="P146" s="231">
        <v>0</v>
      </c>
    </row>
    <row r="147" spans="1:16" ht="15">
      <c r="A147" s="247">
        <v>5</v>
      </c>
      <c r="B147" s="231">
        <v>0</v>
      </c>
      <c r="C147" s="231">
        <v>0</v>
      </c>
      <c r="D147" s="231">
        <v>11.954000000000001</v>
      </c>
      <c r="E147" s="231">
        <v>3.04</v>
      </c>
      <c r="F147" s="231">
        <v>16.494299999999999</v>
      </c>
      <c r="G147" s="231">
        <v>4.7911000000000001</v>
      </c>
      <c r="H147" s="231">
        <v>16.084599999999998</v>
      </c>
      <c r="I147" s="231">
        <v>4.4772999999999996</v>
      </c>
      <c r="J147" s="231">
        <v>8.2190999999999992</v>
      </c>
      <c r="K147" s="231">
        <v>3.2227000000000001</v>
      </c>
      <c r="L147" s="231">
        <v>6.5012999999999996</v>
      </c>
      <c r="M147" s="231">
        <v>5.6981000000000002</v>
      </c>
      <c r="N147" s="231">
        <v>0</v>
      </c>
      <c r="O147" s="231">
        <v>0</v>
      </c>
      <c r="P147" s="231">
        <v>0</v>
      </c>
    </row>
    <row r="148" spans="1:16" ht="15">
      <c r="A148" s="247">
        <v>6</v>
      </c>
      <c r="B148" s="231">
        <v>0</v>
      </c>
      <c r="C148" s="231">
        <v>0</v>
      </c>
      <c r="D148" s="231">
        <v>8.9655000000000005</v>
      </c>
      <c r="E148" s="231">
        <v>2.2799999999999998</v>
      </c>
      <c r="F148" s="231">
        <v>12.370699999999999</v>
      </c>
      <c r="G148" s="231">
        <v>3.5933000000000002</v>
      </c>
      <c r="H148" s="231">
        <v>12.063499999999999</v>
      </c>
      <c r="I148" s="231">
        <v>3.3580000000000001</v>
      </c>
      <c r="J148" s="231">
        <v>6.1642999999999999</v>
      </c>
      <c r="K148" s="231">
        <v>2.4169999999999998</v>
      </c>
      <c r="L148" s="231">
        <v>4.8760000000000003</v>
      </c>
      <c r="M148" s="231">
        <v>4.2735000000000003</v>
      </c>
      <c r="N148" s="231">
        <v>0</v>
      </c>
      <c r="O148" s="231">
        <v>0</v>
      </c>
      <c r="P148" s="231">
        <v>0</v>
      </c>
    </row>
    <row r="149" spans="1:16" ht="15">
      <c r="A149" s="247">
        <v>7</v>
      </c>
      <c r="B149" s="231">
        <v>0</v>
      </c>
      <c r="C149" s="231">
        <v>0</v>
      </c>
      <c r="D149" s="231">
        <v>8.5932999999999993</v>
      </c>
      <c r="E149" s="231">
        <v>2.2166999999999999</v>
      </c>
      <c r="F149" s="231">
        <v>11.6434</v>
      </c>
      <c r="G149" s="231">
        <v>3.4935</v>
      </c>
      <c r="H149" s="231">
        <v>11.499599999999999</v>
      </c>
      <c r="I149" s="231">
        <v>3.2646999999999999</v>
      </c>
      <c r="J149" s="231">
        <v>6.1566000000000001</v>
      </c>
      <c r="K149" s="231">
        <v>2.3498999999999999</v>
      </c>
      <c r="L149" s="231">
        <v>4.9657999999999998</v>
      </c>
      <c r="M149" s="231">
        <v>4.1547999999999998</v>
      </c>
      <c r="N149" s="231">
        <v>0</v>
      </c>
      <c r="O149" s="231">
        <v>0</v>
      </c>
      <c r="P149" s="231">
        <v>0</v>
      </c>
    </row>
    <row r="150" spans="1:16" ht="15">
      <c r="A150" s="247">
        <v>8</v>
      </c>
      <c r="B150" s="231">
        <v>0</v>
      </c>
      <c r="C150" s="231">
        <v>0</v>
      </c>
      <c r="D150" s="231">
        <v>8.2210999999999999</v>
      </c>
      <c r="E150" s="231">
        <v>2.1533000000000002</v>
      </c>
      <c r="F150" s="231">
        <v>10.9161</v>
      </c>
      <c r="G150" s="231">
        <v>3.3936999999999999</v>
      </c>
      <c r="H150" s="231">
        <v>10.9358</v>
      </c>
      <c r="I150" s="231">
        <v>3.1714000000000002</v>
      </c>
      <c r="J150" s="231">
        <v>6.1487999999999996</v>
      </c>
      <c r="K150" s="231">
        <v>2.2827999999999999</v>
      </c>
      <c r="L150" s="231">
        <v>5.0556999999999999</v>
      </c>
      <c r="M150" s="231">
        <v>4.0361000000000002</v>
      </c>
      <c r="N150" s="231">
        <v>0</v>
      </c>
      <c r="O150" s="231">
        <v>0</v>
      </c>
      <c r="P150" s="231">
        <v>0</v>
      </c>
    </row>
    <row r="151" spans="1:16" ht="15">
      <c r="A151" s="247">
        <v>9</v>
      </c>
      <c r="B151" s="231">
        <v>0</v>
      </c>
      <c r="C151" s="231">
        <v>0</v>
      </c>
      <c r="D151" s="231">
        <v>7.8490000000000002</v>
      </c>
      <c r="E151" s="231">
        <v>2.09</v>
      </c>
      <c r="F151" s="231">
        <v>10.188800000000001</v>
      </c>
      <c r="G151" s="231">
        <v>3.2938000000000001</v>
      </c>
      <c r="H151" s="231">
        <v>10.372</v>
      </c>
      <c r="I151" s="231">
        <v>3.0781999999999998</v>
      </c>
      <c r="J151" s="231">
        <v>6.141</v>
      </c>
      <c r="K151" s="231">
        <v>2.2155999999999998</v>
      </c>
      <c r="L151" s="231">
        <v>5.1456</v>
      </c>
      <c r="M151" s="231">
        <v>3.9174000000000002</v>
      </c>
      <c r="N151" s="231">
        <v>0</v>
      </c>
      <c r="O151" s="231">
        <v>0</v>
      </c>
      <c r="P151" s="231">
        <v>0</v>
      </c>
    </row>
    <row r="152" spans="1:16" ht="15">
      <c r="A152" s="247">
        <v>10</v>
      </c>
      <c r="B152" s="231">
        <v>0</v>
      </c>
      <c r="C152" s="231">
        <v>0</v>
      </c>
      <c r="D152" s="231">
        <v>7.4767999999999999</v>
      </c>
      <c r="E152" s="231">
        <v>2.0266999999999999</v>
      </c>
      <c r="F152" s="231">
        <v>9.4614999999999991</v>
      </c>
      <c r="G152" s="231">
        <v>3.194</v>
      </c>
      <c r="H152" s="231">
        <v>9.8080999999999996</v>
      </c>
      <c r="I152" s="231">
        <v>2.9849000000000001</v>
      </c>
      <c r="J152" s="231">
        <v>6.1333000000000002</v>
      </c>
      <c r="K152" s="231">
        <v>2.1484999999999999</v>
      </c>
      <c r="L152" s="231">
        <v>5.2354000000000003</v>
      </c>
      <c r="M152" s="231">
        <v>3.7987000000000002</v>
      </c>
      <c r="N152" s="231">
        <v>0</v>
      </c>
      <c r="O152" s="231">
        <v>0</v>
      </c>
      <c r="P152" s="231">
        <v>0</v>
      </c>
    </row>
    <row r="153" spans="1:16" ht="15">
      <c r="A153" s="247">
        <v>11</v>
      </c>
      <c r="B153" s="231">
        <v>0</v>
      </c>
      <c r="C153" s="231">
        <v>0</v>
      </c>
      <c r="D153" s="231">
        <v>7.1045999999999996</v>
      </c>
      <c r="E153" s="231">
        <v>1.9633</v>
      </c>
      <c r="F153" s="231">
        <v>8.7341999999999995</v>
      </c>
      <c r="G153" s="231">
        <v>3.0941999999999998</v>
      </c>
      <c r="H153" s="231">
        <v>9.2443000000000008</v>
      </c>
      <c r="I153" s="231">
        <v>2.8915999999999999</v>
      </c>
      <c r="J153" s="231">
        <v>6.1254999999999997</v>
      </c>
      <c r="K153" s="231">
        <v>2.0813000000000001</v>
      </c>
      <c r="L153" s="231">
        <v>5.3253000000000004</v>
      </c>
      <c r="M153" s="231">
        <v>3.68</v>
      </c>
      <c r="N153" s="231">
        <v>0</v>
      </c>
      <c r="O153" s="231">
        <v>0</v>
      </c>
      <c r="P153" s="231">
        <v>0</v>
      </c>
    </row>
    <row r="154" spans="1:16" ht="15">
      <c r="A154" s="247">
        <v>12</v>
      </c>
      <c r="B154" s="231">
        <v>0</v>
      </c>
      <c r="C154" s="231">
        <v>0</v>
      </c>
      <c r="D154" s="231">
        <v>6.7324000000000002</v>
      </c>
      <c r="E154" s="231">
        <v>1.9</v>
      </c>
      <c r="F154" s="231">
        <v>8.0068999999999999</v>
      </c>
      <c r="G154" s="231">
        <v>2.9944000000000002</v>
      </c>
      <c r="H154" s="231">
        <v>8.6805000000000003</v>
      </c>
      <c r="I154" s="231">
        <v>2.7982999999999998</v>
      </c>
      <c r="J154" s="231">
        <v>6.1177999999999999</v>
      </c>
      <c r="K154" s="231">
        <v>2.0142000000000002</v>
      </c>
      <c r="L154" s="231">
        <v>5.4151999999999996</v>
      </c>
      <c r="M154" s="231">
        <v>3.5613000000000001</v>
      </c>
      <c r="N154" s="231">
        <v>0</v>
      </c>
      <c r="O154" s="231">
        <v>0</v>
      </c>
      <c r="P154" s="231">
        <v>0</v>
      </c>
    </row>
    <row r="155" spans="1:16" ht="15">
      <c r="A155" s="247">
        <v>13</v>
      </c>
      <c r="B155" s="231">
        <v>0</v>
      </c>
      <c r="C155" s="231">
        <v>0</v>
      </c>
      <c r="D155" s="231">
        <v>6.3602999999999996</v>
      </c>
      <c r="E155" s="231">
        <v>1.8367</v>
      </c>
      <c r="F155" s="231">
        <v>7.2796000000000003</v>
      </c>
      <c r="G155" s="231">
        <v>2.8946000000000001</v>
      </c>
      <c r="H155" s="231">
        <v>8.1166</v>
      </c>
      <c r="I155" s="231">
        <v>2.7050999999999998</v>
      </c>
      <c r="J155" s="231">
        <v>6.11</v>
      </c>
      <c r="K155" s="231">
        <v>1.9471000000000001</v>
      </c>
      <c r="L155" s="231">
        <v>5.5049999999999999</v>
      </c>
      <c r="M155" s="231">
        <v>3.4426000000000001</v>
      </c>
      <c r="N155" s="231">
        <v>0</v>
      </c>
      <c r="O155" s="231">
        <v>0</v>
      </c>
      <c r="P155" s="231">
        <v>0</v>
      </c>
    </row>
    <row r="156" spans="1:16" ht="15">
      <c r="A156" s="247">
        <v>14</v>
      </c>
      <c r="B156" s="231">
        <v>0</v>
      </c>
      <c r="C156" s="231">
        <v>0</v>
      </c>
      <c r="D156" s="231">
        <v>5.9881000000000002</v>
      </c>
      <c r="E156" s="231">
        <v>1.7733000000000001</v>
      </c>
      <c r="F156" s="231">
        <v>6.5522999999999998</v>
      </c>
      <c r="G156" s="231">
        <v>2.7948</v>
      </c>
      <c r="H156" s="231">
        <v>7.5528000000000004</v>
      </c>
      <c r="I156" s="231">
        <v>2.6118000000000001</v>
      </c>
      <c r="J156" s="231">
        <v>6.1021999999999998</v>
      </c>
      <c r="K156" s="231">
        <v>1.8798999999999999</v>
      </c>
      <c r="L156" s="231">
        <v>5.5949</v>
      </c>
      <c r="M156" s="231">
        <v>3.3239000000000001</v>
      </c>
      <c r="N156" s="231">
        <v>0</v>
      </c>
      <c r="O156" s="231">
        <v>0</v>
      </c>
      <c r="P156" s="231">
        <v>0</v>
      </c>
    </row>
    <row r="157" spans="1:16" ht="15">
      <c r="A157" s="247">
        <v>15</v>
      </c>
      <c r="B157" s="231">
        <v>0</v>
      </c>
      <c r="C157" s="231">
        <v>0</v>
      </c>
      <c r="D157" s="231">
        <v>5.6158999999999999</v>
      </c>
      <c r="E157" s="231">
        <v>1.71</v>
      </c>
      <c r="F157" s="231">
        <v>5.8250000000000002</v>
      </c>
      <c r="G157" s="231">
        <v>2.6949999999999998</v>
      </c>
      <c r="H157" s="231">
        <v>6.9889000000000001</v>
      </c>
      <c r="I157" s="231">
        <v>2.5185</v>
      </c>
      <c r="J157" s="231">
        <v>6.0945</v>
      </c>
      <c r="K157" s="231">
        <v>1.8128</v>
      </c>
      <c r="L157" s="231">
        <v>5.6847000000000003</v>
      </c>
      <c r="M157" s="231">
        <v>3.2052</v>
      </c>
      <c r="N157" s="231">
        <v>0</v>
      </c>
      <c r="O157" s="231">
        <v>0</v>
      </c>
      <c r="P157" s="231">
        <v>0</v>
      </c>
    </row>
    <row r="158" spans="1:16" ht="15">
      <c r="A158" s="247">
        <v>16</v>
      </c>
      <c r="B158" s="231">
        <v>0</v>
      </c>
      <c r="C158" s="231">
        <v>0</v>
      </c>
      <c r="D158" s="231">
        <v>5.2436999999999996</v>
      </c>
      <c r="E158" s="231">
        <v>1.6467000000000001</v>
      </c>
      <c r="F158" s="231">
        <v>5.0976999999999997</v>
      </c>
      <c r="G158" s="231">
        <v>2.5952000000000002</v>
      </c>
      <c r="H158" s="231">
        <v>6.4250999999999996</v>
      </c>
      <c r="I158" s="231">
        <v>2.4251999999999998</v>
      </c>
      <c r="J158" s="231">
        <v>6.0867000000000004</v>
      </c>
      <c r="K158" s="231">
        <v>1.7456</v>
      </c>
      <c r="L158" s="231">
        <v>5.7746000000000004</v>
      </c>
      <c r="M158" s="231">
        <v>3.0865</v>
      </c>
      <c r="N158" s="231">
        <v>0</v>
      </c>
      <c r="O158" s="231">
        <v>0</v>
      </c>
      <c r="P158" s="231">
        <v>0</v>
      </c>
    </row>
    <row r="159" spans="1:16" ht="15">
      <c r="A159" s="247">
        <v>17</v>
      </c>
      <c r="B159" s="231">
        <v>0</v>
      </c>
      <c r="C159" s="231">
        <v>0</v>
      </c>
      <c r="D159" s="231">
        <v>4.8715999999999999</v>
      </c>
      <c r="E159" s="231">
        <v>1.5832999999999999</v>
      </c>
      <c r="F159" s="231">
        <v>4.3704000000000001</v>
      </c>
      <c r="G159" s="231">
        <v>2.4952999999999999</v>
      </c>
      <c r="H159" s="231">
        <v>5.8613</v>
      </c>
      <c r="I159" s="231">
        <v>2.3319000000000001</v>
      </c>
      <c r="J159" s="231">
        <v>6.0789999999999997</v>
      </c>
      <c r="K159" s="231">
        <v>1.6785000000000001</v>
      </c>
      <c r="L159" s="231">
        <v>5.8644999999999996</v>
      </c>
      <c r="M159" s="231">
        <v>2.9676999999999998</v>
      </c>
      <c r="N159" s="231">
        <v>0</v>
      </c>
      <c r="O159" s="231">
        <v>0</v>
      </c>
      <c r="P159" s="231">
        <v>0</v>
      </c>
    </row>
    <row r="160" spans="1:16" ht="15">
      <c r="A160" s="247">
        <v>18</v>
      </c>
      <c r="B160" s="231">
        <v>0</v>
      </c>
      <c r="C160" s="231">
        <v>0</v>
      </c>
      <c r="D160" s="231">
        <v>4.4993999999999996</v>
      </c>
      <c r="E160" s="231">
        <v>1.52</v>
      </c>
      <c r="F160" s="231">
        <v>3.6431</v>
      </c>
      <c r="G160" s="231">
        <v>2.3955000000000002</v>
      </c>
      <c r="H160" s="231">
        <v>5.2973999999999997</v>
      </c>
      <c r="I160" s="231">
        <v>2.2387000000000001</v>
      </c>
      <c r="J160" s="231">
        <v>6.0712000000000002</v>
      </c>
      <c r="K160" s="231">
        <v>1.6113999999999999</v>
      </c>
      <c r="L160" s="231">
        <v>5.9542999999999999</v>
      </c>
      <c r="M160" s="231">
        <v>2.8490000000000002</v>
      </c>
      <c r="N160" s="231">
        <v>6.7694999999999999</v>
      </c>
      <c r="O160" s="231">
        <v>3.1741999999999999</v>
      </c>
      <c r="P160" s="231">
        <v>0</v>
      </c>
    </row>
    <row r="161" spans="1:16" ht="15">
      <c r="A161" s="247">
        <v>19</v>
      </c>
      <c r="B161" s="231">
        <v>0</v>
      </c>
      <c r="C161" s="231">
        <v>0</v>
      </c>
      <c r="D161" s="231">
        <v>4.3055000000000003</v>
      </c>
      <c r="E161" s="231">
        <v>1.5194000000000001</v>
      </c>
      <c r="F161" s="231">
        <v>4.0420999999999996</v>
      </c>
      <c r="G161" s="231">
        <v>2.3654999999999999</v>
      </c>
      <c r="H161" s="231">
        <v>5.0949</v>
      </c>
      <c r="I161" s="231">
        <v>2.2023000000000001</v>
      </c>
      <c r="J161" s="231">
        <v>5.8430999999999997</v>
      </c>
      <c r="K161" s="231">
        <v>1.6107</v>
      </c>
      <c r="L161" s="231">
        <v>5.7389999999999999</v>
      </c>
      <c r="M161" s="231">
        <v>2.8256999999999999</v>
      </c>
      <c r="N161" s="231">
        <v>6.5815000000000001</v>
      </c>
      <c r="O161" s="231">
        <v>3.0861000000000001</v>
      </c>
      <c r="P161" s="231">
        <v>0</v>
      </c>
    </row>
    <row r="162" spans="1:16" ht="15">
      <c r="A162" s="247">
        <v>20</v>
      </c>
      <c r="B162" s="231">
        <v>0</v>
      </c>
      <c r="C162" s="231">
        <v>0</v>
      </c>
      <c r="D162" s="231">
        <v>4.1116000000000001</v>
      </c>
      <c r="E162" s="231">
        <v>1.5186999999999999</v>
      </c>
      <c r="F162" s="231">
        <v>4.4410999999999996</v>
      </c>
      <c r="G162" s="231">
        <v>2.3353999999999999</v>
      </c>
      <c r="H162" s="231">
        <v>4.8925000000000001</v>
      </c>
      <c r="I162" s="231">
        <v>2.1659999999999999</v>
      </c>
      <c r="J162" s="231">
        <v>5.6150000000000002</v>
      </c>
      <c r="K162" s="231">
        <v>1.61</v>
      </c>
      <c r="L162" s="231">
        <v>5.5236999999999998</v>
      </c>
      <c r="M162" s="231">
        <v>2.8024</v>
      </c>
      <c r="N162" s="231">
        <v>6.3933999999999997</v>
      </c>
      <c r="O162" s="231">
        <v>2.9979</v>
      </c>
      <c r="P162" s="231">
        <v>0</v>
      </c>
    </row>
    <row r="163" spans="1:16" ht="15">
      <c r="A163" s="247">
        <v>21</v>
      </c>
      <c r="B163" s="231">
        <v>0</v>
      </c>
      <c r="C163" s="231">
        <v>0</v>
      </c>
      <c r="D163" s="231">
        <v>4.3094999999999999</v>
      </c>
      <c r="E163" s="231">
        <v>1.5864</v>
      </c>
      <c r="F163" s="231">
        <v>5.3242000000000003</v>
      </c>
      <c r="G163" s="231">
        <v>2.4091</v>
      </c>
      <c r="H163" s="231">
        <v>5.1589999999999998</v>
      </c>
      <c r="I163" s="231">
        <v>2.2254</v>
      </c>
      <c r="J163" s="231">
        <v>5.9256000000000002</v>
      </c>
      <c r="K163" s="231">
        <v>1.6818</v>
      </c>
      <c r="L163" s="231">
        <v>5.8391999999999999</v>
      </c>
      <c r="M163" s="231">
        <v>2.9041999999999999</v>
      </c>
      <c r="N163" s="231">
        <v>6.8258999999999999</v>
      </c>
      <c r="O163" s="231">
        <v>3.0407000000000002</v>
      </c>
      <c r="P163" s="231">
        <v>0</v>
      </c>
    </row>
    <row r="164" spans="1:16" ht="15">
      <c r="A164" s="247">
        <v>22</v>
      </c>
      <c r="B164" s="231">
        <v>0</v>
      </c>
      <c r="C164" s="231">
        <v>0</v>
      </c>
      <c r="D164" s="231">
        <v>4.0963000000000003</v>
      </c>
      <c r="E164" s="231">
        <v>1.5858000000000001</v>
      </c>
      <c r="F164" s="231">
        <v>5.7630999999999997</v>
      </c>
      <c r="G164" s="231">
        <v>2.3776000000000002</v>
      </c>
      <c r="H164" s="231">
        <v>4.9362000000000004</v>
      </c>
      <c r="I164" s="231">
        <v>2.1873999999999998</v>
      </c>
      <c r="J164" s="231">
        <v>5.6746999999999996</v>
      </c>
      <c r="K164" s="231">
        <v>1.6811</v>
      </c>
      <c r="L164" s="231">
        <v>5.6024000000000003</v>
      </c>
      <c r="M164" s="231">
        <v>2.8799000000000001</v>
      </c>
      <c r="N164" s="231">
        <v>6.6191000000000004</v>
      </c>
      <c r="O164" s="231">
        <v>2.9485000000000001</v>
      </c>
      <c r="P164" s="231">
        <v>0</v>
      </c>
    </row>
    <row r="165" spans="1:16" ht="15">
      <c r="A165" s="247">
        <v>23</v>
      </c>
      <c r="B165" s="231">
        <v>0</v>
      </c>
      <c r="C165" s="231">
        <v>0</v>
      </c>
      <c r="D165" s="231">
        <v>3.883</v>
      </c>
      <c r="E165" s="231">
        <v>1.5851</v>
      </c>
      <c r="F165" s="231">
        <v>6.202</v>
      </c>
      <c r="G165" s="231">
        <v>2.3462000000000001</v>
      </c>
      <c r="H165" s="231">
        <v>4.7134999999999998</v>
      </c>
      <c r="I165" s="231">
        <v>2.1495000000000002</v>
      </c>
      <c r="J165" s="231">
        <v>5.4238</v>
      </c>
      <c r="K165" s="231">
        <v>1.6803999999999999</v>
      </c>
      <c r="L165" s="231">
        <v>5.3654999999999999</v>
      </c>
      <c r="M165" s="231">
        <v>2.8555000000000001</v>
      </c>
      <c r="N165" s="231">
        <v>6.4122000000000003</v>
      </c>
      <c r="O165" s="231">
        <v>2.8563999999999998</v>
      </c>
      <c r="P165" s="231">
        <v>0</v>
      </c>
    </row>
    <row r="166" spans="1:16" ht="15">
      <c r="A166" s="247">
        <v>24</v>
      </c>
      <c r="B166" s="231">
        <v>0</v>
      </c>
      <c r="C166" s="231">
        <v>0</v>
      </c>
      <c r="D166" s="231">
        <v>3.6698</v>
      </c>
      <c r="E166" s="231">
        <v>1.5845</v>
      </c>
      <c r="F166" s="231">
        <v>6.6409000000000002</v>
      </c>
      <c r="G166" s="231">
        <v>2.3148</v>
      </c>
      <c r="H166" s="231">
        <v>4.4908000000000001</v>
      </c>
      <c r="I166" s="231">
        <v>2.1114999999999999</v>
      </c>
      <c r="J166" s="231">
        <v>5.1729000000000003</v>
      </c>
      <c r="K166" s="231">
        <v>1.6797</v>
      </c>
      <c r="L166" s="231">
        <v>5.1287000000000003</v>
      </c>
      <c r="M166" s="231">
        <v>2.8311999999999999</v>
      </c>
      <c r="N166" s="231">
        <v>6.2054</v>
      </c>
      <c r="O166" s="231">
        <v>2.7642000000000002</v>
      </c>
      <c r="P166" s="231">
        <v>0</v>
      </c>
    </row>
    <row r="167" spans="1:16" ht="15">
      <c r="A167" s="247">
        <v>25</v>
      </c>
      <c r="B167" s="231">
        <v>0</v>
      </c>
      <c r="C167" s="231">
        <v>0</v>
      </c>
      <c r="D167" s="231">
        <v>3.4565000000000001</v>
      </c>
      <c r="E167" s="231">
        <v>1.5838000000000001</v>
      </c>
      <c r="F167" s="231">
        <v>7.0797999999999996</v>
      </c>
      <c r="G167" s="231">
        <v>2.2833999999999999</v>
      </c>
      <c r="H167" s="231">
        <v>4.2679999999999998</v>
      </c>
      <c r="I167" s="231">
        <v>2.0735000000000001</v>
      </c>
      <c r="J167" s="231">
        <v>4.9219999999999997</v>
      </c>
      <c r="K167" s="231">
        <v>1.679</v>
      </c>
      <c r="L167" s="231">
        <v>4.8917999999999999</v>
      </c>
      <c r="M167" s="231">
        <v>2.8068</v>
      </c>
      <c r="N167" s="231">
        <v>5.9984999999999999</v>
      </c>
      <c r="O167" s="231">
        <v>2.6720999999999999</v>
      </c>
      <c r="P167" s="231">
        <v>0</v>
      </c>
    </row>
    <row r="168" spans="1:16" ht="15">
      <c r="A168" s="247">
        <v>26</v>
      </c>
      <c r="B168" s="231">
        <v>0</v>
      </c>
      <c r="C168" s="231">
        <v>0</v>
      </c>
      <c r="D168" s="231">
        <v>3.2433000000000001</v>
      </c>
      <c r="E168" s="231">
        <v>1.5831</v>
      </c>
      <c r="F168" s="231">
        <v>7.5186999999999999</v>
      </c>
      <c r="G168" s="231">
        <v>2.2519999999999998</v>
      </c>
      <c r="H168" s="231">
        <v>4.0453000000000001</v>
      </c>
      <c r="I168" s="231">
        <v>2.0354999999999999</v>
      </c>
      <c r="J168" s="231">
        <v>4.6711</v>
      </c>
      <c r="K168" s="231">
        <v>1.6782999999999999</v>
      </c>
      <c r="L168" s="231">
        <v>4.6550000000000002</v>
      </c>
      <c r="M168" s="231">
        <v>2.7825000000000002</v>
      </c>
      <c r="N168" s="231">
        <v>5.7916999999999996</v>
      </c>
      <c r="O168" s="231">
        <v>2.58</v>
      </c>
      <c r="P168" s="231">
        <v>0</v>
      </c>
    </row>
    <row r="169" spans="1:16" ht="15">
      <c r="A169" s="247">
        <v>27</v>
      </c>
      <c r="B169" s="231">
        <v>0</v>
      </c>
      <c r="C169" s="231">
        <v>0</v>
      </c>
      <c r="D169" s="231">
        <v>3.03</v>
      </c>
      <c r="E169" s="231">
        <v>1.5825</v>
      </c>
      <c r="F169" s="231">
        <v>7.9577</v>
      </c>
      <c r="G169" s="231">
        <v>2.2206000000000001</v>
      </c>
      <c r="H169" s="231">
        <v>3.8224999999999998</v>
      </c>
      <c r="I169" s="231">
        <v>1.9975000000000001</v>
      </c>
      <c r="J169" s="231">
        <v>4.4202000000000004</v>
      </c>
      <c r="K169" s="231">
        <v>1.6776</v>
      </c>
      <c r="L169" s="231">
        <v>4.4180999999999999</v>
      </c>
      <c r="M169" s="231">
        <v>2.7582</v>
      </c>
      <c r="N169" s="231">
        <v>5.5849000000000002</v>
      </c>
      <c r="O169" s="231">
        <v>2.4878</v>
      </c>
      <c r="P169" s="231">
        <v>0</v>
      </c>
    </row>
    <row r="170" spans="1:16" ht="15">
      <c r="A170" s="247">
        <v>28</v>
      </c>
      <c r="B170" s="231">
        <v>0</v>
      </c>
      <c r="C170" s="231">
        <v>0</v>
      </c>
      <c r="D170" s="231">
        <v>2.8168000000000002</v>
      </c>
      <c r="E170" s="231">
        <v>1.5818000000000001</v>
      </c>
      <c r="F170" s="231">
        <v>8.3965999999999994</v>
      </c>
      <c r="G170" s="231">
        <v>2.1890999999999998</v>
      </c>
      <c r="H170" s="231">
        <v>3.5998000000000001</v>
      </c>
      <c r="I170" s="231">
        <v>1.9595</v>
      </c>
      <c r="J170" s="231">
        <v>4.1692999999999998</v>
      </c>
      <c r="K170" s="231">
        <v>1.6769000000000001</v>
      </c>
      <c r="L170" s="231">
        <v>4.1813000000000002</v>
      </c>
      <c r="M170" s="231">
        <v>2.7338</v>
      </c>
      <c r="N170" s="231">
        <v>5.3780000000000001</v>
      </c>
      <c r="O170" s="231">
        <v>2.3957000000000002</v>
      </c>
      <c r="P170" s="231">
        <v>0</v>
      </c>
    </row>
    <row r="171" spans="1:16" ht="15">
      <c r="A171" s="247">
        <v>29</v>
      </c>
      <c r="B171" s="231">
        <v>0</v>
      </c>
      <c r="C171" s="231">
        <v>0</v>
      </c>
      <c r="D171" s="231">
        <v>2.6034999999999999</v>
      </c>
      <c r="E171" s="231">
        <v>1.5811999999999999</v>
      </c>
      <c r="F171" s="231">
        <v>8.8354999999999997</v>
      </c>
      <c r="G171" s="231">
        <v>2.1577000000000002</v>
      </c>
      <c r="H171" s="231">
        <v>3.3771</v>
      </c>
      <c r="I171" s="231">
        <v>1.9215</v>
      </c>
      <c r="J171" s="231">
        <v>3.9184000000000001</v>
      </c>
      <c r="K171" s="231">
        <v>1.6761999999999999</v>
      </c>
      <c r="L171" s="231">
        <v>3.9443999999999999</v>
      </c>
      <c r="M171" s="231">
        <v>2.7094999999999998</v>
      </c>
      <c r="N171" s="231">
        <v>5.1711999999999998</v>
      </c>
      <c r="O171" s="231">
        <v>2.3035000000000001</v>
      </c>
      <c r="P171" s="231">
        <v>0</v>
      </c>
    </row>
    <row r="172" spans="1:16" ht="15">
      <c r="A172" s="247">
        <v>30</v>
      </c>
      <c r="B172" s="231">
        <v>0</v>
      </c>
      <c r="C172" s="231">
        <v>0</v>
      </c>
      <c r="D172" s="231">
        <v>2.3902000000000001</v>
      </c>
      <c r="E172" s="231">
        <v>1.5805</v>
      </c>
      <c r="F172" s="231">
        <v>9.2744</v>
      </c>
      <c r="G172" s="231">
        <v>2.1263000000000001</v>
      </c>
      <c r="H172" s="231">
        <v>3.1543000000000001</v>
      </c>
      <c r="I172" s="231">
        <v>1.8835</v>
      </c>
      <c r="J172" s="231">
        <v>3.6675</v>
      </c>
      <c r="K172" s="231">
        <v>1.6755</v>
      </c>
      <c r="L172" s="231">
        <v>3.7075999999999998</v>
      </c>
      <c r="M172" s="231">
        <v>2.6850999999999998</v>
      </c>
      <c r="N172" s="231">
        <v>4.9642999999999997</v>
      </c>
      <c r="O172" s="231">
        <v>2.2113999999999998</v>
      </c>
      <c r="P172" s="231">
        <v>0</v>
      </c>
    </row>
    <row r="173" spans="1:16" ht="15">
      <c r="A173" s="247">
        <v>31</v>
      </c>
      <c r="B173" s="231">
        <v>0</v>
      </c>
      <c r="C173" s="231">
        <v>0</v>
      </c>
      <c r="D173" s="231">
        <v>2.5377000000000001</v>
      </c>
      <c r="E173" s="231">
        <v>1.5771999999999999</v>
      </c>
      <c r="F173" s="231">
        <v>8.9205000000000005</v>
      </c>
      <c r="G173" s="231">
        <v>2.1021000000000001</v>
      </c>
      <c r="H173" s="231">
        <v>3.4542999999999999</v>
      </c>
      <c r="I173" s="231">
        <v>1.8779999999999999</v>
      </c>
      <c r="J173" s="231">
        <v>3.6196000000000002</v>
      </c>
      <c r="K173" s="231">
        <v>1.6712</v>
      </c>
      <c r="L173" s="231">
        <v>3.7157</v>
      </c>
      <c r="M173" s="231">
        <v>2.6486000000000001</v>
      </c>
      <c r="N173" s="231">
        <v>4.8529999999999998</v>
      </c>
      <c r="O173" s="231">
        <v>2.1903999999999999</v>
      </c>
      <c r="P173" s="231">
        <v>0</v>
      </c>
    </row>
    <row r="174" spans="1:16" ht="15">
      <c r="A174" s="247">
        <v>32</v>
      </c>
      <c r="B174" s="231">
        <v>0</v>
      </c>
      <c r="C174" s="231">
        <v>0</v>
      </c>
      <c r="D174" s="231">
        <v>2.6852</v>
      </c>
      <c r="E174" s="231">
        <v>1.5739000000000001</v>
      </c>
      <c r="F174" s="231">
        <v>8.5665999999999993</v>
      </c>
      <c r="G174" s="231">
        <v>2.0779000000000001</v>
      </c>
      <c r="H174" s="231">
        <v>3.7543000000000002</v>
      </c>
      <c r="I174" s="231">
        <v>1.8725000000000001</v>
      </c>
      <c r="J174" s="231">
        <v>3.5716999999999999</v>
      </c>
      <c r="K174" s="231">
        <v>1.6668000000000001</v>
      </c>
      <c r="L174" s="231">
        <v>3.7238000000000002</v>
      </c>
      <c r="M174" s="231">
        <v>2.6120999999999999</v>
      </c>
      <c r="N174" s="231">
        <v>4.7416999999999998</v>
      </c>
      <c r="O174" s="231">
        <v>2.1692999999999998</v>
      </c>
      <c r="P174" s="231">
        <v>0</v>
      </c>
    </row>
    <row r="175" spans="1:16" ht="15">
      <c r="A175" s="247">
        <v>33</v>
      </c>
      <c r="B175" s="231">
        <v>0</v>
      </c>
      <c r="C175" s="231">
        <v>0</v>
      </c>
      <c r="D175" s="231">
        <v>2.8893</v>
      </c>
      <c r="E175" s="231">
        <v>1.6021000000000001</v>
      </c>
      <c r="F175" s="231">
        <v>8.3768999999999991</v>
      </c>
      <c r="G175" s="231">
        <v>2.0948000000000002</v>
      </c>
      <c r="H175" s="231">
        <v>4.1353999999999997</v>
      </c>
      <c r="I175" s="231">
        <v>1.9043000000000001</v>
      </c>
      <c r="J175" s="231">
        <v>3.5943000000000001</v>
      </c>
      <c r="K175" s="231">
        <v>1.6957</v>
      </c>
      <c r="L175" s="231">
        <v>3.8065000000000002</v>
      </c>
      <c r="M175" s="231">
        <v>2.6271</v>
      </c>
      <c r="N175" s="231">
        <v>4.7229999999999999</v>
      </c>
      <c r="O175" s="231">
        <v>2.1913</v>
      </c>
      <c r="P175" s="231">
        <v>0</v>
      </c>
    </row>
    <row r="176" spans="1:16" ht="15">
      <c r="A176" s="247">
        <v>34</v>
      </c>
      <c r="B176" s="231">
        <v>0</v>
      </c>
      <c r="C176" s="231">
        <v>0</v>
      </c>
      <c r="D176" s="231">
        <v>3.0396999999999998</v>
      </c>
      <c r="E176" s="231">
        <v>1.5987</v>
      </c>
      <c r="F176" s="231">
        <v>8.0159000000000002</v>
      </c>
      <c r="G176" s="231">
        <v>2.0701000000000001</v>
      </c>
      <c r="H176" s="231">
        <v>4.4413999999999998</v>
      </c>
      <c r="I176" s="231">
        <v>1.8986000000000001</v>
      </c>
      <c r="J176" s="231">
        <v>3.5455000000000001</v>
      </c>
      <c r="K176" s="231">
        <v>1.6913</v>
      </c>
      <c r="L176" s="231">
        <v>3.8148</v>
      </c>
      <c r="M176" s="231">
        <v>2.5899000000000001</v>
      </c>
      <c r="N176" s="231">
        <v>4.6093999999999999</v>
      </c>
      <c r="O176" s="231">
        <v>2.1698</v>
      </c>
      <c r="P176" s="231">
        <v>0</v>
      </c>
    </row>
    <row r="177" spans="1:16" ht="15">
      <c r="A177" s="247">
        <v>35</v>
      </c>
      <c r="B177" s="231">
        <v>0</v>
      </c>
      <c r="C177" s="231">
        <v>0</v>
      </c>
      <c r="D177" s="231">
        <v>3.1901000000000002</v>
      </c>
      <c r="E177" s="231">
        <v>1.5953999999999999</v>
      </c>
      <c r="F177" s="231">
        <v>7.6548999999999996</v>
      </c>
      <c r="G177" s="231">
        <v>2.0453999999999999</v>
      </c>
      <c r="H177" s="231">
        <v>4.7473999999999998</v>
      </c>
      <c r="I177" s="231">
        <v>1.893</v>
      </c>
      <c r="J177" s="231">
        <v>3.4965999999999999</v>
      </c>
      <c r="K177" s="231">
        <v>1.6869000000000001</v>
      </c>
      <c r="L177" s="231">
        <v>3.8231000000000002</v>
      </c>
      <c r="M177" s="231">
        <v>2.5526</v>
      </c>
      <c r="N177" s="231">
        <v>4.4958999999999998</v>
      </c>
      <c r="O177" s="231">
        <v>2.1484000000000001</v>
      </c>
      <c r="P177" s="231">
        <v>0</v>
      </c>
    </row>
    <row r="178" spans="1:16" ht="15">
      <c r="A178" s="247">
        <v>36</v>
      </c>
      <c r="B178" s="231">
        <v>0</v>
      </c>
      <c r="C178" s="231">
        <v>0</v>
      </c>
      <c r="D178" s="231">
        <v>3.3405</v>
      </c>
      <c r="E178" s="231">
        <v>1.5920000000000001</v>
      </c>
      <c r="F178" s="231">
        <v>7.2938999999999998</v>
      </c>
      <c r="G178" s="231">
        <v>2.0207999999999999</v>
      </c>
      <c r="H178" s="231">
        <v>5.0533999999999999</v>
      </c>
      <c r="I178" s="231">
        <v>1.8874</v>
      </c>
      <c r="J178" s="231">
        <v>3.4477000000000002</v>
      </c>
      <c r="K178" s="231">
        <v>1.6823999999999999</v>
      </c>
      <c r="L178" s="231">
        <v>3.8313000000000001</v>
      </c>
      <c r="M178" s="231">
        <v>2.5154000000000001</v>
      </c>
      <c r="N178" s="231">
        <v>4.3822999999999999</v>
      </c>
      <c r="O178" s="231">
        <v>2.1269</v>
      </c>
      <c r="P178" s="231">
        <v>0</v>
      </c>
    </row>
    <row r="179" spans="1:16" ht="15">
      <c r="A179" s="247">
        <v>37</v>
      </c>
      <c r="B179" s="231">
        <v>0</v>
      </c>
      <c r="C179" s="231">
        <v>0</v>
      </c>
      <c r="D179" s="231">
        <v>3.4908999999999999</v>
      </c>
      <c r="E179" s="231">
        <v>1.5887</v>
      </c>
      <c r="F179" s="231">
        <v>6.9329000000000001</v>
      </c>
      <c r="G179" s="231">
        <v>1.9961</v>
      </c>
      <c r="H179" s="231">
        <v>5.3593999999999999</v>
      </c>
      <c r="I179" s="231">
        <v>1.8816999999999999</v>
      </c>
      <c r="J179" s="231">
        <v>3.3988999999999998</v>
      </c>
      <c r="K179" s="231">
        <v>1.6779999999999999</v>
      </c>
      <c r="L179" s="231">
        <v>3.8395999999999999</v>
      </c>
      <c r="M179" s="231">
        <v>2.4781</v>
      </c>
      <c r="N179" s="231">
        <v>4.2687999999999997</v>
      </c>
      <c r="O179" s="231">
        <v>2.1055000000000001</v>
      </c>
      <c r="P179" s="231">
        <v>0</v>
      </c>
    </row>
    <row r="180" spans="1:16" ht="15">
      <c r="A180" s="247">
        <v>38</v>
      </c>
      <c r="B180" s="231">
        <v>0</v>
      </c>
      <c r="C180" s="231">
        <v>0</v>
      </c>
      <c r="D180" s="231">
        <v>3.6413000000000002</v>
      </c>
      <c r="E180" s="231">
        <v>1.5852999999999999</v>
      </c>
      <c r="F180" s="231">
        <v>6.5719000000000003</v>
      </c>
      <c r="G180" s="231">
        <v>1.9714</v>
      </c>
      <c r="H180" s="231">
        <v>5.6654</v>
      </c>
      <c r="I180" s="231">
        <v>1.8761000000000001</v>
      </c>
      <c r="J180" s="231">
        <v>3.35</v>
      </c>
      <c r="K180" s="231">
        <v>1.6736</v>
      </c>
      <c r="L180" s="231">
        <v>3.8479000000000001</v>
      </c>
      <c r="M180" s="231">
        <v>2.4409000000000001</v>
      </c>
      <c r="N180" s="231">
        <v>4.1551999999999998</v>
      </c>
      <c r="O180" s="231">
        <v>2.0840000000000001</v>
      </c>
      <c r="P180" s="231">
        <v>0</v>
      </c>
    </row>
    <row r="181" spans="1:16" ht="15">
      <c r="A181" s="247">
        <v>39</v>
      </c>
      <c r="B181" s="231">
        <v>0</v>
      </c>
      <c r="C181" s="231">
        <v>0</v>
      </c>
      <c r="D181" s="231">
        <v>3.7917000000000001</v>
      </c>
      <c r="E181" s="231">
        <v>1.5820000000000001</v>
      </c>
      <c r="F181" s="231">
        <v>6.2108999999999996</v>
      </c>
      <c r="G181" s="231">
        <v>1.9467000000000001</v>
      </c>
      <c r="H181" s="231">
        <v>5.9714</v>
      </c>
      <c r="I181" s="231">
        <v>1.8705000000000001</v>
      </c>
      <c r="J181" s="231">
        <v>3.3012000000000001</v>
      </c>
      <c r="K181" s="231">
        <v>1.6692</v>
      </c>
      <c r="L181" s="231">
        <v>3.8561000000000001</v>
      </c>
      <c r="M181" s="231">
        <v>2.4037000000000002</v>
      </c>
      <c r="N181" s="231">
        <v>4.0416999999999996</v>
      </c>
      <c r="O181" s="231">
        <v>2.0626000000000002</v>
      </c>
      <c r="P181" s="231">
        <v>0</v>
      </c>
    </row>
    <row r="182" spans="1:16" ht="15">
      <c r="A182" s="247">
        <v>40</v>
      </c>
      <c r="B182" s="231">
        <v>0</v>
      </c>
      <c r="C182" s="231">
        <v>0</v>
      </c>
      <c r="D182" s="231">
        <v>3.9420999999999999</v>
      </c>
      <c r="E182" s="231">
        <v>1.5786</v>
      </c>
      <c r="F182" s="231">
        <v>5.8498999999999999</v>
      </c>
      <c r="G182" s="231">
        <v>1.9220999999999999</v>
      </c>
      <c r="H182" s="231">
        <v>6.2774000000000001</v>
      </c>
      <c r="I182" s="231">
        <v>1.8648</v>
      </c>
      <c r="J182" s="231">
        <v>3.2523</v>
      </c>
      <c r="K182" s="231">
        <v>1.6647000000000001</v>
      </c>
      <c r="L182" s="231">
        <v>3.8643999999999998</v>
      </c>
      <c r="M182" s="231">
        <v>2.3664000000000001</v>
      </c>
      <c r="N182" s="231">
        <v>3.9281000000000001</v>
      </c>
      <c r="O182" s="231">
        <v>2.0411000000000001</v>
      </c>
      <c r="P182" s="231">
        <v>0</v>
      </c>
    </row>
    <row r="183" spans="1:16" ht="15">
      <c r="A183" s="247">
        <v>41</v>
      </c>
      <c r="B183" s="231">
        <v>0</v>
      </c>
      <c r="C183" s="231">
        <v>0</v>
      </c>
      <c r="D183" s="231">
        <v>4.0925000000000002</v>
      </c>
      <c r="E183" s="231">
        <v>1.5751999999999999</v>
      </c>
      <c r="F183" s="231">
        <v>5.4889000000000001</v>
      </c>
      <c r="G183" s="231">
        <v>1.8974</v>
      </c>
      <c r="H183" s="231">
        <v>6.5834000000000001</v>
      </c>
      <c r="I183" s="231">
        <v>1.8592</v>
      </c>
      <c r="J183" s="231">
        <v>3.2035</v>
      </c>
      <c r="K183" s="231">
        <v>1.6603000000000001</v>
      </c>
      <c r="L183" s="231">
        <v>3.8727</v>
      </c>
      <c r="M183" s="231">
        <v>2.3292000000000002</v>
      </c>
      <c r="N183" s="231">
        <v>3.8146</v>
      </c>
      <c r="O183" s="231">
        <v>2.0196999999999998</v>
      </c>
      <c r="P183" s="231">
        <v>0</v>
      </c>
    </row>
    <row r="184" spans="1:16" ht="15">
      <c r="A184" s="247">
        <v>42</v>
      </c>
      <c r="B184" s="231">
        <v>0</v>
      </c>
      <c r="C184" s="231">
        <v>0</v>
      </c>
      <c r="D184" s="231">
        <v>4.2428999999999997</v>
      </c>
      <c r="E184" s="231">
        <v>1.5719000000000001</v>
      </c>
      <c r="F184" s="231">
        <v>5.1279000000000003</v>
      </c>
      <c r="G184" s="231">
        <v>1.8727</v>
      </c>
      <c r="H184" s="231">
        <v>6.8894000000000002</v>
      </c>
      <c r="I184" s="231">
        <v>1.8534999999999999</v>
      </c>
      <c r="J184" s="231">
        <v>3.1545999999999998</v>
      </c>
      <c r="K184" s="231">
        <v>1.6558999999999999</v>
      </c>
      <c r="L184" s="231">
        <v>3.8809</v>
      </c>
      <c r="M184" s="231">
        <v>2.2919</v>
      </c>
      <c r="N184" s="231">
        <v>3.7010000000000001</v>
      </c>
      <c r="O184" s="231">
        <v>1.9983</v>
      </c>
      <c r="P184" s="231">
        <v>0</v>
      </c>
    </row>
    <row r="185" spans="1:16" ht="15">
      <c r="A185" s="247">
        <v>43</v>
      </c>
      <c r="B185" s="231">
        <v>0</v>
      </c>
      <c r="C185" s="231">
        <v>0</v>
      </c>
      <c r="D185" s="231">
        <v>4.0762</v>
      </c>
      <c r="E185" s="231">
        <v>1.5717000000000001</v>
      </c>
      <c r="F185" s="231">
        <v>5.0048000000000004</v>
      </c>
      <c r="G185" s="231">
        <v>1.8645</v>
      </c>
      <c r="H185" s="231">
        <v>6.9865000000000004</v>
      </c>
      <c r="I185" s="231">
        <v>1.8402000000000001</v>
      </c>
      <c r="J185" s="231">
        <v>3.3475000000000001</v>
      </c>
      <c r="K185" s="231">
        <v>1.6514</v>
      </c>
      <c r="L185" s="231">
        <v>3.7871999999999999</v>
      </c>
      <c r="M185" s="231">
        <v>2.2837999999999998</v>
      </c>
      <c r="N185" s="231">
        <v>3.6389999999999998</v>
      </c>
      <c r="O185" s="231">
        <v>1.9933000000000001</v>
      </c>
      <c r="P185" s="231">
        <v>0</v>
      </c>
    </row>
    <row r="186" spans="1:16" ht="15">
      <c r="A186" s="247">
        <v>44</v>
      </c>
      <c r="B186" s="231">
        <v>0</v>
      </c>
      <c r="C186" s="231">
        <v>0</v>
      </c>
      <c r="D186" s="231">
        <v>3.9095</v>
      </c>
      <c r="E186" s="231">
        <v>1.5716000000000001</v>
      </c>
      <c r="F186" s="231">
        <v>4.8817000000000004</v>
      </c>
      <c r="G186" s="231">
        <v>1.8564000000000001</v>
      </c>
      <c r="H186" s="231">
        <v>7.0837000000000003</v>
      </c>
      <c r="I186" s="231">
        <v>1.8269</v>
      </c>
      <c r="J186" s="231">
        <v>3.5402999999999998</v>
      </c>
      <c r="K186" s="231">
        <v>1.647</v>
      </c>
      <c r="L186" s="231">
        <v>3.6934999999999998</v>
      </c>
      <c r="M186" s="231">
        <v>2.2755999999999998</v>
      </c>
      <c r="N186" s="231">
        <v>3.577</v>
      </c>
      <c r="O186" s="231">
        <v>1.9883</v>
      </c>
      <c r="P186" s="231">
        <v>0</v>
      </c>
    </row>
    <row r="187" spans="1:16" ht="15">
      <c r="A187" s="247">
        <v>45</v>
      </c>
      <c r="B187" s="231">
        <v>0</v>
      </c>
      <c r="C187" s="231">
        <v>0</v>
      </c>
      <c r="D187" s="231">
        <v>3.7427999999999999</v>
      </c>
      <c r="E187" s="231">
        <v>1.5713999999999999</v>
      </c>
      <c r="F187" s="231">
        <v>4.7586000000000004</v>
      </c>
      <c r="G187" s="231">
        <v>1.8482000000000001</v>
      </c>
      <c r="H187" s="231">
        <v>7.1807999999999996</v>
      </c>
      <c r="I187" s="231">
        <v>1.8136000000000001</v>
      </c>
      <c r="J187" s="231">
        <v>3.7330999999999999</v>
      </c>
      <c r="K187" s="231">
        <v>1.6426000000000001</v>
      </c>
      <c r="L187" s="231">
        <v>3.5998000000000001</v>
      </c>
      <c r="M187" s="231">
        <v>2.2675000000000001</v>
      </c>
      <c r="N187" s="231">
        <v>3.5150000000000001</v>
      </c>
      <c r="O187" s="231">
        <v>1.9834000000000001</v>
      </c>
      <c r="P187" s="231">
        <v>0</v>
      </c>
    </row>
    <row r="188" spans="1:16" ht="15">
      <c r="A188" s="247">
        <v>46</v>
      </c>
      <c r="B188" s="231">
        <v>0</v>
      </c>
      <c r="C188" s="231">
        <v>0</v>
      </c>
      <c r="D188" s="231">
        <v>3.5760999999999998</v>
      </c>
      <c r="E188" s="231">
        <v>1.5711999999999999</v>
      </c>
      <c r="F188" s="231">
        <v>4.6355000000000004</v>
      </c>
      <c r="G188" s="231">
        <v>1.8401000000000001</v>
      </c>
      <c r="H188" s="231">
        <v>7.2779999999999996</v>
      </c>
      <c r="I188" s="231">
        <v>1.8003</v>
      </c>
      <c r="J188" s="231">
        <v>3.9260000000000002</v>
      </c>
      <c r="K188" s="231">
        <v>1.6382000000000001</v>
      </c>
      <c r="L188" s="231">
        <v>3.5061</v>
      </c>
      <c r="M188" s="231">
        <v>2.2593000000000001</v>
      </c>
      <c r="N188" s="231">
        <v>3.4529999999999998</v>
      </c>
      <c r="O188" s="231">
        <v>1.9783999999999999</v>
      </c>
      <c r="P188" s="231">
        <v>0</v>
      </c>
    </row>
    <row r="189" spans="1:16" ht="15">
      <c r="A189" s="247">
        <v>47</v>
      </c>
      <c r="B189" s="231">
        <v>0</v>
      </c>
      <c r="C189" s="231">
        <v>0</v>
      </c>
      <c r="D189" s="231">
        <v>3.4095</v>
      </c>
      <c r="E189" s="231">
        <v>1.5710999999999999</v>
      </c>
      <c r="F189" s="231">
        <v>4.5124000000000004</v>
      </c>
      <c r="G189" s="231">
        <v>1.8319000000000001</v>
      </c>
      <c r="H189" s="231">
        <v>7.3750999999999998</v>
      </c>
      <c r="I189" s="231">
        <v>1.7869999999999999</v>
      </c>
      <c r="J189" s="231">
        <v>4.1188000000000002</v>
      </c>
      <c r="K189" s="231">
        <v>1.6336999999999999</v>
      </c>
      <c r="L189" s="231">
        <v>3.4123999999999999</v>
      </c>
      <c r="M189" s="231">
        <v>2.2511000000000001</v>
      </c>
      <c r="N189" s="231">
        <v>3.391</v>
      </c>
      <c r="O189" s="231">
        <v>1.9734</v>
      </c>
      <c r="P189" s="231">
        <v>0</v>
      </c>
    </row>
    <row r="190" spans="1:16" ht="15">
      <c r="A190" s="247">
        <v>48</v>
      </c>
      <c r="B190" s="231">
        <v>0</v>
      </c>
      <c r="C190" s="231">
        <v>0</v>
      </c>
      <c r="D190" s="231">
        <v>3.2427999999999999</v>
      </c>
      <c r="E190" s="231">
        <v>1.5709</v>
      </c>
      <c r="F190" s="231">
        <v>4.3893000000000004</v>
      </c>
      <c r="G190" s="231">
        <v>1.8238000000000001</v>
      </c>
      <c r="H190" s="231">
        <v>7.4722</v>
      </c>
      <c r="I190" s="231">
        <v>1.7737000000000001</v>
      </c>
      <c r="J190" s="231">
        <v>4.3116000000000003</v>
      </c>
      <c r="K190" s="231">
        <v>1.6293</v>
      </c>
      <c r="L190" s="231">
        <v>3.3186</v>
      </c>
      <c r="M190" s="231">
        <v>2.2429999999999999</v>
      </c>
      <c r="N190" s="231">
        <v>3.3290999999999999</v>
      </c>
      <c r="O190" s="231">
        <v>1.9684999999999999</v>
      </c>
      <c r="P190" s="231">
        <v>0</v>
      </c>
    </row>
    <row r="191" spans="1:16" ht="15">
      <c r="A191" s="247">
        <v>49</v>
      </c>
      <c r="B191" s="231">
        <v>0</v>
      </c>
      <c r="C191" s="231">
        <v>0</v>
      </c>
      <c r="D191" s="231">
        <v>3.0760999999999998</v>
      </c>
      <c r="E191" s="231">
        <v>1.5707</v>
      </c>
      <c r="F191" s="231">
        <v>4.2662000000000004</v>
      </c>
      <c r="G191" s="231">
        <v>1.8156000000000001</v>
      </c>
      <c r="H191" s="231">
        <v>7.5693999999999999</v>
      </c>
      <c r="I191" s="231">
        <v>1.7604</v>
      </c>
      <c r="J191" s="231">
        <v>4.5045000000000002</v>
      </c>
      <c r="K191" s="231">
        <v>1.6249</v>
      </c>
      <c r="L191" s="231">
        <v>3.2248999999999999</v>
      </c>
      <c r="M191" s="231">
        <v>2.2347999999999999</v>
      </c>
      <c r="N191" s="231">
        <v>3.2671000000000001</v>
      </c>
      <c r="O191" s="231">
        <v>1.9635</v>
      </c>
      <c r="P191" s="231">
        <v>0</v>
      </c>
    </row>
    <row r="192" spans="1:16" ht="15">
      <c r="A192" s="247">
        <v>50</v>
      </c>
      <c r="B192" s="231">
        <v>0</v>
      </c>
      <c r="C192" s="231">
        <v>0</v>
      </c>
      <c r="D192" s="231">
        <v>2.9094000000000002</v>
      </c>
      <c r="E192" s="231">
        <v>1.5706</v>
      </c>
      <c r="F192" s="231">
        <v>4.1430999999999996</v>
      </c>
      <c r="G192" s="231">
        <v>1.8073999999999999</v>
      </c>
      <c r="H192" s="231">
        <v>7.6665000000000001</v>
      </c>
      <c r="I192" s="231">
        <v>1.7471000000000001</v>
      </c>
      <c r="J192" s="231">
        <v>4.6973000000000003</v>
      </c>
      <c r="K192" s="231">
        <v>1.6204000000000001</v>
      </c>
      <c r="L192" s="231">
        <v>3.1312000000000002</v>
      </c>
      <c r="M192" s="231">
        <v>2.2267000000000001</v>
      </c>
      <c r="N192" s="231">
        <v>3.2050999999999998</v>
      </c>
      <c r="O192" s="231">
        <v>1.9584999999999999</v>
      </c>
      <c r="P192" s="231">
        <v>0</v>
      </c>
    </row>
    <row r="193" spans="1:16" ht="15">
      <c r="A193" s="247">
        <v>51</v>
      </c>
      <c r="B193" s="231">
        <v>0</v>
      </c>
      <c r="C193" s="231">
        <v>0</v>
      </c>
      <c r="D193" s="231">
        <v>2.7427000000000001</v>
      </c>
      <c r="E193" s="231">
        <v>1.5704</v>
      </c>
      <c r="F193" s="231">
        <v>4.0199999999999996</v>
      </c>
      <c r="G193" s="231">
        <v>1.7992999999999999</v>
      </c>
      <c r="H193" s="231">
        <v>7.7637</v>
      </c>
      <c r="I193" s="231">
        <v>1.7338</v>
      </c>
      <c r="J193" s="231">
        <v>4.8902000000000001</v>
      </c>
      <c r="K193" s="231">
        <v>1.6160000000000001</v>
      </c>
      <c r="L193" s="231">
        <v>3.0375000000000001</v>
      </c>
      <c r="M193" s="231">
        <v>2.2185000000000001</v>
      </c>
      <c r="N193" s="231">
        <v>3.1431</v>
      </c>
      <c r="O193" s="231">
        <v>1.9536</v>
      </c>
      <c r="P193" s="231">
        <v>0</v>
      </c>
    </row>
    <row r="194" spans="1:16" ht="15">
      <c r="A194" s="247">
        <v>52</v>
      </c>
      <c r="B194" s="231">
        <v>0</v>
      </c>
      <c r="C194" s="231">
        <v>0</v>
      </c>
      <c r="D194" s="231">
        <v>2.5760000000000001</v>
      </c>
      <c r="E194" s="231">
        <v>1.5702</v>
      </c>
      <c r="F194" s="231">
        <v>3.8969999999999998</v>
      </c>
      <c r="G194" s="231">
        <v>1.7910999999999999</v>
      </c>
      <c r="H194" s="231">
        <v>7.8608000000000002</v>
      </c>
      <c r="I194" s="231">
        <v>1.7204999999999999</v>
      </c>
      <c r="J194" s="231">
        <v>5.0830000000000002</v>
      </c>
      <c r="K194" s="231">
        <v>1.6115999999999999</v>
      </c>
      <c r="L194" s="231">
        <v>2.9438</v>
      </c>
      <c r="M194" s="231">
        <v>2.2103999999999999</v>
      </c>
      <c r="N194" s="231">
        <v>3.0811000000000002</v>
      </c>
      <c r="O194" s="231">
        <v>1.9486000000000001</v>
      </c>
      <c r="P194" s="231">
        <v>0</v>
      </c>
    </row>
    <row r="195" spans="1:16" ht="15">
      <c r="A195" s="247">
        <v>53</v>
      </c>
      <c r="B195" s="231">
        <v>0</v>
      </c>
      <c r="C195" s="231">
        <v>0</v>
      </c>
      <c r="D195" s="231">
        <v>2.4093</v>
      </c>
      <c r="E195" s="231">
        <v>1.5701000000000001</v>
      </c>
      <c r="F195" s="231">
        <v>3.7738999999999998</v>
      </c>
      <c r="G195" s="231">
        <v>1.7829999999999999</v>
      </c>
      <c r="H195" s="231">
        <v>7.9580000000000002</v>
      </c>
      <c r="I195" s="231">
        <v>1.7072000000000001</v>
      </c>
      <c r="J195" s="231">
        <v>5.2758000000000003</v>
      </c>
      <c r="K195" s="231">
        <v>1.6072</v>
      </c>
      <c r="L195" s="231">
        <v>2.8500999999999999</v>
      </c>
      <c r="M195" s="231">
        <v>2.2021999999999999</v>
      </c>
      <c r="N195" s="231">
        <v>3.0190999999999999</v>
      </c>
      <c r="O195" s="231">
        <v>1.9436</v>
      </c>
      <c r="P195" s="231">
        <v>0</v>
      </c>
    </row>
    <row r="196" spans="1:16" ht="15">
      <c r="A196" s="247">
        <v>54</v>
      </c>
      <c r="B196" s="231">
        <v>0</v>
      </c>
      <c r="C196" s="231">
        <v>0</v>
      </c>
      <c r="D196" s="231">
        <v>2.2425999999999999</v>
      </c>
      <c r="E196" s="231">
        <v>1.5699000000000001</v>
      </c>
      <c r="F196" s="231">
        <v>3.6507999999999998</v>
      </c>
      <c r="G196" s="231">
        <v>1.7747999999999999</v>
      </c>
      <c r="H196" s="231">
        <v>8.0550999999999995</v>
      </c>
      <c r="I196" s="231">
        <v>1.6939</v>
      </c>
      <c r="J196" s="231">
        <v>5.4687000000000001</v>
      </c>
      <c r="K196" s="231">
        <v>1.6027</v>
      </c>
      <c r="L196" s="231">
        <v>2.7563</v>
      </c>
      <c r="M196" s="231">
        <v>2.194</v>
      </c>
      <c r="N196" s="231">
        <v>2.9571000000000001</v>
      </c>
      <c r="O196" s="231">
        <v>1.9387000000000001</v>
      </c>
      <c r="P196" s="231">
        <v>0</v>
      </c>
    </row>
    <row r="197" spans="1:16" ht="15">
      <c r="A197" s="247">
        <v>55</v>
      </c>
      <c r="B197" s="231">
        <v>0</v>
      </c>
      <c r="C197" s="231">
        <v>0</v>
      </c>
      <c r="D197" s="231">
        <v>2.3771</v>
      </c>
      <c r="E197" s="231">
        <v>1.5625</v>
      </c>
      <c r="F197" s="231">
        <v>3.5611000000000002</v>
      </c>
      <c r="G197" s="231">
        <v>1.7503</v>
      </c>
      <c r="H197" s="231">
        <v>7.5464000000000002</v>
      </c>
      <c r="I197" s="231">
        <v>1.6791</v>
      </c>
      <c r="J197" s="231">
        <v>5.1672000000000002</v>
      </c>
      <c r="K197" s="231">
        <v>1.5933999999999999</v>
      </c>
      <c r="L197" s="231">
        <v>2.7198000000000002</v>
      </c>
      <c r="M197" s="231">
        <v>2.1654</v>
      </c>
      <c r="N197" s="231">
        <v>2.8990999999999998</v>
      </c>
      <c r="O197" s="231">
        <v>1.9138999999999999</v>
      </c>
      <c r="P197" s="231">
        <v>0</v>
      </c>
    </row>
    <row r="198" spans="1:16" ht="15">
      <c r="A198" s="247">
        <v>56</v>
      </c>
      <c r="B198" s="231">
        <v>0</v>
      </c>
      <c r="C198" s="231">
        <v>0</v>
      </c>
      <c r="D198" s="231">
        <v>2.5116000000000001</v>
      </c>
      <c r="E198" s="231">
        <v>1.5550999999999999</v>
      </c>
      <c r="F198" s="231">
        <v>3.4714999999999998</v>
      </c>
      <c r="G198" s="231">
        <v>1.7259</v>
      </c>
      <c r="H198" s="231">
        <v>7.0377000000000001</v>
      </c>
      <c r="I198" s="231">
        <v>1.6641999999999999</v>
      </c>
      <c r="J198" s="231">
        <v>4.8657000000000004</v>
      </c>
      <c r="K198" s="231">
        <v>1.5841000000000001</v>
      </c>
      <c r="L198" s="231">
        <v>2.6833</v>
      </c>
      <c r="M198" s="231">
        <v>2.1366999999999998</v>
      </c>
      <c r="N198" s="231">
        <v>2.8411</v>
      </c>
      <c r="O198" s="231">
        <v>1.8892</v>
      </c>
      <c r="P198" s="231">
        <v>0</v>
      </c>
    </row>
    <row r="199" spans="1:16" ht="15">
      <c r="A199" s="247">
        <v>57</v>
      </c>
      <c r="B199" s="231">
        <v>0</v>
      </c>
      <c r="C199" s="231">
        <v>0</v>
      </c>
      <c r="D199" s="231">
        <v>2.6461000000000001</v>
      </c>
      <c r="E199" s="231">
        <v>1.5477000000000001</v>
      </c>
      <c r="F199" s="231">
        <v>3.3818999999999999</v>
      </c>
      <c r="G199" s="231">
        <v>1.7014</v>
      </c>
      <c r="H199" s="231">
        <v>6.5289999999999999</v>
      </c>
      <c r="I199" s="231">
        <v>1.6493</v>
      </c>
      <c r="J199" s="231">
        <v>4.5641999999999996</v>
      </c>
      <c r="K199" s="231">
        <v>1.5747</v>
      </c>
      <c r="L199" s="231">
        <v>2.6467999999999998</v>
      </c>
      <c r="M199" s="231">
        <v>2.1080000000000001</v>
      </c>
      <c r="N199" s="231">
        <v>2.7831000000000001</v>
      </c>
      <c r="O199" s="231">
        <v>1.8644000000000001</v>
      </c>
      <c r="P199" s="231">
        <v>0</v>
      </c>
    </row>
    <row r="200" spans="1:16" ht="15">
      <c r="A200" s="247">
        <v>58</v>
      </c>
      <c r="B200" s="231">
        <v>0</v>
      </c>
      <c r="C200" s="231">
        <v>0</v>
      </c>
      <c r="D200" s="231">
        <v>2.7806000000000002</v>
      </c>
      <c r="E200" s="231">
        <v>1.5403</v>
      </c>
      <c r="F200" s="231">
        <v>3.2923</v>
      </c>
      <c r="G200" s="231">
        <v>1.6769000000000001</v>
      </c>
      <c r="H200" s="231">
        <v>6.0202999999999998</v>
      </c>
      <c r="I200" s="231">
        <v>1.6345000000000001</v>
      </c>
      <c r="J200" s="231">
        <v>4.2626999999999997</v>
      </c>
      <c r="K200" s="231">
        <v>1.5653999999999999</v>
      </c>
      <c r="L200" s="231">
        <v>2.6103000000000001</v>
      </c>
      <c r="M200" s="231">
        <v>2.0794000000000001</v>
      </c>
      <c r="N200" s="231">
        <v>2.7250999999999999</v>
      </c>
      <c r="O200" s="231">
        <v>1.8396999999999999</v>
      </c>
      <c r="P200" s="231">
        <v>0</v>
      </c>
    </row>
    <row r="201" spans="1:16" ht="15">
      <c r="A201" s="247">
        <v>59</v>
      </c>
      <c r="B201" s="231">
        <v>0</v>
      </c>
      <c r="C201" s="231">
        <v>0</v>
      </c>
      <c r="D201" s="231">
        <v>2.9150999999999998</v>
      </c>
      <c r="E201" s="231">
        <v>1.5328999999999999</v>
      </c>
      <c r="F201" s="231">
        <v>3.2025999999999999</v>
      </c>
      <c r="G201" s="231">
        <v>1.6525000000000001</v>
      </c>
      <c r="H201" s="231">
        <v>5.5117000000000003</v>
      </c>
      <c r="I201" s="231">
        <v>1.6195999999999999</v>
      </c>
      <c r="J201" s="231">
        <v>3.9611999999999998</v>
      </c>
      <c r="K201" s="231">
        <v>1.5561</v>
      </c>
      <c r="L201" s="231">
        <v>2.5737000000000001</v>
      </c>
      <c r="M201" s="231">
        <v>2.0507</v>
      </c>
      <c r="N201" s="231">
        <v>2.6671</v>
      </c>
      <c r="O201" s="231">
        <v>1.8149</v>
      </c>
      <c r="P201" s="231">
        <v>0</v>
      </c>
    </row>
    <row r="202" spans="1:16" ht="15">
      <c r="A202" s="247">
        <v>60</v>
      </c>
      <c r="B202" s="231">
        <v>0</v>
      </c>
      <c r="C202" s="231">
        <v>0</v>
      </c>
      <c r="D202" s="231">
        <v>3.0495999999999999</v>
      </c>
      <c r="E202" s="231">
        <v>1.5255000000000001</v>
      </c>
      <c r="F202" s="231">
        <v>3.113</v>
      </c>
      <c r="G202" s="231">
        <v>1.6279999999999999</v>
      </c>
      <c r="H202" s="231">
        <v>5.0030000000000001</v>
      </c>
      <c r="I202" s="231">
        <v>1.6047</v>
      </c>
      <c r="J202" s="231">
        <v>3.6597</v>
      </c>
      <c r="K202" s="231">
        <v>1.5467</v>
      </c>
      <c r="L202" s="231">
        <v>2.5371999999999999</v>
      </c>
      <c r="M202" s="231">
        <v>2.0219999999999998</v>
      </c>
      <c r="N202" s="231">
        <v>2.6091000000000002</v>
      </c>
      <c r="O202" s="231">
        <v>1.7902</v>
      </c>
      <c r="P202" s="231">
        <v>0</v>
      </c>
    </row>
    <row r="203" spans="1:16">
      <c r="A203" s="80"/>
    </row>
    <row r="204" spans="1:16">
      <c r="A204" s="73" t="e">
        <v>#N/A</v>
      </c>
    </row>
    <row r="205" spans="1:16" s="225"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34.824100000000001</v>
      </c>
      <c r="E209" s="231">
        <v>10.1891</v>
      </c>
      <c r="F209" s="231">
        <v>44.162100000000002</v>
      </c>
      <c r="G209" s="231">
        <v>10.074</v>
      </c>
      <c r="H209" s="231">
        <v>42.363</v>
      </c>
      <c r="I209" s="231">
        <v>9.5830000000000002</v>
      </c>
      <c r="J209" s="231">
        <v>38.155299999999997</v>
      </c>
      <c r="K209" s="231">
        <v>8.1481999999999992</v>
      </c>
      <c r="L209" s="231">
        <v>41.549399999999999</v>
      </c>
      <c r="M209" s="231">
        <v>20.263100000000001</v>
      </c>
      <c r="N209" s="231">
        <v>0</v>
      </c>
      <c r="O209" s="231">
        <v>0</v>
      </c>
      <c r="P209" s="231">
        <v>0</v>
      </c>
    </row>
    <row r="210" spans="1:16" ht="15">
      <c r="A210" s="247">
        <v>1</v>
      </c>
      <c r="B210" s="231">
        <v>0</v>
      </c>
      <c r="C210" s="231">
        <v>0</v>
      </c>
      <c r="D210" s="231">
        <v>30.954699999999999</v>
      </c>
      <c r="E210" s="231">
        <v>9.0570000000000004</v>
      </c>
      <c r="F210" s="231">
        <v>39.255200000000002</v>
      </c>
      <c r="G210" s="231">
        <v>8.9547000000000008</v>
      </c>
      <c r="H210" s="231">
        <v>37.655999999999999</v>
      </c>
      <c r="I210" s="231">
        <v>8.5182000000000002</v>
      </c>
      <c r="J210" s="231">
        <v>33.915799999999997</v>
      </c>
      <c r="K210" s="231">
        <v>7.2427999999999999</v>
      </c>
      <c r="L210" s="231">
        <v>36.9328</v>
      </c>
      <c r="M210" s="231">
        <v>18.011600000000001</v>
      </c>
      <c r="N210" s="231">
        <v>0</v>
      </c>
      <c r="O210" s="231">
        <v>0</v>
      </c>
      <c r="P210" s="231">
        <v>0</v>
      </c>
    </row>
    <row r="211" spans="1:16" ht="15">
      <c r="A211" s="247">
        <v>2</v>
      </c>
      <c r="B211" s="231">
        <v>0</v>
      </c>
      <c r="C211" s="231">
        <v>0</v>
      </c>
      <c r="D211" s="231">
        <v>27.0854</v>
      </c>
      <c r="E211" s="231">
        <v>7.9248000000000003</v>
      </c>
      <c r="F211" s="231">
        <v>34.348300000000002</v>
      </c>
      <c r="G211" s="231">
        <v>7.8353000000000002</v>
      </c>
      <c r="H211" s="231">
        <v>32.948999999999998</v>
      </c>
      <c r="I211" s="231">
        <v>7.4534000000000002</v>
      </c>
      <c r="J211" s="231">
        <v>29.676300000000001</v>
      </c>
      <c r="K211" s="231">
        <v>6.3375000000000004</v>
      </c>
      <c r="L211" s="231">
        <v>32.316200000000002</v>
      </c>
      <c r="M211" s="231">
        <v>15.760199999999999</v>
      </c>
      <c r="N211" s="231">
        <v>0</v>
      </c>
      <c r="O211" s="231">
        <v>0</v>
      </c>
      <c r="P211" s="231">
        <v>0</v>
      </c>
    </row>
    <row r="212" spans="1:16" ht="15">
      <c r="A212" s="247">
        <v>3</v>
      </c>
      <c r="B212" s="231">
        <v>0</v>
      </c>
      <c r="C212" s="231">
        <v>0</v>
      </c>
      <c r="D212" s="231">
        <v>23.216100000000001</v>
      </c>
      <c r="E212" s="231">
        <v>6.7927</v>
      </c>
      <c r="F212" s="231">
        <v>29.441400000000002</v>
      </c>
      <c r="G212" s="231">
        <v>6.7160000000000002</v>
      </c>
      <c r="H212" s="231">
        <v>28.242000000000001</v>
      </c>
      <c r="I212" s="231">
        <v>6.3886000000000003</v>
      </c>
      <c r="J212" s="231">
        <v>25.436900000000001</v>
      </c>
      <c r="K212" s="231">
        <v>5.4321000000000002</v>
      </c>
      <c r="L212" s="231">
        <v>27.6996</v>
      </c>
      <c r="M212" s="231">
        <v>13.508699999999999</v>
      </c>
      <c r="N212" s="231">
        <v>0</v>
      </c>
      <c r="O212" s="231">
        <v>0</v>
      </c>
      <c r="P212" s="231">
        <v>0</v>
      </c>
    </row>
    <row r="213" spans="1:16" ht="15">
      <c r="A213" s="247">
        <v>4</v>
      </c>
      <c r="B213" s="231">
        <v>0</v>
      </c>
      <c r="C213" s="231">
        <v>0</v>
      </c>
      <c r="D213" s="231">
        <v>19.346699999999998</v>
      </c>
      <c r="E213" s="231">
        <v>5.6605999999999996</v>
      </c>
      <c r="F213" s="231">
        <v>24.534500000000001</v>
      </c>
      <c r="G213" s="231">
        <v>5.5967000000000002</v>
      </c>
      <c r="H213" s="231">
        <v>23.535</v>
      </c>
      <c r="I213" s="231">
        <v>5.3239000000000001</v>
      </c>
      <c r="J213" s="231">
        <v>21.197399999999998</v>
      </c>
      <c r="K213" s="231">
        <v>4.5267999999999997</v>
      </c>
      <c r="L213" s="231">
        <v>23.082999999999998</v>
      </c>
      <c r="M213" s="231">
        <v>11.257300000000001</v>
      </c>
      <c r="N213" s="231">
        <v>0</v>
      </c>
      <c r="O213" s="231">
        <v>0</v>
      </c>
      <c r="P213" s="231">
        <v>0</v>
      </c>
    </row>
    <row r="214" spans="1:16" ht="15">
      <c r="A214" s="247">
        <v>5</v>
      </c>
      <c r="B214" s="231">
        <v>0</v>
      </c>
      <c r="C214" s="231">
        <v>0</v>
      </c>
      <c r="D214" s="231">
        <v>15.477399999999999</v>
      </c>
      <c r="E214" s="231">
        <v>4.5285000000000002</v>
      </c>
      <c r="F214" s="231">
        <v>19.627600000000001</v>
      </c>
      <c r="G214" s="231">
        <v>4.4772999999999996</v>
      </c>
      <c r="H214" s="231">
        <v>18.827999999999999</v>
      </c>
      <c r="I214" s="231">
        <v>4.2591000000000001</v>
      </c>
      <c r="J214" s="231">
        <v>16.957899999999999</v>
      </c>
      <c r="K214" s="231">
        <v>3.6214</v>
      </c>
      <c r="L214" s="231">
        <v>18.4664</v>
      </c>
      <c r="M214" s="231">
        <v>9.0058000000000007</v>
      </c>
      <c r="N214" s="231">
        <v>0</v>
      </c>
      <c r="O214" s="231">
        <v>0</v>
      </c>
      <c r="P214" s="231">
        <v>0</v>
      </c>
    </row>
    <row r="215" spans="1:16" ht="15">
      <c r="A215" s="247">
        <v>6</v>
      </c>
      <c r="B215" s="231">
        <v>0</v>
      </c>
      <c r="C215" s="231">
        <v>0</v>
      </c>
      <c r="D215" s="231">
        <v>11.608000000000001</v>
      </c>
      <c r="E215" s="231">
        <v>3.3963999999999999</v>
      </c>
      <c r="F215" s="231">
        <v>14.720700000000001</v>
      </c>
      <c r="G215" s="231">
        <v>3.3580000000000001</v>
      </c>
      <c r="H215" s="231">
        <v>14.121</v>
      </c>
      <c r="I215" s="231">
        <v>3.1943000000000001</v>
      </c>
      <c r="J215" s="231">
        <v>12.718400000000001</v>
      </c>
      <c r="K215" s="231">
        <v>2.7161</v>
      </c>
      <c r="L215" s="231">
        <v>13.8498</v>
      </c>
      <c r="M215" s="231">
        <v>6.7544000000000004</v>
      </c>
      <c r="N215" s="231">
        <v>0</v>
      </c>
      <c r="O215" s="231">
        <v>0</v>
      </c>
      <c r="P215" s="231">
        <v>0</v>
      </c>
    </row>
    <row r="216" spans="1:16" ht="15">
      <c r="A216" s="247">
        <v>7</v>
      </c>
      <c r="B216" s="231">
        <v>0</v>
      </c>
      <c r="C216" s="231">
        <v>0</v>
      </c>
      <c r="D216" s="231">
        <v>11.2462</v>
      </c>
      <c r="E216" s="231">
        <v>3.302</v>
      </c>
      <c r="F216" s="231">
        <v>13.9922</v>
      </c>
      <c r="G216" s="231">
        <v>3.2646999999999999</v>
      </c>
      <c r="H216" s="231">
        <v>13.554600000000001</v>
      </c>
      <c r="I216" s="231">
        <v>3.1055999999999999</v>
      </c>
      <c r="J216" s="231">
        <v>12.282500000000001</v>
      </c>
      <c r="K216" s="231">
        <v>2.6406000000000001</v>
      </c>
      <c r="L216" s="231">
        <v>13.2662</v>
      </c>
      <c r="M216" s="231">
        <v>6.5667</v>
      </c>
      <c r="N216" s="231">
        <v>0</v>
      </c>
      <c r="O216" s="231">
        <v>0</v>
      </c>
      <c r="P216" s="231">
        <v>0</v>
      </c>
    </row>
    <row r="217" spans="1:16" ht="15">
      <c r="A217" s="247">
        <v>8</v>
      </c>
      <c r="B217" s="231">
        <v>0</v>
      </c>
      <c r="C217" s="231">
        <v>0</v>
      </c>
      <c r="D217" s="231">
        <v>10.884399999999999</v>
      </c>
      <c r="E217" s="231">
        <v>3.2077</v>
      </c>
      <c r="F217" s="231">
        <v>13.2636</v>
      </c>
      <c r="G217" s="231">
        <v>3.1714000000000002</v>
      </c>
      <c r="H217" s="231">
        <v>12.988200000000001</v>
      </c>
      <c r="I217" s="231">
        <v>3.0169000000000001</v>
      </c>
      <c r="J217" s="231">
        <v>11.8466</v>
      </c>
      <c r="K217" s="231">
        <v>2.5651999999999999</v>
      </c>
      <c r="L217" s="231">
        <v>12.682600000000001</v>
      </c>
      <c r="M217" s="231">
        <v>6.3791000000000002</v>
      </c>
      <c r="N217" s="231">
        <v>0</v>
      </c>
      <c r="O217" s="231">
        <v>0</v>
      </c>
      <c r="P217" s="231">
        <v>0</v>
      </c>
    </row>
    <row r="218" spans="1:16" ht="15">
      <c r="A218" s="247">
        <v>9</v>
      </c>
      <c r="B218" s="231">
        <v>0</v>
      </c>
      <c r="C218" s="231">
        <v>0</v>
      </c>
      <c r="D218" s="231">
        <v>10.522500000000001</v>
      </c>
      <c r="E218" s="231">
        <v>3.1133000000000002</v>
      </c>
      <c r="F218" s="231">
        <v>12.5351</v>
      </c>
      <c r="G218" s="231">
        <v>3.0781999999999998</v>
      </c>
      <c r="H218" s="231">
        <v>12.421799999999999</v>
      </c>
      <c r="I218" s="231">
        <v>2.9281000000000001</v>
      </c>
      <c r="J218" s="231">
        <v>11.4108</v>
      </c>
      <c r="K218" s="231">
        <v>2.4897</v>
      </c>
      <c r="L218" s="231">
        <v>12.0991</v>
      </c>
      <c r="M218" s="231">
        <v>6.1914999999999996</v>
      </c>
      <c r="N218" s="231">
        <v>0</v>
      </c>
      <c r="O218" s="231">
        <v>0</v>
      </c>
      <c r="P218" s="231">
        <v>0</v>
      </c>
    </row>
    <row r="219" spans="1:16" ht="15">
      <c r="A219" s="247">
        <v>10</v>
      </c>
      <c r="B219" s="231">
        <v>0</v>
      </c>
      <c r="C219" s="231">
        <v>0</v>
      </c>
      <c r="D219" s="231">
        <v>10.1607</v>
      </c>
      <c r="E219" s="231">
        <v>3.0190000000000001</v>
      </c>
      <c r="F219" s="231">
        <v>11.8066</v>
      </c>
      <c r="G219" s="231">
        <v>2.9849000000000001</v>
      </c>
      <c r="H219" s="231">
        <v>11.8553</v>
      </c>
      <c r="I219" s="231">
        <v>2.8393999999999999</v>
      </c>
      <c r="J219" s="231">
        <v>10.9749</v>
      </c>
      <c r="K219" s="231">
        <v>2.4142999999999999</v>
      </c>
      <c r="L219" s="231">
        <v>11.515499999999999</v>
      </c>
      <c r="M219" s="231">
        <v>6.0038999999999998</v>
      </c>
      <c r="N219" s="231">
        <v>0</v>
      </c>
      <c r="O219" s="231">
        <v>0</v>
      </c>
      <c r="P219" s="231">
        <v>0</v>
      </c>
    </row>
    <row r="220" spans="1:16" ht="15">
      <c r="A220" s="247">
        <v>11</v>
      </c>
      <c r="B220" s="231">
        <v>0</v>
      </c>
      <c r="C220" s="231">
        <v>0</v>
      </c>
      <c r="D220" s="231">
        <v>9.7988999999999997</v>
      </c>
      <c r="E220" s="231">
        <v>2.9245999999999999</v>
      </c>
      <c r="F220" s="231">
        <v>11.078099999999999</v>
      </c>
      <c r="G220" s="231">
        <v>2.8915999999999999</v>
      </c>
      <c r="H220" s="231">
        <v>11.2889</v>
      </c>
      <c r="I220" s="231">
        <v>2.7507000000000001</v>
      </c>
      <c r="J220" s="231">
        <v>10.539</v>
      </c>
      <c r="K220" s="231">
        <v>2.3388</v>
      </c>
      <c r="L220" s="231">
        <v>10.931900000000001</v>
      </c>
      <c r="M220" s="231">
        <v>5.8163</v>
      </c>
      <c r="N220" s="231">
        <v>0</v>
      </c>
      <c r="O220" s="231">
        <v>0</v>
      </c>
      <c r="P220" s="231">
        <v>0</v>
      </c>
    </row>
    <row r="221" spans="1:16" ht="15">
      <c r="A221" s="247">
        <v>12</v>
      </c>
      <c r="B221" s="231">
        <v>0</v>
      </c>
      <c r="C221" s="231">
        <v>0</v>
      </c>
      <c r="D221" s="231">
        <v>9.4370999999999992</v>
      </c>
      <c r="E221" s="231">
        <v>2.8302999999999998</v>
      </c>
      <c r="F221" s="231">
        <v>10.349500000000001</v>
      </c>
      <c r="G221" s="231">
        <v>2.7982999999999998</v>
      </c>
      <c r="H221" s="231">
        <v>10.7225</v>
      </c>
      <c r="I221" s="231">
        <v>2.6619000000000002</v>
      </c>
      <c r="J221" s="231">
        <v>10.1031</v>
      </c>
      <c r="K221" s="231">
        <v>2.2633999999999999</v>
      </c>
      <c r="L221" s="231">
        <v>10.3484</v>
      </c>
      <c r="M221" s="231">
        <v>5.6285999999999996</v>
      </c>
      <c r="N221" s="231">
        <v>0</v>
      </c>
      <c r="O221" s="231">
        <v>0</v>
      </c>
      <c r="P221" s="231">
        <v>0</v>
      </c>
    </row>
    <row r="222" spans="1:16" ht="15">
      <c r="A222" s="247">
        <v>13</v>
      </c>
      <c r="B222" s="231">
        <v>0</v>
      </c>
      <c r="C222" s="231">
        <v>0</v>
      </c>
      <c r="D222" s="231">
        <v>9.0752000000000006</v>
      </c>
      <c r="E222" s="231">
        <v>2.7360000000000002</v>
      </c>
      <c r="F222" s="231">
        <v>9.6210000000000004</v>
      </c>
      <c r="G222" s="231">
        <v>2.7050999999999998</v>
      </c>
      <c r="H222" s="231">
        <v>10.1561</v>
      </c>
      <c r="I222" s="231">
        <v>2.5731999999999999</v>
      </c>
      <c r="J222" s="231">
        <v>9.6671999999999993</v>
      </c>
      <c r="K222" s="231">
        <v>2.1879</v>
      </c>
      <c r="L222" s="231">
        <v>9.7647999999999993</v>
      </c>
      <c r="M222" s="231">
        <v>5.4409999999999998</v>
      </c>
      <c r="N222" s="231">
        <v>0</v>
      </c>
      <c r="O222" s="231">
        <v>0</v>
      </c>
      <c r="P222" s="231">
        <v>0</v>
      </c>
    </row>
    <row r="223" spans="1:16" ht="15">
      <c r="A223" s="247">
        <v>14</v>
      </c>
      <c r="B223" s="231">
        <v>0</v>
      </c>
      <c r="C223" s="231">
        <v>0</v>
      </c>
      <c r="D223" s="231">
        <v>8.7134</v>
      </c>
      <c r="E223" s="231">
        <v>2.6415999999999999</v>
      </c>
      <c r="F223" s="231">
        <v>8.8925000000000001</v>
      </c>
      <c r="G223" s="231">
        <v>2.6118000000000001</v>
      </c>
      <c r="H223" s="231">
        <v>9.5896000000000008</v>
      </c>
      <c r="I223" s="231">
        <v>2.4845000000000002</v>
      </c>
      <c r="J223" s="231">
        <v>9.2312999999999992</v>
      </c>
      <c r="K223" s="231">
        <v>2.1124999999999998</v>
      </c>
      <c r="L223" s="231">
        <v>9.1812000000000005</v>
      </c>
      <c r="M223" s="231">
        <v>5.2534000000000001</v>
      </c>
      <c r="N223" s="231">
        <v>0</v>
      </c>
      <c r="O223" s="231">
        <v>0</v>
      </c>
      <c r="P223" s="231">
        <v>0</v>
      </c>
    </row>
    <row r="224" spans="1:16" ht="15">
      <c r="A224" s="247">
        <v>15</v>
      </c>
      <c r="B224" s="231">
        <v>0</v>
      </c>
      <c r="C224" s="231">
        <v>0</v>
      </c>
      <c r="D224" s="231">
        <v>8.3515999999999995</v>
      </c>
      <c r="E224" s="231">
        <v>2.5472999999999999</v>
      </c>
      <c r="F224" s="231">
        <v>8.1639999999999997</v>
      </c>
      <c r="G224" s="231">
        <v>2.5185</v>
      </c>
      <c r="H224" s="231">
        <v>9.0231999999999992</v>
      </c>
      <c r="I224" s="231">
        <v>2.3957000000000002</v>
      </c>
      <c r="J224" s="231">
        <v>8.7954000000000008</v>
      </c>
      <c r="K224" s="231">
        <v>2.0369999999999999</v>
      </c>
      <c r="L224" s="231">
        <v>8.5976999999999997</v>
      </c>
      <c r="M224" s="231">
        <v>5.0658000000000003</v>
      </c>
      <c r="N224" s="231">
        <v>0</v>
      </c>
      <c r="O224" s="231">
        <v>0</v>
      </c>
      <c r="P224" s="231">
        <v>0</v>
      </c>
    </row>
    <row r="225" spans="1:16" ht="15">
      <c r="A225" s="247">
        <v>16</v>
      </c>
      <c r="B225" s="231">
        <v>0</v>
      </c>
      <c r="C225" s="231">
        <v>0</v>
      </c>
      <c r="D225" s="231">
        <v>7.9897999999999998</v>
      </c>
      <c r="E225" s="231">
        <v>2.4529000000000001</v>
      </c>
      <c r="F225" s="231">
        <v>7.4353999999999996</v>
      </c>
      <c r="G225" s="231">
        <v>2.4251999999999998</v>
      </c>
      <c r="H225" s="231">
        <v>8.4567999999999994</v>
      </c>
      <c r="I225" s="231">
        <v>2.3069999999999999</v>
      </c>
      <c r="J225" s="231">
        <v>8.3595000000000006</v>
      </c>
      <c r="K225" s="231">
        <v>1.9616</v>
      </c>
      <c r="L225" s="231">
        <v>8.0140999999999991</v>
      </c>
      <c r="M225" s="231">
        <v>4.8780999999999999</v>
      </c>
      <c r="N225" s="231">
        <v>0</v>
      </c>
      <c r="O225" s="231">
        <v>0</v>
      </c>
      <c r="P225" s="231">
        <v>0</v>
      </c>
    </row>
    <row r="226" spans="1:16" ht="15">
      <c r="A226" s="247">
        <v>17</v>
      </c>
      <c r="B226" s="231">
        <v>0</v>
      </c>
      <c r="C226" s="231">
        <v>0</v>
      </c>
      <c r="D226" s="231">
        <v>7.6279000000000003</v>
      </c>
      <c r="E226" s="231">
        <v>2.3586</v>
      </c>
      <c r="F226" s="231">
        <v>6.7069000000000001</v>
      </c>
      <c r="G226" s="231">
        <v>2.3319000000000001</v>
      </c>
      <c r="H226" s="231">
        <v>7.8903999999999996</v>
      </c>
      <c r="I226" s="231">
        <v>2.2183000000000002</v>
      </c>
      <c r="J226" s="231">
        <v>7.9236000000000004</v>
      </c>
      <c r="K226" s="231">
        <v>1.8862000000000001</v>
      </c>
      <c r="L226" s="231">
        <v>7.4305000000000003</v>
      </c>
      <c r="M226" s="231">
        <v>4.6905000000000001</v>
      </c>
      <c r="N226" s="231">
        <v>0</v>
      </c>
      <c r="O226" s="231">
        <v>0</v>
      </c>
      <c r="P226" s="231">
        <v>0</v>
      </c>
    </row>
    <row r="227" spans="1:16" ht="15">
      <c r="A227" s="247">
        <v>18</v>
      </c>
      <c r="B227" s="231">
        <v>0</v>
      </c>
      <c r="C227" s="231">
        <v>0</v>
      </c>
      <c r="D227" s="231">
        <v>7.2660999999999998</v>
      </c>
      <c r="E227" s="231">
        <v>2.2642000000000002</v>
      </c>
      <c r="F227" s="231">
        <v>5.9783999999999997</v>
      </c>
      <c r="G227" s="231">
        <v>2.2387000000000001</v>
      </c>
      <c r="H227" s="231">
        <v>7.3239999999999998</v>
      </c>
      <c r="I227" s="231">
        <v>2.1295000000000002</v>
      </c>
      <c r="J227" s="231">
        <v>7.4877000000000002</v>
      </c>
      <c r="K227" s="231">
        <v>1.8107</v>
      </c>
      <c r="L227" s="231">
        <v>6.8470000000000004</v>
      </c>
      <c r="M227" s="231">
        <v>4.5029000000000003</v>
      </c>
      <c r="N227" s="231">
        <v>9.6485000000000003</v>
      </c>
      <c r="O227" s="231">
        <v>9.1728000000000005</v>
      </c>
      <c r="P227" s="231">
        <v>0</v>
      </c>
    </row>
    <row r="228" spans="1:16" ht="15">
      <c r="A228" s="247">
        <v>19</v>
      </c>
      <c r="B228" s="231">
        <v>0</v>
      </c>
      <c r="C228" s="231">
        <v>0</v>
      </c>
      <c r="D228" s="231">
        <v>7.5263999999999998</v>
      </c>
      <c r="E228" s="231">
        <v>2.2437</v>
      </c>
      <c r="F228" s="231">
        <v>5.9984999999999999</v>
      </c>
      <c r="G228" s="231">
        <v>2.2082999999999999</v>
      </c>
      <c r="H228" s="231">
        <v>7.2023999999999999</v>
      </c>
      <c r="I228" s="231">
        <v>2.1263000000000001</v>
      </c>
      <c r="J228" s="231">
        <v>7.2153999999999998</v>
      </c>
      <c r="K228" s="231">
        <v>1.8079000000000001</v>
      </c>
      <c r="L228" s="231">
        <v>6.6571999999999996</v>
      </c>
      <c r="M228" s="231">
        <v>4.3876999999999997</v>
      </c>
      <c r="N228" s="231">
        <v>9.3803999999999998</v>
      </c>
      <c r="O228" s="231">
        <v>8.9179999999999993</v>
      </c>
      <c r="P228" s="231">
        <v>0</v>
      </c>
    </row>
    <row r="229" spans="1:16" ht="15">
      <c r="A229" s="247">
        <v>20</v>
      </c>
      <c r="B229" s="231">
        <v>0</v>
      </c>
      <c r="C229" s="231">
        <v>0</v>
      </c>
      <c r="D229" s="231">
        <v>7.7866</v>
      </c>
      <c r="E229" s="231">
        <v>2.2231000000000001</v>
      </c>
      <c r="F229" s="231">
        <v>6.0186999999999999</v>
      </c>
      <c r="G229" s="231">
        <v>2.1779000000000002</v>
      </c>
      <c r="H229" s="231">
        <v>7.0808</v>
      </c>
      <c r="I229" s="231">
        <v>2.1231</v>
      </c>
      <c r="J229" s="231">
        <v>6.9429999999999996</v>
      </c>
      <c r="K229" s="231">
        <v>1.8049999999999999</v>
      </c>
      <c r="L229" s="231">
        <v>6.4675000000000002</v>
      </c>
      <c r="M229" s="231">
        <v>4.2725999999999997</v>
      </c>
      <c r="N229" s="231">
        <v>9.1123999999999992</v>
      </c>
      <c r="O229" s="231">
        <v>8.6631999999999998</v>
      </c>
      <c r="P229" s="231">
        <v>0</v>
      </c>
    </row>
    <row r="230" spans="1:16" ht="15">
      <c r="A230" s="247">
        <v>21</v>
      </c>
      <c r="B230" s="231">
        <v>0</v>
      </c>
      <c r="C230" s="231">
        <v>0</v>
      </c>
      <c r="D230" s="231">
        <v>8.8515999999999995</v>
      </c>
      <c r="E230" s="231">
        <v>2.3016000000000001</v>
      </c>
      <c r="F230" s="231">
        <v>6.6428000000000003</v>
      </c>
      <c r="G230" s="231">
        <v>2.2441</v>
      </c>
      <c r="H230" s="231">
        <v>7.6551</v>
      </c>
      <c r="I230" s="231">
        <v>2.2153</v>
      </c>
      <c r="J230" s="231">
        <v>7.3376999999999999</v>
      </c>
      <c r="K230" s="231">
        <v>1.8832</v>
      </c>
      <c r="L230" s="231">
        <v>6.9055</v>
      </c>
      <c r="M230" s="231">
        <v>4.3445</v>
      </c>
      <c r="N230" s="231">
        <v>9.7288999999999994</v>
      </c>
      <c r="O230" s="231">
        <v>8.7867999999999995</v>
      </c>
      <c r="P230" s="231">
        <v>0</v>
      </c>
    </row>
    <row r="231" spans="1:16" ht="15">
      <c r="A231" s="247">
        <v>22</v>
      </c>
      <c r="B231" s="231">
        <v>0</v>
      </c>
      <c r="C231" s="231">
        <v>0</v>
      </c>
      <c r="D231" s="231">
        <v>9.1379000000000001</v>
      </c>
      <c r="E231" s="231">
        <v>2.2801</v>
      </c>
      <c r="F231" s="231">
        <v>6.665</v>
      </c>
      <c r="G231" s="231">
        <v>2.2124000000000001</v>
      </c>
      <c r="H231" s="231">
        <v>7.5213999999999999</v>
      </c>
      <c r="I231" s="231">
        <v>2.2119</v>
      </c>
      <c r="J231" s="231">
        <v>7.0381</v>
      </c>
      <c r="K231" s="231">
        <v>1.8802000000000001</v>
      </c>
      <c r="L231" s="231">
        <v>6.6966999999999999</v>
      </c>
      <c r="M231" s="231">
        <v>4.2241</v>
      </c>
      <c r="N231" s="231">
        <v>9.4341000000000008</v>
      </c>
      <c r="O231" s="231">
        <v>8.5205000000000002</v>
      </c>
      <c r="P231" s="231">
        <v>0</v>
      </c>
    </row>
    <row r="232" spans="1:16" ht="15">
      <c r="A232" s="247">
        <v>23</v>
      </c>
      <c r="B232" s="231">
        <v>0</v>
      </c>
      <c r="C232" s="231">
        <v>0</v>
      </c>
      <c r="D232" s="231">
        <v>9.4242000000000008</v>
      </c>
      <c r="E232" s="231">
        <v>2.2585999999999999</v>
      </c>
      <c r="F232" s="231">
        <v>6.6871</v>
      </c>
      <c r="G232" s="231">
        <v>2.1806000000000001</v>
      </c>
      <c r="H232" s="231">
        <v>7.3875999999999999</v>
      </c>
      <c r="I232" s="231">
        <v>2.2084999999999999</v>
      </c>
      <c r="J232" s="231">
        <v>6.7385000000000002</v>
      </c>
      <c r="K232" s="231">
        <v>1.8773</v>
      </c>
      <c r="L232" s="231">
        <v>6.4880000000000004</v>
      </c>
      <c r="M232" s="231">
        <v>4.1037999999999997</v>
      </c>
      <c r="N232" s="231">
        <v>9.1392000000000007</v>
      </c>
      <c r="O232" s="231">
        <v>8.2543000000000006</v>
      </c>
      <c r="P232" s="231">
        <v>0</v>
      </c>
    </row>
    <row r="233" spans="1:16" ht="15">
      <c r="A233" s="247">
        <v>24</v>
      </c>
      <c r="B233" s="231">
        <v>0</v>
      </c>
      <c r="C233" s="231">
        <v>0</v>
      </c>
      <c r="D233" s="231">
        <v>9.7103999999999999</v>
      </c>
      <c r="E233" s="231">
        <v>2.2370999999999999</v>
      </c>
      <c r="F233" s="231">
        <v>6.7092999999999998</v>
      </c>
      <c r="G233" s="231">
        <v>2.1488999999999998</v>
      </c>
      <c r="H233" s="231">
        <v>7.2538999999999998</v>
      </c>
      <c r="I233" s="231">
        <v>2.2052</v>
      </c>
      <c r="J233" s="231">
        <v>6.4389000000000003</v>
      </c>
      <c r="K233" s="231">
        <v>1.8743000000000001</v>
      </c>
      <c r="L233" s="231">
        <v>6.2793000000000001</v>
      </c>
      <c r="M233" s="231">
        <v>3.9834000000000001</v>
      </c>
      <c r="N233" s="231">
        <v>8.8444000000000003</v>
      </c>
      <c r="O233" s="231">
        <v>7.9880000000000004</v>
      </c>
      <c r="P233" s="231">
        <v>0</v>
      </c>
    </row>
    <row r="234" spans="1:16" ht="15">
      <c r="A234" s="247">
        <v>25</v>
      </c>
      <c r="B234" s="231">
        <v>0</v>
      </c>
      <c r="C234" s="231">
        <v>0</v>
      </c>
      <c r="D234" s="231">
        <v>9.9967000000000006</v>
      </c>
      <c r="E234" s="231">
        <v>2.2155999999999998</v>
      </c>
      <c r="F234" s="231">
        <v>6.7314999999999996</v>
      </c>
      <c r="G234" s="231">
        <v>2.1171000000000002</v>
      </c>
      <c r="H234" s="231">
        <v>7.1200999999999999</v>
      </c>
      <c r="I234" s="231">
        <v>2.2018</v>
      </c>
      <c r="J234" s="231">
        <v>6.1393000000000004</v>
      </c>
      <c r="K234" s="231">
        <v>1.8713</v>
      </c>
      <c r="L234" s="231">
        <v>6.0705999999999998</v>
      </c>
      <c r="M234" s="231">
        <v>3.863</v>
      </c>
      <c r="N234" s="231">
        <v>8.5495999999999999</v>
      </c>
      <c r="O234" s="231">
        <v>7.7217000000000002</v>
      </c>
      <c r="P234" s="231">
        <v>0</v>
      </c>
    </row>
    <row r="235" spans="1:16" ht="15">
      <c r="A235" s="247">
        <v>26</v>
      </c>
      <c r="B235" s="231">
        <v>0</v>
      </c>
      <c r="C235" s="231">
        <v>0</v>
      </c>
      <c r="D235" s="231">
        <v>10.282999999999999</v>
      </c>
      <c r="E235" s="231">
        <v>2.1941000000000002</v>
      </c>
      <c r="F235" s="231">
        <v>6.7537000000000003</v>
      </c>
      <c r="G235" s="231">
        <v>2.0853999999999999</v>
      </c>
      <c r="H235" s="231">
        <v>6.9863999999999997</v>
      </c>
      <c r="I235" s="231">
        <v>2.1983999999999999</v>
      </c>
      <c r="J235" s="231">
        <v>5.8398000000000003</v>
      </c>
      <c r="K235" s="231">
        <v>1.8683000000000001</v>
      </c>
      <c r="L235" s="231">
        <v>5.8617999999999997</v>
      </c>
      <c r="M235" s="231">
        <v>3.7427000000000001</v>
      </c>
      <c r="N235" s="231">
        <v>8.2547999999999995</v>
      </c>
      <c r="O235" s="231">
        <v>7.4554999999999998</v>
      </c>
      <c r="P235" s="231">
        <v>0</v>
      </c>
    </row>
    <row r="236" spans="1:16" ht="15">
      <c r="A236" s="247">
        <v>27</v>
      </c>
      <c r="B236" s="231">
        <v>0</v>
      </c>
      <c r="C236" s="231">
        <v>0</v>
      </c>
      <c r="D236" s="231">
        <v>10.5693</v>
      </c>
      <c r="E236" s="231">
        <v>2.1726000000000001</v>
      </c>
      <c r="F236" s="231">
        <v>6.7759</v>
      </c>
      <c r="G236" s="231">
        <v>2.0535999999999999</v>
      </c>
      <c r="H236" s="231">
        <v>6.8525999999999998</v>
      </c>
      <c r="I236" s="231">
        <v>2.1951000000000001</v>
      </c>
      <c r="J236" s="231">
        <v>5.5401999999999996</v>
      </c>
      <c r="K236" s="231">
        <v>1.8653</v>
      </c>
      <c r="L236" s="231">
        <v>5.6531000000000002</v>
      </c>
      <c r="M236" s="231">
        <v>3.6223000000000001</v>
      </c>
      <c r="N236" s="231">
        <v>7.96</v>
      </c>
      <c r="O236" s="231">
        <v>7.1891999999999996</v>
      </c>
      <c r="P236" s="231">
        <v>0</v>
      </c>
    </row>
    <row r="237" spans="1:16" ht="15">
      <c r="A237" s="247">
        <v>28</v>
      </c>
      <c r="B237" s="231">
        <v>0</v>
      </c>
      <c r="C237" s="231">
        <v>0</v>
      </c>
      <c r="D237" s="231">
        <v>10.855600000000001</v>
      </c>
      <c r="E237" s="231">
        <v>2.1511</v>
      </c>
      <c r="F237" s="231">
        <v>6.7980999999999998</v>
      </c>
      <c r="G237" s="231">
        <v>2.0219</v>
      </c>
      <c r="H237" s="231">
        <v>6.7188999999999997</v>
      </c>
      <c r="I237" s="231">
        <v>2.1917</v>
      </c>
      <c r="J237" s="231">
        <v>5.2405999999999997</v>
      </c>
      <c r="K237" s="231">
        <v>1.8623000000000001</v>
      </c>
      <c r="L237" s="231">
        <v>5.4443999999999999</v>
      </c>
      <c r="M237" s="231">
        <v>3.5019999999999998</v>
      </c>
      <c r="N237" s="231">
        <v>7.6651999999999996</v>
      </c>
      <c r="O237" s="231">
        <v>6.9229000000000003</v>
      </c>
      <c r="P237" s="231">
        <v>0</v>
      </c>
    </row>
    <row r="238" spans="1:16" ht="15">
      <c r="A238" s="247">
        <v>29</v>
      </c>
      <c r="B238" s="231">
        <v>0</v>
      </c>
      <c r="C238" s="231">
        <v>0</v>
      </c>
      <c r="D238" s="231">
        <v>11.1419</v>
      </c>
      <c r="E238" s="231">
        <v>2.1295999999999999</v>
      </c>
      <c r="F238" s="231">
        <v>6.8202999999999996</v>
      </c>
      <c r="G238" s="231">
        <v>1.9901</v>
      </c>
      <c r="H238" s="231">
        <v>6.5850999999999997</v>
      </c>
      <c r="I238" s="231">
        <v>2.1882999999999999</v>
      </c>
      <c r="J238" s="231">
        <v>4.9409999999999998</v>
      </c>
      <c r="K238" s="231">
        <v>1.8593</v>
      </c>
      <c r="L238" s="231">
        <v>5.2355999999999998</v>
      </c>
      <c r="M238" s="231">
        <v>3.3816000000000002</v>
      </c>
      <c r="N238" s="231">
        <v>7.3704000000000001</v>
      </c>
      <c r="O238" s="231">
        <v>6.6566999999999998</v>
      </c>
      <c r="P238" s="231">
        <v>0</v>
      </c>
    </row>
    <row r="239" spans="1:16" ht="15">
      <c r="A239" s="247">
        <v>30</v>
      </c>
      <c r="B239" s="231">
        <v>0</v>
      </c>
      <c r="C239" s="231">
        <v>0</v>
      </c>
      <c r="D239" s="231">
        <v>11.4282</v>
      </c>
      <c r="E239" s="231">
        <v>2.1080999999999999</v>
      </c>
      <c r="F239" s="231">
        <v>6.8425000000000002</v>
      </c>
      <c r="G239" s="231">
        <v>1.9583999999999999</v>
      </c>
      <c r="H239" s="231">
        <v>6.4513999999999996</v>
      </c>
      <c r="I239" s="231">
        <v>2.1850000000000001</v>
      </c>
      <c r="J239" s="231">
        <v>4.6414</v>
      </c>
      <c r="K239" s="231">
        <v>1.8564000000000001</v>
      </c>
      <c r="L239" s="231">
        <v>5.0269000000000004</v>
      </c>
      <c r="M239" s="231">
        <v>3.2612999999999999</v>
      </c>
      <c r="N239" s="231">
        <v>7.0754999999999999</v>
      </c>
      <c r="O239" s="231">
        <v>6.3903999999999996</v>
      </c>
      <c r="P239" s="231">
        <v>0</v>
      </c>
    </row>
    <row r="240" spans="1:16" ht="15">
      <c r="A240" s="247">
        <v>31</v>
      </c>
      <c r="B240" s="231">
        <v>0</v>
      </c>
      <c r="C240" s="231">
        <v>0</v>
      </c>
      <c r="D240" s="231">
        <v>11.3345</v>
      </c>
      <c r="E240" s="231">
        <v>2.0937999999999999</v>
      </c>
      <c r="F240" s="231">
        <v>6.8068999999999997</v>
      </c>
      <c r="G240" s="231">
        <v>1.9484999999999999</v>
      </c>
      <c r="H240" s="231">
        <v>6.4539999999999997</v>
      </c>
      <c r="I240" s="231">
        <v>2.1656</v>
      </c>
      <c r="J240" s="231">
        <v>4.6284999999999998</v>
      </c>
      <c r="K240" s="231">
        <v>1.8519000000000001</v>
      </c>
      <c r="L240" s="231">
        <v>5.0122</v>
      </c>
      <c r="M240" s="231">
        <v>3.214</v>
      </c>
      <c r="N240" s="231">
        <v>6.8285</v>
      </c>
      <c r="O240" s="231">
        <v>6.0468000000000002</v>
      </c>
      <c r="P240" s="231">
        <v>0</v>
      </c>
    </row>
    <row r="241" spans="1:16" ht="15">
      <c r="A241" s="247">
        <v>32</v>
      </c>
      <c r="B241" s="231">
        <v>0</v>
      </c>
      <c r="C241" s="231">
        <v>0</v>
      </c>
      <c r="D241" s="231">
        <v>11.2409</v>
      </c>
      <c r="E241" s="231">
        <v>2.0794000000000001</v>
      </c>
      <c r="F241" s="231">
        <v>6.7713999999999999</v>
      </c>
      <c r="G241" s="231">
        <v>1.9387000000000001</v>
      </c>
      <c r="H241" s="231">
        <v>6.4565999999999999</v>
      </c>
      <c r="I241" s="231">
        <v>2.1463000000000001</v>
      </c>
      <c r="J241" s="231">
        <v>4.6157000000000004</v>
      </c>
      <c r="K241" s="231">
        <v>1.8473999999999999</v>
      </c>
      <c r="L241" s="231">
        <v>4.9973999999999998</v>
      </c>
      <c r="M241" s="231">
        <v>3.1665999999999999</v>
      </c>
      <c r="N241" s="231">
        <v>6.5815000000000001</v>
      </c>
      <c r="O241" s="231">
        <v>5.7032999999999996</v>
      </c>
      <c r="P241" s="231">
        <v>0</v>
      </c>
    </row>
    <row r="242" spans="1:16" ht="15">
      <c r="A242" s="247">
        <v>33</v>
      </c>
      <c r="B242" s="231">
        <v>0</v>
      </c>
      <c r="C242" s="231">
        <v>0</v>
      </c>
      <c r="D242" s="231">
        <v>11.370200000000001</v>
      </c>
      <c r="E242" s="231">
        <v>2.1063999999999998</v>
      </c>
      <c r="F242" s="231">
        <v>6.8705999999999996</v>
      </c>
      <c r="G242" s="231">
        <v>1.9674</v>
      </c>
      <c r="H242" s="231">
        <v>6.5884</v>
      </c>
      <c r="I242" s="231">
        <v>2.1695000000000002</v>
      </c>
      <c r="J242" s="231">
        <v>4.6948999999999996</v>
      </c>
      <c r="K242" s="231">
        <v>1.8797999999999999</v>
      </c>
      <c r="L242" s="231">
        <v>5.0823</v>
      </c>
      <c r="M242" s="231">
        <v>3.1817000000000002</v>
      </c>
      <c r="N242" s="231">
        <v>6.4611999999999998</v>
      </c>
      <c r="O242" s="231">
        <v>5.4669999999999996</v>
      </c>
      <c r="P242" s="231">
        <v>0</v>
      </c>
    </row>
    <row r="243" spans="1:16" ht="15">
      <c r="A243" s="247">
        <v>34</v>
      </c>
      <c r="B243" s="231">
        <v>0</v>
      </c>
      <c r="C243" s="231">
        <v>0</v>
      </c>
      <c r="D243" s="231">
        <v>11.274699999999999</v>
      </c>
      <c r="E243" s="231">
        <v>2.0918000000000001</v>
      </c>
      <c r="F243" s="231">
        <v>6.8343999999999996</v>
      </c>
      <c r="G243" s="231">
        <v>1.9574</v>
      </c>
      <c r="H243" s="231">
        <v>6.5911</v>
      </c>
      <c r="I243" s="231">
        <v>2.1497000000000002</v>
      </c>
      <c r="J243" s="231">
        <v>4.6817000000000002</v>
      </c>
      <c r="K243" s="231">
        <v>1.8752</v>
      </c>
      <c r="L243" s="231">
        <v>5.0673000000000004</v>
      </c>
      <c r="M243" s="231">
        <v>3.1334</v>
      </c>
      <c r="N243" s="231">
        <v>6.2092999999999998</v>
      </c>
      <c r="O243" s="231">
        <v>5.1165000000000003</v>
      </c>
      <c r="P243" s="231">
        <v>0</v>
      </c>
    </row>
    <row r="244" spans="1:16" ht="15">
      <c r="A244" s="247">
        <v>35</v>
      </c>
      <c r="B244" s="231">
        <v>0</v>
      </c>
      <c r="C244" s="231">
        <v>0</v>
      </c>
      <c r="D244" s="231">
        <v>11.1792</v>
      </c>
      <c r="E244" s="231">
        <v>2.0771999999999999</v>
      </c>
      <c r="F244" s="231">
        <v>6.7981999999999996</v>
      </c>
      <c r="G244" s="231">
        <v>1.9473</v>
      </c>
      <c r="H244" s="231">
        <v>6.5937000000000001</v>
      </c>
      <c r="I244" s="231">
        <v>2.13</v>
      </c>
      <c r="J244" s="231">
        <v>4.6685999999999996</v>
      </c>
      <c r="K244" s="231">
        <v>1.8706</v>
      </c>
      <c r="L244" s="231">
        <v>5.0522</v>
      </c>
      <c r="M244" s="231">
        <v>3.0851999999999999</v>
      </c>
      <c r="N244" s="231">
        <v>5.9573</v>
      </c>
      <c r="O244" s="231">
        <v>4.7660999999999998</v>
      </c>
      <c r="P244" s="231">
        <v>0</v>
      </c>
    </row>
    <row r="245" spans="1:16" ht="15">
      <c r="A245" s="247">
        <v>36</v>
      </c>
      <c r="B245" s="231">
        <v>0</v>
      </c>
      <c r="C245" s="231">
        <v>0</v>
      </c>
      <c r="D245" s="231">
        <v>11.0837</v>
      </c>
      <c r="E245" s="231">
        <v>2.0626000000000002</v>
      </c>
      <c r="F245" s="231">
        <v>6.7619999999999996</v>
      </c>
      <c r="G245" s="231">
        <v>1.9373</v>
      </c>
      <c r="H245" s="231">
        <v>6.5964</v>
      </c>
      <c r="I245" s="231">
        <v>2.1103000000000001</v>
      </c>
      <c r="J245" s="231">
        <v>4.6555</v>
      </c>
      <c r="K245" s="231">
        <v>1.8661000000000001</v>
      </c>
      <c r="L245" s="231">
        <v>5.0372000000000003</v>
      </c>
      <c r="M245" s="231">
        <v>3.0369000000000002</v>
      </c>
      <c r="N245" s="231">
        <v>5.7054</v>
      </c>
      <c r="O245" s="231">
        <v>4.4157000000000002</v>
      </c>
      <c r="P245" s="231">
        <v>0</v>
      </c>
    </row>
    <row r="246" spans="1:16" ht="15">
      <c r="A246" s="247">
        <v>37</v>
      </c>
      <c r="B246" s="231">
        <v>0</v>
      </c>
      <c r="C246" s="231">
        <v>0</v>
      </c>
      <c r="D246" s="231">
        <v>10.988200000000001</v>
      </c>
      <c r="E246" s="231">
        <v>2.0478999999999998</v>
      </c>
      <c r="F246" s="231">
        <v>6.7257999999999996</v>
      </c>
      <c r="G246" s="231">
        <v>1.9272</v>
      </c>
      <c r="H246" s="231">
        <v>6.5991</v>
      </c>
      <c r="I246" s="231">
        <v>2.0905</v>
      </c>
      <c r="J246" s="231">
        <v>4.6424000000000003</v>
      </c>
      <c r="K246" s="231">
        <v>1.8614999999999999</v>
      </c>
      <c r="L246" s="231">
        <v>5.0221999999999998</v>
      </c>
      <c r="M246" s="231">
        <v>2.9887000000000001</v>
      </c>
      <c r="N246" s="231">
        <v>5.4534000000000002</v>
      </c>
      <c r="O246" s="231">
        <v>4.0652999999999997</v>
      </c>
      <c r="P246" s="231">
        <v>0</v>
      </c>
    </row>
    <row r="247" spans="1:16" ht="15">
      <c r="A247" s="247">
        <v>38</v>
      </c>
      <c r="B247" s="231">
        <v>0</v>
      </c>
      <c r="C247" s="231">
        <v>0</v>
      </c>
      <c r="D247" s="231">
        <v>10.8926</v>
      </c>
      <c r="E247" s="231">
        <v>2.0333000000000001</v>
      </c>
      <c r="F247" s="231">
        <v>6.6896000000000004</v>
      </c>
      <c r="G247" s="231">
        <v>1.9172</v>
      </c>
      <c r="H247" s="231">
        <v>6.6017999999999999</v>
      </c>
      <c r="I247" s="231">
        <v>2.0708000000000002</v>
      </c>
      <c r="J247" s="231">
        <v>4.6292999999999997</v>
      </c>
      <c r="K247" s="231">
        <v>1.8569</v>
      </c>
      <c r="L247" s="231">
        <v>5.0071000000000003</v>
      </c>
      <c r="M247" s="231">
        <v>2.9403999999999999</v>
      </c>
      <c r="N247" s="231">
        <v>5.2015000000000002</v>
      </c>
      <c r="O247" s="231">
        <v>3.7149000000000001</v>
      </c>
      <c r="P247" s="231">
        <v>0</v>
      </c>
    </row>
    <row r="248" spans="1:16" ht="15">
      <c r="A248" s="247">
        <v>39</v>
      </c>
      <c r="B248" s="231">
        <v>0</v>
      </c>
      <c r="C248" s="231">
        <v>0</v>
      </c>
      <c r="D248" s="231">
        <v>10.7971</v>
      </c>
      <c r="E248" s="231">
        <v>2.0186999999999999</v>
      </c>
      <c r="F248" s="231">
        <v>6.6532999999999998</v>
      </c>
      <c r="G248" s="231">
        <v>1.9071</v>
      </c>
      <c r="H248" s="231">
        <v>6.6044</v>
      </c>
      <c r="I248" s="231">
        <v>2.0510999999999999</v>
      </c>
      <c r="J248" s="231">
        <v>4.6162000000000001</v>
      </c>
      <c r="K248" s="231">
        <v>1.8524</v>
      </c>
      <c r="L248" s="231">
        <v>4.9920999999999998</v>
      </c>
      <c r="M248" s="231">
        <v>2.8921000000000001</v>
      </c>
      <c r="N248" s="231">
        <v>4.9494999999999996</v>
      </c>
      <c r="O248" s="231">
        <v>3.3645</v>
      </c>
      <c r="P248" s="231">
        <v>0</v>
      </c>
    </row>
    <row r="249" spans="1:16" ht="15">
      <c r="A249" s="247">
        <v>40</v>
      </c>
      <c r="B249" s="231">
        <v>0</v>
      </c>
      <c r="C249" s="231">
        <v>0</v>
      </c>
      <c r="D249" s="231">
        <v>10.701599999999999</v>
      </c>
      <c r="E249" s="231">
        <v>2.0041000000000002</v>
      </c>
      <c r="F249" s="231">
        <v>6.6170999999999998</v>
      </c>
      <c r="G249" s="231">
        <v>1.8971</v>
      </c>
      <c r="H249" s="231">
        <v>6.6071</v>
      </c>
      <c r="I249" s="231">
        <v>2.0312999999999999</v>
      </c>
      <c r="J249" s="231">
        <v>4.6031000000000004</v>
      </c>
      <c r="K249" s="231">
        <v>1.8478000000000001</v>
      </c>
      <c r="L249" s="231">
        <v>4.9770000000000003</v>
      </c>
      <c r="M249" s="231">
        <v>2.8439000000000001</v>
      </c>
      <c r="N249" s="231">
        <v>4.6976000000000004</v>
      </c>
      <c r="O249" s="231">
        <v>3.0139999999999998</v>
      </c>
      <c r="P249" s="231">
        <v>0</v>
      </c>
    </row>
    <row r="250" spans="1:16" ht="15">
      <c r="A250" s="247">
        <v>41</v>
      </c>
      <c r="B250" s="231">
        <v>0</v>
      </c>
      <c r="C250" s="231">
        <v>0</v>
      </c>
      <c r="D250" s="231">
        <v>10.6061</v>
      </c>
      <c r="E250" s="231">
        <v>1.9895</v>
      </c>
      <c r="F250" s="231">
        <v>6.5808999999999997</v>
      </c>
      <c r="G250" s="231">
        <v>1.887</v>
      </c>
      <c r="H250" s="231">
        <v>6.6097999999999999</v>
      </c>
      <c r="I250" s="231">
        <v>2.0116000000000001</v>
      </c>
      <c r="J250" s="231">
        <v>4.59</v>
      </c>
      <c r="K250" s="231">
        <v>1.8431999999999999</v>
      </c>
      <c r="L250" s="231">
        <v>4.9619999999999997</v>
      </c>
      <c r="M250" s="231">
        <v>2.7955999999999999</v>
      </c>
      <c r="N250" s="231">
        <v>4.4457000000000004</v>
      </c>
      <c r="O250" s="231">
        <v>2.6636000000000002</v>
      </c>
      <c r="P250" s="231">
        <v>0</v>
      </c>
    </row>
    <row r="251" spans="1:16" ht="15">
      <c r="A251" s="247">
        <v>42</v>
      </c>
      <c r="B251" s="231">
        <v>0</v>
      </c>
      <c r="C251" s="231">
        <v>0</v>
      </c>
      <c r="D251" s="231">
        <v>10.5106</v>
      </c>
      <c r="E251" s="231">
        <v>1.9748000000000001</v>
      </c>
      <c r="F251" s="231">
        <v>6.5446999999999997</v>
      </c>
      <c r="G251" s="231">
        <v>1.877</v>
      </c>
      <c r="H251" s="231">
        <v>6.6124999999999998</v>
      </c>
      <c r="I251" s="231">
        <v>1.9919</v>
      </c>
      <c r="J251" s="231">
        <v>4.5768000000000004</v>
      </c>
      <c r="K251" s="231">
        <v>1.8387</v>
      </c>
      <c r="L251" s="231">
        <v>4.9470000000000001</v>
      </c>
      <c r="M251" s="231">
        <v>2.7473000000000001</v>
      </c>
      <c r="N251" s="231">
        <v>4.1936999999999998</v>
      </c>
      <c r="O251" s="231">
        <v>2.3132000000000001</v>
      </c>
      <c r="P251" s="231">
        <v>0</v>
      </c>
    </row>
    <row r="252" spans="1:16" ht="15">
      <c r="A252" s="247">
        <v>43</v>
      </c>
      <c r="B252" s="231">
        <v>0</v>
      </c>
      <c r="C252" s="231">
        <v>0</v>
      </c>
      <c r="D252" s="231">
        <v>10.079000000000001</v>
      </c>
      <c r="E252" s="231">
        <v>1.9581999999999999</v>
      </c>
      <c r="F252" s="231">
        <v>6.4313000000000002</v>
      </c>
      <c r="G252" s="231">
        <v>1.8645</v>
      </c>
      <c r="H252" s="231">
        <v>6.5438999999999998</v>
      </c>
      <c r="I252" s="231">
        <v>1.9763999999999999</v>
      </c>
      <c r="J252" s="231">
        <v>4.5339</v>
      </c>
      <c r="K252" s="231">
        <v>1.8362000000000001</v>
      </c>
      <c r="L252" s="231">
        <v>4.9652000000000003</v>
      </c>
      <c r="M252" s="231">
        <v>2.7256999999999998</v>
      </c>
      <c r="N252" s="231">
        <v>4.1166999999999998</v>
      </c>
      <c r="O252" s="231">
        <v>2.2847</v>
      </c>
      <c r="P252" s="231">
        <v>0</v>
      </c>
    </row>
    <row r="253" spans="1:16" ht="15">
      <c r="A253" s="247">
        <v>44</v>
      </c>
      <c r="B253" s="231">
        <v>0</v>
      </c>
      <c r="C253" s="231">
        <v>0</v>
      </c>
      <c r="D253" s="231">
        <v>9.6473999999999993</v>
      </c>
      <c r="E253" s="231">
        <v>1.9415</v>
      </c>
      <c r="F253" s="231">
        <v>6.3178999999999998</v>
      </c>
      <c r="G253" s="231">
        <v>1.8521000000000001</v>
      </c>
      <c r="H253" s="231">
        <v>6.4752999999999998</v>
      </c>
      <c r="I253" s="231">
        <v>1.9610000000000001</v>
      </c>
      <c r="J253" s="231">
        <v>4.4908999999999999</v>
      </c>
      <c r="K253" s="231">
        <v>1.8337000000000001</v>
      </c>
      <c r="L253" s="231">
        <v>4.9833999999999996</v>
      </c>
      <c r="M253" s="231">
        <v>2.7040999999999999</v>
      </c>
      <c r="N253" s="231">
        <v>4.0396999999999998</v>
      </c>
      <c r="O253" s="231">
        <v>2.2561</v>
      </c>
      <c r="P253" s="231">
        <v>0</v>
      </c>
    </row>
    <row r="254" spans="1:16" ht="15">
      <c r="A254" s="247">
        <v>45</v>
      </c>
      <c r="B254" s="231">
        <v>0</v>
      </c>
      <c r="C254" s="231">
        <v>0</v>
      </c>
      <c r="D254" s="231">
        <v>9.2157999999999998</v>
      </c>
      <c r="E254" s="231">
        <v>1.9248000000000001</v>
      </c>
      <c r="F254" s="231">
        <v>6.2045000000000003</v>
      </c>
      <c r="G254" s="231">
        <v>1.8396999999999999</v>
      </c>
      <c r="H254" s="231">
        <v>6.4067999999999996</v>
      </c>
      <c r="I254" s="231">
        <v>1.9456</v>
      </c>
      <c r="J254" s="231">
        <v>4.4478999999999997</v>
      </c>
      <c r="K254" s="231">
        <v>1.8311999999999999</v>
      </c>
      <c r="L254" s="231">
        <v>5.0016999999999996</v>
      </c>
      <c r="M254" s="231">
        <v>2.6823999999999999</v>
      </c>
      <c r="N254" s="231">
        <v>3.9626999999999999</v>
      </c>
      <c r="O254" s="231">
        <v>2.2275999999999998</v>
      </c>
      <c r="P254" s="231">
        <v>0</v>
      </c>
    </row>
    <row r="255" spans="1:16" ht="15">
      <c r="A255" s="247">
        <v>46</v>
      </c>
      <c r="B255" s="231">
        <v>0</v>
      </c>
      <c r="C255" s="231">
        <v>0</v>
      </c>
      <c r="D255" s="231">
        <v>8.7842000000000002</v>
      </c>
      <c r="E255" s="231">
        <v>1.9081999999999999</v>
      </c>
      <c r="F255" s="231">
        <v>6.0911999999999997</v>
      </c>
      <c r="G255" s="231">
        <v>1.8272999999999999</v>
      </c>
      <c r="H255" s="231">
        <v>6.3381999999999996</v>
      </c>
      <c r="I255" s="231">
        <v>1.9301999999999999</v>
      </c>
      <c r="J255" s="231">
        <v>4.4048999999999996</v>
      </c>
      <c r="K255" s="231">
        <v>1.8287</v>
      </c>
      <c r="L255" s="231">
        <v>5.0198999999999998</v>
      </c>
      <c r="M255" s="231">
        <v>2.6608000000000001</v>
      </c>
      <c r="N255" s="231">
        <v>3.8856000000000002</v>
      </c>
      <c r="O255" s="231">
        <v>2.1989999999999998</v>
      </c>
      <c r="P255" s="231">
        <v>0</v>
      </c>
    </row>
    <row r="256" spans="1:16" ht="15">
      <c r="A256" s="247">
        <v>47</v>
      </c>
      <c r="B256" s="231">
        <v>0</v>
      </c>
      <c r="C256" s="231">
        <v>0</v>
      </c>
      <c r="D256" s="231">
        <v>8.3526000000000007</v>
      </c>
      <c r="E256" s="231">
        <v>1.8915</v>
      </c>
      <c r="F256" s="231">
        <v>5.9778000000000002</v>
      </c>
      <c r="G256" s="231">
        <v>1.8149</v>
      </c>
      <c r="H256" s="231">
        <v>6.2697000000000003</v>
      </c>
      <c r="I256" s="231">
        <v>1.9147000000000001</v>
      </c>
      <c r="J256" s="231">
        <v>4.3619000000000003</v>
      </c>
      <c r="K256" s="231">
        <v>1.8262</v>
      </c>
      <c r="L256" s="231">
        <v>5.0381999999999998</v>
      </c>
      <c r="M256" s="231">
        <v>2.6392000000000002</v>
      </c>
      <c r="N256" s="231">
        <v>3.8086000000000002</v>
      </c>
      <c r="O256" s="231">
        <v>2.1705000000000001</v>
      </c>
      <c r="P256" s="231">
        <v>0</v>
      </c>
    </row>
    <row r="257" spans="1:16" ht="15">
      <c r="A257" s="247">
        <v>48</v>
      </c>
      <c r="B257" s="231">
        <v>0</v>
      </c>
      <c r="C257" s="231">
        <v>0</v>
      </c>
      <c r="D257" s="231">
        <v>7.9210000000000003</v>
      </c>
      <c r="E257" s="231">
        <v>1.8748</v>
      </c>
      <c r="F257" s="231">
        <v>5.8643999999999998</v>
      </c>
      <c r="G257" s="231">
        <v>1.8025</v>
      </c>
      <c r="H257" s="231">
        <v>6.2011000000000003</v>
      </c>
      <c r="I257" s="231">
        <v>1.8993</v>
      </c>
      <c r="J257" s="231">
        <v>4.3189000000000002</v>
      </c>
      <c r="K257" s="231">
        <v>1.8238000000000001</v>
      </c>
      <c r="L257" s="231">
        <v>5.0564</v>
      </c>
      <c r="M257" s="231">
        <v>2.6175000000000002</v>
      </c>
      <c r="N257" s="231">
        <v>3.7315999999999998</v>
      </c>
      <c r="O257" s="231">
        <v>2.1419000000000001</v>
      </c>
      <c r="P257" s="231">
        <v>0</v>
      </c>
    </row>
    <row r="258" spans="1:16" ht="15">
      <c r="A258" s="247">
        <v>49</v>
      </c>
      <c r="B258" s="231">
        <v>0</v>
      </c>
      <c r="C258" s="231">
        <v>0</v>
      </c>
      <c r="D258" s="231">
        <v>7.4893999999999998</v>
      </c>
      <c r="E258" s="231">
        <v>1.8582000000000001</v>
      </c>
      <c r="F258" s="231">
        <v>5.7510000000000003</v>
      </c>
      <c r="G258" s="231">
        <v>1.7901</v>
      </c>
      <c r="H258" s="231">
        <v>6.1326000000000001</v>
      </c>
      <c r="I258" s="231">
        <v>1.8838999999999999</v>
      </c>
      <c r="J258" s="231">
        <v>4.2759999999999998</v>
      </c>
      <c r="K258" s="231">
        <v>1.8212999999999999</v>
      </c>
      <c r="L258" s="231">
        <v>5.0746000000000002</v>
      </c>
      <c r="M258" s="231">
        <v>2.5958999999999999</v>
      </c>
      <c r="N258" s="231">
        <v>3.6545999999999998</v>
      </c>
      <c r="O258" s="231">
        <v>2.1133999999999999</v>
      </c>
      <c r="P258" s="231">
        <v>0</v>
      </c>
    </row>
    <row r="259" spans="1:16" ht="15">
      <c r="A259" s="247">
        <v>50</v>
      </c>
      <c r="B259" s="231">
        <v>0</v>
      </c>
      <c r="C259" s="231">
        <v>0</v>
      </c>
      <c r="D259" s="231">
        <v>7.0578000000000003</v>
      </c>
      <c r="E259" s="231">
        <v>1.8414999999999999</v>
      </c>
      <c r="F259" s="231">
        <v>5.6375999999999999</v>
      </c>
      <c r="G259" s="231">
        <v>1.7776000000000001</v>
      </c>
      <c r="H259" s="231">
        <v>6.0640000000000001</v>
      </c>
      <c r="I259" s="231">
        <v>1.8684000000000001</v>
      </c>
      <c r="J259" s="231">
        <v>4.2329999999999997</v>
      </c>
      <c r="K259" s="231">
        <v>1.8188</v>
      </c>
      <c r="L259" s="231">
        <v>5.0929000000000002</v>
      </c>
      <c r="M259" s="231">
        <v>2.5743</v>
      </c>
      <c r="N259" s="231">
        <v>3.5775999999999999</v>
      </c>
      <c r="O259" s="231">
        <v>2.0848</v>
      </c>
      <c r="P259" s="231">
        <v>0</v>
      </c>
    </row>
    <row r="260" spans="1:16" ht="15">
      <c r="A260" s="247">
        <v>51</v>
      </c>
      <c r="B260" s="231">
        <v>0</v>
      </c>
      <c r="C260" s="231">
        <v>0</v>
      </c>
      <c r="D260" s="231">
        <v>6.6261999999999999</v>
      </c>
      <c r="E260" s="231">
        <v>1.8248</v>
      </c>
      <c r="F260" s="231">
        <v>5.5242000000000004</v>
      </c>
      <c r="G260" s="231">
        <v>1.7652000000000001</v>
      </c>
      <c r="H260" s="231">
        <v>5.9954000000000001</v>
      </c>
      <c r="I260" s="231">
        <v>1.853</v>
      </c>
      <c r="J260" s="231">
        <v>4.1900000000000004</v>
      </c>
      <c r="K260" s="231">
        <v>1.8163</v>
      </c>
      <c r="L260" s="231">
        <v>5.1111000000000004</v>
      </c>
      <c r="M260" s="231">
        <v>2.5526</v>
      </c>
      <c r="N260" s="231">
        <v>3.5005000000000002</v>
      </c>
      <c r="O260" s="231">
        <v>2.0562</v>
      </c>
      <c r="P260" s="231">
        <v>0</v>
      </c>
    </row>
    <row r="261" spans="1:16" ht="15">
      <c r="A261" s="247">
        <v>52</v>
      </c>
      <c r="B261" s="231">
        <v>0</v>
      </c>
      <c r="C261" s="231">
        <v>0</v>
      </c>
      <c r="D261" s="231">
        <v>6.1944999999999997</v>
      </c>
      <c r="E261" s="231">
        <v>1.8081</v>
      </c>
      <c r="F261" s="231">
        <v>5.4108999999999998</v>
      </c>
      <c r="G261" s="231">
        <v>1.7527999999999999</v>
      </c>
      <c r="H261" s="231">
        <v>5.9268999999999998</v>
      </c>
      <c r="I261" s="231">
        <v>1.8375999999999999</v>
      </c>
      <c r="J261" s="231">
        <v>4.1470000000000002</v>
      </c>
      <c r="K261" s="231">
        <v>1.8138000000000001</v>
      </c>
      <c r="L261" s="231">
        <v>5.1294000000000004</v>
      </c>
      <c r="M261" s="231">
        <v>2.5310000000000001</v>
      </c>
      <c r="N261" s="231">
        <v>3.4235000000000002</v>
      </c>
      <c r="O261" s="231">
        <v>2.0276999999999998</v>
      </c>
      <c r="P261" s="231">
        <v>0</v>
      </c>
    </row>
    <row r="262" spans="1:16" ht="15">
      <c r="A262" s="247">
        <v>53</v>
      </c>
      <c r="B262" s="231">
        <v>0</v>
      </c>
      <c r="C262" s="231">
        <v>0</v>
      </c>
      <c r="D262" s="231">
        <v>5.7629000000000001</v>
      </c>
      <c r="E262" s="231">
        <v>1.7915000000000001</v>
      </c>
      <c r="F262" s="231">
        <v>5.2975000000000003</v>
      </c>
      <c r="G262" s="231">
        <v>1.7403999999999999</v>
      </c>
      <c r="H262" s="231">
        <v>5.8582999999999998</v>
      </c>
      <c r="I262" s="231">
        <v>1.8222</v>
      </c>
      <c r="J262" s="231">
        <v>4.1040000000000001</v>
      </c>
      <c r="K262" s="231">
        <v>1.8112999999999999</v>
      </c>
      <c r="L262" s="231">
        <v>5.1475999999999997</v>
      </c>
      <c r="M262" s="231">
        <v>2.5093000000000001</v>
      </c>
      <c r="N262" s="231">
        <v>3.3464999999999998</v>
      </c>
      <c r="O262" s="231">
        <v>1.9991000000000001</v>
      </c>
      <c r="P262" s="231">
        <v>0</v>
      </c>
    </row>
    <row r="263" spans="1:16" ht="15">
      <c r="A263" s="247">
        <v>54</v>
      </c>
      <c r="B263" s="231">
        <v>0</v>
      </c>
      <c r="C263" s="231">
        <v>0</v>
      </c>
      <c r="D263" s="231">
        <v>5.3312999999999997</v>
      </c>
      <c r="E263" s="231">
        <v>1.7747999999999999</v>
      </c>
      <c r="F263" s="231">
        <v>5.1840999999999999</v>
      </c>
      <c r="G263" s="231">
        <v>1.728</v>
      </c>
      <c r="H263" s="231">
        <v>5.7897999999999996</v>
      </c>
      <c r="I263" s="231">
        <v>1.8067</v>
      </c>
      <c r="J263" s="231">
        <v>4.0609999999999999</v>
      </c>
      <c r="K263" s="231">
        <v>1.8089</v>
      </c>
      <c r="L263" s="231">
        <v>5.1657999999999999</v>
      </c>
      <c r="M263" s="231">
        <v>2.4876999999999998</v>
      </c>
      <c r="N263" s="231">
        <v>3.2694999999999999</v>
      </c>
      <c r="O263" s="231">
        <v>1.9705999999999999</v>
      </c>
      <c r="P263" s="231">
        <v>0</v>
      </c>
    </row>
    <row r="264" spans="1:16" ht="15">
      <c r="A264" s="247">
        <v>55</v>
      </c>
      <c r="B264" s="231">
        <v>0</v>
      </c>
      <c r="C264" s="231">
        <v>0</v>
      </c>
      <c r="D264" s="231">
        <v>5.4179000000000004</v>
      </c>
      <c r="E264" s="231">
        <v>1.7518</v>
      </c>
      <c r="F264" s="231">
        <v>5.0388000000000002</v>
      </c>
      <c r="G264" s="231">
        <v>1.7081999999999999</v>
      </c>
      <c r="H264" s="231">
        <v>5.7225999999999999</v>
      </c>
      <c r="I264" s="231">
        <v>1.7817000000000001</v>
      </c>
      <c r="J264" s="231">
        <v>3.9064000000000001</v>
      </c>
      <c r="K264" s="231">
        <v>1.7862</v>
      </c>
      <c r="L264" s="231">
        <v>5.0110000000000001</v>
      </c>
      <c r="M264" s="231">
        <v>2.4502999999999999</v>
      </c>
      <c r="N264" s="231">
        <v>3.1913999999999998</v>
      </c>
      <c r="O264" s="231">
        <v>1.9457</v>
      </c>
      <c r="P264" s="231">
        <v>0</v>
      </c>
    </row>
    <row r="265" spans="1:16" ht="15">
      <c r="A265" s="247">
        <v>56</v>
      </c>
      <c r="B265" s="231">
        <v>0</v>
      </c>
      <c r="C265" s="231">
        <v>0</v>
      </c>
      <c r="D265" s="231">
        <v>5.5044000000000004</v>
      </c>
      <c r="E265" s="231">
        <v>1.7286999999999999</v>
      </c>
      <c r="F265" s="231">
        <v>4.8933999999999997</v>
      </c>
      <c r="G265" s="231">
        <v>1.6883999999999999</v>
      </c>
      <c r="H265" s="231">
        <v>5.6554000000000002</v>
      </c>
      <c r="I265" s="231">
        <v>1.7565999999999999</v>
      </c>
      <c r="J265" s="231">
        <v>3.7517999999999998</v>
      </c>
      <c r="K265" s="231">
        <v>1.7635000000000001</v>
      </c>
      <c r="L265" s="231">
        <v>4.8560999999999996</v>
      </c>
      <c r="M265" s="231">
        <v>2.4129999999999998</v>
      </c>
      <c r="N265" s="231">
        <v>3.1133000000000002</v>
      </c>
      <c r="O265" s="231">
        <v>1.9209000000000001</v>
      </c>
      <c r="P265" s="231">
        <v>0</v>
      </c>
    </row>
    <row r="266" spans="1:16" ht="15">
      <c r="A266" s="247">
        <v>57</v>
      </c>
      <c r="B266" s="231">
        <v>0</v>
      </c>
      <c r="C266" s="231">
        <v>0</v>
      </c>
      <c r="D266" s="231">
        <v>5.5910000000000002</v>
      </c>
      <c r="E266" s="231">
        <v>1.7057</v>
      </c>
      <c r="F266" s="231">
        <v>4.7481</v>
      </c>
      <c r="G266" s="231">
        <v>1.6687000000000001</v>
      </c>
      <c r="H266" s="231">
        <v>5.5881999999999996</v>
      </c>
      <c r="I266" s="231">
        <v>1.7315</v>
      </c>
      <c r="J266" s="231">
        <v>3.5972</v>
      </c>
      <c r="K266" s="231">
        <v>1.7407999999999999</v>
      </c>
      <c r="L266" s="231">
        <v>4.7012</v>
      </c>
      <c r="M266" s="231">
        <v>2.3755999999999999</v>
      </c>
      <c r="N266" s="231">
        <v>3.0352000000000001</v>
      </c>
      <c r="O266" s="231">
        <v>1.8959999999999999</v>
      </c>
      <c r="P266" s="231">
        <v>0</v>
      </c>
    </row>
    <row r="267" spans="1:16" ht="15">
      <c r="A267" s="247">
        <v>58</v>
      </c>
      <c r="B267" s="231">
        <v>0</v>
      </c>
      <c r="C267" s="231">
        <v>0</v>
      </c>
      <c r="D267" s="231">
        <v>5.6775000000000002</v>
      </c>
      <c r="E267" s="231">
        <v>1.6827000000000001</v>
      </c>
      <c r="F267" s="231">
        <v>4.6026999999999996</v>
      </c>
      <c r="G267" s="231">
        <v>1.6489</v>
      </c>
      <c r="H267" s="231">
        <v>5.5209000000000001</v>
      </c>
      <c r="I267" s="231">
        <v>1.7064999999999999</v>
      </c>
      <c r="J267" s="231">
        <v>3.4426999999999999</v>
      </c>
      <c r="K267" s="231">
        <v>1.7181</v>
      </c>
      <c r="L267" s="231">
        <v>4.5462999999999996</v>
      </c>
      <c r="M267" s="231">
        <v>2.3382000000000001</v>
      </c>
      <c r="N267" s="231">
        <v>2.9571000000000001</v>
      </c>
      <c r="O267" s="231">
        <v>1.8711</v>
      </c>
      <c r="P267" s="231">
        <v>0</v>
      </c>
    </row>
    <row r="268" spans="1:16" ht="15">
      <c r="A268" s="247">
        <v>59</v>
      </c>
      <c r="B268" s="231">
        <v>0</v>
      </c>
      <c r="C268" s="231">
        <v>0</v>
      </c>
      <c r="D268" s="231">
        <v>5.7641</v>
      </c>
      <c r="E268" s="231">
        <v>1.6596</v>
      </c>
      <c r="F268" s="231">
        <v>4.4573999999999998</v>
      </c>
      <c r="G268" s="231">
        <v>1.6291</v>
      </c>
      <c r="H268" s="231">
        <v>5.4537000000000004</v>
      </c>
      <c r="I268" s="231">
        <v>1.6814</v>
      </c>
      <c r="J268" s="231">
        <v>3.2881</v>
      </c>
      <c r="K268" s="231">
        <v>1.6954</v>
      </c>
      <c r="L268" s="231">
        <v>4.3914</v>
      </c>
      <c r="M268" s="231">
        <v>2.3008000000000002</v>
      </c>
      <c r="N268" s="231">
        <v>2.879</v>
      </c>
      <c r="O268" s="231">
        <v>1.8463000000000001</v>
      </c>
      <c r="P268" s="231">
        <v>0</v>
      </c>
    </row>
    <row r="269" spans="1:16" ht="15">
      <c r="A269" s="247">
        <v>60</v>
      </c>
      <c r="B269" s="231">
        <v>0</v>
      </c>
      <c r="C269" s="231">
        <v>0</v>
      </c>
      <c r="D269" s="231">
        <v>5.8506</v>
      </c>
      <c r="E269" s="231">
        <v>1.6366000000000001</v>
      </c>
      <c r="F269" s="231">
        <v>4.3120000000000003</v>
      </c>
      <c r="G269" s="231">
        <v>1.6093</v>
      </c>
      <c r="H269" s="231">
        <v>5.3864999999999998</v>
      </c>
      <c r="I269" s="231">
        <v>1.6564000000000001</v>
      </c>
      <c r="J269" s="231">
        <v>3.1335000000000002</v>
      </c>
      <c r="K269" s="231">
        <v>1.6727000000000001</v>
      </c>
      <c r="L269" s="231">
        <v>4.2365000000000004</v>
      </c>
      <c r="M269" s="231">
        <v>2.2635000000000001</v>
      </c>
      <c r="N269" s="231">
        <v>2.8008999999999999</v>
      </c>
      <c r="O269" s="231">
        <v>1.8213999999999999</v>
      </c>
      <c r="P269" s="231">
        <v>0</v>
      </c>
    </row>
    <row r="270" spans="1:16">
      <c r="A270" s="80"/>
    </row>
    <row r="271" spans="1:16">
      <c r="A271" s="73" t="e">
        <v>#N/A</v>
      </c>
    </row>
    <row r="272" spans="1:16" s="225"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27.03</v>
      </c>
      <c r="E276" s="231">
        <v>7.3733000000000004</v>
      </c>
      <c r="F276" s="231">
        <v>32.210700000000003</v>
      </c>
      <c r="G276" s="231">
        <v>7.3502999999999998</v>
      </c>
      <c r="H276" s="231">
        <v>33.6158</v>
      </c>
      <c r="I276" s="231">
        <v>7.6878000000000002</v>
      </c>
      <c r="J276" s="231">
        <v>29.924900000000001</v>
      </c>
      <c r="K276" s="231">
        <v>8.8351000000000006</v>
      </c>
      <c r="L276" s="231">
        <v>33.863700000000001</v>
      </c>
      <c r="M276" s="231">
        <v>8.0128000000000004</v>
      </c>
      <c r="N276" s="231">
        <v>0</v>
      </c>
      <c r="O276" s="231">
        <v>0</v>
      </c>
      <c r="P276" s="231">
        <v>0</v>
      </c>
    </row>
    <row r="277" spans="1:16" ht="15">
      <c r="A277" s="247">
        <v>1</v>
      </c>
      <c r="B277" s="231">
        <v>0</v>
      </c>
      <c r="C277" s="231">
        <v>0</v>
      </c>
      <c r="D277" s="231">
        <v>24.026599999999998</v>
      </c>
      <c r="E277" s="231">
        <v>6.5540000000000003</v>
      </c>
      <c r="F277" s="231">
        <v>28.631699999999999</v>
      </c>
      <c r="G277" s="231">
        <v>6.5335999999999999</v>
      </c>
      <c r="H277" s="231">
        <v>29.880700000000001</v>
      </c>
      <c r="I277" s="231">
        <v>6.8335999999999997</v>
      </c>
      <c r="J277" s="231">
        <v>26.599900000000002</v>
      </c>
      <c r="K277" s="231">
        <v>7.8533999999999997</v>
      </c>
      <c r="L277" s="231">
        <v>30.101099999999999</v>
      </c>
      <c r="M277" s="231">
        <v>7.1224999999999996</v>
      </c>
      <c r="N277" s="231">
        <v>0</v>
      </c>
      <c r="O277" s="231">
        <v>0</v>
      </c>
      <c r="P277" s="231">
        <v>0</v>
      </c>
    </row>
    <row r="278" spans="1:16" ht="15">
      <c r="A278" s="247">
        <v>2</v>
      </c>
      <c r="B278" s="231">
        <v>0</v>
      </c>
      <c r="C278" s="231">
        <v>0</v>
      </c>
      <c r="D278" s="231">
        <v>21.023299999999999</v>
      </c>
      <c r="E278" s="231">
        <v>5.7347999999999999</v>
      </c>
      <c r="F278" s="231">
        <v>25.052800000000001</v>
      </c>
      <c r="G278" s="231">
        <v>5.7168999999999999</v>
      </c>
      <c r="H278" s="231">
        <v>26.145600000000002</v>
      </c>
      <c r="I278" s="231">
        <v>5.9794</v>
      </c>
      <c r="J278" s="231">
        <v>23.274899999999999</v>
      </c>
      <c r="K278" s="231">
        <v>6.8718000000000004</v>
      </c>
      <c r="L278" s="231">
        <v>26.3385</v>
      </c>
      <c r="M278" s="231">
        <v>6.2321999999999997</v>
      </c>
      <c r="N278" s="231">
        <v>0</v>
      </c>
      <c r="O278" s="231">
        <v>0</v>
      </c>
      <c r="P278" s="231">
        <v>0</v>
      </c>
    </row>
    <row r="279" spans="1:16" ht="15">
      <c r="A279" s="247">
        <v>3</v>
      </c>
      <c r="B279" s="231">
        <v>0</v>
      </c>
      <c r="C279" s="231">
        <v>0</v>
      </c>
      <c r="D279" s="231">
        <v>18.02</v>
      </c>
      <c r="E279" s="231">
        <v>4.9154999999999998</v>
      </c>
      <c r="F279" s="231">
        <v>21.473800000000001</v>
      </c>
      <c r="G279" s="231">
        <v>4.9001999999999999</v>
      </c>
      <c r="H279" s="231">
        <v>22.410499999999999</v>
      </c>
      <c r="I279" s="231">
        <v>5.1252000000000004</v>
      </c>
      <c r="J279" s="231">
        <v>19.9499</v>
      </c>
      <c r="K279" s="231">
        <v>5.8901000000000003</v>
      </c>
      <c r="L279" s="231">
        <v>22.575800000000001</v>
      </c>
      <c r="M279" s="231">
        <v>5.3418000000000001</v>
      </c>
      <c r="N279" s="231">
        <v>0</v>
      </c>
      <c r="O279" s="231">
        <v>0</v>
      </c>
      <c r="P279" s="231">
        <v>0</v>
      </c>
    </row>
    <row r="280" spans="1:16" ht="15">
      <c r="A280" s="247">
        <v>4</v>
      </c>
      <c r="B280" s="231">
        <v>0</v>
      </c>
      <c r="C280" s="231">
        <v>0</v>
      </c>
      <c r="D280" s="231">
        <v>15.0166</v>
      </c>
      <c r="E280" s="231">
        <v>4.0963000000000003</v>
      </c>
      <c r="F280" s="231">
        <v>17.8948</v>
      </c>
      <c r="G280" s="231">
        <v>4.0834999999999999</v>
      </c>
      <c r="H280" s="231">
        <v>18.6755</v>
      </c>
      <c r="I280" s="231">
        <v>4.2709999999999999</v>
      </c>
      <c r="J280" s="231">
        <v>16.6249</v>
      </c>
      <c r="K280" s="231">
        <v>4.9084000000000003</v>
      </c>
      <c r="L280" s="231">
        <v>18.813199999999998</v>
      </c>
      <c r="M280" s="231">
        <v>4.4515000000000002</v>
      </c>
      <c r="N280" s="231">
        <v>0</v>
      </c>
      <c r="O280" s="231">
        <v>0</v>
      </c>
      <c r="P280" s="231">
        <v>0</v>
      </c>
    </row>
    <row r="281" spans="1:16" ht="15">
      <c r="A281" s="247">
        <v>5</v>
      </c>
      <c r="B281" s="231">
        <v>0</v>
      </c>
      <c r="C281" s="231">
        <v>0</v>
      </c>
      <c r="D281" s="231">
        <v>12.013299999999999</v>
      </c>
      <c r="E281" s="231">
        <v>3.2770000000000001</v>
      </c>
      <c r="F281" s="231">
        <v>14.315899999999999</v>
      </c>
      <c r="G281" s="231">
        <v>3.2667999999999999</v>
      </c>
      <c r="H281" s="231">
        <v>14.9404</v>
      </c>
      <c r="I281" s="231">
        <v>3.4167999999999998</v>
      </c>
      <c r="J281" s="231">
        <v>13.299899999999999</v>
      </c>
      <c r="K281" s="231">
        <v>3.9266999999999999</v>
      </c>
      <c r="L281" s="231">
        <v>15.050599999999999</v>
      </c>
      <c r="M281" s="231">
        <v>3.5611999999999999</v>
      </c>
      <c r="N281" s="231">
        <v>0</v>
      </c>
      <c r="O281" s="231">
        <v>0</v>
      </c>
      <c r="P281" s="231">
        <v>0</v>
      </c>
    </row>
    <row r="282" spans="1:16" ht="15">
      <c r="A282" s="247">
        <v>6</v>
      </c>
      <c r="B282" s="231">
        <v>0</v>
      </c>
      <c r="C282" s="231">
        <v>0</v>
      </c>
      <c r="D282" s="231">
        <v>9.01</v>
      </c>
      <c r="E282" s="231">
        <v>2.4578000000000002</v>
      </c>
      <c r="F282" s="231">
        <v>10.7369</v>
      </c>
      <c r="G282" s="231">
        <v>2.4500999999999999</v>
      </c>
      <c r="H282" s="231">
        <v>11.205299999999999</v>
      </c>
      <c r="I282" s="231">
        <v>2.5626000000000002</v>
      </c>
      <c r="J282" s="231">
        <v>9.9749999999999996</v>
      </c>
      <c r="K282" s="231">
        <v>2.9449999999999998</v>
      </c>
      <c r="L282" s="231">
        <v>11.2879</v>
      </c>
      <c r="M282" s="231">
        <v>2.6709000000000001</v>
      </c>
      <c r="N282" s="231">
        <v>0</v>
      </c>
      <c r="O282" s="231">
        <v>0</v>
      </c>
      <c r="P282" s="231">
        <v>0</v>
      </c>
    </row>
    <row r="283" spans="1:16" ht="15">
      <c r="A283" s="247">
        <v>7</v>
      </c>
      <c r="B283" s="231">
        <v>0</v>
      </c>
      <c r="C283" s="231">
        <v>0</v>
      </c>
      <c r="D283" s="231">
        <v>8.6420999999999992</v>
      </c>
      <c r="E283" s="231">
        <v>2.3895</v>
      </c>
      <c r="F283" s="231">
        <v>10.150600000000001</v>
      </c>
      <c r="G283" s="231">
        <v>2.3820000000000001</v>
      </c>
      <c r="H283" s="231">
        <v>10.6831</v>
      </c>
      <c r="I283" s="231">
        <v>2.4914000000000001</v>
      </c>
      <c r="J283" s="231">
        <v>9.6450999999999993</v>
      </c>
      <c r="K283" s="231">
        <v>2.8632</v>
      </c>
      <c r="L283" s="231">
        <v>10.7852</v>
      </c>
      <c r="M283" s="231">
        <v>2.5966999999999998</v>
      </c>
      <c r="N283" s="231">
        <v>0</v>
      </c>
      <c r="O283" s="231">
        <v>0</v>
      </c>
      <c r="P283" s="231">
        <v>0</v>
      </c>
    </row>
    <row r="284" spans="1:16" ht="15">
      <c r="A284" s="247">
        <v>8</v>
      </c>
      <c r="B284" s="231">
        <v>0</v>
      </c>
      <c r="C284" s="231">
        <v>0</v>
      </c>
      <c r="D284" s="231">
        <v>8.2742000000000004</v>
      </c>
      <c r="E284" s="231">
        <v>2.3212000000000002</v>
      </c>
      <c r="F284" s="231">
        <v>9.5642999999999994</v>
      </c>
      <c r="G284" s="231">
        <v>2.3140000000000001</v>
      </c>
      <c r="H284" s="231">
        <v>10.161</v>
      </c>
      <c r="I284" s="231">
        <v>2.4201999999999999</v>
      </c>
      <c r="J284" s="231">
        <v>9.3153000000000006</v>
      </c>
      <c r="K284" s="231">
        <v>2.7814000000000001</v>
      </c>
      <c r="L284" s="231">
        <v>10.282400000000001</v>
      </c>
      <c r="M284" s="231">
        <v>2.5225</v>
      </c>
      <c r="N284" s="231">
        <v>0</v>
      </c>
      <c r="O284" s="231">
        <v>0</v>
      </c>
      <c r="P284" s="231">
        <v>0</v>
      </c>
    </row>
    <row r="285" spans="1:16" ht="15">
      <c r="A285" s="247">
        <v>9</v>
      </c>
      <c r="B285" s="231">
        <v>0</v>
      </c>
      <c r="C285" s="231">
        <v>0</v>
      </c>
      <c r="D285" s="231">
        <v>7.9062000000000001</v>
      </c>
      <c r="E285" s="231">
        <v>2.2528999999999999</v>
      </c>
      <c r="F285" s="231">
        <v>8.9779999999999998</v>
      </c>
      <c r="G285" s="231">
        <v>2.2458999999999998</v>
      </c>
      <c r="H285" s="231">
        <v>9.6388999999999996</v>
      </c>
      <c r="I285" s="231">
        <v>2.3491</v>
      </c>
      <c r="J285" s="231">
        <v>8.9854000000000003</v>
      </c>
      <c r="K285" s="231">
        <v>2.6996000000000002</v>
      </c>
      <c r="L285" s="231">
        <v>9.7797000000000001</v>
      </c>
      <c r="M285" s="231">
        <v>2.4483000000000001</v>
      </c>
      <c r="N285" s="231">
        <v>0</v>
      </c>
      <c r="O285" s="231">
        <v>0</v>
      </c>
      <c r="P285" s="231">
        <v>0</v>
      </c>
    </row>
    <row r="286" spans="1:16" ht="15">
      <c r="A286" s="247">
        <v>10</v>
      </c>
      <c r="B286" s="231">
        <v>0</v>
      </c>
      <c r="C286" s="231">
        <v>0</v>
      </c>
      <c r="D286" s="231">
        <v>7.5382999999999996</v>
      </c>
      <c r="E286" s="231">
        <v>2.1846999999999999</v>
      </c>
      <c r="F286" s="231">
        <v>8.3917000000000002</v>
      </c>
      <c r="G286" s="231">
        <v>2.1779000000000002</v>
      </c>
      <c r="H286" s="231">
        <v>9.1167999999999996</v>
      </c>
      <c r="I286" s="231">
        <v>2.2778999999999998</v>
      </c>
      <c r="J286" s="231">
        <v>8.6555999999999997</v>
      </c>
      <c r="K286" s="231">
        <v>2.6177999999999999</v>
      </c>
      <c r="L286" s="231">
        <v>9.2769999999999992</v>
      </c>
      <c r="M286" s="231">
        <v>2.3742000000000001</v>
      </c>
      <c r="N286" s="231">
        <v>0</v>
      </c>
      <c r="O286" s="231">
        <v>0</v>
      </c>
      <c r="P286" s="231">
        <v>0</v>
      </c>
    </row>
    <row r="287" spans="1:16" ht="15">
      <c r="A287" s="247">
        <v>11</v>
      </c>
      <c r="B287" s="231">
        <v>0</v>
      </c>
      <c r="C287" s="231">
        <v>0</v>
      </c>
      <c r="D287" s="231">
        <v>7.1703999999999999</v>
      </c>
      <c r="E287" s="231">
        <v>2.1164000000000001</v>
      </c>
      <c r="F287" s="231">
        <v>7.8055000000000003</v>
      </c>
      <c r="G287" s="231">
        <v>2.1097999999999999</v>
      </c>
      <c r="H287" s="231">
        <v>8.5945999999999998</v>
      </c>
      <c r="I287" s="231">
        <v>2.2067000000000001</v>
      </c>
      <c r="J287" s="231">
        <v>8.3256999999999994</v>
      </c>
      <c r="K287" s="231">
        <v>2.536</v>
      </c>
      <c r="L287" s="231">
        <v>8.7742000000000004</v>
      </c>
      <c r="M287" s="231">
        <v>2.2999999999999998</v>
      </c>
      <c r="N287" s="231">
        <v>0</v>
      </c>
      <c r="O287" s="231">
        <v>0</v>
      </c>
      <c r="P287" s="231">
        <v>0</v>
      </c>
    </row>
    <row r="288" spans="1:16" ht="15">
      <c r="A288" s="247">
        <v>12</v>
      </c>
      <c r="B288" s="231">
        <v>0</v>
      </c>
      <c r="C288" s="231">
        <v>0</v>
      </c>
      <c r="D288" s="231">
        <v>6.8025000000000002</v>
      </c>
      <c r="E288" s="231">
        <v>2.0480999999999998</v>
      </c>
      <c r="F288" s="231">
        <v>7.2191999999999998</v>
      </c>
      <c r="G288" s="231">
        <v>2.0417000000000001</v>
      </c>
      <c r="H288" s="231">
        <v>8.0724999999999998</v>
      </c>
      <c r="I288" s="231">
        <v>2.1355</v>
      </c>
      <c r="J288" s="231">
        <v>7.9958999999999998</v>
      </c>
      <c r="K288" s="231">
        <v>2.4542000000000002</v>
      </c>
      <c r="L288" s="231">
        <v>8.2714999999999996</v>
      </c>
      <c r="M288" s="231">
        <v>2.2258</v>
      </c>
      <c r="N288" s="231">
        <v>0</v>
      </c>
      <c r="O288" s="231">
        <v>0</v>
      </c>
      <c r="P288" s="231">
        <v>0</v>
      </c>
    </row>
    <row r="289" spans="1:16" ht="15">
      <c r="A289" s="247">
        <v>13</v>
      </c>
      <c r="B289" s="231">
        <v>0</v>
      </c>
      <c r="C289" s="231">
        <v>0</v>
      </c>
      <c r="D289" s="231">
        <v>6.4345999999999997</v>
      </c>
      <c r="E289" s="231">
        <v>1.9799</v>
      </c>
      <c r="F289" s="231">
        <v>6.6329000000000002</v>
      </c>
      <c r="G289" s="231">
        <v>1.9737</v>
      </c>
      <c r="H289" s="231">
        <v>7.5503999999999998</v>
      </c>
      <c r="I289" s="231">
        <v>2.0642999999999998</v>
      </c>
      <c r="J289" s="231">
        <v>7.6660000000000004</v>
      </c>
      <c r="K289" s="231">
        <v>2.3723999999999998</v>
      </c>
      <c r="L289" s="231">
        <v>7.7687999999999997</v>
      </c>
      <c r="M289" s="231">
        <v>2.1516000000000002</v>
      </c>
      <c r="N289" s="231">
        <v>0</v>
      </c>
      <c r="O289" s="231">
        <v>0</v>
      </c>
      <c r="P289" s="231">
        <v>0</v>
      </c>
    </row>
    <row r="290" spans="1:16" ht="15">
      <c r="A290" s="247">
        <v>14</v>
      </c>
      <c r="B290" s="231">
        <v>0</v>
      </c>
      <c r="C290" s="231">
        <v>0</v>
      </c>
      <c r="D290" s="231">
        <v>6.0667</v>
      </c>
      <c r="E290" s="231">
        <v>1.9116</v>
      </c>
      <c r="F290" s="231">
        <v>6.0465999999999998</v>
      </c>
      <c r="G290" s="231">
        <v>1.9056</v>
      </c>
      <c r="H290" s="231">
        <v>7.0282</v>
      </c>
      <c r="I290" s="231">
        <v>1.9931000000000001</v>
      </c>
      <c r="J290" s="231">
        <v>7.3361999999999998</v>
      </c>
      <c r="K290" s="231">
        <v>2.2906</v>
      </c>
      <c r="L290" s="231">
        <v>7.2660999999999998</v>
      </c>
      <c r="M290" s="231">
        <v>2.0773999999999999</v>
      </c>
      <c r="N290" s="231">
        <v>0</v>
      </c>
      <c r="O290" s="231">
        <v>0</v>
      </c>
      <c r="P290" s="231">
        <v>0</v>
      </c>
    </row>
    <row r="291" spans="1:16" ht="15">
      <c r="A291" s="247">
        <v>15</v>
      </c>
      <c r="B291" s="231">
        <v>0</v>
      </c>
      <c r="C291" s="231">
        <v>0</v>
      </c>
      <c r="D291" s="231">
        <v>5.6986999999999997</v>
      </c>
      <c r="E291" s="231">
        <v>1.8432999999999999</v>
      </c>
      <c r="F291" s="231">
        <v>5.4603000000000002</v>
      </c>
      <c r="G291" s="231">
        <v>1.8375999999999999</v>
      </c>
      <c r="H291" s="231">
        <v>6.5061</v>
      </c>
      <c r="I291" s="231">
        <v>1.9219999999999999</v>
      </c>
      <c r="J291" s="231">
        <v>7.0063000000000004</v>
      </c>
      <c r="K291" s="231">
        <v>2.2088000000000001</v>
      </c>
      <c r="L291" s="231">
        <v>6.7633000000000001</v>
      </c>
      <c r="M291" s="231">
        <v>2.0032000000000001</v>
      </c>
      <c r="N291" s="231">
        <v>0</v>
      </c>
      <c r="O291" s="231">
        <v>0</v>
      </c>
      <c r="P291" s="231">
        <v>0</v>
      </c>
    </row>
    <row r="292" spans="1:16" ht="15">
      <c r="A292" s="247">
        <v>16</v>
      </c>
      <c r="B292" s="231">
        <v>0</v>
      </c>
      <c r="C292" s="231">
        <v>0</v>
      </c>
      <c r="D292" s="231">
        <v>5.3308</v>
      </c>
      <c r="E292" s="231">
        <v>1.7749999999999999</v>
      </c>
      <c r="F292" s="231">
        <v>4.8739999999999997</v>
      </c>
      <c r="G292" s="231">
        <v>1.7695000000000001</v>
      </c>
      <c r="H292" s="231">
        <v>5.984</v>
      </c>
      <c r="I292" s="231">
        <v>1.8508</v>
      </c>
      <c r="J292" s="231">
        <v>6.6764999999999999</v>
      </c>
      <c r="K292" s="231">
        <v>2.1269999999999998</v>
      </c>
      <c r="L292" s="231">
        <v>6.2606000000000002</v>
      </c>
      <c r="M292" s="231">
        <v>1.929</v>
      </c>
      <c r="N292" s="231">
        <v>0</v>
      </c>
      <c r="O292" s="231">
        <v>0</v>
      </c>
      <c r="P292" s="231">
        <v>0</v>
      </c>
    </row>
    <row r="293" spans="1:16" ht="15">
      <c r="A293" s="247">
        <v>17</v>
      </c>
      <c r="B293" s="231">
        <v>0</v>
      </c>
      <c r="C293" s="231">
        <v>0</v>
      </c>
      <c r="D293" s="231">
        <v>4.9629000000000003</v>
      </c>
      <c r="E293" s="231">
        <v>1.7068000000000001</v>
      </c>
      <c r="F293" s="231">
        <v>4.2877000000000001</v>
      </c>
      <c r="G293" s="231">
        <v>1.7014</v>
      </c>
      <c r="H293" s="231">
        <v>5.4619</v>
      </c>
      <c r="I293" s="231">
        <v>1.7796000000000001</v>
      </c>
      <c r="J293" s="231">
        <v>6.3465999999999996</v>
      </c>
      <c r="K293" s="231">
        <v>2.0451999999999999</v>
      </c>
      <c r="L293" s="231">
        <v>5.7579000000000002</v>
      </c>
      <c r="M293" s="231">
        <v>1.8548</v>
      </c>
      <c r="N293" s="231">
        <v>0</v>
      </c>
      <c r="O293" s="231">
        <v>0</v>
      </c>
      <c r="P293" s="231">
        <v>0</v>
      </c>
    </row>
    <row r="294" spans="1:16" ht="15">
      <c r="A294" s="247">
        <v>18</v>
      </c>
      <c r="B294" s="231">
        <v>0</v>
      </c>
      <c r="C294" s="231">
        <v>0</v>
      </c>
      <c r="D294" s="231">
        <v>4.5949999999999998</v>
      </c>
      <c r="E294" s="231">
        <v>1.6385000000000001</v>
      </c>
      <c r="F294" s="231">
        <v>3.7014</v>
      </c>
      <c r="G294" s="231">
        <v>1.6334</v>
      </c>
      <c r="H294" s="231">
        <v>4.9397000000000002</v>
      </c>
      <c r="I294" s="231">
        <v>1.7083999999999999</v>
      </c>
      <c r="J294" s="231">
        <v>6.0167999999999999</v>
      </c>
      <c r="K294" s="231">
        <v>1.9634</v>
      </c>
      <c r="L294" s="231">
        <v>5.2550999999999997</v>
      </c>
      <c r="M294" s="231">
        <v>1.7806</v>
      </c>
      <c r="N294" s="231">
        <v>5.9638999999999998</v>
      </c>
      <c r="O294" s="231">
        <v>2.7309999999999999</v>
      </c>
      <c r="P294" s="231">
        <v>0</v>
      </c>
    </row>
    <row r="295" spans="1:16" ht="15">
      <c r="A295" s="247">
        <v>19</v>
      </c>
      <c r="B295" s="231">
        <v>0</v>
      </c>
      <c r="C295" s="231">
        <v>0</v>
      </c>
      <c r="D295" s="231">
        <v>5.1830999999999996</v>
      </c>
      <c r="E295" s="231">
        <v>1.6173</v>
      </c>
      <c r="F295" s="231">
        <v>3.8416999999999999</v>
      </c>
      <c r="G295" s="231">
        <v>1.6216999999999999</v>
      </c>
      <c r="H295" s="231">
        <v>4.8712</v>
      </c>
      <c r="I295" s="231">
        <v>1.7032</v>
      </c>
      <c r="J295" s="231">
        <v>5.8106999999999998</v>
      </c>
      <c r="K295" s="231">
        <v>1.9363999999999999</v>
      </c>
      <c r="L295" s="231">
        <v>5.0762999999999998</v>
      </c>
      <c r="M295" s="231">
        <v>1.7799</v>
      </c>
      <c r="N295" s="231">
        <v>5.7981999999999996</v>
      </c>
      <c r="O295" s="231">
        <v>2.6551999999999998</v>
      </c>
      <c r="P295" s="231">
        <v>0</v>
      </c>
    </row>
    <row r="296" spans="1:16" ht="15">
      <c r="A296" s="247">
        <v>20</v>
      </c>
      <c r="B296" s="231">
        <v>0</v>
      </c>
      <c r="C296" s="231">
        <v>0</v>
      </c>
      <c r="D296" s="231">
        <v>5.7713000000000001</v>
      </c>
      <c r="E296" s="231">
        <v>1.5961000000000001</v>
      </c>
      <c r="F296" s="231">
        <v>3.9819</v>
      </c>
      <c r="G296" s="231">
        <v>1.6099000000000001</v>
      </c>
      <c r="H296" s="231">
        <v>4.8026</v>
      </c>
      <c r="I296" s="231">
        <v>1.6979</v>
      </c>
      <c r="J296" s="231">
        <v>5.6045999999999996</v>
      </c>
      <c r="K296" s="231">
        <v>1.9094</v>
      </c>
      <c r="L296" s="231">
        <v>4.8975</v>
      </c>
      <c r="M296" s="231">
        <v>1.7790999999999999</v>
      </c>
      <c r="N296" s="231">
        <v>5.6325000000000003</v>
      </c>
      <c r="O296" s="231">
        <v>2.5792999999999999</v>
      </c>
      <c r="P296" s="231">
        <v>0</v>
      </c>
    </row>
    <row r="297" spans="1:16" ht="15">
      <c r="A297" s="247">
        <v>21</v>
      </c>
      <c r="B297" s="231">
        <v>0</v>
      </c>
      <c r="C297" s="231">
        <v>0</v>
      </c>
      <c r="D297" s="231">
        <v>6.9954000000000001</v>
      </c>
      <c r="E297" s="231">
        <v>1.6457999999999999</v>
      </c>
      <c r="F297" s="231">
        <v>4.5343999999999998</v>
      </c>
      <c r="G297" s="231">
        <v>1.6700999999999999</v>
      </c>
      <c r="H297" s="231">
        <v>5.2074999999999996</v>
      </c>
      <c r="I297" s="231">
        <v>1.7688999999999999</v>
      </c>
      <c r="J297" s="231">
        <v>5.9382999999999999</v>
      </c>
      <c r="K297" s="231">
        <v>1.9672000000000001</v>
      </c>
      <c r="L297" s="231">
        <v>5.1905999999999999</v>
      </c>
      <c r="M297" s="231">
        <v>1.8584000000000001</v>
      </c>
      <c r="N297" s="231">
        <v>6.0136000000000003</v>
      </c>
      <c r="O297" s="231">
        <v>2.6160999999999999</v>
      </c>
      <c r="P297" s="231">
        <v>0</v>
      </c>
    </row>
    <row r="298" spans="1:16" ht="15">
      <c r="A298" s="247">
        <v>22</v>
      </c>
      <c r="B298" s="231">
        <v>0</v>
      </c>
      <c r="C298" s="231">
        <v>0</v>
      </c>
      <c r="D298" s="231">
        <v>7.6422999999999996</v>
      </c>
      <c r="E298" s="231">
        <v>1.6236999999999999</v>
      </c>
      <c r="F298" s="231">
        <v>4.6886000000000001</v>
      </c>
      <c r="G298" s="231">
        <v>1.6578999999999999</v>
      </c>
      <c r="H298" s="231">
        <v>5.1319999999999997</v>
      </c>
      <c r="I298" s="231">
        <v>1.7634000000000001</v>
      </c>
      <c r="J298" s="231">
        <v>5.7115999999999998</v>
      </c>
      <c r="K298" s="231">
        <v>1.9390000000000001</v>
      </c>
      <c r="L298" s="231">
        <v>4.9939</v>
      </c>
      <c r="M298" s="231">
        <v>1.8576999999999999</v>
      </c>
      <c r="N298" s="231">
        <v>5.8312999999999997</v>
      </c>
      <c r="O298" s="231">
        <v>2.5367999999999999</v>
      </c>
      <c r="P298" s="231">
        <v>0</v>
      </c>
    </row>
    <row r="299" spans="1:16" ht="15">
      <c r="A299" s="247">
        <v>23</v>
      </c>
      <c r="B299" s="231">
        <v>0</v>
      </c>
      <c r="C299" s="231">
        <v>0</v>
      </c>
      <c r="D299" s="231">
        <v>8.2893000000000008</v>
      </c>
      <c r="E299" s="231">
        <v>1.6014999999999999</v>
      </c>
      <c r="F299" s="231">
        <v>4.8429000000000002</v>
      </c>
      <c r="G299" s="231">
        <v>1.6456</v>
      </c>
      <c r="H299" s="231">
        <v>5.0566000000000004</v>
      </c>
      <c r="I299" s="231">
        <v>1.7579</v>
      </c>
      <c r="J299" s="231">
        <v>5.4848999999999997</v>
      </c>
      <c r="K299" s="231">
        <v>1.9108000000000001</v>
      </c>
      <c r="L299" s="231">
        <v>4.7972000000000001</v>
      </c>
      <c r="M299" s="231">
        <v>1.8569</v>
      </c>
      <c r="N299" s="231">
        <v>5.6490999999999998</v>
      </c>
      <c r="O299" s="231">
        <v>2.4575</v>
      </c>
      <c r="P299" s="231">
        <v>0</v>
      </c>
    </row>
    <row r="300" spans="1:16" ht="15">
      <c r="A300" s="247">
        <v>24</v>
      </c>
      <c r="B300" s="231">
        <v>0</v>
      </c>
      <c r="C300" s="231">
        <v>0</v>
      </c>
      <c r="D300" s="231">
        <v>8.9362999999999992</v>
      </c>
      <c r="E300" s="231">
        <v>1.5793999999999999</v>
      </c>
      <c r="F300" s="231">
        <v>4.9972000000000003</v>
      </c>
      <c r="G300" s="231">
        <v>1.6334</v>
      </c>
      <c r="H300" s="231">
        <v>4.9812000000000003</v>
      </c>
      <c r="I300" s="231">
        <v>1.7524999999999999</v>
      </c>
      <c r="J300" s="231">
        <v>5.2582000000000004</v>
      </c>
      <c r="K300" s="231">
        <v>1.8826000000000001</v>
      </c>
      <c r="L300" s="231">
        <v>4.6005000000000003</v>
      </c>
      <c r="M300" s="231">
        <v>1.8561000000000001</v>
      </c>
      <c r="N300" s="231">
        <v>5.4668999999999999</v>
      </c>
      <c r="O300" s="231">
        <v>2.3782999999999999</v>
      </c>
      <c r="P300" s="231">
        <v>0</v>
      </c>
    </row>
    <row r="301" spans="1:16" ht="15">
      <c r="A301" s="247">
        <v>25</v>
      </c>
      <c r="B301" s="231">
        <v>0</v>
      </c>
      <c r="C301" s="231">
        <v>0</v>
      </c>
      <c r="D301" s="231">
        <v>9.5831999999999997</v>
      </c>
      <c r="E301" s="231">
        <v>1.5571999999999999</v>
      </c>
      <c r="F301" s="231">
        <v>5.1513999999999998</v>
      </c>
      <c r="G301" s="231">
        <v>1.6211</v>
      </c>
      <c r="H301" s="231">
        <v>4.9058000000000002</v>
      </c>
      <c r="I301" s="231">
        <v>1.7470000000000001</v>
      </c>
      <c r="J301" s="231">
        <v>5.0313999999999997</v>
      </c>
      <c r="K301" s="231">
        <v>1.8545</v>
      </c>
      <c r="L301" s="231">
        <v>4.4038000000000004</v>
      </c>
      <c r="M301" s="231">
        <v>1.8552999999999999</v>
      </c>
      <c r="N301" s="231">
        <v>5.2846000000000002</v>
      </c>
      <c r="O301" s="231">
        <v>2.2989999999999999</v>
      </c>
      <c r="P301" s="231">
        <v>0</v>
      </c>
    </row>
    <row r="302" spans="1:16" ht="15">
      <c r="A302" s="247">
        <v>26</v>
      </c>
      <c r="B302" s="231">
        <v>0</v>
      </c>
      <c r="C302" s="231">
        <v>0</v>
      </c>
      <c r="D302" s="231">
        <v>10.2302</v>
      </c>
      <c r="E302" s="231">
        <v>1.5350999999999999</v>
      </c>
      <c r="F302" s="231">
        <v>5.3056999999999999</v>
      </c>
      <c r="G302" s="231">
        <v>1.6088</v>
      </c>
      <c r="H302" s="231">
        <v>4.8304</v>
      </c>
      <c r="I302" s="231">
        <v>1.7415</v>
      </c>
      <c r="J302" s="231">
        <v>4.8047000000000004</v>
      </c>
      <c r="K302" s="231">
        <v>1.8263</v>
      </c>
      <c r="L302" s="231">
        <v>4.2070999999999996</v>
      </c>
      <c r="M302" s="231">
        <v>1.8546</v>
      </c>
      <c r="N302" s="231">
        <v>5.1024000000000003</v>
      </c>
      <c r="O302" s="231">
        <v>2.2197</v>
      </c>
      <c r="P302" s="231">
        <v>0</v>
      </c>
    </row>
    <row r="303" spans="1:16" ht="15">
      <c r="A303" s="247">
        <v>27</v>
      </c>
      <c r="B303" s="231">
        <v>0</v>
      </c>
      <c r="C303" s="231">
        <v>0</v>
      </c>
      <c r="D303" s="231">
        <v>10.8772</v>
      </c>
      <c r="E303" s="231">
        <v>1.5129999999999999</v>
      </c>
      <c r="F303" s="231">
        <v>5.46</v>
      </c>
      <c r="G303" s="231">
        <v>1.5966</v>
      </c>
      <c r="H303" s="231">
        <v>4.7549999999999999</v>
      </c>
      <c r="I303" s="231">
        <v>1.7361</v>
      </c>
      <c r="J303" s="231">
        <v>4.5780000000000003</v>
      </c>
      <c r="K303" s="231">
        <v>1.7981</v>
      </c>
      <c r="L303" s="231">
        <v>4.0103999999999997</v>
      </c>
      <c r="M303" s="231">
        <v>1.8537999999999999</v>
      </c>
      <c r="N303" s="231">
        <v>4.9202000000000004</v>
      </c>
      <c r="O303" s="231">
        <v>2.1404000000000001</v>
      </c>
      <c r="P303" s="231">
        <v>0</v>
      </c>
    </row>
    <row r="304" spans="1:16" ht="15">
      <c r="A304" s="247">
        <v>28</v>
      </c>
      <c r="B304" s="231">
        <v>0</v>
      </c>
      <c r="C304" s="231">
        <v>0</v>
      </c>
      <c r="D304" s="231">
        <v>11.524100000000001</v>
      </c>
      <c r="E304" s="231">
        <v>1.4907999999999999</v>
      </c>
      <c r="F304" s="231">
        <v>5.6142000000000003</v>
      </c>
      <c r="G304" s="231">
        <v>1.5843</v>
      </c>
      <c r="H304" s="231">
        <v>4.6795</v>
      </c>
      <c r="I304" s="231">
        <v>1.7305999999999999</v>
      </c>
      <c r="J304" s="231">
        <v>4.3513000000000002</v>
      </c>
      <c r="K304" s="231">
        <v>1.7699</v>
      </c>
      <c r="L304" s="231">
        <v>3.8136999999999999</v>
      </c>
      <c r="M304" s="231">
        <v>1.853</v>
      </c>
      <c r="N304" s="231">
        <v>4.7380000000000004</v>
      </c>
      <c r="O304" s="231">
        <v>2.0611999999999999</v>
      </c>
      <c r="P304" s="231">
        <v>0</v>
      </c>
    </row>
    <row r="305" spans="1:16" ht="15">
      <c r="A305" s="247">
        <v>29</v>
      </c>
      <c r="B305" s="231">
        <v>0</v>
      </c>
      <c r="C305" s="231">
        <v>0</v>
      </c>
      <c r="D305" s="231">
        <v>12.171099999999999</v>
      </c>
      <c r="E305" s="231">
        <v>1.4686999999999999</v>
      </c>
      <c r="F305" s="231">
        <v>5.7685000000000004</v>
      </c>
      <c r="G305" s="231">
        <v>1.5721000000000001</v>
      </c>
      <c r="H305" s="231">
        <v>4.6040999999999999</v>
      </c>
      <c r="I305" s="231">
        <v>1.7251000000000001</v>
      </c>
      <c r="J305" s="231">
        <v>4.1246</v>
      </c>
      <c r="K305" s="231">
        <v>1.7418</v>
      </c>
      <c r="L305" s="231">
        <v>3.617</v>
      </c>
      <c r="M305" s="231">
        <v>1.8523000000000001</v>
      </c>
      <c r="N305" s="231">
        <v>4.5556999999999999</v>
      </c>
      <c r="O305" s="231">
        <v>1.9819</v>
      </c>
      <c r="P305" s="231">
        <v>0</v>
      </c>
    </row>
    <row r="306" spans="1:16" ht="15">
      <c r="A306" s="247">
        <v>30</v>
      </c>
      <c r="B306" s="231">
        <v>0</v>
      </c>
      <c r="C306" s="231">
        <v>0</v>
      </c>
      <c r="D306" s="231">
        <v>12.818099999999999</v>
      </c>
      <c r="E306" s="231">
        <v>1.4464999999999999</v>
      </c>
      <c r="F306" s="231">
        <v>5.9227999999999996</v>
      </c>
      <c r="G306" s="231">
        <v>1.5598000000000001</v>
      </c>
      <c r="H306" s="231">
        <v>4.5286999999999997</v>
      </c>
      <c r="I306" s="231">
        <v>1.7197</v>
      </c>
      <c r="J306" s="231">
        <v>3.8978000000000002</v>
      </c>
      <c r="K306" s="231">
        <v>1.7136</v>
      </c>
      <c r="L306" s="231">
        <v>3.4203000000000001</v>
      </c>
      <c r="M306" s="231">
        <v>1.8514999999999999</v>
      </c>
      <c r="N306" s="231">
        <v>4.3734999999999999</v>
      </c>
      <c r="O306" s="231">
        <v>1.9026000000000001</v>
      </c>
      <c r="P306" s="231">
        <v>0</v>
      </c>
    </row>
    <row r="307" spans="1:16" ht="15">
      <c r="A307" s="247">
        <v>31</v>
      </c>
      <c r="B307" s="231">
        <v>0</v>
      </c>
      <c r="C307" s="231">
        <v>0</v>
      </c>
      <c r="D307" s="231">
        <v>12.6187</v>
      </c>
      <c r="E307" s="231">
        <v>1.4393</v>
      </c>
      <c r="F307" s="231">
        <v>6.0582000000000003</v>
      </c>
      <c r="G307" s="231">
        <v>1.5446</v>
      </c>
      <c r="H307" s="231">
        <v>4.6132</v>
      </c>
      <c r="I307" s="231">
        <v>1.7023999999999999</v>
      </c>
      <c r="J307" s="231">
        <v>3.7860999999999998</v>
      </c>
      <c r="K307" s="231">
        <v>1.7036</v>
      </c>
      <c r="L307" s="231">
        <v>3.4163999999999999</v>
      </c>
      <c r="M307" s="231">
        <v>1.8466</v>
      </c>
      <c r="N307" s="231">
        <v>4.2803000000000004</v>
      </c>
      <c r="O307" s="231">
        <v>1.875</v>
      </c>
      <c r="P307" s="231">
        <v>0</v>
      </c>
    </row>
    <row r="308" spans="1:16" ht="15">
      <c r="A308" s="247">
        <v>32</v>
      </c>
      <c r="B308" s="231">
        <v>0</v>
      </c>
      <c r="C308" s="231">
        <v>0</v>
      </c>
      <c r="D308" s="231">
        <v>12.4193</v>
      </c>
      <c r="E308" s="231">
        <v>1.4321999999999999</v>
      </c>
      <c r="F308" s="231">
        <v>6.1936</v>
      </c>
      <c r="G308" s="231">
        <v>1.5294000000000001</v>
      </c>
      <c r="H308" s="231">
        <v>4.6977000000000002</v>
      </c>
      <c r="I308" s="231">
        <v>1.6851</v>
      </c>
      <c r="J308" s="231">
        <v>3.6743000000000001</v>
      </c>
      <c r="K308" s="231">
        <v>1.6936</v>
      </c>
      <c r="L308" s="231">
        <v>3.4123999999999999</v>
      </c>
      <c r="M308" s="231">
        <v>1.8416999999999999</v>
      </c>
      <c r="N308" s="231">
        <v>4.1871999999999998</v>
      </c>
      <c r="O308" s="231">
        <v>1.8472999999999999</v>
      </c>
      <c r="P308" s="231">
        <v>0</v>
      </c>
    </row>
    <row r="309" spans="1:16" ht="15">
      <c r="A309" s="247">
        <v>33</v>
      </c>
      <c r="B309" s="231">
        <v>0</v>
      </c>
      <c r="C309" s="231">
        <v>0</v>
      </c>
      <c r="D309" s="231">
        <v>12.4643</v>
      </c>
      <c r="E309" s="231">
        <v>1.4535</v>
      </c>
      <c r="F309" s="231">
        <v>6.4557000000000002</v>
      </c>
      <c r="G309" s="231">
        <v>1.5444</v>
      </c>
      <c r="H309" s="231">
        <v>4.8777999999999997</v>
      </c>
      <c r="I309" s="231">
        <v>1.7012</v>
      </c>
      <c r="J309" s="231">
        <v>3.6337000000000002</v>
      </c>
      <c r="K309" s="231">
        <v>1.7174</v>
      </c>
      <c r="L309" s="231">
        <v>3.4767000000000001</v>
      </c>
      <c r="M309" s="231">
        <v>1.8734999999999999</v>
      </c>
      <c r="N309" s="231">
        <v>4.1759000000000004</v>
      </c>
      <c r="O309" s="231">
        <v>1.8561000000000001</v>
      </c>
      <c r="P309" s="231">
        <v>0</v>
      </c>
    </row>
    <row r="310" spans="1:16" ht="15">
      <c r="A310" s="247">
        <v>34</v>
      </c>
      <c r="B310" s="231">
        <v>0</v>
      </c>
      <c r="C310" s="231">
        <v>0</v>
      </c>
      <c r="D310" s="231">
        <v>12.260899999999999</v>
      </c>
      <c r="E310" s="231">
        <v>1.4460999999999999</v>
      </c>
      <c r="F310" s="231">
        <v>6.5937999999999999</v>
      </c>
      <c r="G310" s="231">
        <v>1.5288999999999999</v>
      </c>
      <c r="H310" s="231">
        <v>4.9640000000000004</v>
      </c>
      <c r="I310" s="231">
        <v>1.6836</v>
      </c>
      <c r="J310" s="231">
        <v>3.5196999999999998</v>
      </c>
      <c r="K310" s="231">
        <v>1.7072000000000001</v>
      </c>
      <c r="L310" s="231">
        <v>3.4725999999999999</v>
      </c>
      <c r="M310" s="231">
        <v>1.8685</v>
      </c>
      <c r="N310" s="231">
        <v>4.0808</v>
      </c>
      <c r="O310" s="231">
        <v>1.8279000000000001</v>
      </c>
      <c r="P310" s="231">
        <v>0</v>
      </c>
    </row>
    <row r="311" spans="1:16" ht="15">
      <c r="A311" s="247">
        <v>35</v>
      </c>
      <c r="B311" s="231">
        <v>0</v>
      </c>
      <c r="C311" s="231">
        <v>0</v>
      </c>
      <c r="D311" s="231">
        <v>12.057499999999999</v>
      </c>
      <c r="E311" s="231">
        <v>1.4388000000000001</v>
      </c>
      <c r="F311" s="231">
        <v>6.7319000000000004</v>
      </c>
      <c r="G311" s="231">
        <v>1.5133000000000001</v>
      </c>
      <c r="H311" s="231">
        <v>5.0500999999999996</v>
      </c>
      <c r="I311" s="231">
        <v>1.6659999999999999</v>
      </c>
      <c r="J311" s="231">
        <v>3.4056999999999999</v>
      </c>
      <c r="K311" s="231">
        <v>1.6970000000000001</v>
      </c>
      <c r="L311" s="231">
        <v>3.4685999999999999</v>
      </c>
      <c r="M311" s="231">
        <v>1.8633999999999999</v>
      </c>
      <c r="N311" s="231">
        <v>3.9857999999999998</v>
      </c>
      <c r="O311" s="231">
        <v>1.7997000000000001</v>
      </c>
      <c r="P311" s="231">
        <v>0</v>
      </c>
    </row>
    <row r="312" spans="1:16" ht="15">
      <c r="A312" s="247">
        <v>36</v>
      </c>
      <c r="B312" s="231">
        <v>0</v>
      </c>
      <c r="C312" s="231">
        <v>0</v>
      </c>
      <c r="D312" s="231">
        <v>11.854100000000001</v>
      </c>
      <c r="E312" s="231">
        <v>1.4315</v>
      </c>
      <c r="F312" s="231">
        <v>6.8700999999999999</v>
      </c>
      <c r="G312" s="231">
        <v>1.4978</v>
      </c>
      <c r="H312" s="231">
        <v>5.1363000000000003</v>
      </c>
      <c r="I312" s="231">
        <v>1.6484000000000001</v>
      </c>
      <c r="J312" s="231">
        <v>3.2915999999999999</v>
      </c>
      <c r="K312" s="231">
        <v>1.6868000000000001</v>
      </c>
      <c r="L312" s="231">
        <v>3.4645999999999999</v>
      </c>
      <c r="M312" s="231">
        <v>1.8584000000000001</v>
      </c>
      <c r="N312" s="231">
        <v>3.8908</v>
      </c>
      <c r="O312" s="231">
        <v>1.7715000000000001</v>
      </c>
      <c r="P312" s="231">
        <v>0</v>
      </c>
    </row>
    <row r="313" spans="1:16" ht="15">
      <c r="A313" s="247">
        <v>37</v>
      </c>
      <c r="B313" s="231">
        <v>0</v>
      </c>
      <c r="C313" s="231">
        <v>0</v>
      </c>
      <c r="D313" s="231">
        <v>11.650700000000001</v>
      </c>
      <c r="E313" s="231">
        <v>1.4241999999999999</v>
      </c>
      <c r="F313" s="231">
        <v>7.0082000000000004</v>
      </c>
      <c r="G313" s="231">
        <v>1.4822</v>
      </c>
      <c r="H313" s="231">
        <v>5.2225000000000001</v>
      </c>
      <c r="I313" s="231">
        <v>1.6308</v>
      </c>
      <c r="J313" s="231">
        <v>3.1776</v>
      </c>
      <c r="K313" s="231">
        <v>1.6767000000000001</v>
      </c>
      <c r="L313" s="231">
        <v>3.4605999999999999</v>
      </c>
      <c r="M313" s="231">
        <v>1.8533999999999999</v>
      </c>
      <c r="N313" s="231">
        <v>3.7957000000000001</v>
      </c>
      <c r="O313" s="231">
        <v>1.7434000000000001</v>
      </c>
      <c r="P313" s="231">
        <v>0</v>
      </c>
    </row>
    <row r="314" spans="1:16" ht="15">
      <c r="A314" s="247">
        <v>38</v>
      </c>
      <c r="B314" s="231">
        <v>0</v>
      </c>
      <c r="C314" s="231">
        <v>0</v>
      </c>
      <c r="D314" s="231">
        <v>11.4474</v>
      </c>
      <c r="E314" s="231">
        <v>1.4168000000000001</v>
      </c>
      <c r="F314" s="231">
        <v>7.1463999999999999</v>
      </c>
      <c r="G314" s="231">
        <v>1.4666999999999999</v>
      </c>
      <c r="H314" s="231">
        <v>5.3086000000000002</v>
      </c>
      <c r="I314" s="231">
        <v>1.6132</v>
      </c>
      <c r="J314" s="231">
        <v>3.0636000000000001</v>
      </c>
      <c r="K314" s="231">
        <v>1.6665000000000001</v>
      </c>
      <c r="L314" s="231">
        <v>3.4565000000000001</v>
      </c>
      <c r="M314" s="231">
        <v>1.8484</v>
      </c>
      <c r="N314" s="231">
        <v>3.7006999999999999</v>
      </c>
      <c r="O314" s="231">
        <v>1.7152000000000001</v>
      </c>
      <c r="P314" s="231">
        <v>0</v>
      </c>
    </row>
    <row r="315" spans="1:16" ht="15">
      <c r="A315" s="247">
        <v>39</v>
      </c>
      <c r="B315" s="231">
        <v>0</v>
      </c>
      <c r="C315" s="231">
        <v>0</v>
      </c>
      <c r="D315" s="231">
        <v>11.244</v>
      </c>
      <c r="E315" s="231">
        <v>1.4095</v>
      </c>
      <c r="F315" s="231">
        <v>7.2845000000000004</v>
      </c>
      <c r="G315" s="231">
        <v>1.4511000000000001</v>
      </c>
      <c r="H315" s="231">
        <v>5.3948</v>
      </c>
      <c r="I315" s="231">
        <v>1.5955999999999999</v>
      </c>
      <c r="J315" s="231">
        <v>2.9495</v>
      </c>
      <c r="K315" s="231">
        <v>1.6563000000000001</v>
      </c>
      <c r="L315" s="231">
        <v>3.4525000000000001</v>
      </c>
      <c r="M315" s="231">
        <v>1.8433999999999999</v>
      </c>
      <c r="N315" s="231">
        <v>3.6057000000000001</v>
      </c>
      <c r="O315" s="231">
        <v>1.6870000000000001</v>
      </c>
      <c r="P315" s="231">
        <v>0</v>
      </c>
    </row>
    <row r="316" spans="1:16" ht="15">
      <c r="A316" s="247">
        <v>40</v>
      </c>
      <c r="B316" s="231">
        <v>0</v>
      </c>
      <c r="C316" s="231">
        <v>0</v>
      </c>
      <c r="D316" s="231">
        <v>11.0406</v>
      </c>
      <c r="E316" s="231">
        <v>1.4021999999999999</v>
      </c>
      <c r="F316" s="231">
        <v>7.4226999999999999</v>
      </c>
      <c r="G316" s="231">
        <v>1.4356</v>
      </c>
      <c r="H316" s="231">
        <v>5.4809999999999999</v>
      </c>
      <c r="I316" s="231">
        <v>1.5780000000000001</v>
      </c>
      <c r="J316" s="231">
        <v>2.8355000000000001</v>
      </c>
      <c r="K316" s="231">
        <v>1.6462000000000001</v>
      </c>
      <c r="L316" s="231">
        <v>3.4485000000000001</v>
      </c>
      <c r="M316" s="231">
        <v>1.8384</v>
      </c>
      <c r="N316" s="231">
        <v>3.5106000000000002</v>
      </c>
      <c r="O316" s="231">
        <v>1.6588000000000001</v>
      </c>
      <c r="P316" s="231">
        <v>0</v>
      </c>
    </row>
    <row r="317" spans="1:16" ht="15">
      <c r="A317" s="247">
        <v>41</v>
      </c>
      <c r="B317" s="231">
        <v>0</v>
      </c>
      <c r="C317" s="231">
        <v>0</v>
      </c>
      <c r="D317" s="231">
        <v>10.837199999999999</v>
      </c>
      <c r="E317" s="231">
        <v>1.3948</v>
      </c>
      <c r="F317" s="231">
        <v>7.5608000000000004</v>
      </c>
      <c r="G317" s="231">
        <v>1.4200999999999999</v>
      </c>
      <c r="H317" s="231">
        <v>5.5670999999999999</v>
      </c>
      <c r="I317" s="231">
        <v>1.5604</v>
      </c>
      <c r="J317" s="231">
        <v>2.7214999999999998</v>
      </c>
      <c r="K317" s="231">
        <v>1.6359999999999999</v>
      </c>
      <c r="L317" s="231">
        <v>3.4445000000000001</v>
      </c>
      <c r="M317" s="231">
        <v>1.8333999999999999</v>
      </c>
      <c r="N317" s="231">
        <v>3.4156</v>
      </c>
      <c r="O317" s="231">
        <v>1.6306</v>
      </c>
      <c r="P317" s="231">
        <v>0</v>
      </c>
    </row>
    <row r="318" spans="1:16" ht="15">
      <c r="A318" s="247">
        <v>42</v>
      </c>
      <c r="B318" s="231">
        <v>0</v>
      </c>
      <c r="C318" s="231">
        <v>0</v>
      </c>
      <c r="D318" s="231">
        <v>10.633800000000001</v>
      </c>
      <c r="E318" s="231">
        <v>1.3875</v>
      </c>
      <c r="F318" s="231">
        <v>7.6989000000000001</v>
      </c>
      <c r="G318" s="231">
        <v>1.4045000000000001</v>
      </c>
      <c r="H318" s="231">
        <v>5.6532999999999998</v>
      </c>
      <c r="I318" s="231">
        <v>1.5428999999999999</v>
      </c>
      <c r="J318" s="231">
        <v>2.6074999999999999</v>
      </c>
      <c r="K318" s="231">
        <v>1.6257999999999999</v>
      </c>
      <c r="L318" s="231">
        <v>3.4405000000000001</v>
      </c>
      <c r="M318" s="231">
        <v>1.8284</v>
      </c>
      <c r="N318" s="231">
        <v>3.3206000000000002</v>
      </c>
      <c r="O318" s="231">
        <v>1.6024</v>
      </c>
      <c r="P318" s="231">
        <v>0</v>
      </c>
    </row>
    <row r="319" spans="1:16" ht="15">
      <c r="A319" s="247">
        <v>43</v>
      </c>
      <c r="B319" s="231">
        <v>0</v>
      </c>
      <c r="C319" s="231">
        <v>0</v>
      </c>
      <c r="D319" s="231">
        <v>10.0395</v>
      </c>
      <c r="E319" s="231">
        <v>1.3852</v>
      </c>
      <c r="F319" s="231">
        <v>7.3727</v>
      </c>
      <c r="G319" s="231">
        <v>1.4000999999999999</v>
      </c>
      <c r="H319" s="231">
        <v>5.5216000000000003</v>
      </c>
      <c r="I319" s="231">
        <v>1.5281</v>
      </c>
      <c r="J319" s="231">
        <v>2.6855000000000002</v>
      </c>
      <c r="K319" s="231">
        <v>1.6153999999999999</v>
      </c>
      <c r="L319" s="231">
        <v>3.3715000000000002</v>
      </c>
      <c r="M319" s="231">
        <v>1.8132999999999999</v>
      </c>
      <c r="N319" s="231">
        <v>3.2576000000000001</v>
      </c>
      <c r="O319" s="231">
        <v>1.5959000000000001</v>
      </c>
      <c r="P319" s="231">
        <v>0</v>
      </c>
    </row>
    <row r="320" spans="1:16" ht="15">
      <c r="A320" s="247">
        <v>44</v>
      </c>
      <c r="B320" s="231">
        <v>0</v>
      </c>
      <c r="C320" s="231">
        <v>0</v>
      </c>
      <c r="D320" s="231">
        <v>9.4451000000000001</v>
      </c>
      <c r="E320" s="231">
        <v>1.3829</v>
      </c>
      <c r="F320" s="231">
        <v>7.0464000000000002</v>
      </c>
      <c r="G320" s="231">
        <v>1.3956999999999999</v>
      </c>
      <c r="H320" s="231">
        <v>5.3898999999999999</v>
      </c>
      <c r="I320" s="231">
        <v>1.5134000000000001</v>
      </c>
      <c r="J320" s="231">
        <v>2.7635999999999998</v>
      </c>
      <c r="K320" s="231">
        <v>1.6049</v>
      </c>
      <c r="L320" s="231">
        <v>3.3025000000000002</v>
      </c>
      <c r="M320" s="231">
        <v>1.7983</v>
      </c>
      <c r="N320" s="231">
        <v>3.1947000000000001</v>
      </c>
      <c r="O320" s="231">
        <v>1.5892999999999999</v>
      </c>
      <c r="P320" s="231">
        <v>0</v>
      </c>
    </row>
    <row r="321" spans="1:16" ht="15">
      <c r="A321" s="247">
        <v>45</v>
      </c>
      <c r="B321" s="231">
        <v>0</v>
      </c>
      <c r="C321" s="231">
        <v>0</v>
      </c>
      <c r="D321" s="231">
        <v>8.8506999999999998</v>
      </c>
      <c r="E321" s="231">
        <v>1.3806</v>
      </c>
      <c r="F321" s="231">
        <v>6.7201000000000004</v>
      </c>
      <c r="G321" s="231">
        <v>1.3912</v>
      </c>
      <c r="H321" s="231">
        <v>5.2580999999999998</v>
      </c>
      <c r="I321" s="231">
        <v>1.4986999999999999</v>
      </c>
      <c r="J321" s="231">
        <v>2.8416999999999999</v>
      </c>
      <c r="K321" s="231">
        <v>1.5945</v>
      </c>
      <c r="L321" s="231">
        <v>3.2336</v>
      </c>
      <c r="M321" s="231">
        <v>1.7833000000000001</v>
      </c>
      <c r="N321" s="231">
        <v>3.1316999999999999</v>
      </c>
      <c r="O321" s="231">
        <v>1.5828</v>
      </c>
      <c r="P321" s="231">
        <v>0</v>
      </c>
    </row>
    <row r="322" spans="1:16" ht="15">
      <c r="A322" s="247">
        <v>46</v>
      </c>
      <c r="B322" s="231">
        <v>0</v>
      </c>
      <c r="C322" s="231">
        <v>0</v>
      </c>
      <c r="D322" s="231">
        <v>8.2563999999999993</v>
      </c>
      <c r="E322" s="231">
        <v>1.3783000000000001</v>
      </c>
      <c r="F322" s="231">
        <v>6.3939000000000004</v>
      </c>
      <c r="G322" s="231">
        <v>1.3868</v>
      </c>
      <c r="H322" s="231">
        <v>5.1264000000000003</v>
      </c>
      <c r="I322" s="231">
        <v>1.484</v>
      </c>
      <c r="J322" s="231">
        <v>2.9198</v>
      </c>
      <c r="K322" s="231">
        <v>1.5840000000000001</v>
      </c>
      <c r="L322" s="231">
        <v>3.1646000000000001</v>
      </c>
      <c r="M322" s="231">
        <v>1.7683</v>
      </c>
      <c r="N322" s="231">
        <v>3.0688</v>
      </c>
      <c r="O322" s="231">
        <v>1.5762</v>
      </c>
      <c r="P322" s="231">
        <v>0</v>
      </c>
    </row>
    <row r="323" spans="1:16" ht="15">
      <c r="A323" s="247">
        <v>47</v>
      </c>
      <c r="B323" s="231">
        <v>0</v>
      </c>
      <c r="C323" s="231">
        <v>0</v>
      </c>
      <c r="D323" s="231">
        <v>7.6619999999999999</v>
      </c>
      <c r="E323" s="231">
        <v>1.3759999999999999</v>
      </c>
      <c r="F323" s="231">
        <v>6.0675999999999997</v>
      </c>
      <c r="G323" s="231">
        <v>1.3824000000000001</v>
      </c>
      <c r="H323" s="231">
        <v>4.9946999999999999</v>
      </c>
      <c r="I323" s="231">
        <v>1.4693000000000001</v>
      </c>
      <c r="J323" s="231">
        <v>2.9979</v>
      </c>
      <c r="K323" s="231">
        <v>1.5734999999999999</v>
      </c>
      <c r="L323" s="231">
        <v>3.0956000000000001</v>
      </c>
      <c r="M323" s="231">
        <v>1.7533000000000001</v>
      </c>
      <c r="N323" s="231">
        <v>3.0059</v>
      </c>
      <c r="O323" s="231">
        <v>1.5696000000000001</v>
      </c>
      <c r="P323" s="231">
        <v>0</v>
      </c>
    </row>
    <row r="324" spans="1:16" ht="15">
      <c r="A324" s="247">
        <v>48</v>
      </c>
      <c r="B324" s="231">
        <v>0</v>
      </c>
      <c r="C324" s="231">
        <v>0</v>
      </c>
      <c r="D324" s="231">
        <v>7.0677000000000003</v>
      </c>
      <c r="E324" s="231">
        <v>1.3736999999999999</v>
      </c>
      <c r="F324" s="231">
        <v>5.7413999999999996</v>
      </c>
      <c r="G324" s="231">
        <v>1.3778999999999999</v>
      </c>
      <c r="H324" s="231">
        <v>4.8630000000000004</v>
      </c>
      <c r="I324" s="231">
        <v>1.4544999999999999</v>
      </c>
      <c r="J324" s="231">
        <v>3.0760000000000001</v>
      </c>
      <c r="K324" s="231">
        <v>1.5630999999999999</v>
      </c>
      <c r="L324" s="231">
        <v>3.0266999999999999</v>
      </c>
      <c r="M324" s="231">
        <v>1.7383</v>
      </c>
      <c r="N324" s="231">
        <v>2.9428999999999998</v>
      </c>
      <c r="O324" s="231">
        <v>1.5630999999999999</v>
      </c>
      <c r="P324" s="231">
        <v>0</v>
      </c>
    </row>
    <row r="325" spans="1:16" ht="15">
      <c r="A325" s="247">
        <v>49</v>
      </c>
      <c r="B325" s="231">
        <v>0</v>
      </c>
      <c r="C325" s="231">
        <v>0</v>
      </c>
      <c r="D325" s="231">
        <v>6.4733000000000001</v>
      </c>
      <c r="E325" s="231">
        <v>1.3714</v>
      </c>
      <c r="F325" s="231">
        <v>5.4150999999999998</v>
      </c>
      <c r="G325" s="231">
        <v>1.3734999999999999</v>
      </c>
      <c r="H325" s="231">
        <v>4.7313000000000001</v>
      </c>
      <c r="I325" s="231">
        <v>1.4398</v>
      </c>
      <c r="J325" s="231">
        <v>3.1541000000000001</v>
      </c>
      <c r="K325" s="231">
        <v>1.5526</v>
      </c>
      <c r="L325" s="231">
        <v>2.9577</v>
      </c>
      <c r="M325" s="231">
        <v>1.7233000000000001</v>
      </c>
      <c r="N325" s="231">
        <v>2.88</v>
      </c>
      <c r="O325" s="231">
        <v>1.5565</v>
      </c>
      <c r="P325" s="231">
        <v>0</v>
      </c>
    </row>
    <row r="326" spans="1:16" ht="15">
      <c r="A326" s="247">
        <v>50</v>
      </c>
      <c r="B326" s="231">
        <v>0</v>
      </c>
      <c r="C326" s="231">
        <v>0</v>
      </c>
      <c r="D326" s="231">
        <v>5.8788999999999998</v>
      </c>
      <c r="E326" s="231">
        <v>1.3691</v>
      </c>
      <c r="F326" s="231">
        <v>5.0888</v>
      </c>
      <c r="G326" s="231">
        <v>1.3691</v>
      </c>
      <c r="H326" s="231">
        <v>4.5994999999999999</v>
      </c>
      <c r="I326" s="231">
        <v>1.4251</v>
      </c>
      <c r="J326" s="231">
        <v>3.2322000000000002</v>
      </c>
      <c r="K326" s="231">
        <v>1.5421</v>
      </c>
      <c r="L326" s="231">
        <v>2.8887999999999998</v>
      </c>
      <c r="M326" s="231">
        <v>1.7082999999999999</v>
      </c>
      <c r="N326" s="231">
        <v>2.8170000000000002</v>
      </c>
      <c r="O326" s="231">
        <v>1.5499000000000001</v>
      </c>
      <c r="P326" s="231">
        <v>0</v>
      </c>
    </row>
    <row r="327" spans="1:16" ht="15">
      <c r="A327" s="247">
        <v>51</v>
      </c>
      <c r="B327" s="231">
        <v>0</v>
      </c>
      <c r="C327" s="231">
        <v>0</v>
      </c>
      <c r="D327" s="231">
        <v>5.2846000000000002</v>
      </c>
      <c r="E327" s="231">
        <v>1.3668</v>
      </c>
      <c r="F327" s="231">
        <v>4.7625999999999999</v>
      </c>
      <c r="G327" s="231">
        <v>1.3646</v>
      </c>
      <c r="H327" s="231">
        <v>4.4678000000000004</v>
      </c>
      <c r="I327" s="231">
        <v>1.4104000000000001</v>
      </c>
      <c r="J327" s="231">
        <v>3.3102999999999998</v>
      </c>
      <c r="K327" s="231">
        <v>1.5317000000000001</v>
      </c>
      <c r="L327" s="231">
        <v>2.8197999999999999</v>
      </c>
      <c r="M327" s="231">
        <v>1.6933</v>
      </c>
      <c r="N327" s="231">
        <v>2.7541000000000002</v>
      </c>
      <c r="O327" s="231">
        <v>1.5434000000000001</v>
      </c>
      <c r="P327" s="231">
        <v>0</v>
      </c>
    </row>
    <row r="328" spans="1:16" ht="15">
      <c r="A328" s="247">
        <v>52</v>
      </c>
      <c r="B328" s="231">
        <v>0</v>
      </c>
      <c r="C328" s="231">
        <v>0</v>
      </c>
      <c r="D328" s="231">
        <v>4.6901999999999999</v>
      </c>
      <c r="E328" s="231">
        <v>1.3644000000000001</v>
      </c>
      <c r="F328" s="231">
        <v>4.4363000000000001</v>
      </c>
      <c r="G328" s="231">
        <v>1.3602000000000001</v>
      </c>
      <c r="H328" s="231">
        <v>4.3361000000000001</v>
      </c>
      <c r="I328" s="231">
        <v>1.3956999999999999</v>
      </c>
      <c r="J328" s="231">
        <v>3.3883999999999999</v>
      </c>
      <c r="K328" s="231">
        <v>1.5212000000000001</v>
      </c>
      <c r="L328" s="231">
        <v>2.7507999999999999</v>
      </c>
      <c r="M328" s="231">
        <v>1.6782999999999999</v>
      </c>
      <c r="N328" s="231">
        <v>2.6911999999999998</v>
      </c>
      <c r="O328" s="231">
        <v>1.5367999999999999</v>
      </c>
      <c r="P328" s="231">
        <v>0</v>
      </c>
    </row>
    <row r="329" spans="1:16" ht="15">
      <c r="A329" s="247">
        <v>53</v>
      </c>
      <c r="B329" s="231">
        <v>0</v>
      </c>
      <c r="C329" s="231">
        <v>0</v>
      </c>
      <c r="D329" s="231">
        <v>4.0959000000000003</v>
      </c>
      <c r="E329" s="231">
        <v>1.3621000000000001</v>
      </c>
      <c r="F329" s="231">
        <v>4.1100000000000003</v>
      </c>
      <c r="G329" s="231">
        <v>1.3557999999999999</v>
      </c>
      <c r="H329" s="231">
        <v>4.2043999999999997</v>
      </c>
      <c r="I329" s="231">
        <v>1.3809</v>
      </c>
      <c r="J329" s="231">
        <v>3.4664999999999999</v>
      </c>
      <c r="K329" s="231">
        <v>1.5107999999999999</v>
      </c>
      <c r="L329" s="231">
        <v>2.6819000000000002</v>
      </c>
      <c r="M329" s="231">
        <v>1.6633</v>
      </c>
      <c r="N329" s="231">
        <v>2.6282000000000001</v>
      </c>
      <c r="O329" s="231">
        <v>1.5303</v>
      </c>
      <c r="P329" s="231">
        <v>0</v>
      </c>
    </row>
    <row r="330" spans="1:16" ht="15">
      <c r="A330" s="247">
        <v>54</v>
      </c>
      <c r="B330" s="231">
        <v>0</v>
      </c>
      <c r="C330" s="231">
        <v>0</v>
      </c>
      <c r="D330" s="231">
        <v>3.5015000000000001</v>
      </c>
      <c r="E330" s="231">
        <v>1.3597999999999999</v>
      </c>
      <c r="F330" s="231">
        <v>3.7837999999999998</v>
      </c>
      <c r="G330" s="231">
        <v>1.3512999999999999</v>
      </c>
      <c r="H330" s="231">
        <v>4.0727000000000002</v>
      </c>
      <c r="I330" s="231">
        <v>1.3662000000000001</v>
      </c>
      <c r="J330" s="231">
        <v>3.5446</v>
      </c>
      <c r="K330" s="231">
        <v>1.5003</v>
      </c>
      <c r="L330" s="231">
        <v>2.6128999999999998</v>
      </c>
      <c r="M330" s="231">
        <v>1.6483000000000001</v>
      </c>
      <c r="N330" s="231">
        <v>2.5653000000000001</v>
      </c>
      <c r="O330" s="231">
        <v>1.5237000000000001</v>
      </c>
      <c r="P330" s="231">
        <v>0</v>
      </c>
    </row>
    <row r="331" spans="1:16" ht="15">
      <c r="A331" s="247">
        <v>55</v>
      </c>
      <c r="B331" s="231">
        <v>0</v>
      </c>
      <c r="C331" s="231">
        <v>0</v>
      </c>
      <c r="D331" s="231">
        <v>3.472</v>
      </c>
      <c r="E331" s="231">
        <v>1.3480000000000001</v>
      </c>
      <c r="F331" s="231">
        <v>4.0537999999999998</v>
      </c>
      <c r="G331" s="231">
        <v>1.3384</v>
      </c>
      <c r="H331" s="231">
        <v>3.8782999999999999</v>
      </c>
      <c r="I331" s="231">
        <v>1.3521000000000001</v>
      </c>
      <c r="J331" s="231">
        <v>3.3957000000000002</v>
      </c>
      <c r="K331" s="231">
        <v>1.4756</v>
      </c>
      <c r="L331" s="231">
        <v>2.5981000000000001</v>
      </c>
      <c r="M331" s="231">
        <v>1.6334</v>
      </c>
      <c r="N331" s="231">
        <v>2.5059</v>
      </c>
      <c r="O331" s="231">
        <v>1.5067999999999999</v>
      </c>
      <c r="P331" s="231">
        <v>0</v>
      </c>
    </row>
    <row r="332" spans="1:16" ht="15">
      <c r="A332" s="247">
        <v>56</v>
      </c>
      <c r="B332" s="231">
        <v>0</v>
      </c>
      <c r="C332" s="231">
        <v>0</v>
      </c>
      <c r="D332" s="231">
        <v>3.4424000000000001</v>
      </c>
      <c r="E332" s="231">
        <v>1.3361000000000001</v>
      </c>
      <c r="F332" s="231">
        <v>4.3238000000000003</v>
      </c>
      <c r="G332" s="231">
        <v>1.3254999999999999</v>
      </c>
      <c r="H332" s="231">
        <v>3.6840000000000002</v>
      </c>
      <c r="I332" s="231">
        <v>1.3379000000000001</v>
      </c>
      <c r="J332" s="231">
        <v>3.2467999999999999</v>
      </c>
      <c r="K332" s="231">
        <v>1.4509000000000001</v>
      </c>
      <c r="L332" s="231">
        <v>2.5832000000000002</v>
      </c>
      <c r="M332" s="231">
        <v>1.6185</v>
      </c>
      <c r="N332" s="231">
        <v>2.4464000000000001</v>
      </c>
      <c r="O332" s="231">
        <v>1.4898</v>
      </c>
      <c r="P332" s="231">
        <v>0</v>
      </c>
    </row>
    <row r="333" spans="1:16" ht="15">
      <c r="A333" s="247">
        <v>57</v>
      </c>
      <c r="B333" s="231">
        <v>0</v>
      </c>
      <c r="C333" s="231">
        <v>0</v>
      </c>
      <c r="D333" s="231">
        <v>3.4129</v>
      </c>
      <c r="E333" s="231">
        <v>1.3242</v>
      </c>
      <c r="F333" s="231">
        <v>4.5937999999999999</v>
      </c>
      <c r="G333" s="231">
        <v>1.3126</v>
      </c>
      <c r="H333" s="231">
        <v>3.4895999999999998</v>
      </c>
      <c r="I333" s="231">
        <v>1.3238000000000001</v>
      </c>
      <c r="J333" s="231">
        <v>3.0979000000000001</v>
      </c>
      <c r="K333" s="231">
        <v>1.4261999999999999</v>
      </c>
      <c r="L333" s="231">
        <v>2.5682999999999998</v>
      </c>
      <c r="M333" s="231">
        <v>1.6036999999999999</v>
      </c>
      <c r="N333" s="231">
        <v>2.387</v>
      </c>
      <c r="O333" s="231">
        <v>1.4729000000000001</v>
      </c>
      <c r="P333" s="231">
        <v>0</v>
      </c>
    </row>
    <row r="334" spans="1:16" ht="15">
      <c r="A334" s="247">
        <v>58</v>
      </c>
      <c r="B334" s="231">
        <v>0</v>
      </c>
      <c r="C334" s="231">
        <v>0</v>
      </c>
      <c r="D334" s="231">
        <v>3.3833000000000002</v>
      </c>
      <c r="E334" s="231">
        <v>1.3124</v>
      </c>
      <c r="F334" s="231">
        <v>4.8638000000000003</v>
      </c>
      <c r="G334" s="231">
        <v>1.2997000000000001</v>
      </c>
      <c r="H334" s="231">
        <v>3.2951999999999999</v>
      </c>
      <c r="I334" s="231">
        <v>1.3096000000000001</v>
      </c>
      <c r="J334" s="231">
        <v>2.9489999999999998</v>
      </c>
      <c r="K334" s="231">
        <v>1.4015</v>
      </c>
      <c r="L334" s="231">
        <v>2.5535000000000001</v>
      </c>
      <c r="M334" s="231">
        <v>1.5888</v>
      </c>
      <c r="N334" s="231">
        <v>2.3275999999999999</v>
      </c>
      <c r="O334" s="231">
        <v>1.456</v>
      </c>
      <c r="P334" s="231">
        <v>0</v>
      </c>
    </row>
    <row r="335" spans="1:16" ht="15">
      <c r="A335" s="247">
        <v>59</v>
      </c>
      <c r="B335" s="231">
        <v>0</v>
      </c>
      <c r="C335" s="231">
        <v>0</v>
      </c>
      <c r="D335" s="231">
        <v>3.3538000000000001</v>
      </c>
      <c r="E335" s="231">
        <v>1.3005</v>
      </c>
      <c r="F335" s="231">
        <v>5.1337999999999999</v>
      </c>
      <c r="G335" s="231">
        <v>1.2867999999999999</v>
      </c>
      <c r="H335" s="231">
        <v>3.1009000000000002</v>
      </c>
      <c r="I335" s="231">
        <v>1.2955000000000001</v>
      </c>
      <c r="J335" s="231">
        <v>2.8001</v>
      </c>
      <c r="K335" s="231">
        <v>1.3768</v>
      </c>
      <c r="L335" s="231">
        <v>2.5386000000000002</v>
      </c>
      <c r="M335" s="231">
        <v>1.5739000000000001</v>
      </c>
      <c r="N335" s="231">
        <v>2.2681</v>
      </c>
      <c r="O335" s="231">
        <v>1.4391</v>
      </c>
      <c r="P335" s="231">
        <v>0</v>
      </c>
    </row>
    <row r="336" spans="1:16" ht="15">
      <c r="A336" s="247">
        <v>60</v>
      </c>
      <c r="B336" s="231">
        <v>0</v>
      </c>
      <c r="C336" s="231">
        <v>0</v>
      </c>
      <c r="D336" s="231">
        <v>3.3243</v>
      </c>
      <c r="E336" s="231">
        <v>1.2886</v>
      </c>
      <c r="F336" s="231">
        <v>5.4039000000000001</v>
      </c>
      <c r="G336" s="231">
        <v>1.2739</v>
      </c>
      <c r="H336" s="231">
        <v>2.9064999999999999</v>
      </c>
      <c r="I336" s="231">
        <v>1.2813000000000001</v>
      </c>
      <c r="J336" s="231">
        <v>2.6513</v>
      </c>
      <c r="K336" s="231">
        <v>1.3522000000000001</v>
      </c>
      <c r="L336" s="231">
        <v>2.5236999999999998</v>
      </c>
      <c r="M336" s="231">
        <v>1.5589999999999999</v>
      </c>
      <c r="N336" s="231">
        <v>2.2086999999999999</v>
      </c>
      <c r="O336" s="231">
        <v>1.4221999999999999</v>
      </c>
      <c r="P336" s="231">
        <v>0</v>
      </c>
    </row>
    <row r="337" spans="1:16">
      <c r="A337" s="80"/>
    </row>
    <row r="338" spans="1:16">
      <c r="A338" s="73" t="e">
        <v>#N/A</v>
      </c>
    </row>
    <row r="339" spans="1:16" s="225"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22.160499999999999</v>
      </c>
      <c r="E343" s="231">
        <v>7.4039999999999999</v>
      </c>
      <c r="F343" s="231">
        <v>27.773700000000002</v>
      </c>
      <c r="G343" s="231">
        <v>7.2504999999999997</v>
      </c>
      <c r="H343" s="231">
        <v>34.652000000000001</v>
      </c>
      <c r="I343" s="231">
        <v>6.7948000000000004</v>
      </c>
      <c r="J343" s="231">
        <v>28.565899999999999</v>
      </c>
      <c r="K343" s="231">
        <v>11.3659</v>
      </c>
      <c r="L343" s="231">
        <v>27.436800000000002</v>
      </c>
      <c r="M343" s="231">
        <v>12.429500000000001</v>
      </c>
      <c r="N343" s="231">
        <v>0</v>
      </c>
      <c r="O343" s="231">
        <v>0</v>
      </c>
      <c r="P343" s="231">
        <v>0</v>
      </c>
    </row>
    <row r="344" spans="1:16" ht="15">
      <c r="A344" s="247">
        <v>1</v>
      </c>
      <c r="B344" s="231">
        <v>0</v>
      </c>
      <c r="C344" s="231">
        <v>0</v>
      </c>
      <c r="D344" s="231">
        <v>19.6982</v>
      </c>
      <c r="E344" s="231">
        <v>6.5812999999999997</v>
      </c>
      <c r="F344" s="231">
        <v>24.687799999999999</v>
      </c>
      <c r="G344" s="231">
        <v>6.4448999999999996</v>
      </c>
      <c r="H344" s="231">
        <v>30.8018</v>
      </c>
      <c r="I344" s="231">
        <v>6.0397999999999996</v>
      </c>
      <c r="J344" s="231">
        <v>25.3919</v>
      </c>
      <c r="K344" s="231">
        <v>10.103</v>
      </c>
      <c r="L344" s="231">
        <v>24.388300000000001</v>
      </c>
      <c r="M344" s="231">
        <v>11.048400000000001</v>
      </c>
      <c r="N344" s="231">
        <v>0</v>
      </c>
      <c r="O344" s="231">
        <v>0</v>
      </c>
      <c r="P344" s="231">
        <v>0</v>
      </c>
    </row>
    <row r="345" spans="1:16" ht="15">
      <c r="A345" s="247">
        <v>2</v>
      </c>
      <c r="B345" s="231">
        <v>0</v>
      </c>
      <c r="C345" s="231">
        <v>0</v>
      </c>
      <c r="D345" s="231">
        <v>17.235900000000001</v>
      </c>
      <c r="E345" s="231">
        <v>5.7586000000000004</v>
      </c>
      <c r="F345" s="231">
        <v>21.601800000000001</v>
      </c>
      <c r="G345" s="231">
        <v>5.6393000000000004</v>
      </c>
      <c r="H345" s="231">
        <v>26.951599999999999</v>
      </c>
      <c r="I345" s="231">
        <v>5.2847999999999997</v>
      </c>
      <c r="J345" s="231">
        <v>22.2179</v>
      </c>
      <c r="K345" s="231">
        <v>8.8400999999999996</v>
      </c>
      <c r="L345" s="231">
        <v>21.339700000000001</v>
      </c>
      <c r="M345" s="231">
        <v>9.6674000000000007</v>
      </c>
      <c r="N345" s="231">
        <v>0</v>
      </c>
      <c r="O345" s="231">
        <v>0</v>
      </c>
      <c r="P345" s="231">
        <v>0</v>
      </c>
    </row>
    <row r="346" spans="1:16" ht="15">
      <c r="A346" s="247">
        <v>3</v>
      </c>
      <c r="B346" s="231">
        <v>0</v>
      </c>
      <c r="C346" s="231">
        <v>0</v>
      </c>
      <c r="D346" s="231">
        <v>14.7737</v>
      </c>
      <c r="E346" s="231">
        <v>4.9359999999999999</v>
      </c>
      <c r="F346" s="231">
        <v>18.515799999999999</v>
      </c>
      <c r="G346" s="231">
        <v>4.8337000000000003</v>
      </c>
      <c r="H346" s="231">
        <v>23.101299999999998</v>
      </c>
      <c r="I346" s="231">
        <v>4.5297999999999998</v>
      </c>
      <c r="J346" s="231">
        <v>19.044</v>
      </c>
      <c r="K346" s="231">
        <v>7.5772000000000004</v>
      </c>
      <c r="L346" s="231">
        <v>18.2912</v>
      </c>
      <c r="M346" s="231">
        <v>8.2863000000000007</v>
      </c>
      <c r="N346" s="231">
        <v>0</v>
      </c>
      <c r="O346" s="231">
        <v>0</v>
      </c>
      <c r="P346" s="231">
        <v>0</v>
      </c>
    </row>
    <row r="347" spans="1:16" ht="15">
      <c r="A347" s="247">
        <v>4</v>
      </c>
      <c r="B347" s="231">
        <v>0</v>
      </c>
      <c r="C347" s="231">
        <v>0</v>
      </c>
      <c r="D347" s="231">
        <v>12.311400000000001</v>
      </c>
      <c r="E347" s="231">
        <v>4.1132999999999997</v>
      </c>
      <c r="F347" s="231">
        <v>15.4299</v>
      </c>
      <c r="G347" s="231">
        <v>4.0281000000000002</v>
      </c>
      <c r="H347" s="231">
        <v>19.251100000000001</v>
      </c>
      <c r="I347" s="231">
        <v>3.7749000000000001</v>
      </c>
      <c r="J347" s="231">
        <v>15.87</v>
      </c>
      <c r="K347" s="231">
        <v>6.3144</v>
      </c>
      <c r="L347" s="231">
        <v>15.242699999999999</v>
      </c>
      <c r="M347" s="231">
        <v>6.9053000000000004</v>
      </c>
      <c r="N347" s="231">
        <v>0</v>
      </c>
      <c r="O347" s="231">
        <v>0</v>
      </c>
      <c r="P347" s="231">
        <v>0</v>
      </c>
    </row>
    <row r="348" spans="1:16" ht="15">
      <c r="A348" s="247">
        <v>5</v>
      </c>
      <c r="B348" s="231">
        <v>0</v>
      </c>
      <c r="C348" s="231">
        <v>0</v>
      </c>
      <c r="D348" s="231">
        <v>9.8491</v>
      </c>
      <c r="E348" s="231">
        <v>3.2907000000000002</v>
      </c>
      <c r="F348" s="231">
        <v>12.3439</v>
      </c>
      <c r="G348" s="231">
        <v>3.2225000000000001</v>
      </c>
      <c r="H348" s="231">
        <v>15.4009</v>
      </c>
      <c r="I348" s="231">
        <v>3.0198999999999998</v>
      </c>
      <c r="J348" s="231">
        <v>12.696</v>
      </c>
      <c r="K348" s="231">
        <v>5.0514999999999999</v>
      </c>
      <c r="L348" s="231">
        <v>12.194100000000001</v>
      </c>
      <c r="M348" s="231">
        <v>5.5242000000000004</v>
      </c>
      <c r="N348" s="231">
        <v>0</v>
      </c>
      <c r="O348" s="231">
        <v>0</v>
      </c>
      <c r="P348" s="231">
        <v>0</v>
      </c>
    </row>
    <row r="349" spans="1:16" ht="15">
      <c r="A349" s="247">
        <v>6</v>
      </c>
      <c r="B349" s="231">
        <v>0</v>
      </c>
      <c r="C349" s="231">
        <v>0</v>
      </c>
      <c r="D349" s="231">
        <v>7.3868</v>
      </c>
      <c r="E349" s="231">
        <v>2.468</v>
      </c>
      <c r="F349" s="231">
        <v>9.2578999999999994</v>
      </c>
      <c r="G349" s="231">
        <v>2.4167999999999998</v>
      </c>
      <c r="H349" s="231">
        <v>11.550700000000001</v>
      </c>
      <c r="I349" s="231">
        <v>2.2648999999999999</v>
      </c>
      <c r="J349" s="231">
        <v>9.5220000000000002</v>
      </c>
      <c r="K349" s="231">
        <v>3.7886000000000002</v>
      </c>
      <c r="L349" s="231">
        <v>9.1456</v>
      </c>
      <c r="M349" s="231">
        <v>4.1432000000000002</v>
      </c>
      <c r="N349" s="231">
        <v>0</v>
      </c>
      <c r="O349" s="231">
        <v>0</v>
      </c>
      <c r="P349" s="231">
        <v>0</v>
      </c>
    </row>
    <row r="350" spans="1:16" ht="15">
      <c r="A350" s="247">
        <v>7</v>
      </c>
      <c r="B350" s="231">
        <v>0</v>
      </c>
      <c r="C350" s="231">
        <v>0</v>
      </c>
      <c r="D350" s="231">
        <v>7.11</v>
      </c>
      <c r="E350" s="231">
        <v>2.3994</v>
      </c>
      <c r="F350" s="231">
        <v>8.8080999999999996</v>
      </c>
      <c r="G350" s="231">
        <v>2.3496999999999999</v>
      </c>
      <c r="H350" s="231">
        <v>11.0002</v>
      </c>
      <c r="I350" s="231">
        <v>2.202</v>
      </c>
      <c r="J350" s="231">
        <v>9.2432999999999996</v>
      </c>
      <c r="K350" s="231">
        <v>3.6833999999999998</v>
      </c>
      <c r="L350" s="231">
        <v>8.8194999999999997</v>
      </c>
      <c r="M350" s="231">
        <v>4.0281000000000002</v>
      </c>
      <c r="N350" s="231">
        <v>0</v>
      </c>
      <c r="O350" s="231">
        <v>0</v>
      </c>
      <c r="P350" s="231">
        <v>0</v>
      </c>
    </row>
    <row r="351" spans="1:16" ht="15">
      <c r="A351" s="247">
        <v>8</v>
      </c>
      <c r="B351" s="231">
        <v>0</v>
      </c>
      <c r="C351" s="231">
        <v>0</v>
      </c>
      <c r="D351" s="231">
        <v>6.8331</v>
      </c>
      <c r="E351" s="231">
        <v>2.3309000000000002</v>
      </c>
      <c r="F351" s="231">
        <v>8.3583999999999996</v>
      </c>
      <c r="G351" s="231">
        <v>2.2826</v>
      </c>
      <c r="H351" s="231">
        <v>10.4497</v>
      </c>
      <c r="I351" s="231">
        <v>2.1391</v>
      </c>
      <c r="J351" s="231">
        <v>8.9646000000000008</v>
      </c>
      <c r="K351" s="231">
        <v>3.5781000000000001</v>
      </c>
      <c r="L351" s="231">
        <v>8.4934999999999992</v>
      </c>
      <c r="M351" s="231">
        <v>3.9129999999999998</v>
      </c>
      <c r="N351" s="231">
        <v>0</v>
      </c>
      <c r="O351" s="231">
        <v>0</v>
      </c>
      <c r="P351" s="231">
        <v>0</v>
      </c>
    </row>
    <row r="352" spans="1:16" ht="15">
      <c r="A352" s="247">
        <v>9</v>
      </c>
      <c r="B352" s="231">
        <v>0</v>
      </c>
      <c r="C352" s="231">
        <v>0</v>
      </c>
      <c r="D352" s="231">
        <v>6.5561999999999996</v>
      </c>
      <c r="E352" s="231">
        <v>2.2623000000000002</v>
      </c>
      <c r="F352" s="231">
        <v>7.9085999999999999</v>
      </c>
      <c r="G352" s="231">
        <v>2.2153999999999998</v>
      </c>
      <c r="H352" s="231">
        <v>9.8992000000000004</v>
      </c>
      <c r="I352" s="231">
        <v>2.0762</v>
      </c>
      <c r="J352" s="231">
        <v>8.6859999999999999</v>
      </c>
      <c r="K352" s="231">
        <v>3.4729000000000001</v>
      </c>
      <c r="L352" s="231">
        <v>8.1674000000000007</v>
      </c>
      <c r="M352" s="231">
        <v>3.7978999999999998</v>
      </c>
      <c r="N352" s="231">
        <v>0</v>
      </c>
      <c r="O352" s="231">
        <v>0</v>
      </c>
      <c r="P352" s="231">
        <v>0</v>
      </c>
    </row>
    <row r="353" spans="1:16" ht="15">
      <c r="A353" s="247">
        <v>10</v>
      </c>
      <c r="B353" s="231">
        <v>0</v>
      </c>
      <c r="C353" s="231">
        <v>0</v>
      </c>
      <c r="D353" s="231">
        <v>6.2793000000000001</v>
      </c>
      <c r="E353" s="231">
        <v>2.1938</v>
      </c>
      <c r="F353" s="231">
        <v>7.4588999999999999</v>
      </c>
      <c r="G353" s="231">
        <v>2.1482999999999999</v>
      </c>
      <c r="H353" s="231">
        <v>9.3486999999999991</v>
      </c>
      <c r="I353" s="231">
        <v>2.0133000000000001</v>
      </c>
      <c r="J353" s="231">
        <v>8.4072999999999993</v>
      </c>
      <c r="K353" s="231">
        <v>3.3677000000000001</v>
      </c>
      <c r="L353" s="231">
        <v>7.8414000000000001</v>
      </c>
      <c r="M353" s="231">
        <v>3.6827999999999999</v>
      </c>
      <c r="N353" s="231">
        <v>0</v>
      </c>
      <c r="O353" s="231">
        <v>0</v>
      </c>
      <c r="P353" s="231">
        <v>0</v>
      </c>
    </row>
    <row r="354" spans="1:16" ht="15">
      <c r="A354" s="247">
        <v>11</v>
      </c>
      <c r="B354" s="231">
        <v>0</v>
      </c>
      <c r="C354" s="231">
        <v>0</v>
      </c>
      <c r="D354" s="231">
        <v>6.0023999999999997</v>
      </c>
      <c r="E354" s="231">
        <v>2.1252</v>
      </c>
      <c r="F354" s="231">
        <v>7.0091000000000001</v>
      </c>
      <c r="G354" s="231">
        <v>2.0811999999999999</v>
      </c>
      <c r="H354" s="231">
        <v>8.7981999999999996</v>
      </c>
      <c r="I354" s="231">
        <v>1.9502999999999999</v>
      </c>
      <c r="J354" s="231">
        <v>8.1286000000000005</v>
      </c>
      <c r="K354" s="231">
        <v>3.2624</v>
      </c>
      <c r="L354" s="231">
        <v>7.5152999999999999</v>
      </c>
      <c r="M354" s="231">
        <v>3.5676999999999999</v>
      </c>
      <c r="N354" s="231">
        <v>0</v>
      </c>
      <c r="O354" s="231">
        <v>0</v>
      </c>
      <c r="P354" s="231">
        <v>0</v>
      </c>
    </row>
    <row r="355" spans="1:16" ht="15">
      <c r="A355" s="247">
        <v>12</v>
      </c>
      <c r="B355" s="231">
        <v>0</v>
      </c>
      <c r="C355" s="231">
        <v>0</v>
      </c>
      <c r="D355" s="231">
        <v>5.7255000000000003</v>
      </c>
      <c r="E355" s="231">
        <v>2.0567000000000002</v>
      </c>
      <c r="F355" s="231">
        <v>6.5593000000000004</v>
      </c>
      <c r="G355" s="231">
        <v>2.0139999999999998</v>
      </c>
      <c r="H355" s="231">
        <v>8.2477</v>
      </c>
      <c r="I355" s="231">
        <v>1.8874</v>
      </c>
      <c r="J355" s="231">
        <v>7.85</v>
      </c>
      <c r="K355" s="231">
        <v>3.1572</v>
      </c>
      <c r="L355" s="231">
        <v>7.1893000000000002</v>
      </c>
      <c r="M355" s="231">
        <v>3.4525999999999999</v>
      </c>
      <c r="N355" s="231">
        <v>0</v>
      </c>
      <c r="O355" s="231">
        <v>0</v>
      </c>
      <c r="P355" s="231">
        <v>0</v>
      </c>
    </row>
    <row r="356" spans="1:16" ht="15">
      <c r="A356" s="247">
        <v>13</v>
      </c>
      <c r="B356" s="231">
        <v>0</v>
      </c>
      <c r="C356" s="231">
        <v>0</v>
      </c>
      <c r="D356" s="231">
        <v>5.4486999999999997</v>
      </c>
      <c r="E356" s="231">
        <v>1.9881</v>
      </c>
      <c r="F356" s="231">
        <v>6.1096000000000004</v>
      </c>
      <c r="G356" s="231">
        <v>1.9469000000000001</v>
      </c>
      <c r="H356" s="231">
        <v>7.6973000000000003</v>
      </c>
      <c r="I356" s="231">
        <v>1.8245</v>
      </c>
      <c r="J356" s="231">
        <v>7.5712999999999999</v>
      </c>
      <c r="K356" s="231">
        <v>3.0518999999999998</v>
      </c>
      <c r="L356" s="231">
        <v>6.8632</v>
      </c>
      <c r="M356" s="231">
        <v>3.3374999999999999</v>
      </c>
      <c r="N356" s="231">
        <v>0</v>
      </c>
      <c r="O356" s="231">
        <v>0</v>
      </c>
      <c r="P356" s="231">
        <v>0</v>
      </c>
    </row>
    <row r="357" spans="1:16" ht="15">
      <c r="A357" s="247">
        <v>14</v>
      </c>
      <c r="B357" s="231">
        <v>0</v>
      </c>
      <c r="C357" s="231">
        <v>0</v>
      </c>
      <c r="D357" s="231">
        <v>5.1718000000000002</v>
      </c>
      <c r="E357" s="231">
        <v>1.9195</v>
      </c>
      <c r="F357" s="231">
        <v>5.6597999999999997</v>
      </c>
      <c r="G357" s="231">
        <v>1.8797999999999999</v>
      </c>
      <c r="H357" s="231">
        <v>7.1467999999999998</v>
      </c>
      <c r="I357" s="231">
        <v>1.7616000000000001</v>
      </c>
      <c r="J357" s="231">
        <v>7.2927</v>
      </c>
      <c r="K357" s="231">
        <v>2.9466999999999999</v>
      </c>
      <c r="L357" s="231">
        <v>6.5372000000000003</v>
      </c>
      <c r="M357" s="231">
        <v>3.2225000000000001</v>
      </c>
      <c r="N357" s="231">
        <v>0</v>
      </c>
      <c r="O357" s="231">
        <v>0</v>
      </c>
      <c r="P357" s="231">
        <v>0</v>
      </c>
    </row>
    <row r="358" spans="1:16" ht="15">
      <c r="A358" s="247">
        <v>15</v>
      </c>
      <c r="B358" s="231">
        <v>0</v>
      </c>
      <c r="C358" s="231">
        <v>0</v>
      </c>
      <c r="D358" s="231">
        <v>4.8948999999999998</v>
      </c>
      <c r="E358" s="231">
        <v>1.851</v>
      </c>
      <c r="F358" s="231">
        <v>5.21</v>
      </c>
      <c r="G358" s="231">
        <v>1.8126</v>
      </c>
      <c r="H358" s="231">
        <v>6.5963000000000003</v>
      </c>
      <c r="I358" s="231">
        <v>1.6987000000000001</v>
      </c>
      <c r="J358" s="231">
        <v>7.0140000000000002</v>
      </c>
      <c r="K358" s="231">
        <v>2.8414999999999999</v>
      </c>
      <c r="L358" s="231">
        <v>6.2111000000000001</v>
      </c>
      <c r="M358" s="231">
        <v>3.1074000000000002</v>
      </c>
      <c r="N358" s="231">
        <v>0</v>
      </c>
      <c r="O358" s="231">
        <v>0</v>
      </c>
      <c r="P358" s="231">
        <v>0</v>
      </c>
    </row>
    <row r="359" spans="1:16" ht="15">
      <c r="A359" s="247">
        <v>16</v>
      </c>
      <c r="B359" s="231">
        <v>0</v>
      </c>
      <c r="C359" s="231">
        <v>0</v>
      </c>
      <c r="D359" s="231">
        <v>4.6180000000000003</v>
      </c>
      <c r="E359" s="231">
        <v>1.7824</v>
      </c>
      <c r="F359" s="231">
        <v>4.7603</v>
      </c>
      <c r="G359" s="231">
        <v>1.7455000000000001</v>
      </c>
      <c r="H359" s="231">
        <v>6.0457999999999998</v>
      </c>
      <c r="I359" s="231">
        <v>1.6357999999999999</v>
      </c>
      <c r="J359" s="231">
        <v>6.7352999999999996</v>
      </c>
      <c r="K359" s="231">
        <v>2.7362000000000002</v>
      </c>
      <c r="L359" s="231">
        <v>5.8851000000000004</v>
      </c>
      <c r="M359" s="231">
        <v>2.9923000000000002</v>
      </c>
      <c r="N359" s="231">
        <v>0</v>
      </c>
      <c r="O359" s="231">
        <v>0</v>
      </c>
      <c r="P359" s="231">
        <v>0</v>
      </c>
    </row>
    <row r="360" spans="1:16" ht="15">
      <c r="A360" s="247">
        <v>17</v>
      </c>
      <c r="B360" s="231">
        <v>0</v>
      </c>
      <c r="C360" s="231">
        <v>0</v>
      </c>
      <c r="D360" s="231">
        <v>4.3411</v>
      </c>
      <c r="E360" s="231">
        <v>1.7139</v>
      </c>
      <c r="F360" s="231">
        <v>4.3105000000000002</v>
      </c>
      <c r="G360" s="231">
        <v>1.6783999999999999</v>
      </c>
      <c r="H360" s="231">
        <v>5.4953000000000003</v>
      </c>
      <c r="I360" s="231">
        <v>1.5729</v>
      </c>
      <c r="J360" s="231">
        <v>6.4566999999999997</v>
      </c>
      <c r="K360" s="231">
        <v>2.6309999999999998</v>
      </c>
      <c r="L360" s="231">
        <v>5.5590000000000002</v>
      </c>
      <c r="M360" s="231">
        <v>2.8772000000000002</v>
      </c>
      <c r="N360" s="231">
        <v>0</v>
      </c>
      <c r="O360" s="231">
        <v>0</v>
      </c>
      <c r="P360" s="231">
        <v>0</v>
      </c>
    </row>
    <row r="361" spans="1:16" ht="15">
      <c r="A361" s="247">
        <v>18</v>
      </c>
      <c r="B361" s="231">
        <v>0</v>
      </c>
      <c r="C361" s="231">
        <v>0</v>
      </c>
      <c r="D361" s="231">
        <v>4.0643000000000002</v>
      </c>
      <c r="E361" s="231">
        <v>1.6453</v>
      </c>
      <c r="F361" s="231">
        <v>3.8607</v>
      </c>
      <c r="G361" s="231">
        <v>1.6112</v>
      </c>
      <c r="H361" s="231">
        <v>4.9447999999999999</v>
      </c>
      <c r="I361" s="231">
        <v>1.5099</v>
      </c>
      <c r="J361" s="231">
        <v>6.1779999999999999</v>
      </c>
      <c r="K361" s="231">
        <v>2.5257000000000001</v>
      </c>
      <c r="L361" s="231">
        <v>5.2329999999999997</v>
      </c>
      <c r="M361" s="231">
        <v>2.7621000000000002</v>
      </c>
      <c r="N361" s="231">
        <v>6.3360000000000003</v>
      </c>
      <c r="O361" s="231">
        <v>4.0296000000000003</v>
      </c>
      <c r="P361" s="231">
        <v>0</v>
      </c>
    </row>
    <row r="362" spans="1:16" ht="15">
      <c r="A362" s="247">
        <v>19</v>
      </c>
      <c r="B362" s="231">
        <v>0</v>
      </c>
      <c r="C362" s="231">
        <v>0</v>
      </c>
      <c r="D362" s="231">
        <v>4.1271000000000004</v>
      </c>
      <c r="E362" s="231">
        <v>1.6423000000000001</v>
      </c>
      <c r="F362" s="231">
        <v>3.9316</v>
      </c>
      <c r="G362" s="231">
        <v>1.6084000000000001</v>
      </c>
      <c r="H362" s="231">
        <v>4.9550999999999998</v>
      </c>
      <c r="I362" s="231">
        <v>1.5093000000000001</v>
      </c>
      <c r="J362" s="231">
        <v>5.9417999999999997</v>
      </c>
      <c r="K362" s="231">
        <v>2.4763000000000002</v>
      </c>
      <c r="L362" s="231">
        <v>5.0787000000000004</v>
      </c>
      <c r="M362" s="231">
        <v>2.7256999999999998</v>
      </c>
      <c r="N362" s="231">
        <v>6.16</v>
      </c>
      <c r="O362" s="231">
        <v>3.9176000000000002</v>
      </c>
      <c r="P362" s="231">
        <v>0</v>
      </c>
    </row>
    <row r="363" spans="1:16" ht="15">
      <c r="A363" s="247">
        <v>20</v>
      </c>
      <c r="B363" s="231">
        <v>0</v>
      </c>
      <c r="C363" s="231">
        <v>0</v>
      </c>
      <c r="D363" s="231">
        <v>4.1898999999999997</v>
      </c>
      <c r="E363" s="231">
        <v>1.6392</v>
      </c>
      <c r="F363" s="231">
        <v>4.0023999999999997</v>
      </c>
      <c r="G363" s="231">
        <v>1.6056999999999999</v>
      </c>
      <c r="H363" s="231">
        <v>4.9653999999999998</v>
      </c>
      <c r="I363" s="231">
        <v>1.5086999999999999</v>
      </c>
      <c r="J363" s="231">
        <v>5.7054999999999998</v>
      </c>
      <c r="K363" s="231">
        <v>2.4268000000000001</v>
      </c>
      <c r="L363" s="231">
        <v>4.9244000000000003</v>
      </c>
      <c r="M363" s="231">
        <v>2.6892999999999998</v>
      </c>
      <c r="N363" s="231">
        <v>5.984</v>
      </c>
      <c r="O363" s="231">
        <v>3.8056999999999999</v>
      </c>
      <c r="P363" s="231">
        <v>0</v>
      </c>
    </row>
    <row r="364" spans="1:16" ht="15">
      <c r="A364" s="247">
        <v>21</v>
      </c>
      <c r="B364" s="231">
        <v>0</v>
      </c>
      <c r="C364" s="231">
        <v>0</v>
      </c>
      <c r="D364" s="231">
        <v>4.6779999999999999</v>
      </c>
      <c r="E364" s="231">
        <v>1.7098</v>
      </c>
      <c r="F364" s="231">
        <v>4.4805999999999999</v>
      </c>
      <c r="G364" s="231">
        <v>1.675</v>
      </c>
      <c r="H364" s="231">
        <v>5.4733000000000001</v>
      </c>
      <c r="I364" s="231">
        <v>1.5759000000000001</v>
      </c>
      <c r="J364" s="231">
        <v>6.0162000000000004</v>
      </c>
      <c r="K364" s="231">
        <v>2.4843000000000002</v>
      </c>
      <c r="L364" s="231">
        <v>5.2472000000000003</v>
      </c>
      <c r="M364" s="231">
        <v>2.7722000000000002</v>
      </c>
      <c r="N364" s="231">
        <v>6.3887999999999998</v>
      </c>
      <c r="O364" s="231">
        <v>3.86</v>
      </c>
      <c r="P364" s="231">
        <v>0</v>
      </c>
    </row>
    <row r="365" spans="1:16" ht="15">
      <c r="A365" s="247">
        <v>22</v>
      </c>
      <c r="B365" s="231">
        <v>0</v>
      </c>
      <c r="C365" s="231">
        <v>0</v>
      </c>
      <c r="D365" s="231">
        <v>4.7469999999999999</v>
      </c>
      <c r="E365" s="231">
        <v>1.7065999999999999</v>
      </c>
      <c r="F365" s="231">
        <v>4.5586000000000002</v>
      </c>
      <c r="G365" s="231">
        <v>1.6720999999999999</v>
      </c>
      <c r="H365" s="231">
        <v>5.4846000000000004</v>
      </c>
      <c r="I365" s="231">
        <v>1.5752999999999999</v>
      </c>
      <c r="J365" s="231">
        <v>5.7564000000000002</v>
      </c>
      <c r="K365" s="231">
        <v>2.4325999999999999</v>
      </c>
      <c r="L365" s="231">
        <v>5.0774999999999997</v>
      </c>
      <c r="M365" s="231">
        <v>2.7342</v>
      </c>
      <c r="N365" s="231">
        <v>6.1951999999999998</v>
      </c>
      <c r="O365" s="231">
        <v>3.7429999999999999</v>
      </c>
      <c r="P365" s="231">
        <v>0</v>
      </c>
    </row>
    <row r="366" spans="1:16" ht="15">
      <c r="A366" s="247">
        <v>23</v>
      </c>
      <c r="B366" s="231">
        <v>0</v>
      </c>
      <c r="C366" s="231">
        <v>0</v>
      </c>
      <c r="D366" s="231">
        <v>4.8160999999999996</v>
      </c>
      <c r="E366" s="231">
        <v>1.7035</v>
      </c>
      <c r="F366" s="231">
        <v>4.6364999999999998</v>
      </c>
      <c r="G366" s="231">
        <v>1.6692</v>
      </c>
      <c r="H366" s="231">
        <v>5.4958999999999998</v>
      </c>
      <c r="I366" s="231">
        <v>1.5746</v>
      </c>
      <c r="J366" s="231">
        <v>5.4965000000000002</v>
      </c>
      <c r="K366" s="231">
        <v>2.3809</v>
      </c>
      <c r="L366" s="231">
        <v>4.9078999999999997</v>
      </c>
      <c r="M366" s="231">
        <v>2.6960999999999999</v>
      </c>
      <c r="N366" s="231">
        <v>6.0015999999999998</v>
      </c>
      <c r="O366" s="231">
        <v>3.6259999999999999</v>
      </c>
      <c r="P366" s="231">
        <v>0</v>
      </c>
    </row>
    <row r="367" spans="1:16" ht="15">
      <c r="A367" s="247">
        <v>24</v>
      </c>
      <c r="B367" s="231">
        <v>0</v>
      </c>
      <c r="C367" s="231">
        <v>0</v>
      </c>
      <c r="D367" s="231">
        <v>4.8852000000000002</v>
      </c>
      <c r="E367" s="231">
        <v>1.7002999999999999</v>
      </c>
      <c r="F367" s="231">
        <v>4.7145000000000001</v>
      </c>
      <c r="G367" s="231">
        <v>1.6662999999999999</v>
      </c>
      <c r="H367" s="231">
        <v>5.5072000000000001</v>
      </c>
      <c r="I367" s="231">
        <v>1.5740000000000001</v>
      </c>
      <c r="J367" s="231">
        <v>5.2366999999999999</v>
      </c>
      <c r="K367" s="231">
        <v>2.3292000000000002</v>
      </c>
      <c r="L367" s="231">
        <v>4.7382</v>
      </c>
      <c r="M367" s="231">
        <v>2.6581000000000001</v>
      </c>
      <c r="N367" s="231">
        <v>5.8079999999999998</v>
      </c>
      <c r="O367" s="231">
        <v>3.5091000000000001</v>
      </c>
      <c r="P367" s="231">
        <v>0</v>
      </c>
    </row>
    <row r="368" spans="1:16" ht="15">
      <c r="A368" s="247">
        <v>25</v>
      </c>
      <c r="B368" s="231">
        <v>0</v>
      </c>
      <c r="C368" s="231">
        <v>0</v>
      </c>
      <c r="D368" s="231">
        <v>4.9542999999999999</v>
      </c>
      <c r="E368" s="231">
        <v>1.6971000000000001</v>
      </c>
      <c r="F368" s="231">
        <v>4.7923999999999998</v>
      </c>
      <c r="G368" s="231">
        <v>1.6634</v>
      </c>
      <c r="H368" s="231">
        <v>5.5185000000000004</v>
      </c>
      <c r="I368" s="231">
        <v>1.5732999999999999</v>
      </c>
      <c r="J368" s="231">
        <v>4.9767999999999999</v>
      </c>
      <c r="K368" s="231">
        <v>2.2774999999999999</v>
      </c>
      <c r="L368" s="231">
        <v>4.5685000000000002</v>
      </c>
      <c r="M368" s="231">
        <v>2.62</v>
      </c>
      <c r="N368" s="231">
        <v>5.6143999999999998</v>
      </c>
      <c r="O368" s="231">
        <v>3.3921000000000001</v>
      </c>
      <c r="P368" s="231">
        <v>0</v>
      </c>
    </row>
    <row r="369" spans="1:16" ht="15">
      <c r="A369" s="247">
        <v>26</v>
      </c>
      <c r="B369" s="231">
        <v>0</v>
      </c>
      <c r="C369" s="231">
        <v>0</v>
      </c>
      <c r="D369" s="231">
        <v>5.0233999999999996</v>
      </c>
      <c r="E369" s="231">
        <v>1.6939</v>
      </c>
      <c r="F369" s="231">
        <v>4.8703000000000003</v>
      </c>
      <c r="G369" s="231">
        <v>1.6605000000000001</v>
      </c>
      <c r="H369" s="231">
        <v>5.5298999999999996</v>
      </c>
      <c r="I369" s="231">
        <v>1.5727</v>
      </c>
      <c r="J369" s="231">
        <v>4.7169999999999996</v>
      </c>
      <c r="K369" s="231">
        <v>2.2259000000000002</v>
      </c>
      <c r="L369" s="231">
        <v>4.3987999999999996</v>
      </c>
      <c r="M369" s="231">
        <v>2.5819999999999999</v>
      </c>
      <c r="N369" s="231">
        <v>5.4207999999999998</v>
      </c>
      <c r="O369" s="231">
        <v>3.2751000000000001</v>
      </c>
      <c r="P369" s="231">
        <v>0</v>
      </c>
    </row>
    <row r="370" spans="1:16" ht="15">
      <c r="A370" s="247">
        <v>27</v>
      </c>
      <c r="B370" s="231">
        <v>0</v>
      </c>
      <c r="C370" s="231">
        <v>0</v>
      </c>
      <c r="D370" s="231">
        <v>5.0925000000000002</v>
      </c>
      <c r="E370" s="231">
        <v>1.6908000000000001</v>
      </c>
      <c r="F370" s="231">
        <v>4.9482999999999997</v>
      </c>
      <c r="G370" s="231">
        <v>1.6576</v>
      </c>
      <c r="H370" s="231">
        <v>5.5411999999999999</v>
      </c>
      <c r="I370" s="231">
        <v>1.5720000000000001</v>
      </c>
      <c r="J370" s="231">
        <v>4.4570999999999996</v>
      </c>
      <c r="K370" s="231">
        <v>2.1741999999999999</v>
      </c>
      <c r="L370" s="231">
        <v>4.2290999999999999</v>
      </c>
      <c r="M370" s="231">
        <v>2.5438999999999998</v>
      </c>
      <c r="N370" s="231">
        <v>5.2271999999999998</v>
      </c>
      <c r="O370" s="231">
        <v>3.1581999999999999</v>
      </c>
      <c r="P370" s="231">
        <v>0</v>
      </c>
    </row>
    <row r="371" spans="1:16" ht="15">
      <c r="A371" s="247">
        <v>28</v>
      </c>
      <c r="B371" s="231">
        <v>0</v>
      </c>
      <c r="C371" s="231">
        <v>0</v>
      </c>
      <c r="D371" s="231">
        <v>5.1616</v>
      </c>
      <c r="E371" s="231">
        <v>1.6876</v>
      </c>
      <c r="F371" s="231">
        <v>5.0262000000000002</v>
      </c>
      <c r="G371" s="231">
        <v>1.6547000000000001</v>
      </c>
      <c r="H371" s="231">
        <v>5.5525000000000002</v>
      </c>
      <c r="I371" s="231">
        <v>1.5713999999999999</v>
      </c>
      <c r="J371" s="231">
        <v>4.1973000000000003</v>
      </c>
      <c r="K371" s="231">
        <v>2.1225000000000001</v>
      </c>
      <c r="L371" s="231">
        <v>4.0594999999999999</v>
      </c>
      <c r="M371" s="231">
        <v>2.5059</v>
      </c>
      <c r="N371" s="231">
        <v>5.0335999999999999</v>
      </c>
      <c r="O371" s="231">
        <v>3.0411999999999999</v>
      </c>
      <c r="P371" s="231">
        <v>0</v>
      </c>
    </row>
    <row r="372" spans="1:16" ht="15">
      <c r="A372" s="247">
        <v>29</v>
      </c>
      <c r="B372" s="231">
        <v>0</v>
      </c>
      <c r="C372" s="231">
        <v>0</v>
      </c>
      <c r="D372" s="231">
        <v>5.2306999999999997</v>
      </c>
      <c r="E372" s="231">
        <v>1.6843999999999999</v>
      </c>
      <c r="F372" s="231">
        <v>5.1041999999999996</v>
      </c>
      <c r="G372" s="231">
        <v>1.6517999999999999</v>
      </c>
      <c r="H372" s="231">
        <v>5.5637999999999996</v>
      </c>
      <c r="I372" s="231">
        <v>1.5707</v>
      </c>
      <c r="J372" s="231">
        <v>3.9373999999999998</v>
      </c>
      <c r="K372" s="231">
        <v>2.0708000000000002</v>
      </c>
      <c r="L372" s="231">
        <v>3.8898000000000001</v>
      </c>
      <c r="M372" s="231">
        <v>2.4678</v>
      </c>
      <c r="N372" s="231">
        <v>4.84</v>
      </c>
      <c r="O372" s="231">
        <v>2.9241999999999999</v>
      </c>
      <c r="P372" s="231">
        <v>0</v>
      </c>
    </row>
    <row r="373" spans="1:16" ht="15">
      <c r="A373" s="247">
        <v>30</v>
      </c>
      <c r="B373" s="231">
        <v>0</v>
      </c>
      <c r="C373" s="231">
        <v>0</v>
      </c>
      <c r="D373" s="231">
        <v>5.2998000000000003</v>
      </c>
      <c r="E373" s="231">
        <v>1.6812</v>
      </c>
      <c r="F373" s="231">
        <v>5.1821000000000002</v>
      </c>
      <c r="G373" s="231">
        <v>1.6488</v>
      </c>
      <c r="H373" s="231">
        <v>5.5750999999999999</v>
      </c>
      <c r="I373" s="231">
        <v>1.57</v>
      </c>
      <c r="J373" s="231">
        <v>3.6775000000000002</v>
      </c>
      <c r="K373" s="231">
        <v>2.0190999999999999</v>
      </c>
      <c r="L373" s="231">
        <v>3.7201</v>
      </c>
      <c r="M373" s="231">
        <v>2.4298000000000002</v>
      </c>
      <c r="N373" s="231">
        <v>4.6463999999999999</v>
      </c>
      <c r="O373" s="231">
        <v>2.8073000000000001</v>
      </c>
      <c r="P373" s="231">
        <v>0</v>
      </c>
    </row>
    <row r="374" spans="1:16" ht="15">
      <c r="A374" s="247">
        <v>31</v>
      </c>
      <c r="B374" s="231">
        <v>0</v>
      </c>
      <c r="C374" s="231">
        <v>0</v>
      </c>
      <c r="D374" s="231">
        <v>5.3952</v>
      </c>
      <c r="E374" s="231">
        <v>1.6708000000000001</v>
      </c>
      <c r="F374" s="231">
        <v>5.1322999999999999</v>
      </c>
      <c r="G374" s="231">
        <v>1.6406000000000001</v>
      </c>
      <c r="H374" s="231">
        <v>5.3651999999999997</v>
      </c>
      <c r="I374" s="231">
        <v>1.5633999999999999</v>
      </c>
      <c r="J374" s="231">
        <v>3.6387999999999998</v>
      </c>
      <c r="K374" s="231">
        <v>1.9846999999999999</v>
      </c>
      <c r="L374" s="231">
        <v>3.7185999999999999</v>
      </c>
      <c r="M374" s="231">
        <v>2.4125999999999999</v>
      </c>
      <c r="N374" s="231">
        <v>4.5557999999999996</v>
      </c>
      <c r="O374" s="231">
        <v>2.7229999999999999</v>
      </c>
      <c r="P374" s="231">
        <v>0</v>
      </c>
    </row>
    <row r="375" spans="1:16" ht="15">
      <c r="A375" s="247">
        <v>32</v>
      </c>
      <c r="B375" s="231">
        <v>0</v>
      </c>
      <c r="C375" s="231">
        <v>0</v>
      </c>
      <c r="D375" s="231">
        <v>5.4905999999999997</v>
      </c>
      <c r="E375" s="231">
        <v>1.6604000000000001</v>
      </c>
      <c r="F375" s="231">
        <v>5.0823999999999998</v>
      </c>
      <c r="G375" s="231">
        <v>1.6324000000000001</v>
      </c>
      <c r="H375" s="231">
        <v>5.1553000000000004</v>
      </c>
      <c r="I375" s="231">
        <v>1.5568</v>
      </c>
      <c r="J375" s="231">
        <v>3.6</v>
      </c>
      <c r="K375" s="231">
        <v>1.9502999999999999</v>
      </c>
      <c r="L375" s="231">
        <v>3.7172000000000001</v>
      </c>
      <c r="M375" s="231">
        <v>2.3955000000000002</v>
      </c>
      <c r="N375" s="231">
        <v>4.4652000000000003</v>
      </c>
      <c r="O375" s="231">
        <v>2.6387999999999998</v>
      </c>
      <c r="P375" s="231">
        <v>0</v>
      </c>
    </row>
    <row r="376" spans="1:16" ht="15">
      <c r="A376" s="247">
        <v>33</v>
      </c>
      <c r="B376" s="231">
        <v>0</v>
      </c>
      <c r="C376" s="231">
        <v>0</v>
      </c>
      <c r="D376" s="231">
        <v>5.6977000000000002</v>
      </c>
      <c r="E376" s="231">
        <v>1.6830000000000001</v>
      </c>
      <c r="F376" s="231">
        <v>5.1333000000000002</v>
      </c>
      <c r="G376" s="231">
        <v>1.6567000000000001</v>
      </c>
      <c r="H376" s="231">
        <v>5.0442999999999998</v>
      </c>
      <c r="I376" s="231">
        <v>1.5810999999999999</v>
      </c>
      <c r="J376" s="231">
        <v>3.6324000000000001</v>
      </c>
      <c r="K376" s="231">
        <v>1.9541999999999999</v>
      </c>
      <c r="L376" s="231">
        <v>3.7900999999999998</v>
      </c>
      <c r="M376" s="231">
        <v>2.4258999999999999</v>
      </c>
      <c r="N376" s="231">
        <v>4.4622000000000002</v>
      </c>
      <c r="O376" s="231">
        <v>2.6055999999999999</v>
      </c>
      <c r="P376" s="231">
        <v>0</v>
      </c>
    </row>
    <row r="377" spans="1:16" ht="15">
      <c r="A377" s="247">
        <v>34</v>
      </c>
      <c r="B377" s="231">
        <v>0</v>
      </c>
      <c r="C377" s="231">
        <v>0</v>
      </c>
      <c r="D377" s="231">
        <v>5.7949999999999999</v>
      </c>
      <c r="E377" s="231">
        <v>1.6724000000000001</v>
      </c>
      <c r="F377" s="231">
        <v>5.0824999999999996</v>
      </c>
      <c r="G377" s="231">
        <v>1.6483000000000001</v>
      </c>
      <c r="H377" s="231">
        <v>4.8301999999999996</v>
      </c>
      <c r="I377" s="231">
        <v>1.5744</v>
      </c>
      <c r="J377" s="231">
        <v>3.5928</v>
      </c>
      <c r="K377" s="231">
        <v>1.9192</v>
      </c>
      <c r="L377" s="231">
        <v>3.7886000000000002</v>
      </c>
      <c r="M377" s="231">
        <v>2.4083999999999999</v>
      </c>
      <c r="N377" s="231">
        <v>4.3697999999999997</v>
      </c>
      <c r="O377" s="231">
        <v>2.5196999999999998</v>
      </c>
      <c r="P377" s="231">
        <v>0</v>
      </c>
    </row>
    <row r="378" spans="1:16" ht="15">
      <c r="A378" s="247">
        <v>35</v>
      </c>
      <c r="B378" s="231">
        <v>0</v>
      </c>
      <c r="C378" s="231">
        <v>0</v>
      </c>
      <c r="D378" s="231">
        <v>5.8922999999999996</v>
      </c>
      <c r="E378" s="231">
        <v>1.6617999999999999</v>
      </c>
      <c r="F378" s="231">
        <v>5.0316000000000001</v>
      </c>
      <c r="G378" s="231">
        <v>1.6398999999999999</v>
      </c>
      <c r="H378" s="231">
        <v>4.6161000000000003</v>
      </c>
      <c r="I378" s="231">
        <v>1.5676000000000001</v>
      </c>
      <c r="J378" s="231">
        <v>3.5531999999999999</v>
      </c>
      <c r="K378" s="231">
        <v>1.8841000000000001</v>
      </c>
      <c r="L378" s="231">
        <v>3.7871000000000001</v>
      </c>
      <c r="M378" s="231">
        <v>2.3908999999999998</v>
      </c>
      <c r="N378" s="231">
        <v>4.2774000000000001</v>
      </c>
      <c r="O378" s="231">
        <v>2.4338000000000002</v>
      </c>
      <c r="P378" s="231">
        <v>0</v>
      </c>
    </row>
    <row r="379" spans="1:16" ht="15">
      <c r="A379" s="247">
        <v>36</v>
      </c>
      <c r="B379" s="231">
        <v>0</v>
      </c>
      <c r="C379" s="231">
        <v>0</v>
      </c>
      <c r="D379" s="231">
        <v>5.9896000000000003</v>
      </c>
      <c r="E379" s="231">
        <v>1.6512</v>
      </c>
      <c r="F379" s="231">
        <v>4.9808000000000003</v>
      </c>
      <c r="G379" s="231">
        <v>1.6315</v>
      </c>
      <c r="H379" s="231">
        <v>4.4020000000000001</v>
      </c>
      <c r="I379" s="231">
        <v>1.5608</v>
      </c>
      <c r="J379" s="231">
        <v>3.5137</v>
      </c>
      <c r="K379" s="231">
        <v>1.849</v>
      </c>
      <c r="L379" s="231">
        <v>3.7856000000000001</v>
      </c>
      <c r="M379" s="231">
        <v>2.3734000000000002</v>
      </c>
      <c r="N379" s="231">
        <v>4.1849999999999996</v>
      </c>
      <c r="O379" s="231">
        <v>2.3477999999999999</v>
      </c>
      <c r="P379" s="231">
        <v>0</v>
      </c>
    </row>
    <row r="380" spans="1:16" ht="15">
      <c r="A380" s="247">
        <v>37</v>
      </c>
      <c r="B380" s="231">
        <v>0</v>
      </c>
      <c r="C380" s="231">
        <v>0</v>
      </c>
      <c r="D380" s="231">
        <v>6.0869</v>
      </c>
      <c r="E380" s="231">
        <v>1.6406000000000001</v>
      </c>
      <c r="F380" s="231">
        <v>4.93</v>
      </c>
      <c r="G380" s="231">
        <v>1.6231</v>
      </c>
      <c r="H380" s="231">
        <v>4.1878000000000002</v>
      </c>
      <c r="I380" s="231">
        <v>1.554</v>
      </c>
      <c r="J380" s="231">
        <v>3.4741</v>
      </c>
      <c r="K380" s="231">
        <v>1.8140000000000001</v>
      </c>
      <c r="L380" s="231">
        <v>3.7841</v>
      </c>
      <c r="M380" s="231">
        <v>2.3559999999999999</v>
      </c>
      <c r="N380" s="231">
        <v>4.0926</v>
      </c>
      <c r="O380" s="231">
        <v>2.2618999999999998</v>
      </c>
      <c r="P380" s="231">
        <v>0</v>
      </c>
    </row>
    <row r="381" spans="1:16" ht="15">
      <c r="A381" s="247">
        <v>38</v>
      </c>
      <c r="B381" s="231">
        <v>0</v>
      </c>
      <c r="C381" s="231">
        <v>0</v>
      </c>
      <c r="D381" s="231">
        <v>6.1841999999999997</v>
      </c>
      <c r="E381" s="231">
        <v>1.63</v>
      </c>
      <c r="F381" s="231">
        <v>4.8792</v>
      </c>
      <c r="G381" s="231">
        <v>1.6147</v>
      </c>
      <c r="H381" s="231">
        <v>3.9737</v>
      </c>
      <c r="I381" s="231">
        <v>1.5472999999999999</v>
      </c>
      <c r="J381" s="231">
        <v>3.4344999999999999</v>
      </c>
      <c r="K381" s="231">
        <v>1.7788999999999999</v>
      </c>
      <c r="L381" s="231">
        <v>3.7826</v>
      </c>
      <c r="M381" s="231">
        <v>2.3384999999999998</v>
      </c>
      <c r="N381" s="231">
        <v>4.0002000000000004</v>
      </c>
      <c r="O381" s="231">
        <v>2.1760000000000002</v>
      </c>
      <c r="P381" s="231">
        <v>0</v>
      </c>
    </row>
    <row r="382" spans="1:16" ht="15">
      <c r="A382" s="247">
        <v>39</v>
      </c>
      <c r="B382" s="231">
        <v>0</v>
      </c>
      <c r="C382" s="231">
        <v>0</v>
      </c>
      <c r="D382" s="231">
        <v>6.2815000000000003</v>
      </c>
      <c r="E382" s="231">
        <v>1.6194</v>
      </c>
      <c r="F382" s="231">
        <v>4.8284000000000002</v>
      </c>
      <c r="G382" s="231">
        <v>1.6063000000000001</v>
      </c>
      <c r="H382" s="231">
        <v>3.7595999999999998</v>
      </c>
      <c r="I382" s="231">
        <v>1.5405</v>
      </c>
      <c r="J382" s="231">
        <v>3.395</v>
      </c>
      <c r="K382" s="231">
        <v>1.7438</v>
      </c>
      <c r="L382" s="231">
        <v>3.7810999999999999</v>
      </c>
      <c r="M382" s="231">
        <v>2.3210000000000002</v>
      </c>
      <c r="N382" s="231">
        <v>3.9079000000000002</v>
      </c>
      <c r="O382" s="231">
        <v>2.0901000000000001</v>
      </c>
      <c r="P382" s="231">
        <v>0</v>
      </c>
    </row>
    <row r="383" spans="1:16" ht="15">
      <c r="A383" s="247">
        <v>40</v>
      </c>
      <c r="B383" s="231">
        <v>0</v>
      </c>
      <c r="C383" s="231">
        <v>0</v>
      </c>
      <c r="D383" s="231">
        <v>6.3788</v>
      </c>
      <c r="E383" s="231">
        <v>1.6088</v>
      </c>
      <c r="F383" s="231">
        <v>4.7774999999999999</v>
      </c>
      <c r="G383" s="231">
        <v>1.5979000000000001</v>
      </c>
      <c r="H383" s="231">
        <v>3.5455000000000001</v>
      </c>
      <c r="I383" s="231">
        <v>1.5337000000000001</v>
      </c>
      <c r="J383" s="231">
        <v>3.3553999999999999</v>
      </c>
      <c r="K383" s="231">
        <v>1.7088000000000001</v>
      </c>
      <c r="L383" s="231">
        <v>3.7797000000000001</v>
      </c>
      <c r="M383" s="231">
        <v>2.3035000000000001</v>
      </c>
      <c r="N383" s="231">
        <v>3.8155000000000001</v>
      </c>
      <c r="O383" s="231">
        <v>2.0041000000000002</v>
      </c>
      <c r="P383" s="231">
        <v>0</v>
      </c>
    </row>
    <row r="384" spans="1:16" ht="15">
      <c r="A384" s="247">
        <v>41</v>
      </c>
      <c r="B384" s="231">
        <v>0</v>
      </c>
      <c r="C384" s="231">
        <v>0</v>
      </c>
      <c r="D384" s="231">
        <v>6.4760999999999997</v>
      </c>
      <c r="E384" s="231">
        <v>1.5981000000000001</v>
      </c>
      <c r="F384" s="231">
        <v>4.7267000000000001</v>
      </c>
      <c r="G384" s="231">
        <v>1.5894999999999999</v>
      </c>
      <c r="H384" s="231">
        <v>3.3313999999999999</v>
      </c>
      <c r="I384" s="231">
        <v>1.5268999999999999</v>
      </c>
      <c r="J384" s="231">
        <v>3.3157999999999999</v>
      </c>
      <c r="K384" s="231">
        <v>1.6737</v>
      </c>
      <c r="L384" s="231">
        <v>3.7782</v>
      </c>
      <c r="M384" s="231">
        <v>2.286</v>
      </c>
      <c r="N384" s="231">
        <v>3.7231000000000001</v>
      </c>
      <c r="O384" s="231">
        <v>1.9181999999999999</v>
      </c>
      <c r="P384" s="231">
        <v>0</v>
      </c>
    </row>
    <row r="385" spans="1:16" ht="15">
      <c r="A385" s="247">
        <v>42</v>
      </c>
      <c r="B385" s="231">
        <v>0</v>
      </c>
      <c r="C385" s="231">
        <v>0</v>
      </c>
      <c r="D385" s="231">
        <v>6.5734000000000004</v>
      </c>
      <c r="E385" s="231">
        <v>1.5874999999999999</v>
      </c>
      <c r="F385" s="231">
        <v>4.6759000000000004</v>
      </c>
      <c r="G385" s="231">
        <v>1.5811999999999999</v>
      </c>
      <c r="H385" s="231">
        <v>3.1173000000000002</v>
      </c>
      <c r="I385" s="231">
        <v>1.5202</v>
      </c>
      <c r="J385" s="231">
        <v>3.2763</v>
      </c>
      <c r="K385" s="231">
        <v>1.6386000000000001</v>
      </c>
      <c r="L385" s="231">
        <v>3.7766999999999999</v>
      </c>
      <c r="M385" s="231">
        <v>2.2685</v>
      </c>
      <c r="N385" s="231">
        <v>3.6307</v>
      </c>
      <c r="O385" s="231">
        <v>1.8323</v>
      </c>
      <c r="P385" s="231">
        <v>0</v>
      </c>
    </row>
    <row r="386" spans="1:16" ht="15">
      <c r="A386" s="247">
        <v>43</v>
      </c>
      <c r="B386" s="231">
        <v>0</v>
      </c>
      <c r="C386" s="231">
        <v>0</v>
      </c>
      <c r="D386" s="231">
        <v>6.4276</v>
      </c>
      <c r="E386" s="231">
        <v>1.5838000000000001</v>
      </c>
      <c r="F386" s="231">
        <v>4.7925000000000004</v>
      </c>
      <c r="G386" s="231">
        <v>1.5783</v>
      </c>
      <c r="H386" s="231">
        <v>3.1701999999999999</v>
      </c>
      <c r="I386" s="231">
        <v>1.5145</v>
      </c>
      <c r="J386" s="231">
        <v>3.2907000000000002</v>
      </c>
      <c r="K386" s="231">
        <v>1.6305000000000001</v>
      </c>
      <c r="L386" s="231">
        <v>3.7543000000000002</v>
      </c>
      <c r="M386" s="231">
        <v>2.2576999999999998</v>
      </c>
      <c r="N386" s="231">
        <v>3.5701999999999998</v>
      </c>
      <c r="O386" s="231">
        <v>1.8218000000000001</v>
      </c>
      <c r="P386" s="231">
        <v>0</v>
      </c>
    </row>
    <row r="387" spans="1:16" ht="15">
      <c r="A387" s="247">
        <v>44</v>
      </c>
      <c r="B387" s="231">
        <v>0</v>
      </c>
      <c r="C387" s="231">
        <v>0</v>
      </c>
      <c r="D387" s="231">
        <v>6.2819000000000003</v>
      </c>
      <c r="E387" s="231">
        <v>1.5801000000000001</v>
      </c>
      <c r="F387" s="231">
        <v>4.9092000000000002</v>
      </c>
      <c r="G387" s="231">
        <v>1.5754999999999999</v>
      </c>
      <c r="H387" s="231">
        <v>3.2231000000000001</v>
      </c>
      <c r="I387" s="231">
        <v>1.5088999999999999</v>
      </c>
      <c r="J387" s="231">
        <v>3.3052000000000001</v>
      </c>
      <c r="K387" s="231">
        <v>1.6223000000000001</v>
      </c>
      <c r="L387" s="231">
        <v>3.7319</v>
      </c>
      <c r="M387" s="231">
        <v>2.2469000000000001</v>
      </c>
      <c r="N387" s="231">
        <v>3.5095999999999998</v>
      </c>
      <c r="O387" s="231">
        <v>1.8112999999999999</v>
      </c>
      <c r="P387" s="231">
        <v>0</v>
      </c>
    </row>
    <row r="388" spans="1:16" ht="15">
      <c r="A388" s="247">
        <v>45</v>
      </c>
      <c r="B388" s="231">
        <v>0</v>
      </c>
      <c r="C388" s="231">
        <v>0</v>
      </c>
      <c r="D388" s="231">
        <v>6.1361999999999997</v>
      </c>
      <c r="E388" s="231">
        <v>1.5764</v>
      </c>
      <c r="F388" s="231">
        <v>5.0258000000000003</v>
      </c>
      <c r="G388" s="231">
        <v>1.5726</v>
      </c>
      <c r="H388" s="231">
        <v>3.2761</v>
      </c>
      <c r="I388" s="231">
        <v>1.5033000000000001</v>
      </c>
      <c r="J388" s="231">
        <v>3.3197000000000001</v>
      </c>
      <c r="K388" s="231">
        <v>1.6141000000000001</v>
      </c>
      <c r="L388" s="231">
        <v>3.7094</v>
      </c>
      <c r="M388" s="231">
        <v>2.2361</v>
      </c>
      <c r="N388" s="231">
        <v>3.4491000000000001</v>
      </c>
      <c r="O388" s="231">
        <v>1.8008999999999999</v>
      </c>
      <c r="P388" s="231">
        <v>0</v>
      </c>
    </row>
    <row r="389" spans="1:16" ht="15">
      <c r="A389" s="247">
        <v>46</v>
      </c>
      <c r="B389" s="231">
        <v>0</v>
      </c>
      <c r="C389" s="231">
        <v>0</v>
      </c>
      <c r="D389" s="231">
        <v>5.9904000000000002</v>
      </c>
      <c r="E389" s="231">
        <v>1.5726</v>
      </c>
      <c r="F389" s="231">
        <v>5.1425000000000001</v>
      </c>
      <c r="G389" s="231">
        <v>1.5698000000000001</v>
      </c>
      <c r="H389" s="231">
        <v>3.3290000000000002</v>
      </c>
      <c r="I389" s="231">
        <v>1.4976</v>
      </c>
      <c r="J389" s="231">
        <v>3.3340999999999998</v>
      </c>
      <c r="K389" s="231">
        <v>1.6060000000000001</v>
      </c>
      <c r="L389" s="231">
        <v>3.6869999999999998</v>
      </c>
      <c r="M389" s="231">
        <v>2.2252999999999998</v>
      </c>
      <c r="N389" s="231">
        <v>3.3885000000000001</v>
      </c>
      <c r="O389" s="231">
        <v>1.7904</v>
      </c>
      <c r="P389" s="231">
        <v>0</v>
      </c>
    </row>
    <row r="390" spans="1:16" ht="15">
      <c r="A390" s="247">
        <v>47</v>
      </c>
      <c r="B390" s="231">
        <v>0</v>
      </c>
      <c r="C390" s="231">
        <v>0</v>
      </c>
      <c r="D390" s="231">
        <v>5.8446999999999996</v>
      </c>
      <c r="E390" s="231">
        <v>1.5689</v>
      </c>
      <c r="F390" s="231">
        <v>5.2591000000000001</v>
      </c>
      <c r="G390" s="231">
        <v>1.5669999999999999</v>
      </c>
      <c r="H390" s="231">
        <v>3.3818999999999999</v>
      </c>
      <c r="I390" s="231">
        <v>1.492</v>
      </c>
      <c r="J390" s="231">
        <v>3.3485999999999998</v>
      </c>
      <c r="K390" s="231">
        <v>1.5978000000000001</v>
      </c>
      <c r="L390" s="231">
        <v>3.6646000000000001</v>
      </c>
      <c r="M390" s="231">
        <v>2.2143999999999999</v>
      </c>
      <c r="N390" s="231">
        <v>3.3279999999999998</v>
      </c>
      <c r="O390" s="231">
        <v>1.78</v>
      </c>
      <c r="P390" s="231">
        <v>0</v>
      </c>
    </row>
    <row r="391" spans="1:16" ht="15">
      <c r="A391" s="247">
        <v>48</v>
      </c>
      <c r="B391" s="231">
        <v>0</v>
      </c>
      <c r="C391" s="231">
        <v>0</v>
      </c>
      <c r="D391" s="231">
        <v>5.6989999999999998</v>
      </c>
      <c r="E391" s="231">
        <v>1.5651999999999999</v>
      </c>
      <c r="F391" s="231">
        <v>5.3757999999999999</v>
      </c>
      <c r="G391" s="231">
        <v>1.5641</v>
      </c>
      <c r="H391" s="231">
        <v>3.4348999999999998</v>
      </c>
      <c r="I391" s="231">
        <v>1.4863</v>
      </c>
      <c r="J391" s="231">
        <v>3.3631000000000002</v>
      </c>
      <c r="K391" s="231">
        <v>1.5896999999999999</v>
      </c>
      <c r="L391" s="231">
        <v>3.6421999999999999</v>
      </c>
      <c r="M391" s="231">
        <v>2.2035999999999998</v>
      </c>
      <c r="N391" s="231">
        <v>3.2673999999999999</v>
      </c>
      <c r="O391" s="231">
        <v>1.7695000000000001</v>
      </c>
      <c r="P391" s="231">
        <v>0</v>
      </c>
    </row>
    <row r="392" spans="1:16" ht="15">
      <c r="A392" s="247">
        <v>49</v>
      </c>
      <c r="B392" s="231">
        <v>0</v>
      </c>
      <c r="C392" s="231">
        <v>0</v>
      </c>
      <c r="D392" s="231">
        <v>5.5533000000000001</v>
      </c>
      <c r="E392" s="231">
        <v>1.5615000000000001</v>
      </c>
      <c r="F392" s="231">
        <v>5.4923999999999999</v>
      </c>
      <c r="G392" s="231">
        <v>1.5612999999999999</v>
      </c>
      <c r="H392" s="231">
        <v>3.4878</v>
      </c>
      <c r="I392" s="231">
        <v>1.4806999999999999</v>
      </c>
      <c r="J392" s="231">
        <v>3.3774999999999999</v>
      </c>
      <c r="K392" s="231">
        <v>1.5814999999999999</v>
      </c>
      <c r="L392" s="231">
        <v>3.6198000000000001</v>
      </c>
      <c r="M392" s="231">
        <v>2.1928000000000001</v>
      </c>
      <c r="N392" s="231">
        <v>3.2069000000000001</v>
      </c>
      <c r="O392" s="231">
        <v>1.7589999999999999</v>
      </c>
      <c r="P392" s="231">
        <v>0</v>
      </c>
    </row>
    <row r="393" spans="1:16" ht="15">
      <c r="A393" s="247">
        <v>50</v>
      </c>
      <c r="B393" s="231">
        <v>0</v>
      </c>
      <c r="C393" s="231">
        <v>0</v>
      </c>
      <c r="D393" s="231">
        <v>5.4074999999999998</v>
      </c>
      <c r="E393" s="231">
        <v>1.5577000000000001</v>
      </c>
      <c r="F393" s="231">
        <v>5.6090999999999998</v>
      </c>
      <c r="G393" s="231">
        <v>1.5585</v>
      </c>
      <c r="H393" s="231">
        <v>3.5407000000000002</v>
      </c>
      <c r="I393" s="231">
        <v>1.4751000000000001</v>
      </c>
      <c r="J393" s="231">
        <v>3.3919999999999999</v>
      </c>
      <c r="K393" s="231">
        <v>1.5733999999999999</v>
      </c>
      <c r="L393" s="231">
        <v>3.5973999999999999</v>
      </c>
      <c r="M393" s="231">
        <v>2.1819999999999999</v>
      </c>
      <c r="N393" s="231">
        <v>3.1463000000000001</v>
      </c>
      <c r="O393" s="231">
        <v>1.7485999999999999</v>
      </c>
      <c r="P393" s="231">
        <v>0</v>
      </c>
    </row>
    <row r="394" spans="1:16" ht="15">
      <c r="A394" s="247">
        <v>51</v>
      </c>
      <c r="B394" s="231">
        <v>0</v>
      </c>
      <c r="C394" s="231">
        <v>0</v>
      </c>
      <c r="D394" s="231">
        <v>5.2618</v>
      </c>
      <c r="E394" s="231">
        <v>1.554</v>
      </c>
      <c r="F394" s="231">
        <v>5.7256999999999998</v>
      </c>
      <c r="G394" s="231">
        <v>1.5556000000000001</v>
      </c>
      <c r="H394" s="231">
        <v>3.5937000000000001</v>
      </c>
      <c r="I394" s="231">
        <v>1.4694</v>
      </c>
      <c r="J394" s="231">
        <v>3.4064000000000001</v>
      </c>
      <c r="K394" s="231">
        <v>1.5651999999999999</v>
      </c>
      <c r="L394" s="231">
        <v>3.5750000000000002</v>
      </c>
      <c r="M394" s="231">
        <v>2.1711999999999998</v>
      </c>
      <c r="N394" s="231">
        <v>3.0857999999999999</v>
      </c>
      <c r="O394" s="231">
        <v>1.7381</v>
      </c>
      <c r="P394" s="231">
        <v>0</v>
      </c>
    </row>
    <row r="395" spans="1:16" ht="15">
      <c r="A395" s="247">
        <v>52</v>
      </c>
      <c r="B395" s="231">
        <v>0</v>
      </c>
      <c r="C395" s="231">
        <v>0</v>
      </c>
      <c r="D395" s="231">
        <v>5.1161000000000003</v>
      </c>
      <c r="E395" s="231">
        <v>1.5503</v>
      </c>
      <c r="F395" s="231">
        <v>5.8423999999999996</v>
      </c>
      <c r="G395" s="231">
        <v>1.5528</v>
      </c>
      <c r="H395" s="231">
        <v>3.6465999999999998</v>
      </c>
      <c r="I395" s="231">
        <v>1.4638</v>
      </c>
      <c r="J395" s="231">
        <v>3.4209000000000001</v>
      </c>
      <c r="K395" s="231">
        <v>1.5569999999999999</v>
      </c>
      <c r="L395" s="231">
        <v>3.5526</v>
      </c>
      <c r="M395" s="231">
        <v>2.1602999999999999</v>
      </c>
      <c r="N395" s="231">
        <v>3.0251999999999999</v>
      </c>
      <c r="O395" s="231">
        <v>1.7276</v>
      </c>
      <c r="P395" s="231">
        <v>0</v>
      </c>
    </row>
    <row r="396" spans="1:16" ht="15">
      <c r="A396" s="247">
        <v>53</v>
      </c>
      <c r="B396" s="231">
        <v>0</v>
      </c>
      <c r="C396" s="231">
        <v>0</v>
      </c>
      <c r="D396" s="231">
        <v>4.9703999999999997</v>
      </c>
      <c r="E396" s="231">
        <v>1.5466</v>
      </c>
      <c r="F396" s="231">
        <v>5.9589999999999996</v>
      </c>
      <c r="G396" s="231">
        <v>1.5499000000000001</v>
      </c>
      <c r="H396" s="231">
        <v>3.6995</v>
      </c>
      <c r="I396" s="231">
        <v>1.4581999999999999</v>
      </c>
      <c r="J396" s="231">
        <v>3.4354</v>
      </c>
      <c r="K396" s="231">
        <v>1.5488999999999999</v>
      </c>
      <c r="L396" s="231">
        <v>3.5301999999999998</v>
      </c>
      <c r="M396" s="231">
        <v>2.1495000000000002</v>
      </c>
      <c r="N396" s="231">
        <v>2.9647000000000001</v>
      </c>
      <c r="O396" s="231">
        <v>1.7172000000000001</v>
      </c>
      <c r="P396" s="231">
        <v>0</v>
      </c>
    </row>
    <row r="397" spans="1:16" ht="15">
      <c r="A397" s="247">
        <v>54</v>
      </c>
      <c r="B397" s="231">
        <v>0</v>
      </c>
      <c r="C397" s="231">
        <v>0</v>
      </c>
      <c r="D397" s="231">
        <v>4.8246000000000002</v>
      </c>
      <c r="E397" s="231">
        <v>1.5428999999999999</v>
      </c>
      <c r="F397" s="231">
        <v>6.0757000000000003</v>
      </c>
      <c r="G397" s="231">
        <v>1.5470999999999999</v>
      </c>
      <c r="H397" s="231">
        <v>3.7524999999999999</v>
      </c>
      <c r="I397" s="231">
        <v>1.4524999999999999</v>
      </c>
      <c r="J397" s="231">
        <v>3.4498000000000002</v>
      </c>
      <c r="K397" s="231">
        <v>1.5407</v>
      </c>
      <c r="L397" s="231">
        <v>3.5078</v>
      </c>
      <c r="M397" s="231">
        <v>2.1387</v>
      </c>
      <c r="N397" s="231">
        <v>2.9041999999999999</v>
      </c>
      <c r="O397" s="231">
        <v>1.7067000000000001</v>
      </c>
      <c r="P397" s="231">
        <v>0</v>
      </c>
    </row>
    <row r="398" spans="1:16" ht="15">
      <c r="A398" s="247">
        <v>55</v>
      </c>
      <c r="B398" s="231">
        <v>0</v>
      </c>
      <c r="C398" s="231">
        <v>0</v>
      </c>
      <c r="D398" s="231">
        <v>4.8726000000000003</v>
      </c>
      <c r="E398" s="231">
        <v>1.5283</v>
      </c>
      <c r="F398" s="231">
        <v>5.8734000000000002</v>
      </c>
      <c r="G398" s="231">
        <v>1.5324</v>
      </c>
      <c r="H398" s="231">
        <v>3.6539000000000001</v>
      </c>
      <c r="I398" s="231">
        <v>1.4458</v>
      </c>
      <c r="J398" s="231">
        <v>3.3824999999999998</v>
      </c>
      <c r="K398" s="231">
        <v>1.5269999999999999</v>
      </c>
      <c r="L398" s="231">
        <v>3.4089999999999998</v>
      </c>
      <c r="M398" s="231">
        <v>2.1126</v>
      </c>
      <c r="N398" s="231">
        <v>2.8389000000000002</v>
      </c>
      <c r="O398" s="231">
        <v>1.6911</v>
      </c>
      <c r="P398" s="231">
        <v>0</v>
      </c>
    </row>
    <row r="399" spans="1:16" ht="15">
      <c r="A399" s="247">
        <v>56</v>
      </c>
      <c r="B399" s="231">
        <v>0</v>
      </c>
      <c r="C399" s="231">
        <v>0</v>
      </c>
      <c r="D399" s="231">
        <v>4.9207000000000001</v>
      </c>
      <c r="E399" s="231">
        <v>1.5138</v>
      </c>
      <c r="F399" s="231">
        <v>5.6711999999999998</v>
      </c>
      <c r="G399" s="231">
        <v>1.5176000000000001</v>
      </c>
      <c r="H399" s="231">
        <v>3.5552999999999999</v>
      </c>
      <c r="I399" s="231">
        <v>1.4391</v>
      </c>
      <c r="J399" s="231">
        <v>3.3151000000000002</v>
      </c>
      <c r="K399" s="231">
        <v>1.5133000000000001</v>
      </c>
      <c r="L399" s="231">
        <v>3.3102999999999998</v>
      </c>
      <c r="M399" s="231">
        <v>2.0865</v>
      </c>
      <c r="N399" s="231">
        <v>2.7736000000000001</v>
      </c>
      <c r="O399" s="231">
        <v>1.6755</v>
      </c>
      <c r="P399" s="231">
        <v>0</v>
      </c>
    </row>
    <row r="400" spans="1:16" ht="15">
      <c r="A400" s="247">
        <v>57</v>
      </c>
      <c r="B400" s="231">
        <v>0</v>
      </c>
      <c r="C400" s="231">
        <v>0</v>
      </c>
      <c r="D400" s="231">
        <v>4.9687000000000001</v>
      </c>
      <c r="E400" s="231">
        <v>1.4992000000000001</v>
      </c>
      <c r="F400" s="231">
        <v>5.4688999999999997</v>
      </c>
      <c r="G400" s="231">
        <v>1.5028999999999999</v>
      </c>
      <c r="H400" s="231">
        <v>3.4565999999999999</v>
      </c>
      <c r="I400" s="231">
        <v>1.4323999999999999</v>
      </c>
      <c r="J400" s="231">
        <v>3.2477</v>
      </c>
      <c r="K400" s="231">
        <v>1.4996</v>
      </c>
      <c r="L400" s="231">
        <v>3.2115</v>
      </c>
      <c r="M400" s="231">
        <v>2.0602999999999998</v>
      </c>
      <c r="N400" s="231">
        <v>2.7082999999999999</v>
      </c>
      <c r="O400" s="231">
        <v>1.6598999999999999</v>
      </c>
      <c r="P400" s="231">
        <v>0</v>
      </c>
    </row>
    <row r="401" spans="1:16" ht="15">
      <c r="A401" s="247">
        <v>58</v>
      </c>
      <c r="B401" s="231">
        <v>0</v>
      </c>
      <c r="C401" s="231">
        <v>0</v>
      </c>
      <c r="D401" s="231">
        <v>5.0167000000000002</v>
      </c>
      <c r="E401" s="231">
        <v>1.4846999999999999</v>
      </c>
      <c r="F401" s="231">
        <v>5.2667000000000002</v>
      </c>
      <c r="G401" s="231">
        <v>1.4882</v>
      </c>
      <c r="H401" s="231">
        <v>3.3580000000000001</v>
      </c>
      <c r="I401" s="231">
        <v>1.4257</v>
      </c>
      <c r="J401" s="231">
        <v>3.1802999999999999</v>
      </c>
      <c r="K401" s="231">
        <v>1.4858</v>
      </c>
      <c r="L401" s="231">
        <v>3.1128</v>
      </c>
      <c r="M401" s="231">
        <v>2.0341999999999998</v>
      </c>
      <c r="N401" s="231">
        <v>2.6429999999999998</v>
      </c>
      <c r="O401" s="231">
        <v>1.6443000000000001</v>
      </c>
      <c r="P401" s="231">
        <v>0</v>
      </c>
    </row>
    <row r="402" spans="1:16" ht="15">
      <c r="A402" s="247">
        <v>59</v>
      </c>
      <c r="B402" s="231">
        <v>0</v>
      </c>
      <c r="C402" s="231">
        <v>0</v>
      </c>
      <c r="D402" s="231">
        <v>5.0647000000000002</v>
      </c>
      <c r="E402" s="231">
        <v>1.4702</v>
      </c>
      <c r="F402" s="231">
        <v>5.0644</v>
      </c>
      <c r="G402" s="231">
        <v>1.4734</v>
      </c>
      <c r="H402" s="231">
        <v>3.2593999999999999</v>
      </c>
      <c r="I402" s="231">
        <v>1.4191</v>
      </c>
      <c r="J402" s="231">
        <v>3.1128999999999998</v>
      </c>
      <c r="K402" s="231">
        <v>1.4721</v>
      </c>
      <c r="L402" s="231">
        <v>3.0139999999999998</v>
      </c>
      <c r="M402" s="231">
        <v>2.0081000000000002</v>
      </c>
      <c r="N402" s="231">
        <v>2.5777000000000001</v>
      </c>
      <c r="O402" s="231">
        <v>1.6287</v>
      </c>
      <c r="P402" s="231">
        <v>0</v>
      </c>
    </row>
    <row r="403" spans="1:16" ht="15">
      <c r="A403" s="247">
        <v>60</v>
      </c>
      <c r="B403" s="231">
        <v>0</v>
      </c>
      <c r="C403" s="231">
        <v>0</v>
      </c>
      <c r="D403" s="231">
        <v>5.1127000000000002</v>
      </c>
      <c r="E403" s="231">
        <v>1.4556</v>
      </c>
      <c r="F403" s="231">
        <v>4.8621999999999996</v>
      </c>
      <c r="G403" s="231">
        <v>1.4587000000000001</v>
      </c>
      <c r="H403" s="231">
        <v>3.1608000000000001</v>
      </c>
      <c r="I403" s="231">
        <v>1.4124000000000001</v>
      </c>
      <c r="J403" s="231">
        <v>3.0455000000000001</v>
      </c>
      <c r="K403" s="231">
        <v>1.4583999999999999</v>
      </c>
      <c r="L403" s="231">
        <v>2.9152999999999998</v>
      </c>
      <c r="M403" s="231">
        <v>1.9819</v>
      </c>
      <c r="N403" s="231">
        <v>2.5124</v>
      </c>
      <c r="O403" s="231">
        <v>1.613</v>
      </c>
      <c r="P403" s="231">
        <v>0</v>
      </c>
    </row>
    <row r="404" spans="1:16">
      <c r="A404" s="80"/>
    </row>
    <row r="405" spans="1:16">
      <c r="A405" s="73" t="e">
        <v>#N/A</v>
      </c>
    </row>
    <row r="406" spans="1:16" s="225"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21.766400000000001</v>
      </c>
      <c r="E410" s="231">
        <v>8.3170000000000002</v>
      </c>
      <c r="F410" s="231">
        <v>28.892600000000002</v>
      </c>
      <c r="G410" s="231">
        <v>7.8182999999999998</v>
      </c>
      <c r="H410" s="231">
        <v>32.552199999999999</v>
      </c>
      <c r="I410" s="231">
        <v>7.7262000000000004</v>
      </c>
      <c r="J410" s="231">
        <v>31.144500000000001</v>
      </c>
      <c r="K410" s="231">
        <v>7.8162000000000003</v>
      </c>
      <c r="L410" s="231">
        <v>21.276900000000001</v>
      </c>
      <c r="M410" s="231">
        <v>15.4678</v>
      </c>
      <c r="N410" s="231">
        <v>0</v>
      </c>
      <c r="O410" s="231">
        <v>0</v>
      </c>
      <c r="P410" s="231">
        <v>0</v>
      </c>
    </row>
    <row r="411" spans="1:16" ht="15">
      <c r="A411" s="247">
        <v>1</v>
      </c>
      <c r="B411" s="231">
        <v>0</v>
      </c>
      <c r="C411" s="231">
        <v>0</v>
      </c>
      <c r="D411" s="231">
        <v>19.347899999999999</v>
      </c>
      <c r="E411" s="231">
        <v>7.3929</v>
      </c>
      <c r="F411" s="231">
        <v>25.682300000000001</v>
      </c>
      <c r="G411" s="231">
        <v>6.9496000000000002</v>
      </c>
      <c r="H411" s="231">
        <v>28.935300000000002</v>
      </c>
      <c r="I411" s="231">
        <v>6.8677000000000001</v>
      </c>
      <c r="J411" s="231">
        <v>27.684000000000001</v>
      </c>
      <c r="K411" s="231">
        <v>6.9477000000000002</v>
      </c>
      <c r="L411" s="231">
        <v>18.912800000000001</v>
      </c>
      <c r="M411" s="231">
        <v>13.7491</v>
      </c>
      <c r="N411" s="231">
        <v>0</v>
      </c>
      <c r="O411" s="231">
        <v>0</v>
      </c>
      <c r="P411" s="231">
        <v>0</v>
      </c>
    </row>
    <row r="412" spans="1:16" ht="15">
      <c r="A412" s="247">
        <v>2</v>
      </c>
      <c r="B412" s="231">
        <v>0</v>
      </c>
      <c r="C412" s="231">
        <v>0</v>
      </c>
      <c r="D412" s="231">
        <v>16.929400000000001</v>
      </c>
      <c r="E412" s="231">
        <v>6.4687999999999999</v>
      </c>
      <c r="F412" s="231">
        <v>22.472000000000001</v>
      </c>
      <c r="G412" s="231">
        <v>6.0808999999999997</v>
      </c>
      <c r="H412" s="231">
        <v>25.3184</v>
      </c>
      <c r="I412" s="231">
        <v>6.0092999999999996</v>
      </c>
      <c r="J412" s="231">
        <v>24.223500000000001</v>
      </c>
      <c r="K412" s="231">
        <v>6.0792000000000002</v>
      </c>
      <c r="L412" s="231">
        <v>16.5487</v>
      </c>
      <c r="M412" s="231">
        <v>12.0305</v>
      </c>
      <c r="N412" s="231">
        <v>0</v>
      </c>
      <c r="O412" s="231">
        <v>0</v>
      </c>
      <c r="P412" s="231">
        <v>0</v>
      </c>
    </row>
    <row r="413" spans="1:16" ht="15">
      <c r="A413" s="247">
        <v>3</v>
      </c>
      <c r="B413" s="231">
        <v>0</v>
      </c>
      <c r="C413" s="231">
        <v>0</v>
      </c>
      <c r="D413" s="231">
        <v>14.510899999999999</v>
      </c>
      <c r="E413" s="231">
        <v>5.5446999999999997</v>
      </c>
      <c r="F413" s="231">
        <v>19.261700000000001</v>
      </c>
      <c r="G413" s="231">
        <v>5.2122000000000002</v>
      </c>
      <c r="H413" s="231">
        <v>21.701499999999999</v>
      </c>
      <c r="I413" s="231">
        <v>5.1508000000000003</v>
      </c>
      <c r="J413" s="231">
        <v>20.763000000000002</v>
      </c>
      <c r="K413" s="231">
        <v>5.2107999999999999</v>
      </c>
      <c r="L413" s="231">
        <v>14.1846</v>
      </c>
      <c r="M413" s="231">
        <v>10.3118</v>
      </c>
      <c r="N413" s="231">
        <v>0</v>
      </c>
      <c r="O413" s="231">
        <v>0</v>
      </c>
      <c r="P413" s="231">
        <v>0</v>
      </c>
    </row>
    <row r="414" spans="1:16" ht="15">
      <c r="A414" s="247">
        <v>4</v>
      </c>
      <c r="B414" s="231">
        <v>0</v>
      </c>
      <c r="C414" s="231">
        <v>0</v>
      </c>
      <c r="D414" s="231">
        <v>12.0924</v>
      </c>
      <c r="E414" s="231">
        <v>4.6205999999999996</v>
      </c>
      <c r="F414" s="231">
        <v>16.051400000000001</v>
      </c>
      <c r="G414" s="231">
        <v>4.3434999999999997</v>
      </c>
      <c r="H414" s="231">
        <v>18.084599999999998</v>
      </c>
      <c r="I414" s="231">
        <v>4.2923</v>
      </c>
      <c r="J414" s="231">
        <v>17.302499999999998</v>
      </c>
      <c r="K414" s="231">
        <v>4.3422999999999998</v>
      </c>
      <c r="L414" s="231">
        <v>11.820499999999999</v>
      </c>
      <c r="M414" s="231">
        <v>8.5931999999999995</v>
      </c>
      <c r="N414" s="231">
        <v>0</v>
      </c>
      <c r="O414" s="231">
        <v>0</v>
      </c>
      <c r="P414" s="231">
        <v>0</v>
      </c>
    </row>
    <row r="415" spans="1:16" ht="15">
      <c r="A415" s="247">
        <v>5</v>
      </c>
      <c r="B415" s="231">
        <v>0</v>
      </c>
      <c r="C415" s="231">
        <v>0</v>
      </c>
      <c r="D415" s="231">
        <v>9.6738999999999997</v>
      </c>
      <c r="E415" s="231">
        <v>3.6964000000000001</v>
      </c>
      <c r="F415" s="231">
        <v>12.841100000000001</v>
      </c>
      <c r="G415" s="231">
        <v>3.4748000000000001</v>
      </c>
      <c r="H415" s="231">
        <v>14.467599999999999</v>
      </c>
      <c r="I415" s="231">
        <v>3.4339</v>
      </c>
      <c r="J415" s="231">
        <v>13.842000000000001</v>
      </c>
      <c r="K415" s="231">
        <v>3.4738000000000002</v>
      </c>
      <c r="L415" s="231">
        <v>9.4564000000000004</v>
      </c>
      <c r="M415" s="231">
        <v>6.8746</v>
      </c>
      <c r="N415" s="231">
        <v>0</v>
      </c>
      <c r="O415" s="231">
        <v>0</v>
      </c>
      <c r="P415" s="231">
        <v>0</v>
      </c>
    </row>
    <row r="416" spans="1:16" ht="15">
      <c r="A416" s="247">
        <v>6</v>
      </c>
      <c r="B416" s="231">
        <v>0</v>
      </c>
      <c r="C416" s="231">
        <v>0</v>
      </c>
      <c r="D416" s="231">
        <v>7.2554999999999996</v>
      </c>
      <c r="E416" s="231">
        <v>2.7723</v>
      </c>
      <c r="F416" s="231">
        <v>9.6309000000000005</v>
      </c>
      <c r="G416" s="231">
        <v>2.6061000000000001</v>
      </c>
      <c r="H416" s="231">
        <v>10.8507</v>
      </c>
      <c r="I416" s="231">
        <v>2.5754000000000001</v>
      </c>
      <c r="J416" s="231">
        <v>10.381500000000001</v>
      </c>
      <c r="K416" s="231">
        <v>2.6053999999999999</v>
      </c>
      <c r="L416" s="231">
        <v>7.0922999999999998</v>
      </c>
      <c r="M416" s="231">
        <v>5.1558999999999999</v>
      </c>
      <c r="N416" s="231">
        <v>0</v>
      </c>
      <c r="O416" s="231">
        <v>0</v>
      </c>
      <c r="P416" s="231">
        <v>0</v>
      </c>
    </row>
    <row r="417" spans="1:16" ht="15">
      <c r="A417" s="247">
        <v>7</v>
      </c>
      <c r="B417" s="231">
        <v>0</v>
      </c>
      <c r="C417" s="231">
        <v>0</v>
      </c>
      <c r="D417" s="231">
        <v>7.0545</v>
      </c>
      <c r="E417" s="231">
        <v>2.6953</v>
      </c>
      <c r="F417" s="231">
        <v>9.2166999999999994</v>
      </c>
      <c r="G417" s="231">
        <v>2.5337000000000001</v>
      </c>
      <c r="H417" s="231">
        <v>10.403</v>
      </c>
      <c r="I417" s="231">
        <v>2.5038999999999998</v>
      </c>
      <c r="J417" s="231">
        <v>10.1113</v>
      </c>
      <c r="K417" s="231">
        <v>2.5329999999999999</v>
      </c>
      <c r="L417" s="231">
        <v>7.03</v>
      </c>
      <c r="M417" s="231">
        <v>5.0126999999999997</v>
      </c>
      <c r="N417" s="231">
        <v>0</v>
      </c>
      <c r="O417" s="231">
        <v>0</v>
      </c>
      <c r="P417" s="231">
        <v>0</v>
      </c>
    </row>
    <row r="418" spans="1:16" ht="15">
      <c r="A418" s="247">
        <v>8</v>
      </c>
      <c r="B418" s="231">
        <v>0</v>
      </c>
      <c r="C418" s="231">
        <v>0</v>
      </c>
      <c r="D418" s="231">
        <v>6.8536000000000001</v>
      </c>
      <c r="E418" s="231">
        <v>2.6183000000000001</v>
      </c>
      <c r="F418" s="231">
        <v>8.8025000000000002</v>
      </c>
      <c r="G418" s="231">
        <v>2.4613</v>
      </c>
      <c r="H418" s="231">
        <v>9.9552999999999994</v>
      </c>
      <c r="I418" s="231">
        <v>2.4323000000000001</v>
      </c>
      <c r="J418" s="231">
        <v>9.8411000000000008</v>
      </c>
      <c r="K418" s="231">
        <v>2.4605999999999999</v>
      </c>
      <c r="L418" s="231">
        <v>6.9678000000000004</v>
      </c>
      <c r="M418" s="231">
        <v>4.8695000000000004</v>
      </c>
      <c r="N418" s="231">
        <v>0</v>
      </c>
      <c r="O418" s="231">
        <v>0</v>
      </c>
      <c r="P418" s="231">
        <v>0</v>
      </c>
    </row>
    <row r="419" spans="1:16" ht="15">
      <c r="A419" s="247">
        <v>9</v>
      </c>
      <c r="B419" s="231">
        <v>0</v>
      </c>
      <c r="C419" s="231">
        <v>0</v>
      </c>
      <c r="D419" s="231">
        <v>6.6525999999999996</v>
      </c>
      <c r="E419" s="231">
        <v>2.5413000000000001</v>
      </c>
      <c r="F419" s="231">
        <v>8.3882999999999992</v>
      </c>
      <c r="G419" s="231">
        <v>2.3889</v>
      </c>
      <c r="H419" s="231">
        <v>9.5075000000000003</v>
      </c>
      <c r="I419" s="231">
        <v>2.3607999999999998</v>
      </c>
      <c r="J419" s="231">
        <v>9.5709</v>
      </c>
      <c r="K419" s="231">
        <v>2.3883000000000001</v>
      </c>
      <c r="L419" s="231">
        <v>6.9055</v>
      </c>
      <c r="M419" s="231">
        <v>4.7263000000000002</v>
      </c>
      <c r="N419" s="231">
        <v>0</v>
      </c>
      <c r="O419" s="231">
        <v>0</v>
      </c>
      <c r="P419" s="231">
        <v>0</v>
      </c>
    </row>
    <row r="420" spans="1:16" ht="15">
      <c r="A420" s="247">
        <v>10</v>
      </c>
      <c r="B420" s="231">
        <v>0</v>
      </c>
      <c r="C420" s="231">
        <v>0</v>
      </c>
      <c r="D420" s="231">
        <v>6.4516999999999998</v>
      </c>
      <c r="E420" s="231">
        <v>2.4643000000000002</v>
      </c>
      <c r="F420" s="231">
        <v>7.9741</v>
      </c>
      <c r="G420" s="231">
        <v>2.3165</v>
      </c>
      <c r="H420" s="231">
        <v>9.0597999999999992</v>
      </c>
      <c r="I420" s="231">
        <v>2.2892000000000001</v>
      </c>
      <c r="J420" s="231">
        <v>9.3007000000000009</v>
      </c>
      <c r="K420" s="231">
        <v>2.3159000000000001</v>
      </c>
      <c r="L420" s="231">
        <v>6.8433000000000002</v>
      </c>
      <c r="M420" s="231">
        <v>4.5830000000000002</v>
      </c>
      <c r="N420" s="231">
        <v>0</v>
      </c>
      <c r="O420" s="231">
        <v>0</v>
      </c>
      <c r="P420" s="231">
        <v>0</v>
      </c>
    </row>
    <row r="421" spans="1:16" ht="15">
      <c r="A421" s="247">
        <v>11</v>
      </c>
      <c r="B421" s="231">
        <v>0</v>
      </c>
      <c r="C421" s="231">
        <v>0</v>
      </c>
      <c r="D421" s="231">
        <v>6.2507000000000001</v>
      </c>
      <c r="E421" s="231">
        <v>2.3873000000000002</v>
      </c>
      <c r="F421" s="231">
        <v>7.56</v>
      </c>
      <c r="G421" s="231">
        <v>2.2441</v>
      </c>
      <c r="H421" s="231">
        <v>8.6120999999999999</v>
      </c>
      <c r="I421" s="231">
        <v>2.2176999999999998</v>
      </c>
      <c r="J421" s="231">
        <v>9.0305</v>
      </c>
      <c r="K421" s="231">
        <v>2.2435</v>
      </c>
      <c r="L421" s="231">
        <v>6.7809999999999997</v>
      </c>
      <c r="M421" s="231">
        <v>4.4398</v>
      </c>
      <c r="N421" s="231">
        <v>0</v>
      </c>
      <c r="O421" s="231">
        <v>0</v>
      </c>
      <c r="P421" s="231">
        <v>0</v>
      </c>
    </row>
    <row r="422" spans="1:16" ht="15">
      <c r="A422" s="247">
        <v>12</v>
      </c>
      <c r="B422" s="231">
        <v>0</v>
      </c>
      <c r="C422" s="231">
        <v>0</v>
      </c>
      <c r="D422" s="231">
        <v>6.0498000000000003</v>
      </c>
      <c r="E422" s="231">
        <v>2.3102999999999998</v>
      </c>
      <c r="F422" s="231">
        <v>7.1458000000000004</v>
      </c>
      <c r="G422" s="231">
        <v>2.1717</v>
      </c>
      <c r="H422" s="231">
        <v>8.1643000000000008</v>
      </c>
      <c r="I422" s="231">
        <v>2.1461999999999999</v>
      </c>
      <c r="J422" s="231">
        <v>8.7603000000000009</v>
      </c>
      <c r="K422" s="231">
        <v>2.1711999999999998</v>
      </c>
      <c r="L422" s="231">
        <v>6.7187999999999999</v>
      </c>
      <c r="M422" s="231">
        <v>4.2965999999999998</v>
      </c>
      <c r="N422" s="231">
        <v>0</v>
      </c>
      <c r="O422" s="231">
        <v>0</v>
      </c>
      <c r="P422" s="231">
        <v>0</v>
      </c>
    </row>
    <row r="423" spans="1:16" ht="15">
      <c r="A423" s="247">
        <v>13</v>
      </c>
      <c r="B423" s="231">
        <v>0</v>
      </c>
      <c r="C423" s="231">
        <v>0</v>
      </c>
      <c r="D423" s="231">
        <v>5.8487999999999998</v>
      </c>
      <c r="E423" s="231">
        <v>2.2332999999999998</v>
      </c>
      <c r="F423" s="231">
        <v>6.7316000000000003</v>
      </c>
      <c r="G423" s="231">
        <v>2.0994000000000002</v>
      </c>
      <c r="H423" s="231">
        <v>7.7165999999999997</v>
      </c>
      <c r="I423" s="231">
        <v>2.0746000000000002</v>
      </c>
      <c r="J423" s="231">
        <v>8.4901</v>
      </c>
      <c r="K423" s="231">
        <v>2.0988000000000002</v>
      </c>
      <c r="L423" s="231">
        <v>6.6565000000000003</v>
      </c>
      <c r="M423" s="231">
        <v>4.1534000000000004</v>
      </c>
      <c r="N423" s="231">
        <v>0</v>
      </c>
      <c r="O423" s="231">
        <v>0</v>
      </c>
      <c r="P423" s="231">
        <v>0</v>
      </c>
    </row>
    <row r="424" spans="1:16" ht="15">
      <c r="A424" s="247">
        <v>14</v>
      </c>
      <c r="B424" s="231">
        <v>0</v>
      </c>
      <c r="C424" s="231">
        <v>0</v>
      </c>
      <c r="D424" s="231">
        <v>5.6478999999999999</v>
      </c>
      <c r="E424" s="231">
        <v>2.1562999999999999</v>
      </c>
      <c r="F424" s="231">
        <v>6.3174000000000001</v>
      </c>
      <c r="G424" s="231">
        <v>2.0270000000000001</v>
      </c>
      <c r="H424" s="231">
        <v>7.2689000000000004</v>
      </c>
      <c r="I424" s="231">
        <v>2.0030999999999999</v>
      </c>
      <c r="J424" s="231">
        <v>8.2199000000000009</v>
      </c>
      <c r="K424" s="231">
        <v>2.0264000000000002</v>
      </c>
      <c r="L424" s="231">
        <v>6.5942999999999996</v>
      </c>
      <c r="M424" s="231">
        <v>4.0102000000000002</v>
      </c>
      <c r="N424" s="231">
        <v>0</v>
      </c>
      <c r="O424" s="231">
        <v>0</v>
      </c>
      <c r="P424" s="231">
        <v>0</v>
      </c>
    </row>
    <row r="425" spans="1:16" ht="15">
      <c r="A425" s="247">
        <v>15</v>
      </c>
      <c r="B425" s="231">
        <v>0</v>
      </c>
      <c r="C425" s="231">
        <v>0</v>
      </c>
      <c r="D425" s="231">
        <v>5.4469000000000003</v>
      </c>
      <c r="E425" s="231">
        <v>2.0792000000000002</v>
      </c>
      <c r="F425" s="231">
        <v>5.9032</v>
      </c>
      <c r="G425" s="231">
        <v>1.9545999999999999</v>
      </c>
      <c r="H425" s="231">
        <v>6.8212000000000002</v>
      </c>
      <c r="I425" s="231">
        <v>1.9316</v>
      </c>
      <c r="J425" s="231">
        <v>7.9497</v>
      </c>
      <c r="K425" s="231">
        <v>1.954</v>
      </c>
      <c r="L425" s="231">
        <v>6.532</v>
      </c>
      <c r="M425" s="231">
        <v>3.8668999999999998</v>
      </c>
      <c r="N425" s="231">
        <v>0</v>
      </c>
      <c r="O425" s="231">
        <v>0</v>
      </c>
      <c r="P425" s="231">
        <v>0</v>
      </c>
    </row>
    <row r="426" spans="1:16" ht="15">
      <c r="A426" s="247">
        <v>16</v>
      </c>
      <c r="B426" s="231">
        <v>0</v>
      </c>
      <c r="C426" s="231">
        <v>0</v>
      </c>
      <c r="D426" s="231">
        <v>5.2460000000000004</v>
      </c>
      <c r="E426" s="231">
        <v>2.0022000000000002</v>
      </c>
      <c r="F426" s="231">
        <v>5.4890999999999996</v>
      </c>
      <c r="G426" s="231">
        <v>1.8822000000000001</v>
      </c>
      <c r="H426" s="231">
        <v>6.3734000000000002</v>
      </c>
      <c r="I426" s="231">
        <v>1.86</v>
      </c>
      <c r="J426" s="231">
        <v>7.6795</v>
      </c>
      <c r="K426" s="231">
        <v>1.8816999999999999</v>
      </c>
      <c r="L426" s="231">
        <v>6.4696999999999996</v>
      </c>
      <c r="M426" s="231">
        <v>3.7237</v>
      </c>
      <c r="N426" s="231">
        <v>0</v>
      </c>
      <c r="O426" s="231">
        <v>0</v>
      </c>
      <c r="P426" s="231">
        <v>0</v>
      </c>
    </row>
    <row r="427" spans="1:16" ht="15">
      <c r="A427" s="247">
        <v>17</v>
      </c>
      <c r="B427" s="231">
        <v>0</v>
      </c>
      <c r="C427" s="231">
        <v>0</v>
      </c>
      <c r="D427" s="231">
        <v>5.0449999999999999</v>
      </c>
      <c r="E427" s="231">
        <v>1.9252</v>
      </c>
      <c r="F427" s="231">
        <v>5.0749000000000004</v>
      </c>
      <c r="G427" s="231">
        <v>1.8098000000000001</v>
      </c>
      <c r="H427" s="231">
        <v>5.9257</v>
      </c>
      <c r="I427" s="231">
        <v>1.7885</v>
      </c>
      <c r="J427" s="231">
        <v>7.4093</v>
      </c>
      <c r="K427" s="231">
        <v>1.8092999999999999</v>
      </c>
      <c r="L427" s="231">
        <v>6.4074999999999998</v>
      </c>
      <c r="M427" s="231">
        <v>3.5804999999999998</v>
      </c>
      <c r="N427" s="231">
        <v>0</v>
      </c>
      <c r="O427" s="231">
        <v>0</v>
      </c>
      <c r="P427" s="231">
        <v>0</v>
      </c>
    </row>
    <row r="428" spans="1:16" ht="15">
      <c r="A428" s="247">
        <v>18</v>
      </c>
      <c r="B428" s="231">
        <v>0</v>
      </c>
      <c r="C428" s="231">
        <v>0</v>
      </c>
      <c r="D428" s="231">
        <v>4.8441000000000001</v>
      </c>
      <c r="E428" s="231">
        <v>1.8482000000000001</v>
      </c>
      <c r="F428" s="231">
        <v>4.6607000000000003</v>
      </c>
      <c r="G428" s="231">
        <v>1.7374000000000001</v>
      </c>
      <c r="H428" s="231">
        <v>5.4779999999999998</v>
      </c>
      <c r="I428" s="231">
        <v>1.7169000000000001</v>
      </c>
      <c r="J428" s="231">
        <v>7.1391</v>
      </c>
      <c r="K428" s="231">
        <v>1.7369000000000001</v>
      </c>
      <c r="L428" s="231">
        <v>6.3452000000000002</v>
      </c>
      <c r="M428" s="231">
        <v>3.4373</v>
      </c>
      <c r="N428" s="231">
        <v>7.2782</v>
      </c>
      <c r="O428" s="231">
        <v>3.2397</v>
      </c>
      <c r="P428" s="231">
        <v>0</v>
      </c>
    </row>
    <row r="429" spans="1:16" ht="15">
      <c r="A429" s="247">
        <v>19</v>
      </c>
      <c r="B429" s="231">
        <v>0</v>
      </c>
      <c r="C429" s="231">
        <v>0</v>
      </c>
      <c r="D429" s="231">
        <v>5.1798999999999999</v>
      </c>
      <c r="E429" s="231">
        <v>1.8466</v>
      </c>
      <c r="F429" s="231">
        <v>4.6707999999999998</v>
      </c>
      <c r="G429" s="231">
        <v>1.7363</v>
      </c>
      <c r="H429" s="231">
        <v>5.3827999999999996</v>
      </c>
      <c r="I429" s="231">
        <v>1.7142999999999999</v>
      </c>
      <c r="J429" s="231">
        <v>6.9147999999999996</v>
      </c>
      <c r="K429" s="231">
        <v>1.7342</v>
      </c>
      <c r="L429" s="231">
        <v>6.1722999999999999</v>
      </c>
      <c r="M429" s="231">
        <v>3.3795999999999999</v>
      </c>
      <c r="N429" s="231">
        <v>7.0759999999999996</v>
      </c>
      <c r="O429" s="231">
        <v>3.1497000000000002</v>
      </c>
      <c r="P429" s="231">
        <v>0</v>
      </c>
    </row>
    <row r="430" spans="1:16" ht="15">
      <c r="A430" s="247">
        <v>20</v>
      </c>
      <c r="B430" s="231">
        <v>0</v>
      </c>
      <c r="C430" s="231">
        <v>0</v>
      </c>
      <c r="D430" s="231">
        <v>5.5156999999999998</v>
      </c>
      <c r="E430" s="231">
        <v>1.8449</v>
      </c>
      <c r="F430" s="231">
        <v>4.6809000000000003</v>
      </c>
      <c r="G430" s="231">
        <v>1.7352000000000001</v>
      </c>
      <c r="H430" s="231">
        <v>5.2874999999999996</v>
      </c>
      <c r="I430" s="231">
        <v>1.7117</v>
      </c>
      <c r="J430" s="231">
        <v>6.6905000000000001</v>
      </c>
      <c r="K430" s="231">
        <v>1.7314000000000001</v>
      </c>
      <c r="L430" s="231">
        <v>5.9992999999999999</v>
      </c>
      <c r="M430" s="231">
        <v>3.3218999999999999</v>
      </c>
      <c r="N430" s="231">
        <v>6.8738000000000001</v>
      </c>
      <c r="O430" s="231">
        <v>3.0596999999999999</v>
      </c>
      <c r="P430" s="231">
        <v>0</v>
      </c>
    </row>
    <row r="431" spans="1:16" ht="15">
      <c r="A431" s="247">
        <v>21</v>
      </c>
      <c r="B431" s="231">
        <v>0</v>
      </c>
      <c r="C431" s="231">
        <v>0</v>
      </c>
      <c r="D431" s="231">
        <v>6.4366000000000003</v>
      </c>
      <c r="E431" s="231">
        <v>1.9261999999999999</v>
      </c>
      <c r="F431" s="231">
        <v>5.1600999999999999</v>
      </c>
      <c r="G431" s="231">
        <v>1.8121</v>
      </c>
      <c r="H431" s="231">
        <v>5.7115999999999998</v>
      </c>
      <c r="I431" s="231">
        <v>1.7861</v>
      </c>
      <c r="J431" s="231">
        <v>7.1127000000000002</v>
      </c>
      <c r="K431" s="231">
        <v>1.8065</v>
      </c>
      <c r="L431" s="231">
        <v>6.4089</v>
      </c>
      <c r="M431" s="231">
        <v>3.4112</v>
      </c>
      <c r="N431" s="231">
        <v>7.3388</v>
      </c>
      <c r="O431" s="231">
        <v>3.1032999999999999</v>
      </c>
      <c r="P431" s="231">
        <v>0</v>
      </c>
    </row>
    <row r="432" spans="1:16" ht="15">
      <c r="A432" s="247">
        <v>22</v>
      </c>
      <c r="B432" s="231">
        <v>0</v>
      </c>
      <c r="C432" s="231">
        <v>0</v>
      </c>
      <c r="D432" s="231">
        <v>6.806</v>
      </c>
      <c r="E432" s="231">
        <v>1.9245000000000001</v>
      </c>
      <c r="F432" s="231">
        <v>5.1711999999999998</v>
      </c>
      <c r="G432" s="231">
        <v>1.8109999999999999</v>
      </c>
      <c r="H432" s="231">
        <v>5.6069000000000004</v>
      </c>
      <c r="I432" s="231">
        <v>1.7833000000000001</v>
      </c>
      <c r="J432" s="231">
        <v>6.8658999999999999</v>
      </c>
      <c r="K432" s="231">
        <v>1.8036000000000001</v>
      </c>
      <c r="L432" s="231">
        <v>6.2187000000000001</v>
      </c>
      <c r="M432" s="231">
        <v>3.3509000000000002</v>
      </c>
      <c r="N432" s="231">
        <v>7.1163999999999996</v>
      </c>
      <c r="O432" s="231">
        <v>3.0093000000000001</v>
      </c>
      <c r="P432" s="231">
        <v>0</v>
      </c>
    </row>
    <row r="433" spans="1:16" ht="15">
      <c r="A433" s="247">
        <v>23</v>
      </c>
      <c r="B433" s="231">
        <v>0</v>
      </c>
      <c r="C433" s="231">
        <v>0</v>
      </c>
      <c r="D433" s="231">
        <v>7.1753</v>
      </c>
      <c r="E433" s="231">
        <v>1.9228000000000001</v>
      </c>
      <c r="F433" s="231">
        <v>5.1822999999999997</v>
      </c>
      <c r="G433" s="231">
        <v>1.8098000000000001</v>
      </c>
      <c r="H433" s="231">
        <v>5.5021000000000004</v>
      </c>
      <c r="I433" s="231">
        <v>1.7806</v>
      </c>
      <c r="J433" s="231">
        <v>6.6192000000000002</v>
      </c>
      <c r="K433" s="231">
        <v>1.8008</v>
      </c>
      <c r="L433" s="231">
        <v>6.0284000000000004</v>
      </c>
      <c r="M433" s="231">
        <v>3.2906</v>
      </c>
      <c r="N433" s="231">
        <v>6.8940000000000001</v>
      </c>
      <c r="O433" s="231">
        <v>2.9152999999999998</v>
      </c>
      <c r="P433" s="231">
        <v>0</v>
      </c>
    </row>
    <row r="434" spans="1:16" ht="15">
      <c r="A434" s="247">
        <v>24</v>
      </c>
      <c r="B434" s="231">
        <v>0</v>
      </c>
      <c r="C434" s="231">
        <v>0</v>
      </c>
      <c r="D434" s="231">
        <v>7.5446999999999997</v>
      </c>
      <c r="E434" s="231">
        <v>1.9211</v>
      </c>
      <c r="F434" s="231">
        <v>5.1933999999999996</v>
      </c>
      <c r="G434" s="231">
        <v>1.8087</v>
      </c>
      <c r="H434" s="231">
        <v>5.3974000000000002</v>
      </c>
      <c r="I434" s="231">
        <v>1.7779</v>
      </c>
      <c r="J434" s="231">
        <v>6.3723999999999998</v>
      </c>
      <c r="K434" s="231">
        <v>1.7979000000000001</v>
      </c>
      <c r="L434" s="231">
        <v>5.8380999999999998</v>
      </c>
      <c r="M434" s="231">
        <v>3.2303999999999999</v>
      </c>
      <c r="N434" s="231">
        <v>6.6717000000000004</v>
      </c>
      <c r="O434" s="231">
        <v>2.8212000000000002</v>
      </c>
      <c r="P434" s="231">
        <v>0</v>
      </c>
    </row>
    <row r="435" spans="1:16" ht="15">
      <c r="A435" s="247">
        <v>25</v>
      </c>
      <c r="B435" s="231">
        <v>0</v>
      </c>
      <c r="C435" s="231">
        <v>0</v>
      </c>
      <c r="D435" s="231">
        <v>7.9141000000000004</v>
      </c>
      <c r="E435" s="231">
        <v>1.9194</v>
      </c>
      <c r="F435" s="231">
        <v>5.2046000000000001</v>
      </c>
      <c r="G435" s="231">
        <v>1.8075000000000001</v>
      </c>
      <c r="H435" s="231">
        <v>5.2927</v>
      </c>
      <c r="I435" s="231">
        <v>1.7751999999999999</v>
      </c>
      <c r="J435" s="231">
        <v>6.1256000000000004</v>
      </c>
      <c r="K435" s="231">
        <v>1.7949999999999999</v>
      </c>
      <c r="L435" s="231">
        <v>5.6478000000000002</v>
      </c>
      <c r="M435" s="231">
        <v>3.1701000000000001</v>
      </c>
      <c r="N435" s="231">
        <v>6.4493</v>
      </c>
      <c r="O435" s="231">
        <v>2.7271999999999998</v>
      </c>
      <c r="P435" s="231">
        <v>0</v>
      </c>
    </row>
    <row r="436" spans="1:16" ht="15">
      <c r="A436" s="247">
        <v>26</v>
      </c>
      <c r="B436" s="231">
        <v>0</v>
      </c>
      <c r="C436" s="231">
        <v>0</v>
      </c>
      <c r="D436" s="231">
        <v>8.2834000000000003</v>
      </c>
      <c r="E436" s="231">
        <v>1.9177</v>
      </c>
      <c r="F436" s="231">
        <v>5.2157</v>
      </c>
      <c r="G436" s="231">
        <v>1.8064</v>
      </c>
      <c r="H436" s="231">
        <v>5.1879</v>
      </c>
      <c r="I436" s="231">
        <v>1.7725</v>
      </c>
      <c r="J436" s="231">
        <v>5.8788</v>
      </c>
      <c r="K436" s="231">
        <v>1.7922</v>
      </c>
      <c r="L436" s="231">
        <v>5.4574999999999996</v>
      </c>
      <c r="M436" s="231">
        <v>3.1097999999999999</v>
      </c>
      <c r="N436" s="231">
        <v>6.2268999999999997</v>
      </c>
      <c r="O436" s="231">
        <v>2.6331000000000002</v>
      </c>
      <c r="P436" s="231">
        <v>0</v>
      </c>
    </row>
    <row r="437" spans="1:16" ht="15">
      <c r="A437" s="247">
        <v>27</v>
      </c>
      <c r="B437" s="231">
        <v>0</v>
      </c>
      <c r="C437" s="231">
        <v>0</v>
      </c>
      <c r="D437" s="231">
        <v>8.6527999999999992</v>
      </c>
      <c r="E437" s="231">
        <v>1.9159999999999999</v>
      </c>
      <c r="F437" s="231">
        <v>5.2267999999999999</v>
      </c>
      <c r="G437" s="231">
        <v>1.8051999999999999</v>
      </c>
      <c r="H437" s="231">
        <v>5.0831999999999997</v>
      </c>
      <c r="I437" s="231">
        <v>1.7698</v>
      </c>
      <c r="J437" s="231">
        <v>5.6319999999999997</v>
      </c>
      <c r="K437" s="231">
        <v>1.7892999999999999</v>
      </c>
      <c r="L437" s="231">
        <v>5.2672999999999996</v>
      </c>
      <c r="M437" s="231">
        <v>3.0495999999999999</v>
      </c>
      <c r="N437" s="231">
        <v>6.0045000000000002</v>
      </c>
      <c r="O437" s="231">
        <v>2.5390999999999999</v>
      </c>
      <c r="P437" s="231">
        <v>0</v>
      </c>
    </row>
    <row r="438" spans="1:16" ht="15">
      <c r="A438" s="247">
        <v>28</v>
      </c>
      <c r="B438" s="231">
        <v>0</v>
      </c>
      <c r="C438" s="231">
        <v>0</v>
      </c>
      <c r="D438" s="231">
        <v>9.0221999999999998</v>
      </c>
      <c r="E438" s="231">
        <v>1.9141999999999999</v>
      </c>
      <c r="F438" s="231">
        <v>5.2378999999999998</v>
      </c>
      <c r="G438" s="231">
        <v>1.8041</v>
      </c>
      <c r="H438" s="231">
        <v>4.9785000000000004</v>
      </c>
      <c r="I438" s="231">
        <v>1.7670999999999999</v>
      </c>
      <c r="J438" s="231">
        <v>5.3853</v>
      </c>
      <c r="K438" s="231">
        <v>1.7864</v>
      </c>
      <c r="L438" s="231">
        <v>5.077</v>
      </c>
      <c r="M438" s="231">
        <v>2.9893000000000001</v>
      </c>
      <c r="N438" s="231">
        <v>5.7820999999999998</v>
      </c>
      <c r="O438" s="231">
        <v>2.4451000000000001</v>
      </c>
      <c r="P438" s="231">
        <v>0</v>
      </c>
    </row>
    <row r="439" spans="1:16" ht="15">
      <c r="A439" s="247">
        <v>29</v>
      </c>
      <c r="B439" s="231">
        <v>0</v>
      </c>
      <c r="C439" s="231">
        <v>0</v>
      </c>
      <c r="D439" s="231">
        <v>9.3916000000000004</v>
      </c>
      <c r="E439" s="231">
        <v>1.9125000000000001</v>
      </c>
      <c r="F439" s="231">
        <v>5.2489999999999997</v>
      </c>
      <c r="G439" s="231">
        <v>1.8028999999999999</v>
      </c>
      <c r="H439" s="231">
        <v>4.8738000000000001</v>
      </c>
      <c r="I439" s="231">
        <v>1.7643</v>
      </c>
      <c r="J439" s="231">
        <v>5.1384999999999996</v>
      </c>
      <c r="K439" s="231">
        <v>1.7836000000000001</v>
      </c>
      <c r="L439" s="231">
        <v>4.8867000000000003</v>
      </c>
      <c r="M439" s="231">
        <v>2.9289999999999998</v>
      </c>
      <c r="N439" s="231">
        <v>5.5597000000000003</v>
      </c>
      <c r="O439" s="231">
        <v>2.351</v>
      </c>
      <c r="P439" s="231">
        <v>0</v>
      </c>
    </row>
    <row r="440" spans="1:16" ht="15">
      <c r="A440" s="247">
        <v>30</v>
      </c>
      <c r="B440" s="231">
        <v>0</v>
      </c>
      <c r="C440" s="231">
        <v>0</v>
      </c>
      <c r="D440" s="231">
        <v>9.7608999999999995</v>
      </c>
      <c r="E440" s="231">
        <v>1.9108000000000001</v>
      </c>
      <c r="F440" s="231">
        <v>5.2601000000000004</v>
      </c>
      <c r="G440" s="231">
        <v>1.8018000000000001</v>
      </c>
      <c r="H440" s="231">
        <v>4.7690000000000001</v>
      </c>
      <c r="I440" s="231">
        <v>1.7616000000000001</v>
      </c>
      <c r="J440" s="231">
        <v>4.8917000000000002</v>
      </c>
      <c r="K440" s="231">
        <v>1.7806999999999999</v>
      </c>
      <c r="L440" s="231">
        <v>4.6963999999999997</v>
      </c>
      <c r="M440" s="231">
        <v>2.8687999999999998</v>
      </c>
      <c r="N440" s="231">
        <v>5.3372999999999999</v>
      </c>
      <c r="O440" s="231">
        <v>2.2570000000000001</v>
      </c>
      <c r="P440" s="231">
        <v>0</v>
      </c>
    </row>
    <row r="441" spans="1:16" ht="15">
      <c r="A441" s="247">
        <v>31</v>
      </c>
      <c r="B441" s="231">
        <v>0</v>
      </c>
      <c r="C441" s="231">
        <v>0</v>
      </c>
      <c r="D441" s="231">
        <v>9.2207000000000008</v>
      </c>
      <c r="E441" s="231">
        <v>1.9091</v>
      </c>
      <c r="F441" s="231">
        <v>5.1661000000000001</v>
      </c>
      <c r="G441" s="231">
        <v>1.8006</v>
      </c>
      <c r="H441" s="231">
        <v>4.7782</v>
      </c>
      <c r="I441" s="231">
        <v>1.746</v>
      </c>
      <c r="J441" s="231">
        <v>4.8015999999999996</v>
      </c>
      <c r="K441" s="231">
        <v>1.7764</v>
      </c>
      <c r="L441" s="231">
        <v>4.649</v>
      </c>
      <c r="M441" s="231">
        <v>2.8479000000000001</v>
      </c>
      <c r="N441" s="231">
        <v>5.2351999999999999</v>
      </c>
      <c r="O441" s="231">
        <v>2.2401</v>
      </c>
      <c r="P441" s="231">
        <v>0</v>
      </c>
    </row>
    <row r="442" spans="1:16" ht="15">
      <c r="A442" s="247">
        <v>32</v>
      </c>
      <c r="B442" s="231">
        <v>0</v>
      </c>
      <c r="C442" s="231">
        <v>0</v>
      </c>
      <c r="D442" s="231">
        <v>8.6805000000000003</v>
      </c>
      <c r="E442" s="231">
        <v>1.9074</v>
      </c>
      <c r="F442" s="231">
        <v>5.0720999999999998</v>
      </c>
      <c r="G442" s="231">
        <v>1.7995000000000001</v>
      </c>
      <c r="H442" s="231">
        <v>4.7873999999999999</v>
      </c>
      <c r="I442" s="231">
        <v>1.7303999999999999</v>
      </c>
      <c r="J442" s="231">
        <v>4.7114000000000003</v>
      </c>
      <c r="K442" s="231">
        <v>1.7721</v>
      </c>
      <c r="L442" s="231">
        <v>4.6014999999999997</v>
      </c>
      <c r="M442" s="231">
        <v>2.827</v>
      </c>
      <c r="N442" s="231">
        <v>5.133</v>
      </c>
      <c r="O442" s="231">
        <v>2.2233000000000001</v>
      </c>
      <c r="P442" s="231">
        <v>0</v>
      </c>
    </row>
    <row r="443" spans="1:16" ht="15">
      <c r="A443" s="247">
        <v>33</v>
      </c>
      <c r="B443" s="231">
        <v>0</v>
      </c>
      <c r="C443" s="231">
        <v>0</v>
      </c>
      <c r="D443" s="231">
        <v>8.3031000000000006</v>
      </c>
      <c r="E443" s="231">
        <v>1.9438</v>
      </c>
      <c r="F443" s="231">
        <v>5.0776000000000003</v>
      </c>
      <c r="G443" s="231">
        <v>1.8343</v>
      </c>
      <c r="H443" s="231">
        <v>4.8925999999999998</v>
      </c>
      <c r="I443" s="231">
        <v>1.7491000000000001</v>
      </c>
      <c r="J443" s="231">
        <v>4.7137000000000002</v>
      </c>
      <c r="K443" s="231">
        <v>1.8031999999999999</v>
      </c>
      <c r="L443" s="231">
        <v>4.6451000000000002</v>
      </c>
      <c r="M443" s="231">
        <v>2.8622999999999998</v>
      </c>
      <c r="N443" s="231">
        <v>5.1315</v>
      </c>
      <c r="O443" s="231">
        <v>2.2505999999999999</v>
      </c>
      <c r="P443" s="231">
        <v>0</v>
      </c>
    </row>
    <row r="444" spans="1:16" ht="15">
      <c r="A444" s="247">
        <v>34</v>
      </c>
      <c r="B444" s="231">
        <v>0</v>
      </c>
      <c r="C444" s="231">
        <v>0</v>
      </c>
      <c r="D444" s="231">
        <v>7.7521000000000004</v>
      </c>
      <c r="E444" s="231">
        <v>1.9419999999999999</v>
      </c>
      <c r="F444" s="231">
        <v>4.9817</v>
      </c>
      <c r="G444" s="231">
        <v>1.8331</v>
      </c>
      <c r="H444" s="231">
        <v>4.9020000000000001</v>
      </c>
      <c r="I444" s="231">
        <v>1.7332000000000001</v>
      </c>
      <c r="J444" s="231">
        <v>4.6216999999999997</v>
      </c>
      <c r="K444" s="231">
        <v>1.7988</v>
      </c>
      <c r="L444" s="231">
        <v>4.5967000000000002</v>
      </c>
      <c r="M444" s="231">
        <v>2.8410000000000002</v>
      </c>
      <c r="N444" s="231">
        <v>5.0273000000000003</v>
      </c>
      <c r="O444" s="231">
        <v>2.2334999999999998</v>
      </c>
      <c r="P444" s="231">
        <v>0</v>
      </c>
    </row>
    <row r="445" spans="1:16" ht="15">
      <c r="A445" s="247">
        <v>35</v>
      </c>
      <c r="B445" s="231">
        <v>0</v>
      </c>
      <c r="C445" s="231">
        <v>0</v>
      </c>
      <c r="D445" s="231">
        <v>7.2011000000000003</v>
      </c>
      <c r="E445" s="231">
        <v>1.9402999999999999</v>
      </c>
      <c r="F445" s="231">
        <v>4.8857999999999997</v>
      </c>
      <c r="G445" s="231">
        <v>1.8320000000000001</v>
      </c>
      <c r="H445" s="231">
        <v>4.9112999999999998</v>
      </c>
      <c r="I445" s="231">
        <v>1.7173</v>
      </c>
      <c r="J445" s="231">
        <v>4.5297999999999998</v>
      </c>
      <c r="K445" s="231">
        <v>1.7944</v>
      </c>
      <c r="L445" s="231">
        <v>4.5483000000000002</v>
      </c>
      <c r="M445" s="231">
        <v>2.8197000000000001</v>
      </c>
      <c r="N445" s="231">
        <v>4.9230999999999998</v>
      </c>
      <c r="O445" s="231">
        <v>2.2162999999999999</v>
      </c>
      <c r="P445" s="231">
        <v>0</v>
      </c>
    </row>
    <row r="446" spans="1:16" ht="15">
      <c r="A446" s="247">
        <v>36</v>
      </c>
      <c r="B446" s="231">
        <v>0</v>
      </c>
      <c r="C446" s="231">
        <v>0</v>
      </c>
      <c r="D446" s="231">
        <v>6.6501000000000001</v>
      </c>
      <c r="E446" s="231">
        <v>1.9384999999999999</v>
      </c>
      <c r="F446" s="231">
        <v>4.7899000000000003</v>
      </c>
      <c r="G446" s="231">
        <v>1.8308</v>
      </c>
      <c r="H446" s="231">
        <v>4.9207000000000001</v>
      </c>
      <c r="I446" s="231">
        <v>1.7014</v>
      </c>
      <c r="J446" s="231">
        <v>4.4378000000000002</v>
      </c>
      <c r="K446" s="231">
        <v>1.79</v>
      </c>
      <c r="L446" s="231">
        <v>4.4997999999999996</v>
      </c>
      <c r="M446" s="231">
        <v>2.7984</v>
      </c>
      <c r="N446" s="231">
        <v>4.8189000000000002</v>
      </c>
      <c r="O446" s="231">
        <v>2.1991000000000001</v>
      </c>
      <c r="P446" s="231">
        <v>0</v>
      </c>
    </row>
    <row r="447" spans="1:16" ht="15">
      <c r="A447" s="247">
        <v>37</v>
      </c>
      <c r="B447" s="231">
        <v>0</v>
      </c>
      <c r="C447" s="231">
        <v>0</v>
      </c>
      <c r="D447" s="231">
        <v>6.0991</v>
      </c>
      <c r="E447" s="231">
        <v>1.9368000000000001</v>
      </c>
      <c r="F447" s="231">
        <v>4.694</v>
      </c>
      <c r="G447" s="231">
        <v>1.8295999999999999</v>
      </c>
      <c r="H447" s="231">
        <v>4.9301000000000004</v>
      </c>
      <c r="I447" s="231">
        <v>1.6855</v>
      </c>
      <c r="J447" s="231">
        <v>4.3459000000000003</v>
      </c>
      <c r="K447" s="231">
        <v>1.7856000000000001</v>
      </c>
      <c r="L447" s="231">
        <v>4.4513999999999996</v>
      </c>
      <c r="M447" s="231">
        <v>2.7772000000000001</v>
      </c>
      <c r="N447" s="231">
        <v>4.7146999999999997</v>
      </c>
      <c r="O447" s="231">
        <v>2.1819999999999999</v>
      </c>
      <c r="P447" s="231">
        <v>0</v>
      </c>
    </row>
    <row r="448" spans="1:16" ht="15">
      <c r="A448" s="247">
        <v>38</v>
      </c>
      <c r="B448" s="231">
        <v>0</v>
      </c>
      <c r="C448" s="231">
        <v>0</v>
      </c>
      <c r="D448" s="231">
        <v>5.5480999999999998</v>
      </c>
      <c r="E448" s="231">
        <v>1.9350000000000001</v>
      </c>
      <c r="F448" s="231">
        <v>4.5980999999999996</v>
      </c>
      <c r="G448" s="231">
        <v>1.8284</v>
      </c>
      <c r="H448" s="231">
        <v>4.9394999999999998</v>
      </c>
      <c r="I448" s="231">
        <v>1.6696</v>
      </c>
      <c r="J448" s="231">
        <v>4.2538999999999998</v>
      </c>
      <c r="K448" s="231">
        <v>1.7813000000000001</v>
      </c>
      <c r="L448" s="231">
        <v>4.4029999999999996</v>
      </c>
      <c r="M448" s="231">
        <v>2.7559</v>
      </c>
      <c r="N448" s="231">
        <v>4.6105</v>
      </c>
      <c r="O448" s="231">
        <v>2.1648000000000001</v>
      </c>
      <c r="P448" s="231">
        <v>0</v>
      </c>
    </row>
    <row r="449" spans="1:16" ht="15">
      <c r="A449" s="247">
        <v>39</v>
      </c>
      <c r="B449" s="231">
        <v>0</v>
      </c>
      <c r="C449" s="231">
        <v>0</v>
      </c>
      <c r="D449" s="231">
        <v>4.9969999999999999</v>
      </c>
      <c r="E449" s="231">
        <v>1.9333</v>
      </c>
      <c r="F449" s="231">
        <v>4.5022000000000002</v>
      </c>
      <c r="G449" s="231">
        <v>1.8272999999999999</v>
      </c>
      <c r="H449" s="231">
        <v>4.9489000000000001</v>
      </c>
      <c r="I449" s="231">
        <v>1.6536999999999999</v>
      </c>
      <c r="J449" s="231">
        <v>4.1619999999999999</v>
      </c>
      <c r="K449" s="231">
        <v>1.7768999999999999</v>
      </c>
      <c r="L449" s="231">
        <v>4.3545999999999996</v>
      </c>
      <c r="M449" s="231">
        <v>2.7345999999999999</v>
      </c>
      <c r="N449" s="231">
        <v>4.5063000000000004</v>
      </c>
      <c r="O449" s="231">
        <v>2.1476000000000002</v>
      </c>
      <c r="P449" s="231">
        <v>0</v>
      </c>
    </row>
    <row r="450" spans="1:16" ht="15">
      <c r="A450" s="247">
        <v>40</v>
      </c>
      <c r="B450" s="231">
        <v>0</v>
      </c>
      <c r="C450" s="231">
        <v>0</v>
      </c>
      <c r="D450" s="231">
        <v>4.4459999999999997</v>
      </c>
      <c r="E450" s="231">
        <v>1.9315</v>
      </c>
      <c r="F450" s="231">
        <v>4.4063999999999997</v>
      </c>
      <c r="G450" s="231">
        <v>1.8261000000000001</v>
      </c>
      <c r="H450" s="231">
        <v>4.9583000000000004</v>
      </c>
      <c r="I450" s="231">
        <v>1.6377999999999999</v>
      </c>
      <c r="J450" s="231">
        <v>4.0701000000000001</v>
      </c>
      <c r="K450" s="231">
        <v>1.7725</v>
      </c>
      <c r="L450" s="231">
        <v>4.3060999999999998</v>
      </c>
      <c r="M450" s="231">
        <v>2.7132999999999998</v>
      </c>
      <c r="N450" s="231">
        <v>4.4020999999999999</v>
      </c>
      <c r="O450" s="231">
        <v>2.1305000000000001</v>
      </c>
      <c r="P450" s="231">
        <v>0</v>
      </c>
    </row>
    <row r="451" spans="1:16" ht="15">
      <c r="A451" s="247">
        <v>41</v>
      </c>
      <c r="B451" s="231">
        <v>0</v>
      </c>
      <c r="C451" s="231">
        <v>0</v>
      </c>
      <c r="D451" s="231">
        <v>3.895</v>
      </c>
      <c r="E451" s="231">
        <v>1.9298</v>
      </c>
      <c r="F451" s="231">
        <v>4.3105000000000002</v>
      </c>
      <c r="G451" s="231">
        <v>1.8249</v>
      </c>
      <c r="H451" s="231">
        <v>4.9676999999999998</v>
      </c>
      <c r="I451" s="231">
        <v>1.6217999999999999</v>
      </c>
      <c r="J451" s="231">
        <v>3.9781</v>
      </c>
      <c r="K451" s="231">
        <v>1.7681</v>
      </c>
      <c r="L451" s="231">
        <v>4.2576999999999998</v>
      </c>
      <c r="M451" s="231">
        <v>2.6920000000000002</v>
      </c>
      <c r="N451" s="231">
        <v>4.2979000000000003</v>
      </c>
      <c r="O451" s="231">
        <v>2.1133000000000002</v>
      </c>
      <c r="P451" s="231">
        <v>0</v>
      </c>
    </row>
    <row r="452" spans="1:16" ht="15">
      <c r="A452" s="247">
        <v>42</v>
      </c>
      <c r="B452" s="231">
        <v>0</v>
      </c>
      <c r="C452" s="231">
        <v>0</v>
      </c>
      <c r="D452" s="231">
        <v>3.3439999999999999</v>
      </c>
      <c r="E452" s="231">
        <v>1.9279999999999999</v>
      </c>
      <c r="F452" s="231">
        <v>4.2145999999999999</v>
      </c>
      <c r="G452" s="231">
        <v>1.8238000000000001</v>
      </c>
      <c r="H452" s="231">
        <v>4.9770000000000003</v>
      </c>
      <c r="I452" s="231">
        <v>1.6059000000000001</v>
      </c>
      <c r="J452" s="231">
        <v>3.8862000000000001</v>
      </c>
      <c r="K452" s="231">
        <v>1.7637</v>
      </c>
      <c r="L452" s="231">
        <v>4.2092999999999998</v>
      </c>
      <c r="M452" s="231">
        <v>2.6707000000000001</v>
      </c>
      <c r="N452" s="231">
        <v>4.1936999999999998</v>
      </c>
      <c r="O452" s="231">
        <v>2.0960999999999999</v>
      </c>
      <c r="P452" s="231">
        <v>0</v>
      </c>
    </row>
    <row r="453" spans="1:16" ht="15">
      <c r="A453" s="247">
        <v>43</v>
      </c>
      <c r="B453" s="231">
        <v>0</v>
      </c>
      <c r="C453" s="231">
        <v>0</v>
      </c>
      <c r="D453" s="231">
        <v>3.9575999999999998</v>
      </c>
      <c r="E453" s="231">
        <v>1.9186000000000001</v>
      </c>
      <c r="F453" s="231">
        <v>4.2003000000000004</v>
      </c>
      <c r="G453" s="231">
        <v>1.8186</v>
      </c>
      <c r="H453" s="231">
        <v>4.8311999999999999</v>
      </c>
      <c r="I453" s="231">
        <v>1.6046</v>
      </c>
      <c r="J453" s="231">
        <v>3.8039000000000001</v>
      </c>
      <c r="K453" s="231">
        <v>1.7613000000000001</v>
      </c>
      <c r="L453" s="231">
        <v>4.1510999999999996</v>
      </c>
      <c r="M453" s="231">
        <v>2.6608000000000001</v>
      </c>
      <c r="N453" s="231">
        <v>4.1173999999999999</v>
      </c>
      <c r="O453" s="231">
        <v>2.0912000000000002</v>
      </c>
      <c r="P453" s="231">
        <v>0</v>
      </c>
    </row>
    <row r="454" spans="1:16" ht="15">
      <c r="A454" s="247">
        <v>44</v>
      </c>
      <c r="B454" s="231">
        <v>0</v>
      </c>
      <c r="C454" s="231">
        <v>0</v>
      </c>
      <c r="D454" s="231">
        <v>4.5712000000000002</v>
      </c>
      <c r="E454" s="231">
        <v>1.9092</v>
      </c>
      <c r="F454" s="231">
        <v>4.1860999999999997</v>
      </c>
      <c r="G454" s="231">
        <v>1.8134999999999999</v>
      </c>
      <c r="H454" s="231">
        <v>4.6852999999999998</v>
      </c>
      <c r="I454" s="231">
        <v>1.6032</v>
      </c>
      <c r="J454" s="231">
        <v>3.7216999999999998</v>
      </c>
      <c r="K454" s="231">
        <v>1.7589999999999999</v>
      </c>
      <c r="L454" s="231">
        <v>4.0928000000000004</v>
      </c>
      <c r="M454" s="231">
        <v>2.6509</v>
      </c>
      <c r="N454" s="231">
        <v>4.0410000000000004</v>
      </c>
      <c r="O454" s="231">
        <v>2.0861999999999998</v>
      </c>
      <c r="P454" s="231">
        <v>0</v>
      </c>
    </row>
    <row r="455" spans="1:16" ht="15">
      <c r="A455" s="247">
        <v>45</v>
      </c>
      <c r="B455" s="231">
        <v>0</v>
      </c>
      <c r="C455" s="231">
        <v>0</v>
      </c>
      <c r="D455" s="231">
        <v>5.1848000000000001</v>
      </c>
      <c r="E455" s="231">
        <v>1.8997999999999999</v>
      </c>
      <c r="F455" s="231">
        <v>4.1718999999999999</v>
      </c>
      <c r="G455" s="231">
        <v>1.8083</v>
      </c>
      <c r="H455" s="231">
        <v>4.5393999999999997</v>
      </c>
      <c r="I455" s="231">
        <v>1.6017999999999999</v>
      </c>
      <c r="J455" s="231">
        <v>3.6395</v>
      </c>
      <c r="K455" s="231">
        <v>1.7565999999999999</v>
      </c>
      <c r="L455" s="231">
        <v>4.0346000000000002</v>
      </c>
      <c r="M455" s="231">
        <v>2.6408999999999998</v>
      </c>
      <c r="N455" s="231">
        <v>3.9645999999999999</v>
      </c>
      <c r="O455" s="231">
        <v>2.0813000000000001</v>
      </c>
      <c r="P455" s="231">
        <v>0</v>
      </c>
    </row>
    <row r="456" spans="1:16" ht="15">
      <c r="A456" s="247">
        <v>46</v>
      </c>
      <c r="B456" s="231">
        <v>0</v>
      </c>
      <c r="C456" s="231">
        <v>0</v>
      </c>
      <c r="D456" s="231">
        <v>5.7984</v>
      </c>
      <c r="E456" s="231">
        <v>1.8904000000000001</v>
      </c>
      <c r="F456" s="231">
        <v>4.1577000000000002</v>
      </c>
      <c r="G456" s="231">
        <v>1.8031999999999999</v>
      </c>
      <c r="H456" s="231">
        <v>4.3935000000000004</v>
      </c>
      <c r="I456" s="231">
        <v>1.6004</v>
      </c>
      <c r="J456" s="231">
        <v>3.5573000000000001</v>
      </c>
      <c r="K456" s="231">
        <v>1.7542</v>
      </c>
      <c r="L456" s="231">
        <v>3.9763000000000002</v>
      </c>
      <c r="M456" s="231">
        <v>2.6309999999999998</v>
      </c>
      <c r="N456" s="231">
        <v>3.8883000000000001</v>
      </c>
      <c r="O456" s="231">
        <v>2.0762999999999998</v>
      </c>
      <c r="P456" s="231">
        <v>0</v>
      </c>
    </row>
    <row r="457" spans="1:16" ht="15">
      <c r="A457" s="247">
        <v>47</v>
      </c>
      <c r="B457" s="231">
        <v>0</v>
      </c>
      <c r="C457" s="231">
        <v>0</v>
      </c>
      <c r="D457" s="231">
        <v>6.4119999999999999</v>
      </c>
      <c r="E457" s="231">
        <v>1.881</v>
      </c>
      <c r="F457" s="231">
        <v>4.1435000000000004</v>
      </c>
      <c r="G457" s="231">
        <v>1.798</v>
      </c>
      <c r="H457" s="231">
        <v>4.2477</v>
      </c>
      <c r="I457" s="231">
        <v>1.5991</v>
      </c>
      <c r="J457" s="231">
        <v>3.4750000000000001</v>
      </c>
      <c r="K457" s="231">
        <v>1.7518</v>
      </c>
      <c r="L457" s="231">
        <v>3.9180999999999999</v>
      </c>
      <c r="M457" s="231">
        <v>2.6211000000000002</v>
      </c>
      <c r="N457" s="231">
        <v>3.8119000000000001</v>
      </c>
      <c r="O457" s="231">
        <v>2.0712999999999999</v>
      </c>
      <c r="P457" s="231">
        <v>0</v>
      </c>
    </row>
    <row r="458" spans="1:16" ht="15">
      <c r="A458" s="247">
        <v>48</v>
      </c>
      <c r="B458" s="231">
        <v>0</v>
      </c>
      <c r="C458" s="231">
        <v>0</v>
      </c>
      <c r="D458" s="231">
        <v>7.0255999999999998</v>
      </c>
      <c r="E458" s="231">
        <v>1.8715999999999999</v>
      </c>
      <c r="F458" s="231">
        <v>4.1292999999999997</v>
      </c>
      <c r="G458" s="231">
        <v>1.7928999999999999</v>
      </c>
      <c r="H458" s="231">
        <v>4.1017999999999999</v>
      </c>
      <c r="I458" s="231">
        <v>1.5976999999999999</v>
      </c>
      <c r="J458" s="231">
        <v>3.3927999999999998</v>
      </c>
      <c r="K458" s="231">
        <v>1.7494000000000001</v>
      </c>
      <c r="L458" s="231">
        <v>3.8597999999999999</v>
      </c>
      <c r="M458" s="231">
        <v>2.6111</v>
      </c>
      <c r="N458" s="231">
        <v>3.7355999999999998</v>
      </c>
      <c r="O458" s="231">
        <v>2.0663999999999998</v>
      </c>
      <c r="P458" s="231">
        <v>0</v>
      </c>
    </row>
    <row r="459" spans="1:16" ht="15">
      <c r="A459" s="247">
        <v>49</v>
      </c>
      <c r="B459" s="231">
        <v>0</v>
      </c>
      <c r="C459" s="231">
        <v>0</v>
      </c>
      <c r="D459" s="231">
        <v>7.6391999999999998</v>
      </c>
      <c r="E459" s="231">
        <v>1.8622000000000001</v>
      </c>
      <c r="F459" s="231">
        <v>4.1151</v>
      </c>
      <c r="G459" s="231">
        <v>1.7878000000000001</v>
      </c>
      <c r="H459" s="231">
        <v>3.9559000000000002</v>
      </c>
      <c r="I459" s="231">
        <v>1.5963000000000001</v>
      </c>
      <c r="J459" s="231">
        <v>3.3106</v>
      </c>
      <c r="K459" s="231">
        <v>1.7471000000000001</v>
      </c>
      <c r="L459" s="231">
        <v>3.8016000000000001</v>
      </c>
      <c r="M459" s="231">
        <v>2.6012</v>
      </c>
      <c r="N459" s="231">
        <v>3.6591999999999998</v>
      </c>
      <c r="O459" s="231">
        <v>2.0613999999999999</v>
      </c>
      <c r="P459" s="231">
        <v>0</v>
      </c>
    </row>
    <row r="460" spans="1:16" ht="15">
      <c r="A460" s="247">
        <v>50</v>
      </c>
      <c r="B460" s="231">
        <v>0</v>
      </c>
      <c r="C460" s="231">
        <v>0</v>
      </c>
      <c r="D460" s="231">
        <v>8.2528000000000006</v>
      </c>
      <c r="E460" s="231">
        <v>1.8528</v>
      </c>
      <c r="F460" s="231">
        <v>4.1007999999999996</v>
      </c>
      <c r="G460" s="231">
        <v>1.7826</v>
      </c>
      <c r="H460" s="231">
        <v>3.81</v>
      </c>
      <c r="I460" s="231">
        <v>1.5949</v>
      </c>
      <c r="J460" s="231">
        <v>3.2284000000000002</v>
      </c>
      <c r="K460" s="231">
        <v>1.7446999999999999</v>
      </c>
      <c r="L460" s="231">
        <v>3.7433999999999998</v>
      </c>
      <c r="M460" s="231">
        <v>2.5912999999999999</v>
      </c>
      <c r="N460" s="231">
        <v>3.5829</v>
      </c>
      <c r="O460" s="231">
        <v>2.0564</v>
      </c>
      <c r="P460" s="231">
        <v>0</v>
      </c>
    </row>
    <row r="461" spans="1:16" ht="15">
      <c r="A461" s="247">
        <v>51</v>
      </c>
      <c r="B461" s="231">
        <v>0</v>
      </c>
      <c r="C461" s="231">
        <v>0</v>
      </c>
      <c r="D461" s="231">
        <v>8.8664000000000005</v>
      </c>
      <c r="E461" s="231">
        <v>1.8433999999999999</v>
      </c>
      <c r="F461" s="231">
        <v>4.0865999999999998</v>
      </c>
      <c r="G461" s="231">
        <v>1.7775000000000001</v>
      </c>
      <c r="H461" s="231">
        <v>3.6642000000000001</v>
      </c>
      <c r="I461" s="231">
        <v>1.5934999999999999</v>
      </c>
      <c r="J461" s="231">
        <v>3.1461000000000001</v>
      </c>
      <c r="K461" s="231">
        <v>1.7423</v>
      </c>
      <c r="L461" s="231">
        <v>3.6850999999999998</v>
      </c>
      <c r="M461" s="231">
        <v>2.5813000000000001</v>
      </c>
      <c r="N461" s="231">
        <v>3.5065</v>
      </c>
      <c r="O461" s="231">
        <v>2.0514999999999999</v>
      </c>
      <c r="P461" s="231">
        <v>0</v>
      </c>
    </row>
    <row r="462" spans="1:16" ht="15">
      <c r="A462" s="247">
        <v>52</v>
      </c>
      <c r="B462" s="231">
        <v>0</v>
      </c>
      <c r="C462" s="231">
        <v>0</v>
      </c>
      <c r="D462" s="231">
        <v>9.48</v>
      </c>
      <c r="E462" s="231">
        <v>1.8340000000000001</v>
      </c>
      <c r="F462" s="231">
        <v>4.0724</v>
      </c>
      <c r="G462" s="231">
        <v>1.7723</v>
      </c>
      <c r="H462" s="231">
        <v>3.5183</v>
      </c>
      <c r="I462" s="231">
        <v>1.5922000000000001</v>
      </c>
      <c r="J462" s="231">
        <v>3.0638999999999998</v>
      </c>
      <c r="K462" s="231">
        <v>1.7399</v>
      </c>
      <c r="L462" s="231">
        <v>3.6269</v>
      </c>
      <c r="M462" s="231">
        <v>2.5714000000000001</v>
      </c>
      <c r="N462" s="231">
        <v>3.4300999999999999</v>
      </c>
      <c r="O462" s="231">
        <v>2.0465</v>
      </c>
      <c r="P462" s="231">
        <v>0</v>
      </c>
    </row>
    <row r="463" spans="1:16" ht="15">
      <c r="A463" s="247">
        <v>53</v>
      </c>
      <c r="B463" s="231">
        <v>0</v>
      </c>
      <c r="C463" s="231">
        <v>0</v>
      </c>
      <c r="D463" s="231">
        <v>10.0936</v>
      </c>
      <c r="E463" s="231">
        <v>1.8246</v>
      </c>
      <c r="F463" s="231">
        <v>4.0582000000000003</v>
      </c>
      <c r="G463" s="231">
        <v>1.7672000000000001</v>
      </c>
      <c r="H463" s="231">
        <v>3.3723999999999998</v>
      </c>
      <c r="I463" s="231">
        <v>1.5908</v>
      </c>
      <c r="J463" s="231">
        <v>2.9817</v>
      </c>
      <c r="K463" s="231">
        <v>1.7375</v>
      </c>
      <c r="L463" s="231">
        <v>3.5686</v>
      </c>
      <c r="M463" s="231">
        <v>2.5615000000000001</v>
      </c>
      <c r="N463" s="231">
        <v>3.3538000000000001</v>
      </c>
      <c r="O463" s="231">
        <v>2.0415000000000001</v>
      </c>
      <c r="P463" s="231">
        <v>0</v>
      </c>
    </row>
    <row r="464" spans="1:16" ht="15">
      <c r="A464" s="247">
        <v>54</v>
      </c>
      <c r="B464" s="231">
        <v>0</v>
      </c>
      <c r="C464" s="231">
        <v>0</v>
      </c>
      <c r="D464" s="231">
        <v>10.7072</v>
      </c>
      <c r="E464" s="231">
        <v>1.8151999999999999</v>
      </c>
      <c r="F464" s="231">
        <v>4.0439999999999996</v>
      </c>
      <c r="G464" s="231">
        <v>1.762</v>
      </c>
      <c r="H464" s="231">
        <v>3.2265000000000001</v>
      </c>
      <c r="I464" s="231">
        <v>1.5893999999999999</v>
      </c>
      <c r="J464" s="231">
        <v>2.8995000000000002</v>
      </c>
      <c r="K464" s="231">
        <v>1.7351000000000001</v>
      </c>
      <c r="L464" s="231">
        <v>3.5104000000000002</v>
      </c>
      <c r="M464" s="231">
        <v>2.5516000000000001</v>
      </c>
      <c r="N464" s="231">
        <v>3.2774000000000001</v>
      </c>
      <c r="O464" s="231">
        <v>2.0366</v>
      </c>
      <c r="P464" s="231">
        <v>0</v>
      </c>
    </row>
    <row r="465" spans="1:16" ht="15">
      <c r="A465" s="247">
        <v>55</v>
      </c>
      <c r="B465" s="231">
        <v>0</v>
      </c>
      <c r="C465" s="231">
        <v>0</v>
      </c>
      <c r="D465" s="231">
        <v>10.0158</v>
      </c>
      <c r="E465" s="231">
        <v>1.7944</v>
      </c>
      <c r="F465" s="231">
        <v>3.9455</v>
      </c>
      <c r="G465" s="231">
        <v>1.7465999999999999</v>
      </c>
      <c r="H465" s="231">
        <v>3.1404000000000001</v>
      </c>
      <c r="I465" s="231">
        <v>1.5880000000000001</v>
      </c>
      <c r="J465" s="231">
        <v>2.8491</v>
      </c>
      <c r="K465" s="231">
        <v>1.7221</v>
      </c>
      <c r="L465" s="231">
        <v>3.4474</v>
      </c>
      <c r="M465" s="231">
        <v>2.5202</v>
      </c>
      <c r="N465" s="231">
        <v>3.2029999999999998</v>
      </c>
      <c r="O465" s="231">
        <v>2.0118999999999998</v>
      </c>
      <c r="P465" s="231">
        <v>0</v>
      </c>
    </row>
    <row r="466" spans="1:16" ht="15">
      <c r="A466" s="247">
        <v>56</v>
      </c>
      <c r="B466" s="231">
        <v>0</v>
      </c>
      <c r="C466" s="231">
        <v>0</v>
      </c>
      <c r="D466" s="231">
        <v>9.3245000000000005</v>
      </c>
      <c r="E466" s="231">
        <v>1.7736000000000001</v>
      </c>
      <c r="F466" s="231">
        <v>3.8471000000000002</v>
      </c>
      <c r="G466" s="231">
        <v>1.7312000000000001</v>
      </c>
      <c r="H466" s="231">
        <v>3.0541999999999998</v>
      </c>
      <c r="I466" s="231">
        <v>1.5867</v>
      </c>
      <c r="J466" s="231">
        <v>2.7986</v>
      </c>
      <c r="K466" s="231">
        <v>1.7091000000000001</v>
      </c>
      <c r="L466" s="231">
        <v>3.3843000000000001</v>
      </c>
      <c r="M466" s="231">
        <v>2.4887999999999999</v>
      </c>
      <c r="N466" s="231">
        <v>3.1286</v>
      </c>
      <c r="O466" s="231">
        <v>1.9873000000000001</v>
      </c>
      <c r="P466" s="231">
        <v>0</v>
      </c>
    </row>
    <row r="467" spans="1:16" ht="15">
      <c r="A467" s="247">
        <v>57</v>
      </c>
      <c r="B467" s="231">
        <v>0</v>
      </c>
      <c r="C467" s="231">
        <v>0</v>
      </c>
      <c r="D467" s="231">
        <v>8.6331000000000007</v>
      </c>
      <c r="E467" s="231">
        <v>1.7526999999999999</v>
      </c>
      <c r="F467" s="231">
        <v>3.7486999999999999</v>
      </c>
      <c r="G467" s="231">
        <v>1.7157</v>
      </c>
      <c r="H467" s="231">
        <v>2.968</v>
      </c>
      <c r="I467" s="231">
        <v>1.5852999999999999</v>
      </c>
      <c r="J467" s="231">
        <v>2.7482000000000002</v>
      </c>
      <c r="K467" s="231">
        <v>1.696</v>
      </c>
      <c r="L467" s="231">
        <v>3.3212999999999999</v>
      </c>
      <c r="M467" s="231">
        <v>2.4573999999999998</v>
      </c>
      <c r="N467" s="231">
        <v>3.0541999999999998</v>
      </c>
      <c r="O467" s="231">
        <v>1.9626999999999999</v>
      </c>
      <c r="P467" s="231">
        <v>0</v>
      </c>
    </row>
    <row r="468" spans="1:16" ht="15">
      <c r="A468" s="247">
        <v>58</v>
      </c>
      <c r="B468" s="231">
        <v>0</v>
      </c>
      <c r="C468" s="231">
        <v>0</v>
      </c>
      <c r="D468" s="231">
        <v>7.9417</v>
      </c>
      <c r="E468" s="231">
        <v>1.7319</v>
      </c>
      <c r="F468" s="231">
        <v>3.6501999999999999</v>
      </c>
      <c r="G468" s="231">
        <v>1.7002999999999999</v>
      </c>
      <c r="H468" s="231">
        <v>2.8818000000000001</v>
      </c>
      <c r="I468" s="231">
        <v>1.5839000000000001</v>
      </c>
      <c r="J468" s="231">
        <v>2.6978</v>
      </c>
      <c r="K468" s="231">
        <v>1.6830000000000001</v>
      </c>
      <c r="L468" s="231">
        <v>3.2583000000000002</v>
      </c>
      <c r="M468" s="231">
        <v>2.4260000000000002</v>
      </c>
      <c r="N468" s="231">
        <v>2.9798</v>
      </c>
      <c r="O468" s="231">
        <v>1.9380999999999999</v>
      </c>
      <c r="P468" s="231">
        <v>0</v>
      </c>
    </row>
    <row r="469" spans="1:16" ht="15">
      <c r="A469" s="247">
        <v>59</v>
      </c>
      <c r="B469" s="231">
        <v>0</v>
      </c>
      <c r="C469" s="231">
        <v>0</v>
      </c>
      <c r="D469" s="231">
        <v>7.2504</v>
      </c>
      <c r="E469" s="231">
        <v>1.7111000000000001</v>
      </c>
      <c r="F469" s="231">
        <v>3.5518000000000001</v>
      </c>
      <c r="G469" s="231">
        <v>1.6848000000000001</v>
      </c>
      <c r="H469" s="231">
        <v>2.7955999999999999</v>
      </c>
      <c r="I469" s="231">
        <v>1.5825</v>
      </c>
      <c r="J469" s="231">
        <v>2.6474000000000002</v>
      </c>
      <c r="K469" s="231">
        <v>1.6698999999999999</v>
      </c>
      <c r="L469" s="231">
        <v>3.1951999999999998</v>
      </c>
      <c r="M469" s="231">
        <v>2.3946000000000001</v>
      </c>
      <c r="N469" s="231">
        <v>2.9054000000000002</v>
      </c>
      <c r="O469" s="231">
        <v>1.9134</v>
      </c>
      <c r="P469" s="231">
        <v>0</v>
      </c>
    </row>
    <row r="470" spans="1:16" ht="15">
      <c r="A470" s="247">
        <v>60</v>
      </c>
      <c r="B470" s="231">
        <v>0</v>
      </c>
      <c r="C470" s="231">
        <v>0</v>
      </c>
      <c r="D470" s="231">
        <v>6.5590000000000002</v>
      </c>
      <c r="E470" s="231">
        <v>1.6901999999999999</v>
      </c>
      <c r="F470" s="231">
        <v>3.4533999999999998</v>
      </c>
      <c r="G470" s="231">
        <v>1.6694</v>
      </c>
      <c r="H470" s="231">
        <v>2.7094</v>
      </c>
      <c r="I470" s="231">
        <v>1.5810999999999999</v>
      </c>
      <c r="J470" s="231">
        <v>2.597</v>
      </c>
      <c r="K470" s="231">
        <v>1.6569</v>
      </c>
      <c r="L470" s="231">
        <v>3.1322000000000001</v>
      </c>
      <c r="M470" s="231">
        <v>2.3632</v>
      </c>
      <c r="N470" s="231">
        <v>2.831</v>
      </c>
      <c r="O470" s="231">
        <v>1.8888</v>
      </c>
      <c r="P470" s="231">
        <v>0</v>
      </c>
    </row>
    <row r="471" spans="1:16">
      <c r="A471" s="80"/>
    </row>
    <row r="472" spans="1:16">
      <c r="A472" s="73" t="e">
        <v>#N/A</v>
      </c>
    </row>
    <row r="473" spans="1:16" s="225"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21.162500000000001</v>
      </c>
      <c r="E477" s="231">
        <v>8.3016000000000005</v>
      </c>
      <c r="F477" s="231">
        <v>28.036300000000001</v>
      </c>
      <c r="G477" s="231">
        <v>7.6878000000000002</v>
      </c>
      <c r="H477" s="231">
        <v>31.651499999999999</v>
      </c>
      <c r="I477" s="231">
        <v>7.5190999999999999</v>
      </c>
      <c r="J477" s="231">
        <v>25.680800000000001</v>
      </c>
      <c r="K477" s="231">
        <v>10.627800000000001</v>
      </c>
      <c r="L477" s="231">
        <v>29.566400000000002</v>
      </c>
      <c r="M477" s="231">
        <v>9.9512</v>
      </c>
      <c r="N477" s="231">
        <v>0</v>
      </c>
      <c r="O477" s="231">
        <v>0</v>
      </c>
      <c r="P477" s="231">
        <v>0</v>
      </c>
    </row>
    <row r="478" spans="1:16" ht="15">
      <c r="A478" s="247">
        <v>1</v>
      </c>
      <c r="B478" s="231">
        <v>0</v>
      </c>
      <c r="C478" s="231">
        <v>0</v>
      </c>
      <c r="D478" s="231">
        <v>18.8111</v>
      </c>
      <c r="E478" s="231">
        <v>7.3792</v>
      </c>
      <c r="F478" s="231">
        <v>24.921099999999999</v>
      </c>
      <c r="G478" s="231">
        <v>6.8335999999999997</v>
      </c>
      <c r="H478" s="231">
        <v>28.134699999999999</v>
      </c>
      <c r="I478" s="231">
        <v>6.6836000000000002</v>
      </c>
      <c r="J478" s="231">
        <v>22.827300000000001</v>
      </c>
      <c r="K478" s="231">
        <v>9.4468999999999994</v>
      </c>
      <c r="L478" s="231">
        <v>26.281300000000002</v>
      </c>
      <c r="M478" s="231">
        <v>8.8454999999999995</v>
      </c>
      <c r="N478" s="231">
        <v>0</v>
      </c>
      <c r="O478" s="231">
        <v>0</v>
      </c>
      <c r="P478" s="231">
        <v>0</v>
      </c>
    </row>
    <row r="479" spans="1:16" ht="15">
      <c r="A479" s="247">
        <v>2</v>
      </c>
      <c r="B479" s="231">
        <v>0</v>
      </c>
      <c r="C479" s="231">
        <v>0</v>
      </c>
      <c r="D479" s="231">
        <v>16.459700000000002</v>
      </c>
      <c r="E479" s="231">
        <v>6.4568000000000003</v>
      </c>
      <c r="F479" s="231">
        <v>21.806000000000001</v>
      </c>
      <c r="G479" s="231">
        <v>5.9794</v>
      </c>
      <c r="H479" s="231">
        <v>24.617799999999999</v>
      </c>
      <c r="I479" s="231">
        <v>5.8482000000000003</v>
      </c>
      <c r="J479" s="231">
        <v>19.9739</v>
      </c>
      <c r="K479" s="231">
        <v>8.2660999999999998</v>
      </c>
      <c r="L479" s="231">
        <v>22.996099999999998</v>
      </c>
      <c r="M479" s="231">
        <v>7.7397999999999998</v>
      </c>
      <c r="N479" s="231">
        <v>0</v>
      </c>
      <c r="O479" s="231">
        <v>0</v>
      </c>
      <c r="P479" s="231">
        <v>0</v>
      </c>
    </row>
    <row r="480" spans="1:16" ht="15">
      <c r="A480" s="247">
        <v>3</v>
      </c>
      <c r="B480" s="231">
        <v>0</v>
      </c>
      <c r="C480" s="231">
        <v>0</v>
      </c>
      <c r="D480" s="231">
        <v>14.1083</v>
      </c>
      <c r="E480" s="231">
        <v>5.5343999999999998</v>
      </c>
      <c r="F480" s="231">
        <v>18.690899999999999</v>
      </c>
      <c r="G480" s="231">
        <v>5.1252000000000004</v>
      </c>
      <c r="H480" s="231">
        <v>21.100999999999999</v>
      </c>
      <c r="I480" s="231">
        <v>5.0126999999999997</v>
      </c>
      <c r="J480" s="231">
        <v>17.1205</v>
      </c>
      <c r="K480" s="231">
        <v>7.0852000000000004</v>
      </c>
      <c r="L480" s="231">
        <v>19.710899999999999</v>
      </c>
      <c r="M480" s="231">
        <v>6.6341999999999999</v>
      </c>
      <c r="N480" s="231">
        <v>0</v>
      </c>
      <c r="O480" s="231">
        <v>0</v>
      </c>
      <c r="P480" s="231">
        <v>0</v>
      </c>
    </row>
    <row r="481" spans="1:16" ht="15">
      <c r="A481" s="247">
        <v>4</v>
      </c>
      <c r="B481" s="231">
        <v>0</v>
      </c>
      <c r="C481" s="231">
        <v>0</v>
      </c>
      <c r="D481" s="231">
        <v>11.7569</v>
      </c>
      <c r="E481" s="231">
        <v>4.6120000000000001</v>
      </c>
      <c r="F481" s="231">
        <v>15.575699999999999</v>
      </c>
      <c r="G481" s="231">
        <v>4.2709999999999999</v>
      </c>
      <c r="H481" s="231">
        <v>17.584199999999999</v>
      </c>
      <c r="I481" s="231">
        <v>4.1772999999999998</v>
      </c>
      <c r="J481" s="231">
        <v>14.267099999999999</v>
      </c>
      <c r="K481" s="231">
        <v>5.9043000000000001</v>
      </c>
      <c r="L481" s="231">
        <v>16.425799999999999</v>
      </c>
      <c r="M481" s="231">
        <v>5.5285000000000002</v>
      </c>
      <c r="N481" s="231">
        <v>0</v>
      </c>
      <c r="O481" s="231">
        <v>0</v>
      </c>
      <c r="P481" s="231">
        <v>0</v>
      </c>
    </row>
    <row r="482" spans="1:16" ht="15">
      <c r="A482" s="247">
        <v>5</v>
      </c>
      <c r="B482" s="231">
        <v>0</v>
      </c>
      <c r="C482" s="231">
        <v>0</v>
      </c>
      <c r="D482" s="231">
        <v>9.4055</v>
      </c>
      <c r="E482" s="231">
        <v>3.6896</v>
      </c>
      <c r="F482" s="231">
        <v>12.460599999999999</v>
      </c>
      <c r="G482" s="231">
        <v>3.4167999999999998</v>
      </c>
      <c r="H482" s="231">
        <v>14.067299999999999</v>
      </c>
      <c r="I482" s="231">
        <v>3.3418000000000001</v>
      </c>
      <c r="J482" s="231">
        <v>11.4137</v>
      </c>
      <c r="K482" s="231">
        <v>4.7234999999999996</v>
      </c>
      <c r="L482" s="231">
        <v>13.140599999999999</v>
      </c>
      <c r="M482" s="231">
        <v>4.4227999999999996</v>
      </c>
      <c r="N482" s="231">
        <v>0</v>
      </c>
      <c r="O482" s="231">
        <v>0</v>
      </c>
      <c r="P482" s="231">
        <v>0</v>
      </c>
    </row>
    <row r="483" spans="1:16" ht="15">
      <c r="A483" s="247">
        <v>6</v>
      </c>
      <c r="B483" s="231">
        <v>0</v>
      </c>
      <c r="C483" s="231">
        <v>0</v>
      </c>
      <c r="D483" s="231">
        <v>7.0541999999999998</v>
      </c>
      <c r="E483" s="231">
        <v>2.7671999999999999</v>
      </c>
      <c r="F483" s="231">
        <v>9.3453999999999997</v>
      </c>
      <c r="G483" s="231">
        <v>2.5626000000000002</v>
      </c>
      <c r="H483" s="231">
        <v>10.5505</v>
      </c>
      <c r="I483" s="231">
        <v>2.5064000000000002</v>
      </c>
      <c r="J483" s="231">
        <v>8.5602999999999998</v>
      </c>
      <c r="K483" s="231">
        <v>3.5426000000000002</v>
      </c>
      <c r="L483" s="231">
        <v>9.8554999999999993</v>
      </c>
      <c r="M483" s="231">
        <v>3.3170999999999999</v>
      </c>
      <c r="N483" s="231">
        <v>0</v>
      </c>
      <c r="O483" s="231">
        <v>0</v>
      </c>
      <c r="P483" s="231">
        <v>0</v>
      </c>
    </row>
    <row r="484" spans="1:16" ht="15">
      <c r="A484" s="247">
        <v>7</v>
      </c>
      <c r="B484" s="231">
        <v>0</v>
      </c>
      <c r="C484" s="231">
        <v>0</v>
      </c>
      <c r="D484" s="231">
        <v>6.8033000000000001</v>
      </c>
      <c r="E484" s="231">
        <v>2.6903000000000001</v>
      </c>
      <c r="F484" s="231">
        <v>8.8722999999999992</v>
      </c>
      <c r="G484" s="231">
        <v>2.4914000000000001</v>
      </c>
      <c r="H484" s="231">
        <v>10.049799999999999</v>
      </c>
      <c r="I484" s="231">
        <v>2.4367000000000001</v>
      </c>
      <c r="J484" s="231">
        <v>8.3341999999999992</v>
      </c>
      <c r="K484" s="231">
        <v>3.4441999999999999</v>
      </c>
      <c r="L484" s="231">
        <v>9.4283999999999999</v>
      </c>
      <c r="M484" s="231">
        <v>3.2248999999999999</v>
      </c>
      <c r="N484" s="231">
        <v>0</v>
      </c>
      <c r="O484" s="231">
        <v>0</v>
      </c>
      <c r="P484" s="231">
        <v>0</v>
      </c>
    </row>
    <row r="485" spans="1:16" ht="15">
      <c r="A485" s="247">
        <v>8</v>
      </c>
      <c r="B485" s="231">
        <v>0</v>
      </c>
      <c r="C485" s="231">
        <v>0</v>
      </c>
      <c r="D485" s="231">
        <v>6.5523999999999996</v>
      </c>
      <c r="E485" s="231">
        <v>2.6135000000000002</v>
      </c>
      <c r="F485" s="231">
        <v>8.3991000000000007</v>
      </c>
      <c r="G485" s="231">
        <v>2.4201999999999999</v>
      </c>
      <c r="H485" s="231">
        <v>9.5490999999999993</v>
      </c>
      <c r="I485" s="231">
        <v>2.3671000000000002</v>
      </c>
      <c r="J485" s="231">
        <v>8.1081000000000003</v>
      </c>
      <c r="K485" s="231">
        <v>3.3458000000000001</v>
      </c>
      <c r="L485" s="231">
        <v>9.0014000000000003</v>
      </c>
      <c r="M485" s="231">
        <v>3.1328</v>
      </c>
      <c r="N485" s="231">
        <v>0</v>
      </c>
      <c r="O485" s="231">
        <v>0</v>
      </c>
      <c r="P485" s="231">
        <v>0</v>
      </c>
    </row>
    <row r="486" spans="1:16" ht="15">
      <c r="A486" s="247">
        <v>9</v>
      </c>
      <c r="B486" s="231">
        <v>0</v>
      </c>
      <c r="C486" s="231">
        <v>0</v>
      </c>
      <c r="D486" s="231">
        <v>6.3014999999999999</v>
      </c>
      <c r="E486" s="231">
        <v>2.5366</v>
      </c>
      <c r="F486" s="231">
        <v>7.9260000000000002</v>
      </c>
      <c r="G486" s="231">
        <v>2.3491</v>
      </c>
      <c r="H486" s="231">
        <v>9.0482999999999993</v>
      </c>
      <c r="I486" s="231">
        <v>2.2974999999999999</v>
      </c>
      <c r="J486" s="231">
        <v>7.8821000000000003</v>
      </c>
      <c r="K486" s="231">
        <v>3.2473999999999998</v>
      </c>
      <c r="L486" s="231">
        <v>8.5744000000000007</v>
      </c>
      <c r="M486" s="231">
        <v>3.0407000000000002</v>
      </c>
      <c r="N486" s="231">
        <v>0</v>
      </c>
      <c r="O486" s="231">
        <v>0</v>
      </c>
      <c r="P486" s="231">
        <v>0</v>
      </c>
    </row>
    <row r="487" spans="1:16" ht="15">
      <c r="A487" s="247">
        <v>10</v>
      </c>
      <c r="B487" s="231">
        <v>0</v>
      </c>
      <c r="C487" s="231">
        <v>0</v>
      </c>
      <c r="D487" s="231">
        <v>6.0506000000000002</v>
      </c>
      <c r="E487" s="231">
        <v>2.4597000000000002</v>
      </c>
      <c r="F487" s="231">
        <v>7.4527999999999999</v>
      </c>
      <c r="G487" s="231">
        <v>2.2778999999999998</v>
      </c>
      <c r="H487" s="231">
        <v>8.5475999999999992</v>
      </c>
      <c r="I487" s="231">
        <v>2.2279</v>
      </c>
      <c r="J487" s="231">
        <v>7.6559999999999997</v>
      </c>
      <c r="K487" s="231">
        <v>3.149</v>
      </c>
      <c r="L487" s="231">
        <v>8.1473999999999993</v>
      </c>
      <c r="M487" s="231">
        <v>2.9485000000000001</v>
      </c>
      <c r="N487" s="231">
        <v>0</v>
      </c>
      <c r="O487" s="231">
        <v>0</v>
      </c>
      <c r="P487" s="231">
        <v>0</v>
      </c>
    </row>
    <row r="488" spans="1:16" ht="15">
      <c r="A488" s="247">
        <v>11</v>
      </c>
      <c r="B488" s="231">
        <v>0</v>
      </c>
      <c r="C488" s="231">
        <v>0</v>
      </c>
      <c r="D488" s="231">
        <v>5.7996999999999996</v>
      </c>
      <c r="E488" s="231">
        <v>2.3828999999999998</v>
      </c>
      <c r="F488" s="231">
        <v>6.9795999999999996</v>
      </c>
      <c r="G488" s="231">
        <v>2.2067000000000001</v>
      </c>
      <c r="H488" s="231">
        <v>8.0469000000000008</v>
      </c>
      <c r="I488" s="231">
        <v>2.1581999999999999</v>
      </c>
      <c r="J488" s="231">
        <v>7.43</v>
      </c>
      <c r="K488" s="231">
        <v>3.0506000000000002</v>
      </c>
      <c r="L488" s="231">
        <v>7.7203999999999997</v>
      </c>
      <c r="M488" s="231">
        <v>2.8563999999999998</v>
      </c>
      <c r="N488" s="231">
        <v>0</v>
      </c>
      <c r="O488" s="231">
        <v>0</v>
      </c>
      <c r="P488" s="231">
        <v>0</v>
      </c>
    </row>
    <row r="489" spans="1:16" ht="15">
      <c r="A489" s="247">
        <v>12</v>
      </c>
      <c r="B489" s="231">
        <v>0</v>
      </c>
      <c r="C489" s="231">
        <v>0</v>
      </c>
      <c r="D489" s="231">
        <v>5.5488</v>
      </c>
      <c r="E489" s="231">
        <v>2.306</v>
      </c>
      <c r="F489" s="231">
        <v>6.5065</v>
      </c>
      <c r="G489" s="231">
        <v>2.1355</v>
      </c>
      <c r="H489" s="231">
        <v>7.5461999999999998</v>
      </c>
      <c r="I489" s="231">
        <v>2.0886</v>
      </c>
      <c r="J489" s="231">
        <v>7.2039</v>
      </c>
      <c r="K489" s="231">
        <v>2.9521999999999999</v>
      </c>
      <c r="L489" s="231">
        <v>7.2933000000000003</v>
      </c>
      <c r="M489" s="231">
        <v>2.7642000000000002</v>
      </c>
      <c r="N489" s="231">
        <v>0</v>
      </c>
      <c r="O489" s="231">
        <v>0</v>
      </c>
      <c r="P489" s="231">
        <v>0</v>
      </c>
    </row>
    <row r="490" spans="1:16" ht="15">
      <c r="A490" s="247">
        <v>13</v>
      </c>
      <c r="B490" s="231">
        <v>0</v>
      </c>
      <c r="C490" s="231">
        <v>0</v>
      </c>
      <c r="D490" s="231">
        <v>5.2979000000000003</v>
      </c>
      <c r="E490" s="231">
        <v>2.2290999999999999</v>
      </c>
      <c r="F490" s="231">
        <v>6.0332999999999997</v>
      </c>
      <c r="G490" s="231">
        <v>2.0642999999999998</v>
      </c>
      <c r="H490" s="231">
        <v>7.0453999999999999</v>
      </c>
      <c r="I490" s="231">
        <v>2.0190000000000001</v>
      </c>
      <c r="J490" s="231">
        <v>6.9778000000000002</v>
      </c>
      <c r="K490" s="231">
        <v>2.8538000000000001</v>
      </c>
      <c r="L490" s="231">
        <v>6.8662999999999998</v>
      </c>
      <c r="M490" s="231">
        <v>2.6720999999999999</v>
      </c>
      <c r="N490" s="231">
        <v>0</v>
      </c>
      <c r="O490" s="231">
        <v>0</v>
      </c>
      <c r="P490" s="231">
        <v>0</v>
      </c>
    </row>
    <row r="491" spans="1:16" ht="15">
      <c r="A491" s="247">
        <v>14</v>
      </c>
      <c r="B491" s="231">
        <v>0</v>
      </c>
      <c r="C491" s="231">
        <v>0</v>
      </c>
      <c r="D491" s="231">
        <v>5.0469999999999997</v>
      </c>
      <c r="E491" s="231">
        <v>2.1522999999999999</v>
      </c>
      <c r="F491" s="231">
        <v>5.5602</v>
      </c>
      <c r="G491" s="231">
        <v>1.9931000000000001</v>
      </c>
      <c r="H491" s="231">
        <v>6.5446999999999997</v>
      </c>
      <c r="I491" s="231">
        <v>1.9494</v>
      </c>
      <c r="J491" s="231">
        <v>6.7518000000000002</v>
      </c>
      <c r="K491" s="231">
        <v>2.7553999999999998</v>
      </c>
      <c r="L491" s="231">
        <v>6.4393000000000002</v>
      </c>
      <c r="M491" s="231">
        <v>2.5798999999999999</v>
      </c>
      <c r="N491" s="231">
        <v>0</v>
      </c>
      <c r="O491" s="231">
        <v>0</v>
      </c>
      <c r="P491" s="231">
        <v>0</v>
      </c>
    </row>
    <row r="492" spans="1:16" ht="15">
      <c r="A492" s="247">
        <v>15</v>
      </c>
      <c r="B492" s="231">
        <v>0</v>
      </c>
      <c r="C492" s="231">
        <v>0</v>
      </c>
      <c r="D492" s="231">
        <v>4.7961</v>
      </c>
      <c r="E492" s="231">
        <v>2.0754000000000001</v>
      </c>
      <c r="F492" s="231">
        <v>5.0869999999999997</v>
      </c>
      <c r="G492" s="231">
        <v>1.9219999999999999</v>
      </c>
      <c r="H492" s="231">
        <v>6.0439999999999996</v>
      </c>
      <c r="I492" s="231">
        <v>1.8797999999999999</v>
      </c>
      <c r="J492" s="231">
        <v>6.5256999999999996</v>
      </c>
      <c r="K492" s="231">
        <v>2.657</v>
      </c>
      <c r="L492" s="231">
        <v>6.0122999999999998</v>
      </c>
      <c r="M492" s="231">
        <v>2.4878</v>
      </c>
      <c r="N492" s="231">
        <v>0</v>
      </c>
      <c r="O492" s="231">
        <v>0</v>
      </c>
      <c r="P492" s="231">
        <v>0</v>
      </c>
    </row>
    <row r="493" spans="1:16" ht="15">
      <c r="A493" s="247">
        <v>16</v>
      </c>
      <c r="B493" s="231">
        <v>0</v>
      </c>
      <c r="C493" s="231">
        <v>0</v>
      </c>
      <c r="D493" s="231">
        <v>4.5452000000000004</v>
      </c>
      <c r="E493" s="231">
        <v>1.9984999999999999</v>
      </c>
      <c r="F493" s="231">
        <v>4.6139000000000001</v>
      </c>
      <c r="G493" s="231">
        <v>1.8508</v>
      </c>
      <c r="H493" s="231">
        <v>5.5433000000000003</v>
      </c>
      <c r="I493" s="231">
        <v>1.8101</v>
      </c>
      <c r="J493" s="231">
        <v>6.2996999999999996</v>
      </c>
      <c r="K493" s="231">
        <v>2.5585</v>
      </c>
      <c r="L493" s="231">
        <v>5.5853000000000002</v>
      </c>
      <c r="M493" s="231">
        <v>2.3957000000000002</v>
      </c>
      <c r="N493" s="231">
        <v>0</v>
      </c>
      <c r="O493" s="231">
        <v>0</v>
      </c>
      <c r="P493" s="231">
        <v>0</v>
      </c>
    </row>
    <row r="494" spans="1:16" ht="15">
      <c r="A494" s="247">
        <v>17</v>
      </c>
      <c r="B494" s="231">
        <v>0</v>
      </c>
      <c r="C494" s="231">
        <v>0</v>
      </c>
      <c r="D494" s="231">
        <v>4.2942999999999998</v>
      </c>
      <c r="E494" s="231">
        <v>1.9217</v>
      </c>
      <c r="F494" s="231">
        <v>4.1406999999999998</v>
      </c>
      <c r="G494" s="231">
        <v>1.7796000000000001</v>
      </c>
      <c r="H494" s="231">
        <v>5.0425000000000004</v>
      </c>
      <c r="I494" s="231">
        <v>1.7404999999999999</v>
      </c>
      <c r="J494" s="231">
        <v>6.0735999999999999</v>
      </c>
      <c r="K494" s="231">
        <v>2.4601000000000002</v>
      </c>
      <c r="L494" s="231">
        <v>5.1581999999999999</v>
      </c>
      <c r="M494" s="231">
        <v>2.3035000000000001</v>
      </c>
      <c r="N494" s="231">
        <v>0</v>
      </c>
      <c r="O494" s="231">
        <v>0</v>
      </c>
      <c r="P494" s="231">
        <v>0</v>
      </c>
    </row>
    <row r="495" spans="1:16" ht="15">
      <c r="A495" s="247">
        <v>18</v>
      </c>
      <c r="B495" s="231">
        <v>0</v>
      </c>
      <c r="C495" s="231">
        <v>0</v>
      </c>
      <c r="D495" s="231">
        <v>4.0434000000000001</v>
      </c>
      <c r="E495" s="231">
        <v>1.8448</v>
      </c>
      <c r="F495" s="231">
        <v>3.6675</v>
      </c>
      <c r="G495" s="231">
        <v>1.7083999999999999</v>
      </c>
      <c r="H495" s="231">
        <v>4.5418000000000003</v>
      </c>
      <c r="I495" s="231">
        <v>1.6709000000000001</v>
      </c>
      <c r="J495" s="231">
        <v>5.8475000000000001</v>
      </c>
      <c r="K495" s="231">
        <v>2.3616999999999999</v>
      </c>
      <c r="L495" s="231">
        <v>4.7312000000000003</v>
      </c>
      <c r="M495" s="231">
        <v>2.2113999999999998</v>
      </c>
      <c r="N495" s="231">
        <v>6.0970000000000004</v>
      </c>
      <c r="O495" s="231">
        <v>3.1625000000000001</v>
      </c>
      <c r="P495" s="231">
        <v>0</v>
      </c>
    </row>
    <row r="496" spans="1:16" ht="15">
      <c r="A496" s="247">
        <v>19</v>
      </c>
      <c r="B496" s="231">
        <v>0</v>
      </c>
      <c r="C496" s="231">
        <v>0</v>
      </c>
      <c r="D496" s="231">
        <v>4.2911999999999999</v>
      </c>
      <c r="E496" s="231">
        <v>1.8363</v>
      </c>
      <c r="F496" s="231">
        <v>3.6970000000000001</v>
      </c>
      <c r="G496" s="231">
        <v>1.7025999999999999</v>
      </c>
      <c r="H496" s="231">
        <v>4.4413999999999998</v>
      </c>
      <c r="I496" s="231">
        <v>1.6705000000000001</v>
      </c>
      <c r="J496" s="231">
        <v>5.6258999999999997</v>
      </c>
      <c r="K496" s="231">
        <v>2.3075000000000001</v>
      </c>
      <c r="L496" s="231">
        <v>4.5922000000000001</v>
      </c>
      <c r="M496" s="231">
        <v>2.2081</v>
      </c>
      <c r="N496" s="231">
        <v>5.9276</v>
      </c>
      <c r="O496" s="231">
        <v>3.0746000000000002</v>
      </c>
      <c r="P496" s="231">
        <v>0</v>
      </c>
    </row>
    <row r="497" spans="1:16" ht="15">
      <c r="A497" s="247">
        <v>20</v>
      </c>
      <c r="B497" s="231">
        <v>0</v>
      </c>
      <c r="C497" s="231">
        <v>0</v>
      </c>
      <c r="D497" s="231">
        <v>4.5391000000000004</v>
      </c>
      <c r="E497" s="231">
        <v>1.8278000000000001</v>
      </c>
      <c r="F497" s="231">
        <v>3.7265000000000001</v>
      </c>
      <c r="G497" s="231">
        <v>1.6968000000000001</v>
      </c>
      <c r="H497" s="231">
        <v>4.3409000000000004</v>
      </c>
      <c r="I497" s="231">
        <v>1.6700999999999999</v>
      </c>
      <c r="J497" s="231">
        <v>5.4043999999999999</v>
      </c>
      <c r="K497" s="231">
        <v>2.2532999999999999</v>
      </c>
      <c r="L497" s="231">
        <v>4.4531999999999998</v>
      </c>
      <c r="M497" s="231">
        <v>2.2048000000000001</v>
      </c>
      <c r="N497" s="231">
        <v>5.7583000000000002</v>
      </c>
      <c r="O497" s="231">
        <v>2.9868000000000001</v>
      </c>
      <c r="P497" s="231">
        <v>0</v>
      </c>
    </row>
    <row r="498" spans="1:16" ht="15">
      <c r="A498" s="247">
        <v>21</v>
      </c>
      <c r="B498" s="231">
        <v>0</v>
      </c>
      <c r="C498" s="231">
        <v>0</v>
      </c>
      <c r="D498" s="231">
        <v>5.2656000000000001</v>
      </c>
      <c r="E498" s="231">
        <v>1.9012</v>
      </c>
      <c r="F498" s="231">
        <v>4.1315999999999997</v>
      </c>
      <c r="G498" s="231">
        <v>1.7670999999999999</v>
      </c>
      <c r="H498" s="231">
        <v>4.6645000000000003</v>
      </c>
      <c r="I498" s="231">
        <v>1.7447999999999999</v>
      </c>
      <c r="J498" s="231">
        <v>5.7009999999999996</v>
      </c>
      <c r="K498" s="231">
        <v>2.2980999999999998</v>
      </c>
      <c r="L498" s="231">
        <v>4.7457000000000003</v>
      </c>
      <c r="M498" s="231">
        <v>2.3006000000000002</v>
      </c>
      <c r="N498" s="231">
        <v>6.1478000000000002</v>
      </c>
      <c r="O498" s="231">
        <v>3.0293999999999999</v>
      </c>
      <c r="P498" s="231">
        <v>0</v>
      </c>
    </row>
    <row r="499" spans="1:16" ht="15">
      <c r="A499" s="247">
        <v>22</v>
      </c>
      <c r="B499" s="231">
        <v>0</v>
      </c>
      <c r="C499" s="231">
        <v>0</v>
      </c>
      <c r="D499" s="231">
        <v>5.5381999999999998</v>
      </c>
      <c r="E499" s="231">
        <v>1.8924000000000001</v>
      </c>
      <c r="F499" s="231">
        <v>4.1641000000000004</v>
      </c>
      <c r="G499" s="231">
        <v>1.7611000000000001</v>
      </c>
      <c r="H499" s="231">
        <v>4.5540000000000003</v>
      </c>
      <c r="I499" s="231">
        <v>1.7444</v>
      </c>
      <c r="J499" s="231">
        <v>5.4573</v>
      </c>
      <c r="K499" s="231">
        <v>2.2414999999999998</v>
      </c>
      <c r="L499" s="231">
        <v>4.5928000000000004</v>
      </c>
      <c r="M499" s="231">
        <v>2.2970999999999999</v>
      </c>
      <c r="N499" s="231">
        <v>5.9615</v>
      </c>
      <c r="O499" s="231">
        <v>2.9376000000000002</v>
      </c>
      <c r="P499" s="231">
        <v>0</v>
      </c>
    </row>
    <row r="500" spans="1:16" ht="15">
      <c r="A500" s="247">
        <v>23</v>
      </c>
      <c r="B500" s="231">
        <v>0</v>
      </c>
      <c r="C500" s="231">
        <v>0</v>
      </c>
      <c r="D500" s="231">
        <v>5.8108000000000004</v>
      </c>
      <c r="E500" s="231">
        <v>1.8835</v>
      </c>
      <c r="F500" s="231">
        <v>4.1965000000000003</v>
      </c>
      <c r="G500" s="231">
        <v>1.7549999999999999</v>
      </c>
      <c r="H500" s="231">
        <v>4.4435000000000002</v>
      </c>
      <c r="I500" s="231">
        <v>1.744</v>
      </c>
      <c r="J500" s="231">
        <v>5.2134999999999998</v>
      </c>
      <c r="K500" s="231">
        <v>2.1848999999999998</v>
      </c>
      <c r="L500" s="231">
        <v>4.4398999999999997</v>
      </c>
      <c r="M500" s="231">
        <v>2.2936999999999999</v>
      </c>
      <c r="N500" s="231">
        <v>5.7751999999999999</v>
      </c>
      <c r="O500" s="231">
        <v>2.8458000000000001</v>
      </c>
      <c r="P500" s="231">
        <v>0</v>
      </c>
    </row>
    <row r="501" spans="1:16" ht="15">
      <c r="A501" s="247">
        <v>24</v>
      </c>
      <c r="B501" s="231">
        <v>0</v>
      </c>
      <c r="C501" s="231">
        <v>0</v>
      </c>
      <c r="D501" s="231">
        <v>6.0834000000000001</v>
      </c>
      <c r="E501" s="231">
        <v>1.8746</v>
      </c>
      <c r="F501" s="231">
        <v>4.2290000000000001</v>
      </c>
      <c r="G501" s="231">
        <v>1.7488999999999999</v>
      </c>
      <c r="H501" s="231">
        <v>4.3330000000000002</v>
      </c>
      <c r="I501" s="231">
        <v>1.7435</v>
      </c>
      <c r="J501" s="231">
        <v>4.9698000000000002</v>
      </c>
      <c r="K501" s="231">
        <v>2.1282000000000001</v>
      </c>
      <c r="L501" s="231">
        <v>4.2869999999999999</v>
      </c>
      <c r="M501" s="231">
        <v>2.2902</v>
      </c>
      <c r="N501" s="231">
        <v>5.5888999999999998</v>
      </c>
      <c r="O501" s="231">
        <v>2.754</v>
      </c>
      <c r="P501" s="231">
        <v>0</v>
      </c>
    </row>
    <row r="502" spans="1:16" ht="15">
      <c r="A502" s="247">
        <v>25</v>
      </c>
      <c r="B502" s="231">
        <v>0</v>
      </c>
      <c r="C502" s="231">
        <v>0</v>
      </c>
      <c r="D502" s="231">
        <v>6.3559999999999999</v>
      </c>
      <c r="E502" s="231">
        <v>1.8656999999999999</v>
      </c>
      <c r="F502" s="231">
        <v>4.2614000000000001</v>
      </c>
      <c r="G502" s="231">
        <v>1.7428999999999999</v>
      </c>
      <c r="H502" s="231">
        <v>4.2225000000000001</v>
      </c>
      <c r="I502" s="231">
        <v>1.7431000000000001</v>
      </c>
      <c r="J502" s="231">
        <v>4.7260999999999997</v>
      </c>
      <c r="K502" s="231">
        <v>2.0716000000000001</v>
      </c>
      <c r="L502" s="231">
        <v>4.1341000000000001</v>
      </c>
      <c r="M502" s="231">
        <v>2.2867999999999999</v>
      </c>
      <c r="N502" s="231">
        <v>5.4025999999999996</v>
      </c>
      <c r="O502" s="231">
        <v>2.6621999999999999</v>
      </c>
      <c r="P502" s="231">
        <v>0</v>
      </c>
    </row>
    <row r="503" spans="1:16" ht="15">
      <c r="A503" s="247">
        <v>26</v>
      </c>
      <c r="B503" s="231">
        <v>0</v>
      </c>
      <c r="C503" s="231">
        <v>0</v>
      </c>
      <c r="D503" s="231">
        <v>6.6285999999999996</v>
      </c>
      <c r="E503" s="231">
        <v>1.8569</v>
      </c>
      <c r="F503" s="231">
        <v>4.2938999999999998</v>
      </c>
      <c r="G503" s="231">
        <v>1.7367999999999999</v>
      </c>
      <c r="H503" s="231">
        <v>4.1120000000000001</v>
      </c>
      <c r="I503" s="231">
        <v>1.7426999999999999</v>
      </c>
      <c r="J503" s="231">
        <v>4.4823000000000004</v>
      </c>
      <c r="K503" s="231">
        <v>2.0150000000000001</v>
      </c>
      <c r="L503" s="231">
        <v>3.9811999999999999</v>
      </c>
      <c r="M503" s="231">
        <v>2.2833000000000001</v>
      </c>
      <c r="N503" s="231">
        <v>5.2163000000000004</v>
      </c>
      <c r="O503" s="231">
        <v>2.5703999999999998</v>
      </c>
      <c r="P503" s="231">
        <v>0</v>
      </c>
    </row>
    <row r="504" spans="1:16" ht="15">
      <c r="A504" s="247">
        <v>27</v>
      </c>
      <c r="B504" s="231">
        <v>0</v>
      </c>
      <c r="C504" s="231">
        <v>0</v>
      </c>
      <c r="D504" s="231">
        <v>6.9012000000000002</v>
      </c>
      <c r="E504" s="231">
        <v>1.8480000000000001</v>
      </c>
      <c r="F504" s="231">
        <v>4.3262999999999998</v>
      </c>
      <c r="G504" s="231">
        <v>1.7307999999999999</v>
      </c>
      <c r="H504" s="231">
        <v>4.0015000000000001</v>
      </c>
      <c r="I504" s="231">
        <v>1.7422</v>
      </c>
      <c r="J504" s="231">
        <v>4.2385999999999999</v>
      </c>
      <c r="K504" s="231">
        <v>1.9582999999999999</v>
      </c>
      <c r="L504" s="231">
        <v>3.8283</v>
      </c>
      <c r="M504" s="231">
        <v>2.2799</v>
      </c>
      <c r="N504" s="231">
        <v>5.03</v>
      </c>
      <c r="O504" s="231">
        <v>2.4786000000000001</v>
      </c>
      <c r="P504" s="231">
        <v>0</v>
      </c>
    </row>
    <row r="505" spans="1:16" ht="15">
      <c r="A505" s="247">
        <v>28</v>
      </c>
      <c r="B505" s="231">
        <v>0</v>
      </c>
      <c r="C505" s="231">
        <v>0</v>
      </c>
      <c r="D505" s="231">
        <v>7.1738</v>
      </c>
      <c r="E505" s="231">
        <v>1.8391</v>
      </c>
      <c r="F505" s="231">
        <v>4.3587999999999996</v>
      </c>
      <c r="G505" s="231">
        <v>1.7246999999999999</v>
      </c>
      <c r="H505" s="231">
        <v>3.891</v>
      </c>
      <c r="I505" s="231">
        <v>1.7418</v>
      </c>
      <c r="J505" s="231">
        <v>3.9948000000000001</v>
      </c>
      <c r="K505" s="231">
        <v>1.9016999999999999</v>
      </c>
      <c r="L505" s="231">
        <v>3.6753999999999998</v>
      </c>
      <c r="M505" s="231">
        <v>2.2764000000000002</v>
      </c>
      <c r="N505" s="231">
        <v>4.8437000000000001</v>
      </c>
      <c r="O505" s="231">
        <v>2.3868</v>
      </c>
      <c r="P505" s="231">
        <v>0</v>
      </c>
    </row>
    <row r="506" spans="1:16" ht="15">
      <c r="A506" s="247">
        <v>29</v>
      </c>
      <c r="B506" s="231">
        <v>0</v>
      </c>
      <c r="C506" s="231">
        <v>0</v>
      </c>
      <c r="D506" s="231">
        <v>7.4463999999999997</v>
      </c>
      <c r="E506" s="231">
        <v>1.8303</v>
      </c>
      <c r="F506" s="231">
        <v>4.3912000000000004</v>
      </c>
      <c r="G506" s="231">
        <v>1.7185999999999999</v>
      </c>
      <c r="H506" s="231">
        <v>3.7805</v>
      </c>
      <c r="I506" s="231">
        <v>1.7414000000000001</v>
      </c>
      <c r="J506" s="231">
        <v>3.7511000000000001</v>
      </c>
      <c r="K506" s="231">
        <v>1.8451</v>
      </c>
      <c r="L506" s="231">
        <v>3.5225</v>
      </c>
      <c r="M506" s="231">
        <v>2.2730000000000001</v>
      </c>
      <c r="N506" s="231">
        <v>4.6574</v>
      </c>
      <c r="O506" s="231">
        <v>2.2949999999999999</v>
      </c>
      <c r="P506" s="231">
        <v>0</v>
      </c>
    </row>
    <row r="507" spans="1:16" ht="15">
      <c r="A507" s="247">
        <v>30</v>
      </c>
      <c r="B507" s="231">
        <v>0</v>
      </c>
      <c r="C507" s="231">
        <v>0</v>
      </c>
      <c r="D507" s="231">
        <v>7.7190000000000003</v>
      </c>
      <c r="E507" s="231">
        <v>1.8213999999999999</v>
      </c>
      <c r="F507" s="231">
        <v>4.4237000000000002</v>
      </c>
      <c r="G507" s="231">
        <v>1.7125999999999999</v>
      </c>
      <c r="H507" s="231">
        <v>3.67</v>
      </c>
      <c r="I507" s="231">
        <v>1.7410000000000001</v>
      </c>
      <c r="J507" s="231">
        <v>3.5072999999999999</v>
      </c>
      <c r="K507" s="231">
        <v>1.7884</v>
      </c>
      <c r="L507" s="231">
        <v>3.3696000000000002</v>
      </c>
      <c r="M507" s="231">
        <v>2.2696000000000001</v>
      </c>
      <c r="N507" s="231">
        <v>4.4710999999999999</v>
      </c>
      <c r="O507" s="231">
        <v>2.2031999999999998</v>
      </c>
      <c r="P507" s="231">
        <v>0</v>
      </c>
    </row>
    <row r="508" spans="1:16" ht="15">
      <c r="A508" s="247">
        <v>31</v>
      </c>
      <c r="B508" s="231">
        <v>0</v>
      </c>
      <c r="C508" s="231">
        <v>0</v>
      </c>
      <c r="D508" s="231">
        <v>7.9591000000000003</v>
      </c>
      <c r="E508" s="231">
        <v>1.8125</v>
      </c>
      <c r="F508" s="231">
        <v>4.5835999999999997</v>
      </c>
      <c r="G508" s="231">
        <v>1.7064999999999999</v>
      </c>
      <c r="H508" s="231">
        <v>3.7307000000000001</v>
      </c>
      <c r="I508" s="231">
        <v>1.7404999999999999</v>
      </c>
      <c r="J508" s="231">
        <v>3.7189999999999999</v>
      </c>
      <c r="K508" s="231">
        <v>1.7839</v>
      </c>
      <c r="L508" s="231">
        <v>3.3883999999999999</v>
      </c>
      <c r="M508" s="231">
        <v>2.2660999999999998</v>
      </c>
      <c r="N508" s="231">
        <v>4.3825000000000003</v>
      </c>
      <c r="O508" s="231">
        <v>2.1736</v>
      </c>
      <c r="P508" s="231">
        <v>0</v>
      </c>
    </row>
    <row r="509" spans="1:16" ht="15">
      <c r="A509" s="247">
        <v>32</v>
      </c>
      <c r="B509" s="231">
        <v>0</v>
      </c>
      <c r="C509" s="231">
        <v>0</v>
      </c>
      <c r="D509" s="231">
        <v>8.1990999999999996</v>
      </c>
      <c r="E509" s="231">
        <v>1.8037000000000001</v>
      </c>
      <c r="F509" s="231">
        <v>4.7435</v>
      </c>
      <c r="G509" s="231">
        <v>1.7004999999999999</v>
      </c>
      <c r="H509" s="231">
        <v>3.7913000000000001</v>
      </c>
      <c r="I509" s="231">
        <v>1.7401</v>
      </c>
      <c r="J509" s="231">
        <v>3.9306999999999999</v>
      </c>
      <c r="K509" s="231">
        <v>1.7793000000000001</v>
      </c>
      <c r="L509" s="231">
        <v>3.4072</v>
      </c>
      <c r="M509" s="231">
        <v>2.2627000000000002</v>
      </c>
      <c r="N509" s="231">
        <v>4.2938999999999998</v>
      </c>
      <c r="O509" s="231">
        <v>2.1440999999999999</v>
      </c>
      <c r="P509" s="231">
        <v>0</v>
      </c>
    </row>
    <row r="510" spans="1:16" ht="15">
      <c r="A510" s="247">
        <v>33</v>
      </c>
      <c r="B510" s="231">
        <v>0</v>
      </c>
      <c r="C510" s="231">
        <v>0</v>
      </c>
      <c r="D510" s="231">
        <v>8.6079000000000008</v>
      </c>
      <c r="E510" s="231">
        <v>1.8307</v>
      </c>
      <c r="F510" s="231">
        <v>5.0015000000000001</v>
      </c>
      <c r="G510" s="231">
        <v>1.7282999999999999</v>
      </c>
      <c r="H510" s="231">
        <v>3.9289999999999998</v>
      </c>
      <c r="I510" s="231">
        <v>1.7745</v>
      </c>
      <c r="J510" s="231">
        <v>4.2252000000000001</v>
      </c>
      <c r="K510" s="231">
        <v>1.8103</v>
      </c>
      <c r="L510" s="231">
        <v>3.4946000000000002</v>
      </c>
      <c r="M510" s="231">
        <v>2.3043999999999998</v>
      </c>
      <c r="N510" s="231">
        <v>4.2893999999999997</v>
      </c>
      <c r="O510" s="231">
        <v>2.1568000000000001</v>
      </c>
      <c r="P510" s="231">
        <v>0</v>
      </c>
    </row>
    <row r="511" spans="1:16" ht="15">
      <c r="A511" s="247">
        <v>34</v>
      </c>
      <c r="B511" s="231">
        <v>0</v>
      </c>
      <c r="C511" s="231">
        <v>0</v>
      </c>
      <c r="D511" s="231">
        <v>8.8527000000000005</v>
      </c>
      <c r="E511" s="231">
        <v>1.8216000000000001</v>
      </c>
      <c r="F511" s="231">
        <v>5.1646999999999998</v>
      </c>
      <c r="G511" s="231">
        <v>1.7221</v>
      </c>
      <c r="H511" s="231">
        <v>3.9908000000000001</v>
      </c>
      <c r="I511" s="231">
        <v>1.774</v>
      </c>
      <c r="J511" s="231">
        <v>4.4410999999999996</v>
      </c>
      <c r="K511" s="231">
        <v>1.8056000000000001</v>
      </c>
      <c r="L511" s="231">
        <v>3.5137</v>
      </c>
      <c r="M511" s="231">
        <v>2.3008999999999999</v>
      </c>
      <c r="N511" s="231">
        <v>4.1989999999999998</v>
      </c>
      <c r="O511" s="231">
        <v>2.1267</v>
      </c>
      <c r="P511" s="231">
        <v>0</v>
      </c>
    </row>
    <row r="512" spans="1:16" ht="15">
      <c r="A512" s="247">
        <v>35</v>
      </c>
      <c r="B512" s="231">
        <v>0</v>
      </c>
      <c r="C512" s="231">
        <v>0</v>
      </c>
      <c r="D512" s="231">
        <v>9.0975999999999999</v>
      </c>
      <c r="E512" s="231">
        <v>1.8126</v>
      </c>
      <c r="F512" s="231">
        <v>5.3277999999999999</v>
      </c>
      <c r="G512" s="231">
        <v>1.7159</v>
      </c>
      <c r="H512" s="231">
        <v>4.0526999999999997</v>
      </c>
      <c r="I512" s="231">
        <v>1.7736000000000001</v>
      </c>
      <c r="J512" s="231">
        <v>4.657</v>
      </c>
      <c r="K512" s="231">
        <v>1.8009999999999999</v>
      </c>
      <c r="L512" s="231">
        <v>3.5329000000000002</v>
      </c>
      <c r="M512" s="231">
        <v>2.2974000000000001</v>
      </c>
      <c r="N512" s="231">
        <v>4.1086999999999998</v>
      </c>
      <c r="O512" s="231">
        <v>2.0964999999999998</v>
      </c>
      <c r="P512" s="231">
        <v>0</v>
      </c>
    </row>
    <row r="513" spans="1:16" ht="15">
      <c r="A513" s="247">
        <v>36</v>
      </c>
      <c r="B513" s="231">
        <v>0</v>
      </c>
      <c r="C513" s="231">
        <v>0</v>
      </c>
      <c r="D513" s="231">
        <v>9.3423999999999996</v>
      </c>
      <c r="E513" s="231">
        <v>1.8036000000000001</v>
      </c>
      <c r="F513" s="231">
        <v>5.4908999999999999</v>
      </c>
      <c r="G513" s="231">
        <v>1.7097</v>
      </c>
      <c r="H513" s="231">
        <v>4.1144999999999996</v>
      </c>
      <c r="I513" s="231">
        <v>1.7732000000000001</v>
      </c>
      <c r="J513" s="231">
        <v>4.8728999999999996</v>
      </c>
      <c r="K513" s="231">
        <v>1.7963</v>
      </c>
      <c r="L513" s="231">
        <v>3.5520999999999998</v>
      </c>
      <c r="M513" s="231">
        <v>2.2938999999999998</v>
      </c>
      <c r="N513" s="231">
        <v>4.0183</v>
      </c>
      <c r="O513" s="231">
        <v>2.0663999999999998</v>
      </c>
      <c r="P513" s="231">
        <v>0</v>
      </c>
    </row>
    <row r="514" spans="1:16" ht="15">
      <c r="A514" s="247">
        <v>37</v>
      </c>
      <c r="B514" s="231">
        <v>0</v>
      </c>
      <c r="C514" s="231">
        <v>0</v>
      </c>
      <c r="D514" s="231">
        <v>9.5871999999999993</v>
      </c>
      <c r="E514" s="231">
        <v>1.7945</v>
      </c>
      <c r="F514" s="231">
        <v>5.6540999999999997</v>
      </c>
      <c r="G514" s="231">
        <v>1.7036</v>
      </c>
      <c r="H514" s="231">
        <v>4.1764000000000001</v>
      </c>
      <c r="I514" s="231">
        <v>1.7726999999999999</v>
      </c>
      <c r="J514" s="231">
        <v>5.0888</v>
      </c>
      <c r="K514" s="231">
        <v>1.7917000000000001</v>
      </c>
      <c r="L514" s="231">
        <v>3.5712999999999999</v>
      </c>
      <c r="M514" s="231">
        <v>2.2902999999999998</v>
      </c>
      <c r="N514" s="231">
        <v>3.9279000000000002</v>
      </c>
      <c r="O514" s="231">
        <v>2.0362</v>
      </c>
      <c r="P514" s="231">
        <v>0</v>
      </c>
    </row>
    <row r="515" spans="1:16" ht="15">
      <c r="A515" s="247">
        <v>38</v>
      </c>
      <c r="B515" s="231">
        <v>0</v>
      </c>
      <c r="C515" s="231">
        <v>0</v>
      </c>
      <c r="D515" s="231">
        <v>9.8321000000000005</v>
      </c>
      <c r="E515" s="231">
        <v>1.7855000000000001</v>
      </c>
      <c r="F515" s="231">
        <v>5.8171999999999997</v>
      </c>
      <c r="G515" s="231">
        <v>1.6974</v>
      </c>
      <c r="H515" s="231">
        <v>4.2382</v>
      </c>
      <c r="I515" s="231">
        <v>1.7723</v>
      </c>
      <c r="J515" s="231">
        <v>5.3047000000000004</v>
      </c>
      <c r="K515" s="231">
        <v>1.7869999999999999</v>
      </c>
      <c r="L515" s="231">
        <v>3.5905</v>
      </c>
      <c r="M515" s="231">
        <v>2.2867999999999999</v>
      </c>
      <c r="N515" s="231">
        <v>3.8374999999999999</v>
      </c>
      <c r="O515" s="231">
        <v>2.0061</v>
      </c>
      <c r="P515" s="231">
        <v>0</v>
      </c>
    </row>
    <row r="516" spans="1:16" ht="15">
      <c r="A516" s="247">
        <v>39</v>
      </c>
      <c r="B516" s="231">
        <v>0</v>
      </c>
      <c r="C516" s="231">
        <v>0</v>
      </c>
      <c r="D516" s="231">
        <v>10.0769</v>
      </c>
      <c r="E516" s="231">
        <v>1.7764</v>
      </c>
      <c r="F516" s="231">
        <v>5.9802999999999997</v>
      </c>
      <c r="G516" s="231">
        <v>1.6912</v>
      </c>
      <c r="H516" s="231">
        <v>4.3000999999999996</v>
      </c>
      <c r="I516" s="231">
        <v>1.7719</v>
      </c>
      <c r="J516" s="231">
        <v>5.5206</v>
      </c>
      <c r="K516" s="231">
        <v>1.7824</v>
      </c>
      <c r="L516" s="231">
        <v>3.6097000000000001</v>
      </c>
      <c r="M516" s="231">
        <v>2.2833000000000001</v>
      </c>
      <c r="N516" s="231">
        <v>3.7471000000000001</v>
      </c>
      <c r="O516" s="231">
        <v>1.9759</v>
      </c>
      <c r="P516" s="231">
        <v>0</v>
      </c>
    </row>
    <row r="517" spans="1:16" ht="15">
      <c r="A517" s="247">
        <v>40</v>
      </c>
      <c r="B517" s="231">
        <v>0</v>
      </c>
      <c r="C517" s="231">
        <v>0</v>
      </c>
      <c r="D517" s="231">
        <v>10.3217</v>
      </c>
      <c r="E517" s="231">
        <v>1.7674000000000001</v>
      </c>
      <c r="F517" s="231">
        <v>6.1435000000000004</v>
      </c>
      <c r="G517" s="231">
        <v>1.6850000000000001</v>
      </c>
      <c r="H517" s="231">
        <v>4.3619000000000003</v>
      </c>
      <c r="I517" s="231">
        <v>1.7714000000000001</v>
      </c>
      <c r="J517" s="231">
        <v>5.7365000000000004</v>
      </c>
      <c r="K517" s="231">
        <v>1.7777000000000001</v>
      </c>
      <c r="L517" s="231">
        <v>3.6288</v>
      </c>
      <c r="M517" s="231">
        <v>2.2797999999999998</v>
      </c>
      <c r="N517" s="231">
        <v>3.6566999999999998</v>
      </c>
      <c r="O517" s="231">
        <v>1.9458</v>
      </c>
      <c r="P517" s="231">
        <v>0</v>
      </c>
    </row>
    <row r="518" spans="1:16" ht="15">
      <c r="A518" s="247">
        <v>41</v>
      </c>
      <c r="B518" s="231">
        <v>0</v>
      </c>
      <c r="C518" s="231">
        <v>0</v>
      </c>
      <c r="D518" s="231">
        <v>10.5665</v>
      </c>
      <c r="E518" s="231">
        <v>1.7583</v>
      </c>
      <c r="F518" s="231">
        <v>6.3066000000000004</v>
      </c>
      <c r="G518" s="231">
        <v>1.6788000000000001</v>
      </c>
      <c r="H518" s="231">
        <v>4.4238</v>
      </c>
      <c r="I518" s="231">
        <v>1.7709999999999999</v>
      </c>
      <c r="J518" s="231">
        <v>5.9523999999999999</v>
      </c>
      <c r="K518" s="231">
        <v>1.7730999999999999</v>
      </c>
      <c r="L518" s="231">
        <v>3.6480000000000001</v>
      </c>
      <c r="M518" s="231">
        <v>2.2763</v>
      </c>
      <c r="N518" s="231">
        <v>3.5663999999999998</v>
      </c>
      <c r="O518" s="231">
        <v>1.9156</v>
      </c>
      <c r="P518" s="231">
        <v>0</v>
      </c>
    </row>
    <row r="519" spans="1:16" ht="15">
      <c r="A519" s="247">
        <v>42</v>
      </c>
      <c r="B519" s="231">
        <v>0</v>
      </c>
      <c r="C519" s="231">
        <v>0</v>
      </c>
      <c r="D519" s="231">
        <v>10.811400000000001</v>
      </c>
      <c r="E519" s="231">
        <v>1.7493000000000001</v>
      </c>
      <c r="F519" s="231">
        <v>6.4696999999999996</v>
      </c>
      <c r="G519" s="231">
        <v>1.6727000000000001</v>
      </c>
      <c r="H519" s="231">
        <v>4.4855999999999998</v>
      </c>
      <c r="I519" s="231">
        <v>1.7706</v>
      </c>
      <c r="J519" s="231">
        <v>6.1683000000000003</v>
      </c>
      <c r="K519" s="231">
        <v>1.7684</v>
      </c>
      <c r="L519" s="231">
        <v>3.6671999999999998</v>
      </c>
      <c r="M519" s="231">
        <v>2.2728000000000002</v>
      </c>
      <c r="N519" s="231">
        <v>3.476</v>
      </c>
      <c r="O519" s="231">
        <v>1.8855</v>
      </c>
      <c r="P519" s="231">
        <v>0</v>
      </c>
    </row>
    <row r="520" spans="1:16" ht="15">
      <c r="A520" s="247">
        <v>43</v>
      </c>
      <c r="B520" s="231">
        <v>0</v>
      </c>
      <c r="C520" s="231">
        <v>0</v>
      </c>
      <c r="D520" s="231">
        <v>10.19</v>
      </c>
      <c r="E520" s="231">
        <v>1.7343999999999999</v>
      </c>
      <c r="F520" s="231">
        <v>6.3650000000000002</v>
      </c>
      <c r="G520" s="231">
        <v>1.6647000000000001</v>
      </c>
      <c r="H520" s="231">
        <v>4.4907000000000004</v>
      </c>
      <c r="I520" s="231">
        <v>1.7642</v>
      </c>
      <c r="J520" s="231">
        <v>6.1729000000000003</v>
      </c>
      <c r="K520" s="231">
        <v>1.756</v>
      </c>
      <c r="L520" s="231">
        <v>3.6187</v>
      </c>
      <c r="M520" s="231">
        <v>2.2627999999999999</v>
      </c>
      <c r="N520" s="231">
        <v>3.4245999999999999</v>
      </c>
      <c r="O520" s="231">
        <v>1.8782000000000001</v>
      </c>
      <c r="P520" s="231">
        <v>0</v>
      </c>
    </row>
    <row r="521" spans="1:16" ht="15">
      <c r="A521" s="247">
        <v>44</v>
      </c>
      <c r="B521" s="231">
        <v>0</v>
      </c>
      <c r="C521" s="231">
        <v>0</v>
      </c>
      <c r="D521" s="231">
        <v>9.5686999999999998</v>
      </c>
      <c r="E521" s="231">
        <v>1.7195</v>
      </c>
      <c r="F521" s="231">
        <v>6.2602000000000002</v>
      </c>
      <c r="G521" s="231">
        <v>1.6567000000000001</v>
      </c>
      <c r="H521" s="231">
        <v>4.4958999999999998</v>
      </c>
      <c r="I521" s="231">
        <v>1.7578</v>
      </c>
      <c r="J521" s="231">
        <v>6.1773999999999996</v>
      </c>
      <c r="K521" s="231">
        <v>1.7436</v>
      </c>
      <c r="L521" s="231">
        <v>3.5701999999999998</v>
      </c>
      <c r="M521" s="231">
        <v>2.2528999999999999</v>
      </c>
      <c r="N521" s="231">
        <v>3.3732000000000002</v>
      </c>
      <c r="O521" s="231">
        <v>1.8709</v>
      </c>
      <c r="P521" s="231">
        <v>0</v>
      </c>
    </row>
    <row r="522" spans="1:16" ht="15">
      <c r="A522" s="247">
        <v>45</v>
      </c>
      <c r="B522" s="231">
        <v>0</v>
      </c>
      <c r="C522" s="231">
        <v>0</v>
      </c>
      <c r="D522" s="231">
        <v>8.9474</v>
      </c>
      <c r="E522" s="231">
        <v>1.7045999999999999</v>
      </c>
      <c r="F522" s="231">
        <v>6.1554000000000002</v>
      </c>
      <c r="G522" s="231">
        <v>1.6487000000000001</v>
      </c>
      <c r="H522" s="231">
        <v>4.5010000000000003</v>
      </c>
      <c r="I522" s="231">
        <v>1.7514000000000001</v>
      </c>
      <c r="J522" s="231">
        <v>6.1818999999999997</v>
      </c>
      <c r="K522" s="231">
        <v>1.7312000000000001</v>
      </c>
      <c r="L522" s="231">
        <v>3.5215999999999998</v>
      </c>
      <c r="M522" s="231">
        <v>2.2429999999999999</v>
      </c>
      <c r="N522" s="231">
        <v>3.3218000000000001</v>
      </c>
      <c r="O522" s="231">
        <v>1.8636999999999999</v>
      </c>
      <c r="P522" s="231">
        <v>0</v>
      </c>
    </row>
    <row r="523" spans="1:16" ht="15">
      <c r="A523" s="247">
        <v>46</v>
      </c>
      <c r="B523" s="231">
        <v>0</v>
      </c>
      <c r="C523" s="231">
        <v>0</v>
      </c>
      <c r="D523" s="231">
        <v>8.3260000000000005</v>
      </c>
      <c r="E523" s="231">
        <v>1.6897</v>
      </c>
      <c r="F523" s="231">
        <v>6.0506000000000002</v>
      </c>
      <c r="G523" s="231">
        <v>1.6407</v>
      </c>
      <c r="H523" s="231">
        <v>4.5061</v>
      </c>
      <c r="I523" s="231">
        <v>1.7450000000000001</v>
      </c>
      <c r="J523" s="231">
        <v>6.1863999999999999</v>
      </c>
      <c r="K523" s="231">
        <v>1.7188000000000001</v>
      </c>
      <c r="L523" s="231">
        <v>3.4731000000000001</v>
      </c>
      <c r="M523" s="231">
        <v>2.2330999999999999</v>
      </c>
      <c r="N523" s="231">
        <v>3.2704</v>
      </c>
      <c r="O523" s="231">
        <v>1.8564000000000001</v>
      </c>
      <c r="P523" s="231">
        <v>0</v>
      </c>
    </row>
    <row r="524" spans="1:16" ht="15">
      <c r="A524" s="247">
        <v>47</v>
      </c>
      <c r="B524" s="231">
        <v>0</v>
      </c>
      <c r="C524" s="231">
        <v>0</v>
      </c>
      <c r="D524" s="231">
        <v>7.7046999999999999</v>
      </c>
      <c r="E524" s="231">
        <v>1.6748000000000001</v>
      </c>
      <c r="F524" s="231">
        <v>5.9459</v>
      </c>
      <c r="G524" s="231">
        <v>1.6328</v>
      </c>
      <c r="H524" s="231">
        <v>4.5111999999999997</v>
      </c>
      <c r="I524" s="231">
        <v>1.7385999999999999</v>
      </c>
      <c r="J524" s="231">
        <v>6.1909000000000001</v>
      </c>
      <c r="K524" s="231">
        <v>1.7063999999999999</v>
      </c>
      <c r="L524" s="231">
        <v>3.4245999999999999</v>
      </c>
      <c r="M524" s="231">
        <v>2.2231000000000001</v>
      </c>
      <c r="N524" s="231">
        <v>3.2189999999999999</v>
      </c>
      <c r="O524" s="231">
        <v>1.8491</v>
      </c>
      <c r="P524" s="231">
        <v>0</v>
      </c>
    </row>
    <row r="525" spans="1:16" ht="15">
      <c r="A525" s="247">
        <v>48</v>
      </c>
      <c r="B525" s="231">
        <v>0</v>
      </c>
      <c r="C525" s="231">
        <v>0</v>
      </c>
      <c r="D525" s="231">
        <v>7.0834000000000001</v>
      </c>
      <c r="E525" s="231">
        <v>1.6598999999999999</v>
      </c>
      <c r="F525" s="231">
        <v>5.8411</v>
      </c>
      <c r="G525" s="231">
        <v>1.6248</v>
      </c>
      <c r="H525" s="231">
        <v>4.5163000000000002</v>
      </c>
      <c r="I525" s="231">
        <v>1.7322</v>
      </c>
      <c r="J525" s="231">
        <v>6.1955</v>
      </c>
      <c r="K525" s="231">
        <v>1.6939</v>
      </c>
      <c r="L525" s="231">
        <v>3.3761000000000001</v>
      </c>
      <c r="M525" s="231">
        <v>2.2132000000000001</v>
      </c>
      <c r="N525" s="231">
        <v>3.1676000000000002</v>
      </c>
      <c r="O525" s="231">
        <v>1.8418000000000001</v>
      </c>
      <c r="P525" s="231">
        <v>0</v>
      </c>
    </row>
    <row r="526" spans="1:16" ht="15">
      <c r="A526" s="247">
        <v>49</v>
      </c>
      <c r="B526" s="231">
        <v>0</v>
      </c>
      <c r="C526" s="231">
        <v>0</v>
      </c>
      <c r="D526" s="231">
        <v>6.4619999999999997</v>
      </c>
      <c r="E526" s="231">
        <v>1.645</v>
      </c>
      <c r="F526" s="231">
        <v>5.7363</v>
      </c>
      <c r="G526" s="231">
        <v>1.6168</v>
      </c>
      <c r="H526" s="231">
        <v>4.5213999999999999</v>
      </c>
      <c r="I526" s="231">
        <v>1.7259</v>
      </c>
      <c r="J526" s="231">
        <v>6.2</v>
      </c>
      <c r="K526" s="231">
        <v>1.6815</v>
      </c>
      <c r="L526" s="231">
        <v>3.3275000000000001</v>
      </c>
      <c r="M526" s="231">
        <v>2.2033</v>
      </c>
      <c r="N526" s="231">
        <v>3.1162000000000001</v>
      </c>
      <c r="O526" s="231">
        <v>1.8346</v>
      </c>
      <c r="P526" s="231">
        <v>0</v>
      </c>
    </row>
    <row r="527" spans="1:16" ht="15">
      <c r="A527" s="247">
        <v>50</v>
      </c>
      <c r="B527" s="231">
        <v>0</v>
      </c>
      <c r="C527" s="231">
        <v>0</v>
      </c>
      <c r="D527" s="231">
        <v>5.8407</v>
      </c>
      <c r="E527" s="231">
        <v>1.6301000000000001</v>
      </c>
      <c r="F527" s="231">
        <v>5.6315</v>
      </c>
      <c r="G527" s="231">
        <v>1.6088</v>
      </c>
      <c r="H527" s="231">
        <v>4.5266000000000002</v>
      </c>
      <c r="I527" s="231">
        <v>1.7195</v>
      </c>
      <c r="J527" s="231">
        <v>6.2045000000000003</v>
      </c>
      <c r="K527" s="231">
        <v>1.6691</v>
      </c>
      <c r="L527" s="231">
        <v>3.2789999999999999</v>
      </c>
      <c r="M527" s="231">
        <v>2.1932999999999998</v>
      </c>
      <c r="N527" s="231">
        <v>3.0648</v>
      </c>
      <c r="O527" s="231">
        <v>1.8272999999999999</v>
      </c>
      <c r="P527" s="231">
        <v>0</v>
      </c>
    </row>
    <row r="528" spans="1:16" ht="15">
      <c r="A528" s="247">
        <v>51</v>
      </c>
      <c r="B528" s="231">
        <v>0</v>
      </c>
      <c r="C528" s="231">
        <v>0</v>
      </c>
      <c r="D528" s="231">
        <v>5.2194000000000003</v>
      </c>
      <c r="E528" s="231">
        <v>1.6152</v>
      </c>
      <c r="F528" s="231">
        <v>5.5267999999999997</v>
      </c>
      <c r="G528" s="231">
        <v>1.6008</v>
      </c>
      <c r="H528" s="231">
        <v>4.5316999999999998</v>
      </c>
      <c r="I528" s="231">
        <v>1.7131000000000001</v>
      </c>
      <c r="J528" s="231">
        <v>6.2089999999999996</v>
      </c>
      <c r="K528" s="231">
        <v>1.6567000000000001</v>
      </c>
      <c r="L528" s="231">
        <v>3.2305000000000001</v>
      </c>
      <c r="M528" s="231">
        <v>2.1833999999999998</v>
      </c>
      <c r="N528" s="231">
        <v>3.0133999999999999</v>
      </c>
      <c r="O528" s="231">
        <v>1.82</v>
      </c>
      <c r="P528" s="231">
        <v>0</v>
      </c>
    </row>
    <row r="529" spans="1:16" ht="15">
      <c r="A529" s="247">
        <v>52</v>
      </c>
      <c r="B529" s="231">
        <v>0</v>
      </c>
      <c r="C529" s="231">
        <v>0</v>
      </c>
      <c r="D529" s="231">
        <v>4.5979999999999999</v>
      </c>
      <c r="E529" s="231">
        <v>1.6003000000000001</v>
      </c>
      <c r="F529" s="231">
        <v>5.4219999999999997</v>
      </c>
      <c r="G529" s="231">
        <v>1.5929</v>
      </c>
      <c r="H529" s="231">
        <v>4.5368000000000004</v>
      </c>
      <c r="I529" s="231">
        <v>1.7067000000000001</v>
      </c>
      <c r="J529" s="231">
        <v>6.2134999999999998</v>
      </c>
      <c r="K529" s="231">
        <v>1.6443000000000001</v>
      </c>
      <c r="L529" s="231">
        <v>3.1819999999999999</v>
      </c>
      <c r="M529" s="231">
        <v>2.1735000000000002</v>
      </c>
      <c r="N529" s="231">
        <v>2.9620000000000002</v>
      </c>
      <c r="O529" s="231">
        <v>1.8128</v>
      </c>
      <c r="P529" s="231">
        <v>0</v>
      </c>
    </row>
    <row r="530" spans="1:16" ht="15">
      <c r="A530" s="247">
        <v>53</v>
      </c>
      <c r="B530" s="231">
        <v>0</v>
      </c>
      <c r="C530" s="231">
        <v>0</v>
      </c>
      <c r="D530" s="231">
        <v>3.9767000000000001</v>
      </c>
      <c r="E530" s="231">
        <v>1.5853999999999999</v>
      </c>
      <c r="F530" s="231">
        <v>5.3171999999999997</v>
      </c>
      <c r="G530" s="231">
        <v>1.5849</v>
      </c>
      <c r="H530" s="231">
        <v>4.5419</v>
      </c>
      <c r="I530" s="231">
        <v>1.7002999999999999</v>
      </c>
      <c r="J530" s="231">
        <v>6.218</v>
      </c>
      <c r="K530" s="231">
        <v>1.6318999999999999</v>
      </c>
      <c r="L530" s="231">
        <v>3.1334</v>
      </c>
      <c r="M530" s="231">
        <v>2.1635</v>
      </c>
      <c r="N530" s="231">
        <v>2.9106000000000001</v>
      </c>
      <c r="O530" s="231">
        <v>1.8055000000000001</v>
      </c>
      <c r="P530" s="231">
        <v>0</v>
      </c>
    </row>
    <row r="531" spans="1:16" ht="15">
      <c r="A531" s="247">
        <v>54</v>
      </c>
      <c r="B531" s="231">
        <v>0</v>
      </c>
      <c r="C531" s="231">
        <v>0</v>
      </c>
      <c r="D531" s="231">
        <v>3.3553999999999999</v>
      </c>
      <c r="E531" s="231">
        <v>1.5705</v>
      </c>
      <c r="F531" s="231">
        <v>5.2123999999999997</v>
      </c>
      <c r="G531" s="231">
        <v>1.5769</v>
      </c>
      <c r="H531" s="231">
        <v>4.5469999999999997</v>
      </c>
      <c r="I531" s="231">
        <v>1.6939</v>
      </c>
      <c r="J531" s="231">
        <v>6.2225999999999999</v>
      </c>
      <c r="K531" s="231">
        <v>1.6194999999999999</v>
      </c>
      <c r="L531" s="231">
        <v>3.0849000000000002</v>
      </c>
      <c r="M531" s="231">
        <v>2.1536</v>
      </c>
      <c r="N531" s="231">
        <v>2.8591000000000002</v>
      </c>
      <c r="O531" s="231">
        <v>1.7982</v>
      </c>
      <c r="P531" s="231">
        <v>0</v>
      </c>
    </row>
    <row r="532" spans="1:16" ht="15">
      <c r="A532" s="247">
        <v>55</v>
      </c>
      <c r="B532" s="231">
        <v>0</v>
      </c>
      <c r="C532" s="231">
        <v>0</v>
      </c>
      <c r="D532" s="231">
        <v>3.3260999999999998</v>
      </c>
      <c r="E532" s="231">
        <v>1.5569</v>
      </c>
      <c r="F532" s="231">
        <v>4.9474999999999998</v>
      </c>
      <c r="G532" s="231">
        <v>1.5629999999999999</v>
      </c>
      <c r="H532" s="231">
        <v>4.3635000000000002</v>
      </c>
      <c r="I532" s="231">
        <v>1.6716</v>
      </c>
      <c r="J532" s="231">
        <v>5.8520000000000003</v>
      </c>
      <c r="K532" s="231">
        <v>1.603</v>
      </c>
      <c r="L532" s="231">
        <v>3.1080000000000001</v>
      </c>
      <c r="M532" s="231">
        <v>2.1320999999999999</v>
      </c>
      <c r="N532" s="231">
        <v>2.7997999999999998</v>
      </c>
      <c r="O532" s="231">
        <v>1.7808999999999999</v>
      </c>
      <c r="P532" s="231">
        <v>0</v>
      </c>
    </row>
    <row r="533" spans="1:16" ht="15">
      <c r="A533" s="247">
        <v>56</v>
      </c>
      <c r="B533" s="231">
        <v>0</v>
      </c>
      <c r="C533" s="231">
        <v>0</v>
      </c>
      <c r="D533" s="231">
        <v>3.2968000000000002</v>
      </c>
      <c r="E533" s="231">
        <v>1.5431999999999999</v>
      </c>
      <c r="F533" s="231">
        <v>4.6825000000000001</v>
      </c>
      <c r="G533" s="231">
        <v>1.5491999999999999</v>
      </c>
      <c r="H533" s="231">
        <v>4.18</v>
      </c>
      <c r="I533" s="231">
        <v>1.6492</v>
      </c>
      <c r="J533" s="231">
        <v>5.4814999999999996</v>
      </c>
      <c r="K533" s="231">
        <v>1.5865</v>
      </c>
      <c r="L533" s="231">
        <v>3.1311</v>
      </c>
      <c r="M533" s="231">
        <v>2.1107</v>
      </c>
      <c r="N533" s="231">
        <v>2.7404000000000002</v>
      </c>
      <c r="O533" s="231">
        <v>1.7635000000000001</v>
      </c>
      <c r="P533" s="231">
        <v>0</v>
      </c>
    </row>
    <row r="534" spans="1:16" ht="15">
      <c r="A534" s="247">
        <v>57</v>
      </c>
      <c r="B534" s="231">
        <v>0</v>
      </c>
      <c r="C534" s="231">
        <v>0</v>
      </c>
      <c r="D534" s="231">
        <v>3.2675999999999998</v>
      </c>
      <c r="E534" s="231">
        <v>1.5295000000000001</v>
      </c>
      <c r="F534" s="231">
        <v>4.4176000000000002</v>
      </c>
      <c r="G534" s="231">
        <v>1.5353000000000001</v>
      </c>
      <c r="H534" s="231">
        <v>3.9965000000000002</v>
      </c>
      <c r="I534" s="231">
        <v>1.6269</v>
      </c>
      <c r="J534" s="231">
        <v>5.1109999999999998</v>
      </c>
      <c r="K534" s="231">
        <v>1.5701000000000001</v>
      </c>
      <c r="L534" s="231">
        <v>3.1541000000000001</v>
      </c>
      <c r="M534" s="231">
        <v>2.0891999999999999</v>
      </c>
      <c r="N534" s="231">
        <v>2.6810999999999998</v>
      </c>
      <c r="O534" s="231">
        <v>1.7462</v>
      </c>
      <c r="P534" s="231">
        <v>0</v>
      </c>
    </row>
    <row r="535" spans="1:16" ht="15">
      <c r="A535" s="247">
        <v>58</v>
      </c>
      <c r="B535" s="231">
        <v>0</v>
      </c>
      <c r="C535" s="231">
        <v>0</v>
      </c>
      <c r="D535" s="231">
        <v>3.2383000000000002</v>
      </c>
      <c r="E535" s="231">
        <v>1.5159</v>
      </c>
      <c r="F535" s="231">
        <v>4.1525999999999996</v>
      </c>
      <c r="G535" s="231">
        <v>1.5214000000000001</v>
      </c>
      <c r="H535" s="231">
        <v>3.8130000000000002</v>
      </c>
      <c r="I535" s="231">
        <v>1.6045</v>
      </c>
      <c r="J535" s="231">
        <v>4.7404999999999999</v>
      </c>
      <c r="K535" s="231">
        <v>1.5536000000000001</v>
      </c>
      <c r="L535" s="231">
        <v>3.1772</v>
      </c>
      <c r="M535" s="231">
        <v>2.0676999999999999</v>
      </c>
      <c r="N535" s="231">
        <v>2.6217000000000001</v>
      </c>
      <c r="O535" s="231">
        <v>1.7287999999999999</v>
      </c>
      <c r="P535" s="231">
        <v>0</v>
      </c>
    </row>
    <row r="536" spans="1:16" ht="15">
      <c r="A536" s="247">
        <v>59</v>
      </c>
      <c r="B536" s="231">
        <v>0</v>
      </c>
      <c r="C536" s="231">
        <v>0</v>
      </c>
      <c r="D536" s="231">
        <v>3.2090999999999998</v>
      </c>
      <c r="E536" s="231">
        <v>1.5022</v>
      </c>
      <c r="F536" s="231">
        <v>3.8877000000000002</v>
      </c>
      <c r="G536" s="231">
        <v>1.5075000000000001</v>
      </c>
      <c r="H536" s="231">
        <v>3.6294</v>
      </c>
      <c r="I536" s="231">
        <v>1.5822000000000001</v>
      </c>
      <c r="J536" s="231">
        <v>4.3699000000000003</v>
      </c>
      <c r="K536" s="231">
        <v>1.5370999999999999</v>
      </c>
      <c r="L536" s="231">
        <v>3.2002999999999999</v>
      </c>
      <c r="M536" s="231">
        <v>2.0461999999999998</v>
      </c>
      <c r="N536" s="231">
        <v>2.5623999999999998</v>
      </c>
      <c r="O536" s="231">
        <v>1.7115</v>
      </c>
      <c r="P536" s="231">
        <v>0</v>
      </c>
    </row>
    <row r="537" spans="1:16" ht="15">
      <c r="A537" s="247">
        <v>60</v>
      </c>
      <c r="B537" s="231">
        <v>0</v>
      </c>
      <c r="C537" s="231">
        <v>0</v>
      </c>
      <c r="D537" s="231">
        <v>3.1798000000000002</v>
      </c>
      <c r="E537" s="231">
        <v>1.4885999999999999</v>
      </c>
      <c r="F537" s="231">
        <v>3.6227</v>
      </c>
      <c r="G537" s="231">
        <v>1.4937</v>
      </c>
      <c r="H537" s="231">
        <v>3.4459</v>
      </c>
      <c r="I537" s="231">
        <v>1.5598000000000001</v>
      </c>
      <c r="J537" s="231">
        <v>3.9994000000000001</v>
      </c>
      <c r="K537" s="231">
        <v>1.5206999999999999</v>
      </c>
      <c r="L537" s="231">
        <v>3.2233999999999998</v>
      </c>
      <c r="M537" s="231">
        <v>2.0247000000000002</v>
      </c>
      <c r="N537" s="231">
        <v>2.5030000000000001</v>
      </c>
      <c r="O537" s="231">
        <v>1.6941999999999999</v>
      </c>
      <c r="P537" s="231">
        <v>0</v>
      </c>
    </row>
  </sheetData>
  <sheetProtection password="C620" sheet="1" objects="1" scenarios="1"/>
  <mergeCells count="16">
    <mergeCell ref="A4:P4"/>
    <mergeCell ref="A5:P5"/>
    <mergeCell ref="A71:P71"/>
    <mergeCell ref="A72:P72"/>
    <mergeCell ref="A138:P138"/>
    <mergeCell ref="A139:P139"/>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537"/>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7.5703125" style="75" bestFit="1" customWidth="1"/>
    <col min="10" max="10" width="8.5703125" style="75" bestFit="1" customWidth="1"/>
    <col min="11" max="14" width="7.5703125" style="75" bestFit="1" customWidth="1"/>
    <col min="15" max="16" width="6.7109375" style="75" customWidth="1"/>
    <col min="17" max="16384" width="9.140625" style="25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56"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71.096100000000007</v>
      </c>
      <c r="E8" s="231">
        <v>9.7095000000000002</v>
      </c>
      <c r="F8" s="231">
        <v>49.0227</v>
      </c>
      <c r="G8" s="231">
        <v>12.742000000000001</v>
      </c>
      <c r="H8" s="231">
        <v>42.8857</v>
      </c>
      <c r="I8" s="231">
        <v>9.2378999999999998</v>
      </c>
      <c r="J8" s="231">
        <v>37.197800000000001</v>
      </c>
      <c r="K8" s="231">
        <v>9.9300999999999995</v>
      </c>
      <c r="L8" s="231">
        <v>15.2216</v>
      </c>
      <c r="M8" s="231">
        <v>13.486700000000001</v>
      </c>
      <c r="N8" s="231">
        <v>0</v>
      </c>
      <c r="O8" s="231">
        <v>0</v>
      </c>
      <c r="P8" s="231">
        <v>0</v>
      </c>
    </row>
    <row r="9" spans="1:16" ht="15">
      <c r="A9" s="247">
        <v>1</v>
      </c>
      <c r="B9" s="231">
        <v>0</v>
      </c>
      <c r="C9" s="231">
        <v>0</v>
      </c>
      <c r="D9" s="231">
        <v>63.1965</v>
      </c>
      <c r="E9" s="231">
        <v>8.6306999999999992</v>
      </c>
      <c r="F9" s="231">
        <v>43.575800000000001</v>
      </c>
      <c r="G9" s="231">
        <v>11.3262</v>
      </c>
      <c r="H9" s="231">
        <v>38.120600000000003</v>
      </c>
      <c r="I9" s="231">
        <v>8.2114999999999991</v>
      </c>
      <c r="J9" s="231">
        <v>33.064700000000002</v>
      </c>
      <c r="K9" s="231">
        <v>8.8268000000000004</v>
      </c>
      <c r="L9" s="231">
        <v>13.5303</v>
      </c>
      <c r="M9" s="231">
        <v>11.988200000000001</v>
      </c>
      <c r="N9" s="231">
        <v>0</v>
      </c>
      <c r="O9" s="231">
        <v>0</v>
      </c>
      <c r="P9" s="231">
        <v>0</v>
      </c>
    </row>
    <row r="10" spans="1:16" ht="15">
      <c r="A10" s="247">
        <v>2</v>
      </c>
      <c r="B10" s="231">
        <v>0</v>
      </c>
      <c r="C10" s="231">
        <v>0</v>
      </c>
      <c r="D10" s="231">
        <v>55.296900000000001</v>
      </c>
      <c r="E10" s="231">
        <v>7.5518000000000001</v>
      </c>
      <c r="F10" s="231">
        <v>38.128799999999998</v>
      </c>
      <c r="G10" s="231">
        <v>9.9103999999999992</v>
      </c>
      <c r="H10" s="231">
        <v>33.355499999999999</v>
      </c>
      <c r="I10" s="231">
        <v>7.1851000000000003</v>
      </c>
      <c r="J10" s="231">
        <v>28.931699999999999</v>
      </c>
      <c r="K10" s="231">
        <v>7.7233999999999998</v>
      </c>
      <c r="L10" s="231">
        <v>11.839</v>
      </c>
      <c r="M10" s="231">
        <v>10.489699999999999</v>
      </c>
      <c r="N10" s="231">
        <v>0</v>
      </c>
      <c r="O10" s="231">
        <v>0</v>
      </c>
      <c r="P10" s="231">
        <v>0</v>
      </c>
    </row>
    <row r="11" spans="1:16" ht="15">
      <c r="A11" s="247">
        <v>3</v>
      </c>
      <c r="B11" s="231">
        <v>0</v>
      </c>
      <c r="C11" s="231">
        <v>0</v>
      </c>
      <c r="D11" s="231">
        <v>47.397399999999998</v>
      </c>
      <c r="E11" s="231">
        <v>6.4729999999999999</v>
      </c>
      <c r="F11" s="231">
        <v>32.681800000000003</v>
      </c>
      <c r="G11" s="231">
        <v>8.4946000000000002</v>
      </c>
      <c r="H11" s="231">
        <v>28.590399999999999</v>
      </c>
      <c r="I11" s="231">
        <v>6.1585999999999999</v>
      </c>
      <c r="J11" s="231">
        <v>24.7986</v>
      </c>
      <c r="K11" s="231">
        <v>6.6200999999999999</v>
      </c>
      <c r="L11" s="231">
        <v>10.1477</v>
      </c>
      <c r="M11" s="231">
        <v>8.9910999999999994</v>
      </c>
      <c r="N11" s="231">
        <v>0</v>
      </c>
      <c r="O11" s="231">
        <v>0</v>
      </c>
      <c r="P11" s="231">
        <v>0</v>
      </c>
    </row>
    <row r="12" spans="1:16" ht="15">
      <c r="A12" s="247">
        <v>4</v>
      </c>
      <c r="B12" s="231">
        <v>0</v>
      </c>
      <c r="C12" s="231">
        <v>0</v>
      </c>
      <c r="D12" s="231">
        <v>39.497799999999998</v>
      </c>
      <c r="E12" s="231">
        <v>5.3941999999999997</v>
      </c>
      <c r="F12" s="231">
        <v>27.2349</v>
      </c>
      <c r="G12" s="231">
        <v>7.0789</v>
      </c>
      <c r="H12" s="231">
        <v>23.825399999999998</v>
      </c>
      <c r="I12" s="231">
        <v>5.1322000000000001</v>
      </c>
      <c r="J12" s="231">
        <v>20.665500000000002</v>
      </c>
      <c r="K12" s="231">
        <v>5.5167000000000002</v>
      </c>
      <c r="L12" s="231">
        <v>8.4564000000000004</v>
      </c>
      <c r="M12" s="231">
        <v>7.4926000000000004</v>
      </c>
      <c r="N12" s="231">
        <v>0</v>
      </c>
      <c r="O12" s="231">
        <v>0</v>
      </c>
      <c r="P12" s="231">
        <v>0</v>
      </c>
    </row>
    <row r="13" spans="1:16" ht="15">
      <c r="A13" s="247">
        <v>5</v>
      </c>
      <c r="B13" s="231">
        <v>0</v>
      </c>
      <c r="C13" s="231">
        <v>0</v>
      </c>
      <c r="D13" s="231">
        <v>31.598199999999999</v>
      </c>
      <c r="E13" s="231">
        <v>4.3152999999999997</v>
      </c>
      <c r="F13" s="231">
        <v>21.7879</v>
      </c>
      <c r="G13" s="231">
        <v>5.6631</v>
      </c>
      <c r="H13" s="231">
        <v>19.060300000000002</v>
      </c>
      <c r="I13" s="231">
        <v>4.1058000000000003</v>
      </c>
      <c r="J13" s="231">
        <v>16.532399999999999</v>
      </c>
      <c r="K13" s="231">
        <v>4.4134000000000002</v>
      </c>
      <c r="L13" s="231">
        <v>6.7652000000000001</v>
      </c>
      <c r="M13" s="231">
        <v>5.9941000000000004</v>
      </c>
      <c r="N13" s="231">
        <v>0</v>
      </c>
      <c r="O13" s="231">
        <v>0</v>
      </c>
      <c r="P13" s="231">
        <v>0</v>
      </c>
    </row>
    <row r="14" spans="1:16" ht="15">
      <c r="A14" s="247">
        <v>6</v>
      </c>
      <c r="B14" s="231">
        <v>0</v>
      </c>
      <c r="C14" s="231">
        <v>0</v>
      </c>
      <c r="D14" s="231">
        <v>23.698699999999999</v>
      </c>
      <c r="E14" s="231">
        <v>3.2364999999999999</v>
      </c>
      <c r="F14" s="231">
        <v>16.340900000000001</v>
      </c>
      <c r="G14" s="231">
        <v>4.2473000000000001</v>
      </c>
      <c r="H14" s="231">
        <v>14.295199999999999</v>
      </c>
      <c r="I14" s="231">
        <v>3.0792999999999999</v>
      </c>
      <c r="J14" s="231">
        <v>12.3993</v>
      </c>
      <c r="K14" s="231">
        <v>3.31</v>
      </c>
      <c r="L14" s="231">
        <v>5.0739000000000001</v>
      </c>
      <c r="M14" s="231">
        <v>4.4955999999999996</v>
      </c>
      <c r="N14" s="231">
        <v>0</v>
      </c>
      <c r="O14" s="231">
        <v>0</v>
      </c>
      <c r="P14" s="231">
        <v>0</v>
      </c>
    </row>
    <row r="15" spans="1:16" ht="15">
      <c r="A15" s="247">
        <v>7</v>
      </c>
      <c r="B15" s="231">
        <v>0</v>
      </c>
      <c r="C15" s="231">
        <v>0</v>
      </c>
      <c r="D15" s="231">
        <v>22.581900000000001</v>
      </c>
      <c r="E15" s="231">
        <v>3.1612</v>
      </c>
      <c r="F15" s="231">
        <v>15.506600000000001</v>
      </c>
      <c r="G15" s="231">
        <v>4.1520999999999999</v>
      </c>
      <c r="H15" s="231">
        <v>13.8552</v>
      </c>
      <c r="I15" s="231">
        <v>3.0074000000000001</v>
      </c>
      <c r="J15" s="231">
        <v>12.135400000000001</v>
      </c>
      <c r="K15" s="231">
        <v>3.2328999999999999</v>
      </c>
      <c r="L15" s="231">
        <v>5.2984999999999998</v>
      </c>
      <c r="M15" s="231">
        <v>4.3906999999999998</v>
      </c>
      <c r="N15" s="231">
        <v>0</v>
      </c>
      <c r="O15" s="231">
        <v>0</v>
      </c>
      <c r="P15" s="231">
        <v>0</v>
      </c>
    </row>
    <row r="16" spans="1:16" ht="15">
      <c r="A16" s="247">
        <v>8</v>
      </c>
      <c r="B16" s="231">
        <v>0</v>
      </c>
      <c r="C16" s="231">
        <v>0</v>
      </c>
      <c r="D16" s="231">
        <v>21.465</v>
      </c>
      <c r="E16" s="231">
        <v>3.0859000000000001</v>
      </c>
      <c r="F16" s="231">
        <v>14.6723</v>
      </c>
      <c r="G16" s="231">
        <v>4.0568999999999997</v>
      </c>
      <c r="H16" s="231">
        <v>13.4152</v>
      </c>
      <c r="I16" s="231">
        <v>2.9354</v>
      </c>
      <c r="J16" s="231">
        <v>11.8714</v>
      </c>
      <c r="K16" s="231">
        <v>3.1558000000000002</v>
      </c>
      <c r="L16" s="231">
        <v>5.5231000000000003</v>
      </c>
      <c r="M16" s="231">
        <v>4.2858000000000001</v>
      </c>
      <c r="N16" s="231">
        <v>0</v>
      </c>
      <c r="O16" s="231">
        <v>0</v>
      </c>
      <c r="P16" s="231">
        <v>0</v>
      </c>
    </row>
    <row r="17" spans="1:16" ht="15">
      <c r="A17" s="247">
        <v>9</v>
      </c>
      <c r="B17" s="231">
        <v>0</v>
      </c>
      <c r="C17" s="231">
        <v>0</v>
      </c>
      <c r="D17" s="231">
        <v>20.348199999999999</v>
      </c>
      <c r="E17" s="231">
        <v>3.0106000000000002</v>
      </c>
      <c r="F17" s="231">
        <v>13.837999999999999</v>
      </c>
      <c r="G17" s="231">
        <v>3.9617</v>
      </c>
      <c r="H17" s="231">
        <v>12.975199999999999</v>
      </c>
      <c r="I17" s="231">
        <v>2.8635000000000002</v>
      </c>
      <c r="J17" s="231">
        <v>11.6075</v>
      </c>
      <c r="K17" s="231">
        <v>3.0787</v>
      </c>
      <c r="L17" s="231">
        <v>5.7477</v>
      </c>
      <c r="M17" s="231">
        <v>4.1809000000000003</v>
      </c>
      <c r="N17" s="231">
        <v>0</v>
      </c>
      <c r="O17" s="231">
        <v>0</v>
      </c>
      <c r="P17" s="231">
        <v>0</v>
      </c>
    </row>
    <row r="18" spans="1:16" ht="15">
      <c r="A18" s="247">
        <v>10</v>
      </c>
      <c r="B18" s="231">
        <v>0</v>
      </c>
      <c r="C18" s="231">
        <v>0</v>
      </c>
      <c r="D18" s="231">
        <v>19.231400000000001</v>
      </c>
      <c r="E18" s="231">
        <v>2.9352999999999998</v>
      </c>
      <c r="F18" s="231">
        <v>13.0036</v>
      </c>
      <c r="G18" s="231">
        <v>3.8664999999999998</v>
      </c>
      <c r="H18" s="231">
        <v>12.5352</v>
      </c>
      <c r="I18" s="231">
        <v>2.7915000000000001</v>
      </c>
      <c r="J18" s="231">
        <v>11.3436</v>
      </c>
      <c r="K18" s="231">
        <v>3.0015999999999998</v>
      </c>
      <c r="L18" s="231">
        <v>5.9722999999999997</v>
      </c>
      <c r="M18" s="231">
        <v>4.0759999999999996</v>
      </c>
      <c r="N18" s="231">
        <v>0</v>
      </c>
      <c r="O18" s="231">
        <v>0</v>
      </c>
      <c r="P18" s="231">
        <v>0</v>
      </c>
    </row>
    <row r="19" spans="1:16" ht="15">
      <c r="A19" s="247">
        <v>11</v>
      </c>
      <c r="B19" s="231">
        <v>0</v>
      </c>
      <c r="C19" s="231">
        <v>0</v>
      </c>
      <c r="D19" s="231">
        <v>18.1145</v>
      </c>
      <c r="E19" s="231">
        <v>2.86</v>
      </c>
      <c r="F19" s="231">
        <v>12.1693</v>
      </c>
      <c r="G19" s="231">
        <v>3.7713000000000001</v>
      </c>
      <c r="H19" s="231">
        <v>12.0952</v>
      </c>
      <c r="I19" s="231">
        <v>2.7195999999999998</v>
      </c>
      <c r="J19" s="231">
        <v>11.079700000000001</v>
      </c>
      <c r="K19" s="231">
        <v>2.9245000000000001</v>
      </c>
      <c r="L19" s="231">
        <v>6.1969000000000003</v>
      </c>
      <c r="M19" s="231">
        <v>3.9710999999999999</v>
      </c>
      <c r="N19" s="231">
        <v>0</v>
      </c>
      <c r="O19" s="231">
        <v>0</v>
      </c>
      <c r="P19" s="231">
        <v>0</v>
      </c>
    </row>
    <row r="20" spans="1:16" ht="15">
      <c r="A20" s="247">
        <v>12</v>
      </c>
      <c r="B20" s="231">
        <v>0</v>
      </c>
      <c r="C20" s="231">
        <v>0</v>
      </c>
      <c r="D20" s="231">
        <v>16.997699999999998</v>
      </c>
      <c r="E20" s="231">
        <v>2.7847</v>
      </c>
      <c r="F20" s="231">
        <v>11.335000000000001</v>
      </c>
      <c r="G20" s="231">
        <v>3.6760999999999999</v>
      </c>
      <c r="H20" s="231">
        <v>11.655099999999999</v>
      </c>
      <c r="I20" s="231">
        <v>2.6476000000000002</v>
      </c>
      <c r="J20" s="231">
        <v>10.8157</v>
      </c>
      <c r="K20" s="231">
        <v>2.8473000000000002</v>
      </c>
      <c r="L20" s="231">
        <v>6.4215</v>
      </c>
      <c r="M20" s="231">
        <v>3.8662000000000001</v>
      </c>
      <c r="N20" s="231">
        <v>0</v>
      </c>
      <c r="O20" s="231">
        <v>0</v>
      </c>
      <c r="P20" s="231">
        <v>0</v>
      </c>
    </row>
    <row r="21" spans="1:16" ht="15">
      <c r="A21" s="247">
        <v>13</v>
      </c>
      <c r="B21" s="231">
        <v>0</v>
      </c>
      <c r="C21" s="231">
        <v>0</v>
      </c>
      <c r="D21" s="231">
        <v>15.8809</v>
      </c>
      <c r="E21" s="231">
        <v>2.7094</v>
      </c>
      <c r="F21" s="231">
        <v>10.5007</v>
      </c>
      <c r="G21" s="231">
        <v>3.5809000000000002</v>
      </c>
      <c r="H21" s="231">
        <v>11.2151</v>
      </c>
      <c r="I21" s="231">
        <v>2.5756999999999999</v>
      </c>
      <c r="J21" s="231">
        <v>10.5518</v>
      </c>
      <c r="K21" s="231">
        <v>2.7702</v>
      </c>
      <c r="L21" s="231">
        <v>6.6460999999999997</v>
      </c>
      <c r="M21" s="231">
        <v>3.7612999999999999</v>
      </c>
      <c r="N21" s="231">
        <v>0</v>
      </c>
      <c r="O21" s="231">
        <v>0</v>
      </c>
      <c r="P21" s="231">
        <v>0</v>
      </c>
    </row>
    <row r="22" spans="1:16" ht="15">
      <c r="A22" s="247">
        <v>14</v>
      </c>
      <c r="B22" s="231">
        <v>0</v>
      </c>
      <c r="C22" s="231">
        <v>0</v>
      </c>
      <c r="D22" s="231">
        <v>14.763999999999999</v>
      </c>
      <c r="E22" s="231">
        <v>2.6339999999999999</v>
      </c>
      <c r="F22" s="231">
        <v>9.6663999999999994</v>
      </c>
      <c r="G22" s="231">
        <v>3.4857</v>
      </c>
      <c r="H22" s="231">
        <v>10.7751</v>
      </c>
      <c r="I22" s="231">
        <v>2.5036999999999998</v>
      </c>
      <c r="J22" s="231">
        <v>10.2879</v>
      </c>
      <c r="K22" s="231">
        <v>2.6930999999999998</v>
      </c>
      <c r="L22" s="231">
        <v>6.8707000000000003</v>
      </c>
      <c r="M22" s="231">
        <v>3.6564000000000001</v>
      </c>
      <c r="N22" s="231">
        <v>0</v>
      </c>
      <c r="O22" s="231">
        <v>0</v>
      </c>
      <c r="P22" s="231">
        <v>0</v>
      </c>
    </row>
    <row r="23" spans="1:16" ht="15">
      <c r="A23" s="247">
        <v>15</v>
      </c>
      <c r="B23" s="231">
        <v>0</v>
      </c>
      <c r="C23" s="231">
        <v>0</v>
      </c>
      <c r="D23" s="231">
        <v>13.6472</v>
      </c>
      <c r="E23" s="231">
        <v>2.5587</v>
      </c>
      <c r="F23" s="231">
        <v>8.8321000000000005</v>
      </c>
      <c r="G23" s="231">
        <v>3.3904999999999998</v>
      </c>
      <c r="H23" s="231">
        <v>10.335100000000001</v>
      </c>
      <c r="I23" s="231">
        <v>2.4318</v>
      </c>
      <c r="J23" s="231">
        <v>10.023999999999999</v>
      </c>
      <c r="K23" s="231">
        <v>2.6160000000000001</v>
      </c>
      <c r="L23" s="231">
        <v>7.0952999999999999</v>
      </c>
      <c r="M23" s="231">
        <v>3.5514999999999999</v>
      </c>
      <c r="N23" s="231">
        <v>0</v>
      </c>
      <c r="O23" s="231">
        <v>0</v>
      </c>
      <c r="P23" s="231">
        <v>0</v>
      </c>
    </row>
    <row r="24" spans="1:16" ht="15">
      <c r="A24" s="247">
        <v>16</v>
      </c>
      <c r="B24" s="231">
        <v>0</v>
      </c>
      <c r="C24" s="231">
        <v>0</v>
      </c>
      <c r="D24" s="231">
        <v>12.5304</v>
      </c>
      <c r="E24" s="231">
        <v>2.4834000000000001</v>
      </c>
      <c r="F24" s="231">
        <v>7.9977</v>
      </c>
      <c r="G24" s="231">
        <v>3.2953000000000001</v>
      </c>
      <c r="H24" s="231">
        <v>9.8950999999999993</v>
      </c>
      <c r="I24" s="231">
        <v>2.3597999999999999</v>
      </c>
      <c r="J24" s="231">
        <v>9.76</v>
      </c>
      <c r="K24" s="231">
        <v>2.5388999999999999</v>
      </c>
      <c r="L24" s="231">
        <v>7.3198999999999996</v>
      </c>
      <c r="M24" s="231">
        <v>3.4466000000000001</v>
      </c>
      <c r="N24" s="231">
        <v>0</v>
      </c>
      <c r="O24" s="231">
        <v>0</v>
      </c>
      <c r="P24" s="231">
        <v>0</v>
      </c>
    </row>
    <row r="25" spans="1:16" ht="15">
      <c r="A25" s="247">
        <v>17</v>
      </c>
      <c r="B25" s="231">
        <v>0</v>
      </c>
      <c r="C25" s="231">
        <v>0</v>
      </c>
      <c r="D25" s="231">
        <v>11.413500000000001</v>
      </c>
      <c r="E25" s="231">
        <v>2.4081000000000001</v>
      </c>
      <c r="F25" s="231">
        <v>7.1634000000000002</v>
      </c>
      <c r="G25" s="231">
        <v>3.2000999999999999</v>
      </c>
      <c r="H25" s="231">
        <v>9.4550999999999998</v>
      </c>
      <c r="I25" s="231">
        <v>2.2879</v>
      </c>
      <c r="J25" s="231">
        <v>9.4961000000000002</v>
      </c>
      <c r="K25" s="231">
        <v>2.4618000000000002</v>
      </c>
      <c r="L25" s="231">
        <v>7.5445000000000002</v>
      </c>
      <c r="M25" s="231">
        <v>3.3416999999999999</v>
      </c>
      <c r="N25" s="231">
        <v>0</v>
      </c>
      <c r="O25" s="231">
        <v>0</v>
      </c>
      <c r="P25" s="231">
        <v>0</v>
      </c>
    </row>
    <row r="26" spans="1:16" ht="15">
      <c r="A26" s="247">
        <v>18</v>
      </c>
      <c r="B26" s="231">
        <v>0</v>
      </c>
      <c r="C26" s="231">
        <v>0</v>
      </c>
      <c r="D26" s="231">
        <v>10.2967</v>
      </c>
      <c r="E26" s="231">
        <v>2.3328000000000002</v>
      </c>
      <c r="F26" s="231">
        <v>6.3291000000000004</v>
      </c>
      <c r="G26" s="231">
        <v>3.1049000000000002</v>
      </c>
      <c r="H26" s="231">
        <v>9.0151000000000003</v>
      </c>
      <c r="I26" s="231">
        <v>2.2159</v>
      </c>
      <c r="J26" s="231">
        <v>9.2322000000000006</v>
      </c>
      <c r="K26" s="231">
        <v>2.3845999999999998</v>
      </c>
      <c r="L26" s="231">
        <v>7.7690999999999999</v>
      </c>
      <c r="M26" s="231">
        <v>3.2368000000000001</v>
      </c>
      <c r="N26" s="231">
        <v>9.8218999999999994</v>
      </c>
      <c r="O26" s="231">
        <v>5.4710000000000001</v>
      </c>
      <c r="P26" s="231">
        <v>0</v>
      </c>
    </row>
    <row r="27" spans="1:16" ht="15">
      <c r="A27" s="247">
        <v>19</v>
      </c>
      <c r="B27" s="231">
        <v>0</v>
      </c>
      <c r="C27" s="231">
        <v>0</v>
      </c>
      <c r="D27" s="231">
        <v>9.8747000000000007</v>
      </c>
      <c r="E27" s="231">
        <v>2.3315999999999999</v>
      </c>
      <c r="F27" s="231">
        <v>6.3215000000000003</v>
      </c>
      <c r="G27" s="231">
        <v>3.0996999999999999</v>
      </c>
      <c r="H27" s="231">
        <v>8.7728000000000002</v>
      </c>
      <c r="I27" s="231">
        <v>2.2151000000000001</v>
      </c>
      <c r="J27" s="231">
        <v>8.9952000000000005</v>
      </c>
      <c r="K27" s="231">
        <v>2.3835000000000002</v>
      </c>
      <c r="L27" s="231">
        <v>7.6506999999999996</v>
      </c>
      <c r="M27" s="231">
        <v>3.2364999999999999</v>
      </c>
      <c r="N27" s="231">
        <v>9.5490999999999993</v>
      </c>
      <c r="O27" s="231">
        <v>5.319</v>
      </c>
      <c r="P27" s="231">
        <v>0</v>
      </c>
    </row>
    <row r="28" spans="1:16" ht="15">
      <c r="A28" s="247">
        <v>20</v>
      </c>
      <c r="B28" s="231">
        <v>0</v>
      </c>
      <c r="C28" s="231">
        <v>0</v>
      </c>
      <c r="D28" s="231">
        <v>9.4527999999999999</v>
      </c>
      <c r="E28" s="231">
        <v>2.3304999999999998</v>
      </c>
      <c r="F28" s="231">
        <v>6.3139000000000003</v>
      </c>
      <c r="G28" s="231">
        <v>3.0945</v>
      </c>
      <c r="H28" s="231">
        <v>8.5305</v>
      </c>
      <c r="I28" s="231">
        <v>2.2143000000000002</v>
      </c>
      <c r="J28" s="231">
        <v>8.7583000000000002</v>
      </c>
      <c r="K28" s="231">
        <v>2.3824000000000001</v>
      </c>
      <c r="L28" s="231">
        <v>7.5323000000000002</v>
      </c>
      <c r="M28" s="231">
        <v>3.2362000000000002</v>
      </c>
      <c r="N28" s="231">
        <v>9.2763000000000009</v>
      </c>
      <c r="O28" s="231">
        <v>5.1669999999999998</v>
      </c>
      <c r="P28" s="231">
        <v>0</v>
      </c>
    </row>
    <row r="29" spans="1:16" ht="15">
      <c r="A29" s="247">
        <v>21</v>
      </c>
      <c r="B29" s="231">
        <v>0</v>
      </c>
      <c r="C29" s="231">
        <v>0</v>
      </c>
      <c r="D29" s="231">
        <v>9.2114999999999991</v>
      </c>
      <c r="E29" s="231">
        <v>2.3759000000000001</v>
      </c>
      <c r="F29" s="231">
        <v>6.4322999999999997</v>
      </c>
      <c r="G29" s="231">
        <v>3.1511</v>
      </c>
      <c r="H29" s="231">
        <v>8.4540000000000006</v>
      </c>
      <c r="I29" s="231">
        <v>2.2576999999999998</v>
      </c>
      <c r="J29" s="231">
        <v>8.6918000000000006</v>
      </c>
      <c r="K29" s="231">
        <v>2.4289999999999998</v>
      </c>
      <c r="L29" s="231">
        <v>7.5621999999999998</v>
      </c>
      <c r="M29" s="231">
        <v>3.3006000000000002</v>
      </c>
      <c r="N29" s="231">
        <v>9.1835000000000004</v>
      </c>
      <c r="O29" s="231">
        <v>5.1153000000000004</v>
      </c>
      <c r="P29" s="231">
        <v>0</v>
      </c>
    </row>
    <row r="30" spans="1:16" ht="15">
      <c r="A30" s="247">
        <v>22</v>
      </c>
      <c r="B30" s="231">
        <v>0</v>
      </c>
      <c r="C30" s="231">
        <v>0</v>
      </c>
      <c r="D30" s="231">
        <v>8.7811000000000003</v>
      </c>
      <c r="E30" s="231">
        <v>2.3746999999999998</v>
      </c>
      <c r="F30" s="231">
        <v>6.4245999999999999</v>
      </c>
      <c r="G30" s="231">
        <v>3.1459000000000001</v>
      </c>
      <c r="H30" s="231">
        <v>8.2068999999999992</v>
      </c>
      <c r="I30" s="231">
        <v>2.2568999999999999</v>
      </c>
      <c r="J30" s="231">
        <v>8.4501000000000008</v>
      </c>
      <c r="K30" s="231">
        <v>2.4278</v>
      </c>
      <c r="L30" s="231">
        <v>7.4413999999999998</v>
      </c>
      <c r="M30" s="231">
        <v>3.3003</v>
      </c>
      <c r="N30" s="231">
        <v>8.9052000000000007</v>
      </c>
      <c r="O30" s="231">
        <v>4.9603000000000002</v>
      </c>
      <c r="P30" s="231">
        <v>0</v>
      </c>
    </row>
    <row r="31" spans="1:16" ht="15">
      <c r="A31" s="247">
        <v>23</v>
      </c>
      <c r="B31" s="231">
        <v>0</v>
      </c>
      <c r="C31" s="231">
        <v>0</v>
      </c>
      <c r="D31" s="231">
        <v>8.3506999999999998</v>
      </c>
      <c r="E31" s="231">
        <v>2.3734999999999999</v>
      </c>
      <c r="F31" s="231">
        <v>6.4168000000000003</v>
      </c>
      <c r="G31" s="231">
        <v>3.1406000000000001</v>
      </c>
      <c r="H31" s="231">
        <v>7.9596999999999998</v>
      </c>
      <c r="I31" s="231">
        <v>2.2561</v>
      </c>
      <c r="J31" s="231">
        <v>8.2083999999999993</v>
      </c>
      <c r="K31" s="231">
        <v>2.4266999999999999</v>
      </c>
      <c r="L31" s="231">
        <v>7.3205999999999998</v>
      </c>
      <c r="M31" s="231">
        <v>3.3</v>
      </c>
      <c r="N31" s="231">
        <v>8.6268999999999991</v>
      </c>
      <c r="O31" s="231">
        <v>4.8052999999999999</v>
      </c>
      <c r="P31" s="231">
        <v>0</v>
      </c>
    </row>
    <row r="32" spans="1:16" ht="15">
      <c r="A32" s="247">
        <v>24</v>
      </c>
      <c r="B32" s="231">
        <v>0</v>
      </c>
      <c r="C32" s="231">
        <v>0</v>
      </c>
      <c r="D32" s="231">
        <v>7.9203000000000001</v>
      </c>
      <c r="E32" s="231">
        <v>2.3723000000000001</v>
      </c>
      <c r="F32" s="231">
        <v>6.4089999999999998</v>
      </c>
      <c r="G32" s="231">
        <v>3.1353</v>
      </c>
      <c r="H32" s="231">
        <v>7.7126000000000001</v>
      </c>
      <c r="I32" s="231">
        <v>2.2551999999999999</v>
      </c>
      <c r="J32" s="231">
        <v>7.9668000000000001</v>
      </c>
      <c r="K32" s="231">
        <v>2.4256000000000002</v>
      </c>
      <c r="L32" s="231">
        <v>7.1999000000000004</v>
      </c>
      <c r="M32" s="231">
        <v>3.2997000000000001</v>
      </c>
      <c r="N32" s="231">
        <v>8.3485999999999994</v>
      </c>
      <c r="O32" s="231">
        <v>4.6502999999999997</v>
      </c>
      <c r="P32" s="231">
        <v>0</v>
      </c>
    </row>
    <row r="33" spans="1:16" ht="15">
      <c r="A33" s="247">
        <v>25</v>
      </c>
      <c r="B33" s="231">
        <v>0</v>
      </c>
      <c r="C33" s="231">
        <v>0</v>
      </c>
      <c r="D33" s="231">
        <v>7.4898999999999996</v>
      </c>
      <c r="E33" s="231">
        <v>2.3711000000000002</v>
      </c>
      <c r="F33" s="231">
        <v>6.4012000000000002</v>
      </c>
      <c r="G33" s="231">
        <v>3.1301000000000001</v>
      </c>
      <c r="H33" s="231">
        <v>7.4654999999999996</v>
      </c>
      <c r="I33" s="231">
        <v>2.2544</v>
      </c>
      <c r="J33" s="231">
        <v>7.7251000000000003</v>
      </c>
      <c r="K33" s="231">
        <v>2.4243999999999999</v>
      </c>
      <c r="L33" s="231">
        <v>7.0791000000000004</v>
      </c>
      <c r="M33" s="231">
        <v>3.2993000000000001</v>
      </c>
      <c r="N33" s="231">
        <v>8.0702999999999996</v>
      </c>
      <c r="O33" s="231">
        <v>4.4953000000000003</v>
      </c>
      <c r="P33" s="231">
        <v>0</v>
      </c>
    </row>
    <row r="34" spans="1:16" ht="15">
      <c r="A34" s="247">
        <v>26</v>
      </c>
      <c r="B34" s="231">
        <v>0</v>
      </c>
      <c r="C34" s="231">
        <v>0</v>
      </c>
      <c r="D34" s="231">
        <v>7.0594999999999999</v>
      </c>
      <c r="E34" s="231">
        <v>2.3698999999999999</v>
      </c>
      <c r="F34" s="231">
        <v>6.3933999999999997</v>
      </c>
      <c r="G34" s="231">
        <v>3.1248</v>
      </c>
      <c r="H34" s="231">
        <v>7.2183000000000002</v>
      </c>
      <c r="I34" s="231">
        <v>2.2534999999999998</v>
      </c>
      <c r="J34" s="231">
        <v>7.4833999999999996</v>
      </c>
      <c r="K34" s="231">
        <v>2.4232999999999998</v>
      </c>
      <c r="L34" s="231">
        <v>6.9583000000000004</v>
      </c>
      <c r="M34" s="231">
        <v>3.2989999999999999</v>
      </c>
      <c r="N34" s="231">
        <v>7.7920999999999996</v>
      </c>
      <c r="O34" s="231">
        <v>4.3403</v>
      </c>
      <c r="P34" s="231">
        <v>0</v>
      </c>
    </row>
    <row r="35" spans="1:16" ht="15">
      <c r="A35" s="247">
        <v>27</v>
      </c>
      <c r="B35" s="231">
        <v>0</v>
      </c>
      <c r="C35" s="231">
        <v>0</v>
      </c>
      <c r="D35" s="231">
        <v>6.6291000000000002</v>
      </c>
      <c r="E35" s="231">
        <v>2.3687</v>
      </c>
      <c r="F35" s="231">
        <v>6.3856000000000002</v>
      </c>
      <c r="G35" s="231">
        <v>3.1194999999999999</v>
      </c>
      <c r="H35" s="231">
        <v>6.9711999999999996</v>
      </c>
      <c r="I35" s="231">
        <v>2.2526999999999999</v>
      </c>
      <c r="J35" s="231">
        <v>7.2416999999999998</v>
      </c>
      <c r="K35" s="231">
        <v>2.4222000000000001</v>
      </c>
      <c r="L35" s="231">
        <v>6.8375000000000004</v>
      </c>
      <c r="M35" s="231">
        <v>3.2987000000000002</v>
      </c>
      <c r="N35" s="231">
        <v>7.5137999999999998</v>
      </c>
      <c r="O35" s="231">
        <v>4.1852999999999998</v>
      </c>
      <c r="P35" s="231">
        <v>0</v>
      </c>
    </row>
    <row r="36" spans="1:16" ht="15">
      <c r="A36" s="247">
        <v>28</v>
      </c>
      <c r="B36" s="231">
        <v>0</v>
      </c>
      <c r="C36" s="231">
        <v>0</v>
      </c>
      <c r="D36" s="231">
        <v>6.1986999999999997</v>
      </c>
      <c r="E36" s="231">
        <v>2.3675000000000002</v>
      </c>
      <c r="F36" s="231">
        <v>6.3779000000000003</v>
      </c>
      <c r="G36" s="231">
        <v>3.1143000000000001</v>
      </c>
      <c r="H36" s="231">
        <v>6.7241</v>
      </c>
      <c r="I36" s="231">
        <v>2.2519</v>
      </c>
      <c r="J36" s="231">
        <v>7.0000999999999998</v>
      </c>
      <c r="K36" s="231">
        <v>2.4211</v>
      </c>
      <c r="L36" s="231">
        <v>6.7168000000000001</v>
      </c>
      <c r="M36" s="231">
        <v>3.2984</v>
      </c>
      <c r="N36" s="231">
        <v>7.2355</v>
      </c>
      <c r="O36" s="231">
        <v>4.0303000000000004</v>
      </c>
      <c r="P36" s="231">
        <v>0</v>
      </c>
    </row>
    <row r="37" spans="1:16" ht="15">
      <c r="A37" s="247">
        <v>29</v>
      </c>
      <c r="B37" s="231">
        <v>0</v>
      </c>
      <c r="C37" s="231">
        <v>0</v>
      </c>
      <c r="D37" s="231">
        <v>5.7683</v>
      </c>
      <c r="E37" s="231">
        <v>2.3662999999999998</v>
      </c>
      <c r="F37" s="231">
        <v>6.3700999999999999</v>
      </c>
      <c r="G37" s="231">
        <v>3.109</v>
      </c>
      <c r="H37" s="231">
        <v>6.4770000000000003</v>
      </c>
      <c r="I37" s="231">
        <v>2.2509999999999999</v>
      </c>
      <c r="J37" s="231">
        <v>6.7584</v>
      </c>
      <c r="K37" s="231">
        <v>2.4199000000000002</v>
      </c>
      <c r="L37" s="231">
        <v>6.5960000000000001</v>
      </c>
      <c r="M37" s="231">
        <v>3.2980999999999998</v>
      </c>
      <c r="N37" s="231">
        <v>6.9572000000000003</v>
      </c>
      <c r="O37" s="231">
        <v>3.8753000000000002</v>
      </c>
      <c r="P37" s="231">
        <v>0</v>
      </c>
    </row>
    <row r="38" spans="1:16" ht="15">
      <c r="A38" s="247">
        <v>30</v>
      </c>
      <c r="B38" s="231">
        <v>0</v>
      </c>
      <c r="C38" s="231">
        <v>0</v>
      </c>
      <c r="D38" s="231">
        <v>5.3379000000000003</v>
      </c>
      <c r="E38" s="231">
        <v>2.3651</v>
      </c>
      <c r="F38" s="231">
        <v>6.3623000000000003</v>
      </c>
      <c r="G38" s="231">
        <v>3.1036999999999999</v>
      </c>
      <c r="H38" s="231">
        <v>6.2298</v>
      </c>
      <c r="I38" s="231">
        <v>2.2502</v>
      </c>
      <c r="J38" s="231">
        <v>6.5167000000000002</v>
      </c>
      <c r="K38" s="231">
        <v>2.4188000000000001</v>
      </c>
      <c r="L38" s="231">
        <v>6.4752000000000001</v>
      </c>
      <c r="M38" s="231">
        <v>3.2978000000000001</v>
      </c>
      <c r="N38" s="231">
        <v>6.6788999999999996</v>
      </c>
      <c r="O38" s="231">
        <v>3.7202999999999999</v>
      </c>
      <c r="P38" s="231">
        <v>0</v>
      </c>
    </row>
    <row r="39" spans="1:16" ht="15">
      <c r="A39" s="247">
        <v>31</v>
      </c>
      <c r="B39" s="231">
        <v>0</v>
      </c>
      <c r="C39" s="231">
        <v>0</v>
      </c>
      <c r="D39" s="231">
        <v>6.9614000000000003</v>
      </c>
      <c r="E39" s="231">
        <v>2.3582999999999998</v>
      </c>
      <c r="F39" s="231">
        <v>6.2805999999999997</v>
      </c>
      <c r="G39" s="231">
        <v>3.0874000000000001</v>
      </c>
      <c r="H39" s="231">
        <v>6.2411000000000003</v>
      </c>
      <c r="I39" s="231">
        <v>2.2494000000000001</v>
      </c>
      <c r="J39" s="231">
        <v>6.218</v>
      </c>
      <c r="K39" s="231">
        <v>2.4098999999999999</v>
      </c>
      <c r="L39" s="231">
        <v>6.37</v>
      </c>
      <c r="M39" s="231">
        <v>3.2974999999999999</v>
      </c>
      <c r="N39" s="231">
        <v>6.5503</v>
      </c>
      <c r="O39" s="231">
        <v>3.6537999999999999</v>
      </c>
      <c r="P39" s="231">
        <v>0</v>
      </c>
    </row>
    <row r="40" spans="1:16" ht="15">
      <c r="A40" s="247">
        <v>32</v>
      </c>
      <c r="B40" s="231">
        <v>0</v>
      </c>
      <c r="C40" s="231">
        <v>0</v>
      </c>
      <c r="D40" s="231">
        <v>8.5848999999999993</v>
      </c>
      <c r="E40" s="231">
        <v>2.3515000000000001</v>
      </c>
      <c r="F40" s="231">
        <v>6.1989999999999998</v>
      </c>
      <c r="G40" s="231">
        <v>3.0710999999999999</v>
      </c>
      <c r="H40" s="231">
        <v>6.2523</v>
      </c>
      <c r="I40" s="231">
        <v>2.2484999999999999</v>
      </c>
      <c r="J40" s="231">
        <v>5.9194000000000004</v>
      </c>
      <c r="K40" s="231">
        <v>2.4009999999999998</v>
      </c>
      <c r="L40" s="231">
        <v>6.2647000000000004</v>
      </c>
      <c r="M40" s="231">
        <v>3.2970999999999999</v>
      </c>
      <c r="N40" s="231">
        <v>6.4218000000000002</v>
      </c>
      <c r="O40" s="231">
        <v>3.5872999999999999</v>
      </c>
      <c r="P40" s="231">
        <v>0</v>
      </c>
    </row>
    <row r="41" spans="1:16" ht="15">
      <c r="A41" s="247">
        <v>33</v>
      </c>
      <c r="B41" s="231">
        <v>0</v>
      </c>
      <c r="C41" s="231">
        <v>0</v>
      </c>
      <c r="D41" s="231">
        <v>10.208399999999999</v>
      </c>
      <c r="E41" s="231">
        <v>2.3448000000000002</v>
      </c>
      <c r="F41" s="231">
        <v>6.1173000000000002</v>
      </c>
      <c r="G41" s="231">
        <v>3.0548000000000002</v>
      </c>
      <c r="H41" s="231">
        <v>6.2636000000000003</v>
      </c>
      <c r="I41" s="231">
        <v>2.2477</v>
      </c>
      <c r="J41" s="231">
        <v>5.6207000000000003</v>
      </c>
      <c r="K41" s="231">
        <v>2.3921000000000001</v>
      </c>
      <c r="L41" s="231">
        <v>6.1595000000000004</v>
      </c>
      <c r="M41" s="231">
        <v>3.2968000000000002</v>
      </c>
      <c r="N41" s="231">
        <v>6.2931999999999997</v>
      </c>
      <c r="O41" s="231">
        <v>3.5207999999999999</v>
      </c>
      <c r="P41" s="231">
        <v>0</v>
      </c>
    </row>
    <row r="42" spans="1:16" ht="15">
      <c r="A42" s="247">
        <v>34</v>
      </c>
      <c r="B42" s="231">
        <v>0</v>
      </c>
      <c r="C42" s="231">
        <v>0</v>
      </c>
      <c r="D42" s="231">
        <v>11.831899999999999</v>
      </c>
      <c r="E42" s="231">
        <v>2.3380000000000001</v>
      </c>
      <c r="F42" s="231">
        <v>6.0355999999999996</v>
      </c>
      <c r="G42" s="231">
        <v>3.0385</v>
      </c>
      <c r="H42" s="231">
        <v>6.2747999999999999</v>
      </c>
      <c r="I42" s="231">
        <v>2.2469000000000001</v>
      </c>
      <c r="J42" s="231">
        <v>5.3220000000000001</v>
      </c>
      <c r="K42" s="231">
        <v>2.3832</v>
      </c>
      <c r="L42" s="231">
        <v>6.0542999999999996</v>
      </c>
      <c r="M42" s="231">
        <v>3.2965</v>
      </c>
      <c r="N42" s="231">
        <v>6.1646000000000001</v>
      </c>
      <c r="O42" s="231">
        <v>3.4542999999999999</v>
      </c>
      <c r="P42" s="231">
        <v>0</v>
      </c>
    </row>
    <row r="43" spans="1:16" ht="15">
      <c r="A43" s="247">
        <v>35</v>
      </c>
      <c r="B43" s="231">
        <v>0</v>
      </c>
      <c r="C43" s="231">
        <v>0</v>
      </c>
      <c r="D43" s="231">
        <v>13.455500000000001</v>
      </c>
      <c r="E43" s="231">
        <v>2.3313000000000001</v>
      </c>
      <c r="F43" s="231">
        <v>5.9539999999999997</v>
      </c>
      <c r="G43" s="231">
        <v>3.0222000000000002</v>
      </c>
      <c r="H43" s="231">
        <v>6.2859999999999996</v>
      </c>
      <c r="I43" s="231">
        <v>2.246</v>
      </c>
      <c r="J43" s="231">
        <v>5.0233999999999996</v>
      </c>
      <c r="K43" s="231">
        <v>2.3742999999999999</v>
      </c>
      <c r="L43" s="231">
        <v>5.9489999999999998</v>
      </c>
      <c r="M43" s="231">
        <v>3.2961999999999998</v>
      </c>
      <c r="N43" s="231">
        <v>6.0361000000000002</v>
      </c>
      <c r="O43" s="231">
        <v>3.3877999999999999</v>
      </c>
      <c r="P43" s="231">
        <v>0</v>
      </c>
    </row>
    <row r="44" spans="1:16" ht="15">
      <c r="A44" s="247">
        <v>36</v>
      </c>
      <c r="B44" s="231">
        <v>0</v>
      </c>
      <c r="C44" s="231">
        <v>0</v>
      </c>
      <c r="D44" s="231">
        <v>15.079000000000001</v>
      </c>
      <c r="E44" s="231">
        <v>2.3245</v>
      </c>
      <c r="F44" s="231">
        <v>5.8723000000000001</v>
      </c>
      <c r="G44" s="231">
        <v>3.0057999999999998</v>
      </c>
      <c r="H44" s="231">
        <v>6.2972999999999999</v>
      </c>
      <c r="I44" s="231">
        <v>2.2452000000000001</v>
      </c>
      <c r="J44" s="231">
        <v>4.7247000000000003</v>
      </c>
      <c r="K44" s="231">
        <v>2.3654999999999999</v>
      </c>
      <c r="L44" s="231">
        <v>5.8437999999999999</v>
      </c>
      <c r="M44" s="231">
        <v>3.2959000000000001</v>
      </c>
      <c r="N44" s="231">
        <v>5.9074999999999998</v>
      </c>
      <c r="O44" s="231">
        <v>3.3214000000000001</v>
      </c>
      <c r="P44" s="231">
        <v>0</v>
      </c>
    </row>
    <row r="45" spans="1:16" ht="15">
      <c r="A45" s="247">
        <v>37</v>
      </c>
      <c r="B45" s="231">
        <v>0</v>
      </c>
      <c r="C45" s="231">
        <v>0</v>
      </c>
      <c r="D45" s="231">
        <v>16.702500000000001</v>
      </c>
      <c r="E45" s="231">
        <v>2.3176999999999999</v>
      </c>
      <c r="F45" s="231">
        <v>5.7907000000000002</v>
      </c>
      <c r="G45" s="231">
        <v>2.9895</v>
      </c>
      <c r="H45" s="231">
        <v>6.3085000000000004</v>
      </c>
      <c r="I45" s="231">
        <v>2.2444000000000002</v>
      </c>
      <c r="J45" s="231">
        <v>4.4260999999999999</v>
      </c>
      <c r="K45" s="231">
        <v>2.3565999999999998</v>
      </c>
      <c r="L45" s="231">
        <v>5.7385999999999999</v>
      </c>
      <c r="M45" s="231">
        <v>3.2955999999999999</v>
      </c>
      <c r="N45" s="231">
        <v>5.7789000000000001</v>
      </c>
      <c r="O45" s="231">
        <v>3.2549000000000001</v>
      </c>
      <c r="P45" s="231">
        <v>0</v>
      </c>
    </row>
    <row r="46" spans="1:16" ht="15">
      <c r="A46" s="247">
        <v>38</v>
      </c>
      <c r="B46" s="231">
        <v>0</v>
      </c>
      <c r="C46" s="231">
        <v>0</v>
      </c>
      <c r="D46" s="231">
        <v>18.326000000000001</v>
      </c>
      <c r="E46" s="231">
        <v>2.3109999999999999</v>
      </c>
      <c r="F46" s="231">
        <v>5.7089999999999996</v>
      </c>
      <c r="G46" s="231">
        <v>2.9731999999999998</v>
      </c>
      <c r="H46" s="231">
        <v>6.3197000000000001</v>
      </c>
      <c r="I46" s="231">
        <v>2.2435</v>
      </c>
      <c r="J46" s="231">
        <v>4.1273999999999997</v>
      </c>
      <c r="K46" s="231">
        <v>2.3477000000000001</v>
      </c>
      <c r="L46" s="231">
        <v>5.6333000000000002</v>
      </c>
      <c r="M46" s="231">
        <v>3.2953000000000001</v>
      </c>
      <c r="N46" s="231">
        <v>5.6504000000000003</v>
      </c>
      <c r="O46" s="231">
        <v>3.1884000000000001</v>
      </c>
      <c r="P46" s="231">
        <v>0</v>
      </c>
    </row>
    <row r="47" spans="1:16" ht="15">
      <c r="A47" s="247">
        <v>39</v>
      </c>
      <c r="B47" s="231">
        <v>0</v>
      </c>
      <c r="C47" s="231">
        <v>0</v>
      </c>
      <c r="D47" s="231">
        <v>19.9495</v>
      </c>
      <c r="E47" s="231">
        <v>2.3041999999999998</v>
      </c>
      <c r="F47" s="231">
        <v>5.6273999999999997</v>
      </c>
      <c r="G47" s="231">
        <v>2.9569000000000001</v>
      </c>
      <c r="H47" s="231">
        <v>6.3310000000000004</v>
      </c>
      <c r="I47" s="231">
        <v>2.2427000000000001</v>
      </c>
      <c r="J47" s="231">
        <v>3.8287</v>
      </c>
      <c r="K47" s="231">
        <v>2.3388</v>
      </c>
      <c r="L47" s="231">
        <v>5.5281000000000002</v>
      </c>
      <c r="M47" s="231">
        <v>3.2949000000000002</v>
      </c>
      <c r="N47" s="231">
        <v>5.5217999999999998</v>
      </c>
      <c r="O47" s="231">
        <v>3.1219000000000001</v>
      </c>
      <c r="P47" s="231">
        <v>0</v>
      </c>
    </row>
    <row r="48" spans="1:16" ht="15">
      <c r="A48" s="247">
        <v>40</v>
      </c>
      <c r="B48" s="231">
        <v>0</v>
      </c>
      <c r="C48" s="231">
        <v>0</v>
      </c>
      <c r="D48" s="231">
        <v>21.573</v>
      </c>
      <c r="E48" s="231">
        <v>2.2974999999999999</v>
      </c>
      <c r="F48" s="231">
        <v>5.5457000000000001</v>
      </c>
      <c r="G48" s="231">
        <v>2.9405999999999999</v>
      </c>
      <c r="H48" s="231">
        <v>6.3422000000000001</v>
      </c>
      <c r="I48" s="231">
        <v>2.2418999999999998</v>
      </c>
      <c r="J48" s="231">
        <v>3.5301</v>
      </c>
      <c r="K48" s="231">
        <v>2.3298999999999999</v>
      </c>
      <c r="L48" s="231">
        <v>5.4229000000000003</v>
      </c>
      <c r="M48" s="231">
        <v>3.2946</v>
      </c>
      <c r="N48" s="231">
        <v>5.3932000000000002</v>
      </c>
      <c r="O48" s="231">
        <v>3.0554000000000001</v>
      </c>
      <c r="P48" s="231">
        <v>0</v>
      </c>
    </row>
    <row r="49" spans="1:16" ht="15">
      <c r="A49" s="247">
        <v>41</v>
      </c>
      <c r="B49" s="231">
        <v>0</v>
      </c>
      <c r="C49" s="231">
        <v>0</v>
      </c>
      <c r="D49" s="231">
        <v>23.1965</v>
      </c>
      <c r="E49" s="231">
        <v>2.2907000000000002</v>
      </c>
      <c r="F49" s="231">
        <v>5.4640000000000004</v>
      </c>
      <c r="G49" s="231">
        <v>2.9243000000000001</v>
      </c>
      <c r="H49" s="231">
        <v>6.3535000000000004</v>
      </c>
      <c r="I49" s="231">
        <v>2.2410000000000001</v>
      </c>
      <c r="J49" s="231">
        <v>3.2313999999999998</v>
      </c>
      <c r="K49" s="231">
        <v>2.3210000000000002</v>
      </c>
      <c r="L49" s="231">
        <v>5.3175999999999997</v>
      </c>
      <c r="M49" s="231">
        <v>3.2942999999999998</v>
      </c>
      <c r="N49" s="231">
        <v>5.2645999999999997</v>
      </c>
      <c r="O49" s="231">
        <v>2.9889999999999999</v>
      </c>
      <c r="P49" s="231">
        <v>0</v>
      </c>
    </row>
    <row r="50" spans="1:16" ht="15">
      <c r="A50" s="247">
        <v>42</v>
      </c>
      <c r="B50" s="231">
        <v>0</v>
      </c>
      <c r="C50" s="231">
        <v>0</v>
      </c>
      <c r="D50" s="231">
        <v>24.82</v>
      </c>
      <c r="E50" s="231">
        <v>2.2839</v>
      </c>
      <c r="F50" s="231">
        <v>5.3823999999999996</v>
      </c>
      <c r="G50" s="231">
        <v>2.9079999999999999</v>
      </c>
      <c r="H50" s="231">
        <v>6.3647</v>
      </c>
      <c r="I50" s="231">
        <v>2.2402000000000002</v>
      </c>
      <c r="J50" s="231">
        <v>2.9327000000000001</v>
      </c>
      <c r="K50" s="231">
        <v>2.3121</v>
      </c>
      <c r="L50" s="231">
        <v>5.2123999999999997</v>
      </c>
      <c r="M50" s="231">
        <v>3.294</v>
      </c>
      <c r="N50" s="231">
        <v>5.1360999999999999</v>
      </c>
      <c r="O50" s="231">
        <v>2.9224999999999999</v>
      </c>
      <c r="P50" s="231">
        <v>0</v>
      </c>
    </row>
    <row r="51" spans="1:16" ht="15">
      <c r="A51" s="247">
        <v>43</v>
      </c>
      <c r="B51" s="231">
        <v>0</v>
      </c>
      <c r="C51" s="231">
        <v>0</v>
      </c>
      <c r="D51" s="231">
        <v>23.6343</v>
      </c>
      <c r="E51" s="231">
        <v>2.2827999999999999</v>
      </c>
      <c r="F51" s="231">
        <v>5.3692000000000002</v>
      </c>
      <c r="G51" s="231">
        <v>2.9030999999999998</v>
      </c>
      <c r="H51" s="231">
        <v>6.1003999999999996</v>
      </c>
      <c r="I51" s="231">
        <v>2.2393999999999998</v>
      </c>
      <c r="J51" s="231">
        <v>2.9419</v>
      </c>
      <c r="K51" s="231">
        <v>2.3109999999999999</v>
      </c>
      <c r="L51" s="231">
        <v>5.2643000000000004</v>
      </c>
      <c r="M51" s="231">
        <v>3.2936999999999999</v>
      </c>
      <c r="N51" s="231">
        <v>5.0400999999999998</v>
      </c>
      <c r="O51" s="231">
        <v>2.9074</v>
      </c>
      <c r="P51" s="231">
        <v>0</v>
      </c>
    </row>
    <row r="52" spans="1:16" ht="15">
      <c r="A52" s="247">
        <v>44</v>
      </c>
      <c r="B52" s="231">
        <v>0</v>
      </c>
      <c r="C52" s="231">
        <v>0</v>
      </c>
      <c r="D52" s="231">
        <v>22.448599999999999</v>
      </c>
      <c r="E52" s="231">
        <v>2.2816000000000001</v>
      </c>
      <c r="F52" s="231">
        <v>5.3560999999999996</v>
      </c>
      <c r="G52" s="231">
        <v>2.8982999999999999</v>
      </c>
      <c r="H52" s="231">
        <v>5.8361000000000001</v>
      </c>
      <c r="I52" s="231">
        <v>2.2385000000000002</v>
      </c>
      <c r="J52" s="231">
        <v>2.9510999999999998</v>
      </c>
      <c r="K52" s="231">
        <v>2.31</v>
      </c>
      <c r="L52" s="231">
        <v>5.3162000000000003</v>
      </c>
      <c r="M52" s="231">
        <v>3.2934000000000001</v>
      </c>
      <c r="N52" s="231">
        <v>4.944</v>
      </c>
      <c r="O52" s="231">
        <v>2.8921999999999999</v>
      </c>
      <c r="P52" s="231">
        <v>0</v>
      </c>
    </row>
    <row r="53" spans="1:16" ht="15">
      <c r="A53" s="247">
        <v>45</v>
      </c>
      <c r="B53" s="231">
        <v>0</v>
      </c>
      <c r="C53" s="231">
        <v>0</v>
      </c>
      <c r="D53" s="231">
        <v>20.773800000000001</v>
      </c>
      <c r="E53" s="231">
        <v>2.2280000000000002</v>
      </c>
      <c r="F53" s="231">
        <v>5.2201000000000004</v>
      </c>
      <c r="G53" s="231">
        <v>2.8269000000000002</v>
      </c>
      <c r="H53" s="231">
        <v>5.4436999999999998</v>
      </c>
      <c r="I53" s="231">
        <v>2.1861999999999999</v>
      </c>
      <c r="J53" s="231">
        <v>2.8613</v>
      </c>
      <c r="K53" s="231">
        <v>2.2557999999999998</v>
      </c>
      <c r="L53" s="231">
        <v>5.0910000000000002</v>
      </c>
      <c r="M53" s="231">
        <v>3.2172999999999998</v>
      </c>
      <c r="N53" s="231">
        <v>4.7365000000000004</v>
      </c>
      <c r="O53" s="231">
        <v>2.8109999999999999</v>
      </c>
      <c r="P53" s="231">
        <v>0</v>
      </c>
    </row>
    <row r="54" spans="1:16" ht="15">
      <c r="A54" s="247">
        <v>46</v>
      </c>
      <c r="B54" s="231">
        <v>0</v>
      </c>
      <c r="C54" s="231">
        <v>0</v>
      </c>
      <c r="D54" s="231">
        <v>19.615400000000001</v>
      </c>
      <c r="E54" s="231">
        <v>2.2269000000000001</v>
      </c>
      <c r="F54" s="231">
        <v>5.2073</v>
      </c>
      <c r="G54" s="231">
        <v>2.8222</v>
      </c>
      <c r="H54" s="231">
        <v>5.1855000000000002</v>
      </c>
      <c r="I54" s="231">
        <v>2.1854</v>
      </c>
      <c r="J54" s="231">
        <v>2.86</v>
      </c>
      <c r="K54" s="231">
        <v>2.2547000000000001</v>
      </c>
      <c r="L54" s="231">
        <v>5.0906000000000002</v>
      </c>
      <c r="M54" s="231">
        <v>3.2170000000000001</v>
      </c>
      <c r="N54" s="231">
        <v>4.6426999999999996</v>
      </c>
      <c r="O54" s="231">
        <v>2.7961999999999998</v>
      </c>
      <c r="P54" s="231">
        <v>0</v>
      </c>
    </row>
    <row r="55" spans="1:16" ht="15">
      <c r="A55" s="247">
        <v>47</v>
      </c>
      <c r="B55" s="231">
        <v>0</v>
      </c>
      <c r="C55" s="231">
        <v>0</v>
      </c>
      <c r="D55" s="231">
        <v>18.457000000000001</v>
      </c>
      <c r="E55" s="231">
        <v>2.2258</v>
      </c>
      <c r="F55" s="231">
        <v>5.1943999999999999</v>
      </c>
      <c r="G55" s="231">
        <v>2.8174999999999999</v>
      </c>
      <c r="H55" s="231">
        <v>4.9272999999999998</v>
      </c>
      <c r="I55" s="231">
        <v>2.1846000000000001</v>
      </c>
      <c r="J55" s="231">
        <v>2.8586</v>
      </c>
      <c r="K55" s="231">
        <v>2.2536999999999998</v>
      </c>
      <c r="L55" s="231">
        <v>5.0900999999999996</v>
      </c>
      <c r="M55" s="231">
        <v>3.2166999999999999</v>
      </c>
      <c r="N55" s="231">
        <v>4.5488999999999997</v>
      </c>
      <c r="O55" s="231">
        <v>2.7814000000000001</v>
      </c>
      <c r="P55" s="231">
        <v>0</v>
      </c>
    </row>
    <row r="56" spans="1:16" ht="15">
      <c r="A56" s="247">
        <v>48</v>
      </c>
      <c r="B56" s="231">
        <v>0</v>
      </c>
      <c r="C56" s="231">
        <v>0</v>
      </c>
      <c r="D56" s="231">
        <v>17.2986</v>
      </c>
      <c r="E56" s="231">
        <v>2.2246000000000001</v>
      </c>
      <c r="F56" s="231">
        <v>5.1816000000000004</v>
      </c>
      <c r="G56" s="231">
        <v>2.8127</v>
      </c>
      <c r="H56" s="231">
        <v>4.6691000000000003</v>
      </c>
      <c r="I56" s="231">
        <v>2.1838000000000002</v>
      </c>
      <c r="J56" s="231">
        <v>2.8573</v>
      </c>
      <c r="K56" s="231">
        <v>2.2526000000000002</v>
      </c>
      <c r="L56" s="231">
        <v>5.0895999999999999</v>
      </c>
      <c r="M56" s="231">
        <v>3.2164000000000001</v>
      </c>
      <c r="N56" s="231">
        <v>4.4550999999999998</v>
      </c>
      <c r="O56" s="231">
        <v>2.7665999999999999</v>
      </c>
      <c r="P56" s="231">
        <v>0</v>
      </c>
    </row>
    <row r="57" spans="1:16" ht="15">
      <c r="A57" s="247">
        <v>49</v>
      </c>
      <c r="B57" s="231">
        <v>0</v>
      </c>
      <c r="C57" s="231">
        <v>0</v>
      </c>
      <c r="D57" s="231">
        <v>16.1401</v>
      </c>
      <c r="E57" s="231">
        <v>2.2235</v>
      </c>
      <c r="F57" s="231">
        <v>5.1688000000000001</v>
      </c>
      <c r="G57" s="231">
        <v>2.8079999999999998</v>
      </c>
      <c r="H57" s="231">
        <v>4.4108999999999998</v>
      </c>
      <c r="I57" s="231">
        <v>2.1829999999999998</v>
      </c>
      <c r="J57" s="231">
        <v>2.8559999999999999</v>
      </c>
      <c r="K57" s="231">
        <v>2.2515999999999998</v>
      </c>
      <c r="L57" s="231">
        <v>5.0891000000000002</v>
      </c>
      <c r="M57" s="231">
        <v>3.2161</v>
      </c>
      <c r="N57" s="231">
        <v>4.3613</v>
      </c>
      <c r="O57" s="231">
        <v>2.7519</v>
      </c>
      <c r="P57" s="231">
        <v>0</v>
      </c>
    </row>
    <row r="58" spans="1:16" ht="15">
      <c r="A58" s="247">
        <v>50</v>
      </c>
      <c r="B58" s="231">
        <v>0</v>
      </c>
      <c r="C58" s="231">
        <v>0</v>
      </c>
      <c r="D58" s="231">
        <v>14.9817</v>
      </c>
      <c r="E58" s="231">
        <v>2.2223999999999999</v>
      </c>
      <c r="F58" s="231">
        <v>5.1558999999999999</v>
      </c>
      <c r="G58" s="231">
        <v>2.8033000000000001</v>
      </c>
      <c r="H58" s="231">
        <v>4.1527000000000003</v>
      </c>
      <c r="I58" s="231">
        <v>2.1821999999999999</v>
      </c>
      <c r="J58" s="231">
        <v>2.8546</v>
      </c>
      <c r="K58" s="231">
        <v>2.2505000000000002</v>
      </c>
      <c r="L58" s="231">
        <v>5.0885999999999996</v>
      </c>
      <c r="M58" s="231">
        <v>3.2158000000000002</v>
      </c>
      <c r="N58" s="231">
        <v>4.2675000000000001</v>
      </c>
      <c r="O58" s="231">
        <v>2.7370999999999999</v>
      </c>
      <c r="P58" s="231">
        <v>0</v>
      </c>
    </row>
    <row r="59" spans="1:16" ht="15">
      <c r="A59" s="247">
        <v>51</v>
      </c>
      <c r="B59" s="231">
        <v>0</v>
      </c>
      <c r="C59" s="231">
        <v>0</v>
      </c>
      <c r="D59" s="231">
        <v>13.8233</v>
      </c>
      <c r="E59" s="231">
        <v>2.2212999999999998</v>
      </c>
      <c r="F59" s="231">
        <v>5.1430999999999996</v>
      </c>
      <c r="G59" s="231">
        <v>2.7985000000000002</v>
      </c>
      <c r="H59" s="231">
        <v>3.8944000000000001</v>
      </c>
      <c r="I59" s="231">
        <v>2.1812999999999998</v>
      </c>
      <c r="J59" s="231">
        <v>2.8532999999999999</v>
      </c>
      <c r="K59" s="231">
        <v>2.2494999999999998</v>
      </c>
      <c r="L59" s="231">
        <v>5.0880999999999998</v>
      </c>
      <c r="M59" s="231">
        <v>3.2155</v>
      </c>
      <c r="N59" s="231">
        <v>4.1737000000000002</v>
      </c>
      <c r="O59" s="231">
        <v>2.7223000000000002</v>
      </c>
      <c r="P59" s="231">
        <v>0</v>
      </c>
    </row>
    <row r="60" spans="1:16" ht="15">
      <c r="A60" s="247">
        <v>52</v>
      </c>
      <c r="B60" s="231">
        <v>0</v>
      </c>
      <c r="C60" s="231">
        <v>0</v>
      </c>
      <c r="D60" s="231">
        <v>12.6648</v>
      </c>
      <c r="E60" s="231">
        <v>2.2201</v>
      </c>
      <c r="F60" s="231">
        <v>5.1302000000000003</v>
      </c>
      <c r="G60" s="231">
        <v>2.7938000000000001</v>
      </c>
      <c r="H60" s="231">
        <v>3.6362000000000001</v>
      </c>
      <c r="I60" s="231">
        <v>2.1804999999999999</v>
      </c>
      <c r="J60" s="231">
        <v>2.8519999999999999</v>
      </c>
      <c r="K60" s="231">
        <v>2.2484000000000002</v>
      </c>
      <c r="L60" s="231">
        <v>5.0876000000000001</v>
      </c>
      <c r="M60" s="231">
        <v>3.2151999999999998</v>
      </c>
      <c r="N60" s="231">
        <v>4.0799000000000003</v>
      </c>
      <c r="O60" s="231">
        <v>2.7075</v>
      </c>
      <c r="P60" s="231">
        <v>0</v>
      </c>
    </row>
    <row r="61" spans="1:16" ht="15">
      <c r="A61" s="247">
        <v>53</v>
      </c>
      <c r="B61" s="231">
        <v>0</v>
      </c>
      <c r="C61" s="231">
        <v>0</v>
      </c>
      <c r="D61" s="231">
        <v>11.506399999999999</v>
      </c>
      <c r="E61" s="231">
        <v>2.2189999999999999</v>
      </c>
      <c r="F61" s="231">
        <v>5.1173999999999999</v>
      </c>
      <c r="G61" s="231">
        <v>2.7890999999999999</v>
      </c>
      <c r="H61" s="231">
        <v>3.3780000000000001</v>
      </c>
      <c r="I61" s="231">
        <v>2.1797</v>
      </c>
      <c r="J61" s="231">
        <v>2.8506999999999998</v>
      </c>
      <c r="K61" s="231">
        <v>2.2473999999999998</v>
      </c>
      <c r="L61" s="231">
        <v>5.0872000000000002</v>
      </c>
      <c r="M61" s="231">
        <v>3.2149000000000001</v>
      </c>
      <c r="N61" s="231">
        <v>3.9861</v>
      </c>
      <c r="O61" s="231">
        <v>2.6928000000000001</v>
      </c>
      <c r="P61" s="231">
        <v>0</v>
      </c>
    </row>
    <row r="62" spans="1:16" ht="15">
      <c r="A62" s="247">
        <v>54</v>
      </c>
      <c r="B62" s="231">
        <v>0</v>
      </c>
      <c r="C62" s="231">
        <v>0</v>
      </c>
      <c r="D62" s="231">
        <v>10.348000000000001</v>
      </c>
      <c r="E62" s="231">
        <v>2.2179000000000002</v>
      </c>
      <c r="F62" s="231">
        <v>5.1045999999999996</v>
      </c>
      <c r="G62" s="231">
        <v>2.7844000000000002</v>
      </c>
      <c r="H62" s="231">
        <v>3.1198000000000001</v>
      </c>
      <c r="I62" s="231">
        <v>2.1789000000000001</v>
      </c>
      <c r="J62" s="231">
        <v>2.8492999999999999</v>
      </c>
      <c r="K62" s="231">
        <v>2.2463000000000002</v>
      </c>
      <c r="L62" s="231">
        <v>5.0867000000000004</v>
      </c>
      <c r="M62" s="231">
        <v>3.2145000000000001</v>
      </c>
      <c r="N62" s="231">
        <v>3.8923000000000001</v>
      </c>
      <c r="O62" s="231">
        <v>2.6779999999999999</v>
      </c>
      <c r="P62" s="231">
        <v>0</v>
      </c>
    </row>
    <row r="63" spans="1:16" ht="15">
      <c r="A63" s="247">
        <v>55</v>
      </c>
      <c r="B63" s="231">
        <v>0</v>
      </c>
      <c r="C63" s="231">
        <v>0</v>
      </c>
      <c r="D63" s="231">
        <v>9.6579999999999995</v>
      </c>
      <c r="E63" s="231">
        <v>2.1966999999999999</v>
      </c>
      <c r="F63" s="231">
        <v>4.9126000000000003</v>
      </c>
      <c r="G63" s="231">
        <v>2.7160000000000002</v>
      </c>
      <c r="H63" s="231">
        <v>3.0941000000000001</v>
      </c>
      <c r="I63" s="231">
        <v>2.1608999999999998</v>
      </c>
      <c r="J63" s="231">
        <v>2.8005</v>
      </c>
      <c r="K63" s="231">
        <v>2.2241</v>
      </c>
      <c r="L63" s="231">
        <v>4.9725999999999999</v>
      </c>
      <c r="M63" s="231">
        <v>3.1562999999999999</v>
      </c>
      <c r="N63" s="231">
        <v>3.8393999999999999</v>
      </c>
      <c r="O63" s="231">
        <v>2.6347999999999998</v>
      </c>
      <c r="P63" s="231">
        <v>0</v>
      </c>
    </row>
    <row r="64" spans="1:16" ht="15">
      <c r="A64" s="247">
        <v>56</v>
      </c>
      <c r="B64" s="231">
        <v>0</v>
      </c>
      <c r="C64" s="231">
        <v>0</v>
      </c>
      <c r="D64" s="231">
        <v>8.968</v>
      </c>
      <c r="E64" s="231">
        <v>2.1755</v>
      </c>
      <c r="F64" s="231">
        <v>4.7205000000000004</v>
      </c>
      <c r="G64" s="231">
        <v>2.6476000000000002</v>
      </c>
      <c r="H64" s="231">
        <v>3.0684</v>
      </c>
      <c r="I64" s="231">
        <v>2.1429999999999998</v>
      </c>
      <c r="J64" s="231">
        <v>2.7517</v>
      </c>
      <c r="K64" s="231">
        <v>2.2018</v>
      </c>
      <c r="L64" s="231">
        <v>4.8585000000000003</v>
      </c>
      <c r="M64" s="231">
        <v>3.0981000000000001</v>
      </c>
      <c r="N64" s="231">
        <v>3.7864</v>
      </c>
      <c r="O64" s="231">
        <v>2.5916999999999999</v>
      </c>
      <c r="P64" s="231">
        <v>0</v>
      </c>
    </row>
    <row r="65" spans="1:16" ht="15">
      <c r="A65" s="247">
        <v>57</v>
      </c>
      <c r="B65" s="231">
        <v>0</v>
      </c>
      <c r="C65" s="231">
        <v>0</v>
      </c>
      <c r="D65" s="231">
        <v>8.2780000000000005</v>
      </c>
      <c r="E65" s="231">
        <v>2.1543000000000001</v>
      </c>
      <c r="F65" s="231">
        <v>4.5285000000000002</v>
      </c>
      <c r="G65" s="231">
        <v>2.5790999999999999</v>
      </c>
      <c r="H65" s="231">
        <v>3.0427</v>
      </c>
      <c r="I65" s="231">
        <v>2.125</v>
      </c>
      <c r="J65" s="231">
        <v>2.7029000000000001</v>
      </c>
      <c r="K65" s="231">
        <v>2.1796000000000002</v>
      </c>
      <c r="L65" s="231">
        <v>4.7443999999999997</v>
      </c>
      <c r="M65" s="231">
        <v>3.0398999999999998</v>
      </c>
      <c r="N65" s="231">
        <v>3.7334999999999998</v>
      </c>
      <c r="O65" s="231">
        <v>2.5485000000000002</v>
      </c>
      <c r="P65" s="231">
        <v>0</v>
      </c>
    </row>
    <row r="66" spans="1:16" ht="15">
      <c r="A66" s="247">
        <v>58</v>
      </c>
      <c r="B66" s="231">
        <v>0</v>
      </c>
      <c r="C66" s="231">
        <v>0</v>
      </c>
      <c r="D66" s="231">
        <v>7.5879000000000003</v>
      </c>
      <c r="E66" s="231">
        <v>2.1331000000000002</v>
      </c>
      <c r="F66" s="231">
        <v>4.3365</v>
      </c>
      <c r="G66" s="231">
        <v>2.5106999999999999</v>
      </c>
      <c r="H66" s="231">
        <v>3.0169999999999999</v>
      </c>
      <c r="I66" s="231">
        <v>2.1071</v>
      </c>
      <c r="J66" s="231">
        <v>2.6541000000000001</v>
      </c>
      <c r="K66" s="231">
        <v>2.1573000000000002</v>
      </c>
      <c r="L66" s="231">
        <v>4.6303999999999998</v>
      </c>
      <c r="M66" s="231">
        <v>2.9815999999999998</v>
      </c>
      <c r="N66" s="231">
        <v>3.6806000000000001</v>
      </c>
      <c r="O66" s="231">
        <v>2.5053999999999998</v>
      </c>
      <c r="P66" s="231">
        <v>0</v>
      </c>
    </row>
    <row r="67" spans="1:16" ht="15">
      <c r="A67" s="247">
        <v>59</v>
      </c>
      <c r="B67" s="231">
        <v>0</v>
      </c>
      <c r="C67" s="231">
        <v>0</v>
      </c>
      <c r="D67" s="231">
        <v>6.8978999999999999</v>
      </c>
      <c r="E67" s="231">
        <v>2.1118999999999999</v>
      </c>
      <c r="F67" s="231">
        <v>4.1444000000000001</v>
      </c>
      <c r="G67" s="231">
        <v>2.4422999999999999</v>
      </c>
      <c r="H67" s="231">
        <v>2.9912999999999998</v>
      </c>
      <c r="I67" s="231">
        <v>2.0891999999999999</v>
      </c>
      <c r="J67" s="231">
        <v>2.6053000000000002</v>
      </c>
      <c r="K67" s="231">
        <v>2.1349999999999998</v>
      </c>
      <c r="L67" s="231">
        <v>4.5163000000000002</v>
      </c>
      <c r="M67" s="231">
        <v>2.9234</v>
      </c>
      <c r="N67" s="231">
        <v>3.6276999999999999</v>
      </c>
      <c r="O67" s="231">
        <v>2.4622000000000002</v>
      </c>
      <c r="P67" s="231">
        <v>0</v>
      </c>
    </row>
    <row r="68" spans="1:16" ht="15">
      <c r="A68" s="247">
        <v>60</v>
      </c>
      <c r="B68" s="231">
        <v>0</v>
      </c>
      <c r="C68" s="231">
        <v>0</v>
      </c>
      <c r="D68" s="231">
        <v>6.2079000000000004</v>
      </c>
      <c r="E68" s="231">
        <v>2.0907</v>
      </c>
      <c r="F68" s="231">
        <v>3.9523999999999999</v>
      </c>
      <c r="G68" s="231">
        <v>2.3738999999999999</v>
      </c>
      <c r="H68" s="231">
        <v>2.9655999999999998</v>
      </c>
      <c r="I68" s="231">
        <v>2.0712000000000002</v>
      </c>
      <c r="J68" s="231">
        <v>2.5565000000000002</v>
      </c>
      <c r="K68" s="231">
        <v>2.1128</v>
      </c>
      <c r="L68" s="231">
        <v>4.4021999999999997</v>
      </c>
      <c r="M68" s="231">
        <v>2.8652000000000002</v>
      </c>
      <c r="N68" s="231">
        <v>3.5747</v>
      </c>
      <c r="O68" s="231">
        <v>2.419</v>
      </c>
      <c r="P68" s="231">
        <v>0</v>
      </c>
    </row>
    <row r="69" spans="1:16">
      <c r="A69" s="257"/>
    </row>
    <row r="70" spans="1:16">
      <c r="A70" s="73" t="e">
        <v>#N/A</v>
      </c>
    </row>
    <row r="71" spans="1:16" s="256"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96.087000000000003</v>
      </c>
      <c r="E75" s="231">
        <v>26.737100000000002</v>
      </c>
      <c r="F75" s="231">
        <v>92.252700000000004</v>
      </c>
      <c r="G75" s="231">
        <v>31.761800000000001</v>
      </c>
      <c r="H75" s="231">
        <v>88.7029</v>
      </c>
      <c r="I75" s="231">
        <v>29.8598</v>
      </c>
      <c r="J75" s="231">
        <v>102.88800000000001</v>
      </c>
      <c r="K75" s="231">
        <v>28.4298</v>
      </c>
      <c r="L75" s="231">
        <v>53.042000000000002</v>
      </c>
      <c r="M75" s="231">
        <v>37.3628</v>
      </c>
      <c r="N75" s="231">
        <v>0</v>
      </c>
      <c r="O75" s="231">
        <v>0</v>
      </c>
      <c r="P75" s="231">
        <v>0</v>
      </c>
    </row>
    <row r="76" spans="1:16" ht="15">
      <c r="A76" s="247">
        <v>1</v>
      </c>
      <c r="B76" s="231">
        <v>0</v>
      </c>
      <c r="C76" s="231">
        <v>0</v>
      </c>
      <c r="D76" s="231">
        <v>85.410600000000002</v>
      </c>
      <c r="E76" s="231">
        <v>23.766300000000001</v>
      </c>
      <c r="F76" s="231">
        <v>82.002399999999994</v>
      </c>
      <c r="G76" s="231">
        <v>28.232700000000001</v>
      </c>
      <c r="H76" s="231">
        <v>78.846999999999994</v>
      </c>
      <c r="I76" s="231">
        <v>26.542100000000001</v>
      </c>
      <c r="J76" s="231">
        <v>91.456000000000003</v>
      </c>
      <c r="K76" s="231">
        <v>25.271000000000001</v>
      </c>
      <c r="L76" s="231">
        <v>47.148400000000002</v>
      </c>
      <c r="M76" s="231">
        <v>33.211399999999998</v>
      </c>
      <c r="N76" s="231">
        <v>0</v>
      </c>
      <c r="O76" s="231">
        <v>0</v>
      </c>
      <c r="P76" s="231">
        <v>0</v>
      </c>
    </row>
    <row r="77" spans="1:16" ht="15">
      <c r="A77" s="247">
        <v>2</v>
      </c>
      <c r="B77" s="231">
        <v>0</v>
      </c>
      <c r="C77" s="231">
        <v>0</v>
      </c>
      <c r="D77" s="231">
        <v>74.734300000000005</v>
      </c>
      <c r="E77" s="231">
        <v>20.795500000000001</v>
      </c>
      <c r="F77" s="231">
        <v>71.752099999999999</v>
      </c>
      <c r="G77" s="231">
        <v>24.703600000000002</v>
      </c>
      <c r="H77" s="231">
        <v>68.991100000000003</v>
      </c>
      <c r="I77" s="231">
        <v>23.224299999999999</v>
      </c>
      <c r="J77" s="231">
        <v>80.024000000000001</v>
      </c>
      <c r="K77" s="231">
        <v>22.112100000000002</v>
      </c>
      <c r="L77" s="231">
        <v>41.254899999999999</v>
      </c>
      <c r="M77" s="231">
        <v>29.059899999999999</v>
      </c>
      <c r="N77" s="231">
        <v>0</v>
      </c>
      <c r="O77" s="231">
        <v>0</v>
      </c>
      <c r="P77" s="231">
        <v>0</v>
      </c>
    </row>
    <row r="78" spans="1:16" ht="15">
      <c r="A78" s="247">
        <v>3</v>
      </c>
      <c r="B78" s="231">
        <v>0</v>
      </c>
      <c r="C78" s="231">
        <v>0</v>
      </c>
      <c r="D78" s="231">
        <v>64.058000000000007</v>
      </c>
      <c r="E78" s="231">
        <v>17.8248</v>
      </c>
      <c r="F78" s="231">
        <v>61.501800000000003</v>
      </c>
      <c r="G78" s="231">
        <v>21.174499999999998</v>
      </c>
      <c r="H78" s="231">
        <v>59.135300000000001</v>
      </c>
      <c r="I78" s="231">
        <v>19.906600000000001</v>
      </c>
      <c r="J78" s="231">
        <v>68.591999999999999</v>
      </c>
      <c r="K78" s="231">
        <v>18.953199999999999</v>
      </c>
      <c r="L78" s="231">
        <v>35.3613</v>
      </c>
      <c r="M78" s="231">
        <v>24.9085</v>
      </c>
      <c r="N78" s="231">
        <v>0</v>
      </c>
      <c r="O78" s="231">
        <v>0</v>
      </c>
      <c r="P78" s="231">
        <v>0</v>
      </c>
    </row>
    <row r="79" spans="1:16" ht="15">
      <c r="A79" s="247">
        <v>4</v>
      </c>
      <c r="B79" s="231">
        <v>0</v>
      </c>
      <c r="C79" s="231">
        <v>0</v>
      </c>
      <c r="D79" s="231">
        <v>53.381599999999999</v>
      </c>
      <c r="E79" s="231">
        <v>14.853999999999999</v>
      </c>
      <c r="F79" s="231">
        <v>51.2515</v>
      </c>
      <c r="G79" s="231">
        <v>17.645499999999998</v>
      </c>
      <c r="H79" s="231">
        <v>49.279400000000003</v>
      </c>
      <c r="I79" s="231">
        <v>16.588799999999999</v>
      </c>
      <c r="J79" s="231">
        <v>57.16</v>
      </c>
      <c r="K79" s="231">
        <v>15.7944</v>
      </c>
      <c r="L79" s="231">
        <v>29.4678</v>
      </c>
      <c r="M79" s="231">
        <v>20.757100000000001</v>
      </c>
      <c r="N79" s="231">
        <v>0</v>
      </c>
      <c r="O79" s="231">
        <v>0</v>
      </c>
      <c r="P79" s="231">
        <v>0</v>
      </c>
    </row>
    <row r="80" spans="1:16" ht="15">
      <c r="A80" s="247">
        <v>5</v>
      </c>
      <c r="B80" s="231">
        <v>0</v>
      </c>
      <c r="C80" s="231">
        <v>0</v>
      </c>
      <c r="D80" s="231">
        <v>42.705300000000001</v>
      </c>
      <c r="E80" s="231">
        <v>11.8832</v>
      </c>
      <c r="F80" s="231">
        <v>41.001199999999997</v>
      </c>
      <c r="G80" s="231">
        <v>14.116400000000001</v>
      </c>
      <c r="H80" s="231">
        <v>39.423499999999997</v>
      </c>
      <c r="I80" s="231">
        <v>13.271000000000001</v>
      </c>
      <c r="J80" s="231">
        <v>45.728000000000002</v>
      </c>
      <c r="K80" s="231">
        <v>12.6355</v>
      </c>
      <c r="L80" s="231">
        <v>23.574200000000001</v>
      </c>
      <c r="M80" s="231">
        <v>16.605699999999999</v>
      </c>
      <c r="N80" s="231">
        <v>0</v>
      </c>
      <c r="O80" s="231">
        <v>0</v>
      </c>
      <c r="P80" s="231">
        <v>0</v>
      </c>
    </row>
    <row r="81" spans="1:16" ht="15">
      <c r="A81" s="247">
        <v>6</v>
      </c>
      <c r="B81" s="231">
        <v>0</v>
      </c>
      <c r="C81" s="231">
        <v>0</v>
      </c>
      <c r="D81" s="231">
        <v>32.029000000000003</v>
      </c>
      <c r="E81" s="231">
        <v>8.9123999999999999</v>
      </c>
      <c r="F81" s="231">
        <v>30.750900000000001</v>
      </c>
      <c r="G81" s="231">
        <v>10.587300000000001</v>
      </c>
      <c r="H81" s="231">
        <v>29.567599999999999</v>
      </c>
      <c r="I81" s="231">
        <v>9.9533000000000005</v>
      </c>
      <c r="J81" s="231">
        <v>34.295999999999999</v>
      </c>
      <c r="K81" s="231">
        <v>9.4765999999999995</v>
      </c>
      <c r="L81" s="231">
        <v>17.680700000000002</v>
      </c>
      <c r="M81" s="231">
        <v>12.4543</v>
      </c>
      <c r="N81" s="231">
        <v>0</v>
      </c>
      <c r="O81" s="231">
        <v>0</v>
      </c>
      <c r="P81" s="231">
        <v>0</v>
      </c>
    </row>
    <row r="82" spans="1:16" ht="15">
      <c r="A82" s="247">
        <v>7</v>
      </c>
      <c r="B82" s="231">
        <v>0</v>
      </c>
      <c r="C82" s="231">
        <v>0</v>
      </c>
      <c r="D82" s="231">
        <v>30.363</v>
      </c>
      <c r="E82" s="231">
        <v>8.6647999999999996</v>
      </c>
      <c r="F82" s="231">
        <v>29.2636</v>
      </c>
      <c r="G82" s="231">
        <v>10.293200000000001</v>
      </c>
      <c r="H82" s="231">
        <v>28.264900000000001</v>
      </c>
      <c r="I82" s="231">
        <v>9.6768000000000001</v>
      </c>
      <c r="J82" s="231">
        <v>33.0441</v>
      </c>
      <c r="K82" s="231">
        <v>9.2134</v>
      </c>
      <c r="L82" s="231">
        <v>17.737300000000001</v>
      </c>
      <c r="M82" s="231">
        <v>12.1572</v>
      </c>
      <c r="N82" s="231">
        <v>0</v>
      </c>
      <c r="O82" s="231">
        <v>0</v>
      </c>
      <c r="P82" s="231">
        <v>0</v>
      </c>
    </row>
    <row r="83" spans="1:16" ht="15">
      <c r="A83" s="247">
        <v>8</v>
      </c>
      <c r="B83" s="231">
        <v>0</v>
      </c>
      <c r="C83" s="231">
        <v>0</v>
      </c>
      <c r="D83" s="231">
        <v>28.697099999999999</v>
      </c>
      <c r="E83" s="231">
        <v>8.4171999999999993</v>
      </c>
      <c r="F83" s="231">
        <v>27.776299999999999</v>
      </c>
      <c r="G83" s="231">
        <v>9.9991000000000003</v>
      </c>
      <c r="H83" s="231">
        <v>26.962199999999999</v>
      </c>
      <c r="I83" s="231">
        <v>9.4002999999999997</v>
      </c>
      <c r="J83" s="231">
        <v>31.792200000000001</v>
      </c>
      <c r="K83" s="231">
        <v>8.9501000000000008</v>
      </c>
      <c r="L83" s="231">
        <v>17.793900000000001</v>
      </c>
      <c r="M83" s="231">
        <v>11.860099999999999</v>
      </c>
      <c r="N83" s="231">
        <v>0</v>
      </c>
      <c r="O83" s="231">
        <v>0</v>
      </c>
      <c r="P83" s="231">
        <v>0</v>
      </c>
    </row>
    <row r="84" spans="1:16" ht="15">
      <c r="A84" s="247">
        <v>9</v>
      </c>
      <c r="B84" s="231">
        <v>0</v>
      </c>
      <c r="C84" s="231">
        <v>0</v>
      </c>
      <c r="D84" s="231">
        <v>27.031199999999998</v>
      </c>
      <c r="E84" s="231">
        <v>8.1697000000000006</v>
      </c>
      <c r="F84" s="231">
        <v>26.289000000000001</v>
      </c>
      <c r="G84" s="231">
        <v>9.7050000000000001</v>
      </c>
      <c r="H84" s="231">
        <v>25.659400000000002</v>
      </c>
      <c r="I84" s="231">
        <v>9.1237999999999992</v>
      </c>
      <c r="J84" s="231">
        <v>30.540199999999999</v>
      </c>
      <c r="K84" s="231">
        <v>8.6868999999999996</v>
      </c>
      <c r="L84" s="231">
        <v>17.8505</v>
      </c>
      <c r="M84" s="231">
        <v>11.563000000000001</v>
      </c>
      <c r="N84" s="231">
        <v>0</v>
      </c>
      <c r="O84" s="231">
        <v>0</v>
      </c>
      <c r="P84" s="231">
        <v>0</v>
      </c>
    </row>
    <row r="85" spans="1:16" ht="15">
      <c r="A85" s="247">
        <v>10</v>
      </c>
      <c r="B85" s="231">
        <v>0</v>
      </c>
      <c r="C85" s="231">
        <v>0</v>
      </c>
      <c r="D85" s="231">
        <v>25.365200000000002</v>
      </c>
      <c r="E85" s="231">
        <v>7.9221000000000004</v>
      </c>
      <c r="F85" s="231">
        <v>24.8018</v>
      </c>
      <c r="G85" s="231">
        <v>9.4108999999999998</v>
      </c>
      <c r="H85" s="231">
        <v>24.3567</v>
      </c>
      <c r="I85" s="231">
        <v>8.8474000000000004</v>
      </c>
      <c r="J85" s="231">
        <v>29.2883</v>
      </c>
      <c r="K85" s="231">
        <v>8.4237000000000002</v>
      </c>
      <c r="L85" s="231">
        <v>17.9071</v>
      </c>
      <c r="M85" s="231">
        <v>11.2659</v>
      </c>
      <c r="N85" s="231">
        <v>0</v>
      </c>
      <c r="O85" s="231">
        <v>0</v>
      </c>
      <c r="P85" s="231">
        <v>0</v>
      </c>
    </row>
    <row r="86" spans="1:16" ht="15">
      <c r="A86" s="247">
        <v>11</v>
      </c>
      <c r="B86" s="231">
        <v>0</v>
      </c>
      <c r="C86" s="231">
        <v>0</v>
      </c>
      <c r="D86" s="231">
        <v>23.699300000000001</v>
      </c>
      <c r="E86" s="231">
        <v>7.6745000000000001</v>
      </c>
      <c r="F86" s="231">
        <v>23.314499999999999</v>
      </c>
      <c r="G86" s="231">
        <v>9.1167999999999996</v>
      </c>
      <c r="H86" s="231">
        <v>23.053999999999998</v>
      </c>
      <c r="I86" s="231">
        <v>8.5709</v>
      </c>
      <c r="J86" s="231">
        <v>28.0364</v>
      </c>
      <c r="K86" s="231">
        <v>8.1603999999999992</v>
      </c>
      <c r="L86" s="231">
        <v>17.963799999999999</v>
      </c>
      <c r="M86" s="231">
        <v>10.9688</v>
      </c>
      <c r="N86" s="231">
        <v>0</v>
      </c>
      <c r="O86" s="231">
        <v>0</v>
      </c>
      <c r="P86" s="231">
        <v>0</v>
      </c>
    </row>
    <row r="87" spans="1:16" ht="15">
      <c r="A87" s="247">
        <v>12</v>
      </c>
      <c r="B87" s="231">
        <v>0</v>
      </c>
      <c r="C87" s="231">
        <v>0</v>
      </c>
      <c r="D87" s="231">
        <v>22.0334</v>
      </c>
      <c r="E87" s="231">
        <v>7.4269999999999996</v>
      </c>
      <c r="F87" s="231">
        <v>21.827200000000001</v>
      </c>
      <c r="G87" s="231">
        <v>8.8226999999999993</v>
      </c>
      <c r="H87" s="231">
        <v>21.751200000000001</v>
      </c>
      <c r="I87" s="231">
        <v>8.2943999999999996</v>
      </c>
      <c r="J87" s="231">
        <v>26.784500000000001</v>
      </c>
      <c r="K87" s="231">
        <v>7.8971999999999998</v>
      </c>
      <c r="L87" s="231">
        <v>18.020399999999999</v>
      </c>
      <c r="M87" s="231">
        <v>10.671799999999999</v>
      </c>
      <c r="N87" s="231">
        <v>0</v>
      </c>
      <c r="O87" s="231">
        <v>0</v>
      </c>
      <c r="P87" s="231">
        <v>0</v>
      </c>
    </row>
    <row r="88" spans="1:16" ht="15">
      <c r="A88" s="247">
        <v>13</v>
      </c>
      <c r="B88" s="231">
        <v>0</v>
      </c>
      <c r="C88" s="231">
        <v>0</v>
      </c>
      <c r="D88" s="231">
        <v>20.3674</v>
      </c>
      <c r="E88" s="231">
        <v>7.1794000000000002</v>
      </c>
      <c r="F88" s="231">
        <v>20.3399</v>
      </c>
      <c r="G88" s="231">
        <v>8.5286000000000008</v>
      </c>
      <c r="H88" s="231">
        <v>20.448499999999999</v>
      </c>
      <c r="I88" s="231">
        <v>8.0178999999999991</v>
      </c>
      <c r="J88" s="231">
        <v>25.532499999999999</v>
      </c>
      <c r="K88" s="231">
        <v>7.6338999999999997</v>
      </c>
      <c r="L88" s="231">
        <v>18.077000000000002</v>
      </c>
      <c r="M88" s="231">
        <v>10.374700000000001</v>
      </c>
      <c r="N88" s="231">
        <v>0</v>
      </c>
      <c r="O88" s="231">
        <v>0</v>
      </c>
      <c r="P88" s="231">
        <v>0</v>
      </c>
    </row>
    <row r="89" spans="1:16" ht="15">
      <c r="A89" s="247">
        <v>14</v>
      </c>
      <c r="B89" s="231">
        <v>0</v>
      </c>
      <c r="C89" s="231">
        <v>0</v>
      </c>
      <c r="D89" s="231">
        <v>18.701499999999999</v>
      </c>
      <c r="E89" s="231">
        <v>6.9318</v>
      </c>
      <c r="F89" s="231">
        <v>18.852599999999999</v>
      </c>
      <c r="G89" s="231">
        <v>8.2345000000000006</v>
      </c>
      <c r="H89" s="231">
        <v>19.145800000000001</v>
      </c>
      <c r="I89" s="231">
        <v>7.7413999999999996</v>
      </c>
      <c r="J89" s="231">
        <v>24.2806</v>
      </c>
      <c r="K89" s="231">
        <v>7.3707000000000003</v>
      </c>
      <c r="L89" s="231">
        <v>18.133600000000001</v>
      </c>
      <c r="M89" s="231">
        <v>10.0776</v>
      </c>
      <c r="N89" s="231">
        <v>0</v>
      </c>
      <c r="O89" s="231">
        <v>0</v>
      </c>
      <c r="P89" s="231">
        <v>0</v>
      </c>
    </row>
    <row r="90" spans="1:16" ht="15">
      <c r="A90" s="247">
        <v>15</v>
      </c>
      <c r="B90" s="231">
        <v>0</v>
      </c>
      <c r="C90" s="231">
        <v>0</v>
      </c>
      <c r="D90" s="231">
        <v>17.035599999999999</v>
      </c>
      <c r="E90" s="231">
        <v>6.6843000000000004</v>
      </c>
      <c r="F90" s="231">
        <v>17.365300000000001</v>
      </c>
      <c r="G90" s="231">
        <v>7.9405000000000001</v>
      </c>
      <c r="H90" s="231">
        <v>17.843</v>
      </c>
      <c r="I90" s="231">
        <v>7.4649999999999999</v>
      </c>
      <c r="J90" s="231">
        <v>23.028700000000001</v>
      </c>
      <c r="K90" s="231">
        <v>7.1074999999999999</v>
      </c>
      <c r="L90" s="231">
        <v>18.190200000000001</v>
      </c>
      <c r="M90" s="231">
        <v>9.7805</v>
      </c>
      <c r="N90" s="231">
        <v>0</v>
      </c>
      <c r="O90" s="231">
        <v>0</v>
      </c>
      <c r="P90" s="231">
        <v>0</v>
      </c>
    </row>
    <row r="91" spans="1:16" ht="15">
      <c r="A91" s="247">
        <v>16</v>
      </c>
      <c r="B91" s="231">
        <v>0</v>
      </c>
      <c r="C91" s="231">
        <v>0</v>
      </c>
      <c r="D91" s="231">
        <v>15.3696</v>
      </c>
      <c r="E91" s="231">
        <v>6.4367000000000001</v>
      </c>
      <c r="F91" s="231">
        <v>15.878</v>
      </c>
      <c r="G91" s="231">
        <v>7.6463999999999999</v>
      </c>
      <c r="H91" s="231">
        <v>16.540299999999998</v>
      </c>
      <c r="I91" s="231">
        <v>7.1885000000000003</v>
      </c>
      <c r="J91" s="231">
        <v>21.776800000000001</v>
      </c>
      <c r="K91" s="231">
        <v>6.8441999999999998</v>
      </c>
      <c r="L91" s="231">
        <v>18.2468</v>
      </c>
      <c r="M91" s="231">
        <v>9.4833999999999996</v>
      </c>
      <c r="N91" s="231">
        <v>0</v>
      </c>
      <c r="O91" s="231">
        <v>0</v>
      </c>
      <c r="P91" s="231">
        <v>0</v>
      </c>
    </row>
    <row r="92" spans="1:16" ht="15">
      <c r="A92" s="247">
        <v>17</v>
      </c>
      <c r="B92" s="231">
        <v>0</v>
      </c>
      <c r="C92" s="231">
        <v>0</v>
      </c>
      <c r="D92" s="231">
        <v>13.7037</v>
      </c>
      <c r="E92" s="231">
        <v>6.1891999999999996</v>
      </c>
      <c r="F92" s="231">
        <v>14.3908</v>
      </c>
      <c r="G92" s="231">
        <v>7.3522999999999996</v>
      </c>
      <c r="H92" s="231">
        <v>15.237500000000001</v>
      </c>
      <c r="I92" s="231">
        <v>6.9119999999999999</v>
      </c>
      <c r="J92" s="231">
        <v>20.524799999999999</v>
      </c>
      <c r="K92" s="231">
        <v>6.5810000000000004</v>
      </c>
      <c r="L92" s="231">
        <v>18.3035</v>
      </c>
      <c r="M92" s="231">
        <v>9.1862999999999992</v>
      </c>
      <c r="N92" s="231">
        <v>0</v>
      </c>
      <c r="O92" s="231">
        <v>0</v>
      </c>
      <c r="P92" s="231">
        <v>0</v>
      </c>
    </row>
    <row r="93" spans="1:16" ht="15">
      <c r="A93" s="247">
        <v>18</v>
      </c>
      <c r="B93" s="231">
        <v>0</v>
      </c>
      <c r="C93" s="231">
        <v>0</v>
      </c>
      <c r="D93" s="231">
        <v>12.037699999999999</v>
      </c>
      <c r="E93" s="231">
        <v>5.9416000000000002</v>
      </c>
      <c r="F93" s="231">
        <v>12.903499999999999</v>
      </c>
      <c r="G93" s="231">
        <v>7.0582000000000003</v>
      </c>
      <c r="H93" s="231">
        <v>13.934799999999999</v>
      </c>
      <c r="I93" s="231">
        <v>6.6355000000000004</v>
      </c>
      <c r="J93" s="231">
        <v>19.2729</v>
      </c>
      <c r="K93" s="231">
        <v>6.3177000000000003</v>
      </c>
      <c r="L93" s="231">
        <v>18.360099999999999</v>
      </c>
      <c r="M93" s="231">
        <v>8.8893000000000004</v>
      </c>
      <c r="N93" s="231">
        <v>19.468299999999999</v>
      </c>
      <c r="O93" s="231">
        <v>8.0518999999999998</v>
      </c>
      <c r="P93" s="231">
        <v>0</v>
      </c>
    </row>
    <row r="94" spans="1:16" ht="15">
      <c r="A94" s="247">
        <v>19</v>
      </c>
      <c r="B94" s="231">
        <v>0</v>
      </c>
      <c r="C94" s="231">
        <v>0</v>
      </c>
      <c r="D94" s="231">
        <v>13.312900000000001</v>
      </c>
      <c r="E94" s="231">
        <v>5.8887999999999998</v>
      </c>
      <c r="F94" s="231">
        <v>13.418699999999999</v>
      </c>
      <c r="G94" s="231">
        <v>6.8897000000000004</v>
      </c>
      <c r="H94" s="231">
        <v>13.6655</v>
      </c>
      <c r="I94" s="231">
        <v>6.5242000000000004</v>
      </c>
      <c r="J94" s="231">
        <v>18.936900000000001</v>
      </c>
      <c r="K94" s="231">
        <v>6.2801999999999998</v>
      </c>
      <c r="L94" s="231">
        <v>17.6098</v>
      </c>
      <c r="M94" s="231">
        <v>8.8658000000000001</v>
      </c>
      <c r="N94" s="231">
        <v>18.927499999999998</v>
      </c>
      <c r="O94" s="231">
        <v>7.8282999999999996</v>
      </c>
      <c r="P94" s="231">
        <v>0</v>
      </c>
    </row>
    <row r="95" spans="1:16" ht="15">
      <c r="A95" s="247">
        <v>20</v>
      </c>
      <c r="B95" s="231">
        <v>0</v>
      </c>
      <c r="C95" s="231">
        <v>0</v>
      </c>
      <c r="D95" s="231">
        <v>14.587999999999999</v>
      </c>
      <c r="E95" s="231">
        <v>5.8360000000000003</v>
      </c>
      <c r="F95" s="231">
        <v>13.9339</v>
      </c>
      <c r="G95" s="231">
        <v>6.7213000000000003</v>
      </c>
      <c r="H95" s="231">
        <v>13.3963</v>
      </c>
      <c r="I95" s="231">
        <v>6.4127999999999998</v>
      </c>
      <c r="J95" s="231">
        <v>18.600899999999999</v>
      </c>
      <c r="K95" s="231">
        <v>6.2427000000000001</v>
      </c>
      <c r="L95" s="231">
        <v>16.859500000000001</v>
      </c>
      <c r="M95" s="231">
        <v>8.8423999999999996</v>
      </c>
      <c r="N95" s="231">
        <v>18.386800000000001</v>
      </c>
      <c r="O95" s="231">
        <v>7.6045999999999996</v>
      </c>
      <c r="P95" s="231">
        <v>0</v>
      </c>
    </row>
    <row r="96" spans="1:16" ht="15">
      <c r="A96" s="247">
        <v>21</v>
      </c>
      <c r="B96" s="231">
        <v>0</v>
      </c>
      <c r="C96" s="231">
        <v>0</v>
      </c>
      <c r="D96" s="231">
        <v>16.180499999999999</v>
      </c>
      <c r="E96" s="231">
        <v>5.8989000000000003</v>
      </c>
      <c r="F96" s="231">
        <v>14.738099999999999</v>
      </c>
      <c r="G96" s="231">
        <v>6.6839000000000004</v>
      </c>
      <c r="H96" s="231">
        <v>13.3895</v>
      </c>
      <c r="I96" s="231">
        <v>6.4273999999999996</v>
      </c>
      <c r="J96" s="231">
        <v>18.630199999999999</v>
      </c>
      <c r="K96" s="231">
        <v>6.3292999999999999</v>
      </c>
      <c r="L96" s="231">
        <v>16.4314</v>
      </c>
      <c r="M96" s="231">
        <v>8.9954000000000001</v>
      </c>
      <c r="N96" s="231">
        <v>18.2029</v>
      </c>
      <c r="O96" s="231">
        <v>7.5286</v>
      </c>
      <c r="P96" s="231">
        <v>0</v>
      </c>
    </row>
    <row r="97" spans="1:16" ht="15">
      <c r="A97" s="247">
        <v>22</v>
      </c>
      <c r="B97" s="231">
        <v>0</v>
      </c>
      <c r="C97" s="231">
        <v>0</v>
      </c>
      <c r="D97" s="231">
        <v>17.481100000000001</v>
      </c>
      <c r="E97" s="231">
        <v>5.8451000000000004</v>
      </c>
      <c r="F97" s="231">
        <v>15.2637</v>
      </c>
      <c r="G97" s="231">
        <v>6.5121000000000002</v>
      </c>
      <c r="H97" s="231">
        <v>13.1149</v>
      </c>
      <c r="I97" s="231">
        <v>6.3139000000000003</v>
      </c>
      <c r="J97" s="231">
        <v>18.287500000000001</v>
      </c>
      <c r="K97" s="231">
        <v>6.2911000000000001</v>
      </c>
      <c r="L97" s="231">
        <v>15.6662</v>
      </c>
      <c r="M97" s="231">
        <v>8.9715000000000007</v>
      </c>
      <c r="N97" s="231">
        <v>17.651299999999999</v>
      </c>
      <c r="O97" s="231">
        <v>7.3003999999999998</v>
      </c>
      <c r="P97" s="231">
        <v>0</v>
      </c>
    </row>
    <row r="98" spans="1:16" ht="15">
      <c r="A98" s="247">
        <v>23</v>
      </c>
      <c r="B98" s="231">
        <v>0</v>
      </c>
      <c r="C98" s="231">
        <v>0</v>
      </c>
      <c r="D98" s="231">
        <v>18.7818</v>
      </c>
      <c r="E98" s="231">
        <v>5.7912999999999997</v>
      </c>
      <c r="F98" s="231">
        <v>15.789199999999999</v>
      </c>
      <c r="G98" s="231">
        <v>6.3403</v>
      </c>
      <c r="H98" s="231">
        <v>12.840199999999999</v>
      </c>
      <c r="I98" s="231">
        <v>6.2003000000000004</v>
      </c>
      <c r="J98" s="231">
        <v>17.944800000000001</v>
      </c>
      <c r="K98" s="231">
        <v>6.2527999999999997</v>
      </c>
      <c r="L98" s="231">
        <v>14.9009</v>
      </c>
      <c r="M98" s="231">
        <v>8.9475999999999996</v>
      </c>
      <c r="N98" s="231">
        <v>17.099699999999999</v>
      </c>
      <c r="O98" s="231">
        <v>7.0723000000000003</v>
      </c>
      <c r="P98" s="231">
        <v>0</v>
      </c>
    </row>
    <row r="99" spans="1:16" ht="15">
      <c r="A99" s="247">
        <v>24</v>
      </c>
      <c r="B99" s="231">
        <v>0</v>
      </c>
      <c r="C99" s="231">
        <v>0</v>
      </c>
      <c r="D99" s="231">
        <v>20.0824</v>
      </c>
      <c r="E99" s="231">
        <v>5.7374999999999998</v>
      </c>
      <c r="F99" s="231">
        <v>16.314699999999998</v>
      </c>
      <c r="G99" s="231">
        <v>6.1684999999999999</v>
      </c>
      <c r="H99" s="231">
        <v>12.5656</v>
      </c>
      <c r="I99" s="231">
        <v>6.0867000000000004</v>
      </c>
      <c r="J99" s="231">
        <v>17.6021</v>
      </c>
      <c r="K99" s="231">
        <v>6.2145000000000001</v>
      </c>
      <c r="L99" s="231">
        <v>14.1356</v>
      </c>
      <c r="M99" s="231">
        <v>8.9237000000000002</v>
      </c>
      <c r="N99" s="231">
        <v>16.548100000000002</v>
      </c>
      <c r="O99" s="231">
        <v>6.8441000000000001</v>
      </c>
      <c r="P99" s="231">
        <v>0</v>
      </c>
    </row>
    <row r="100" spans="1:16" ht="15">
      <c r="A100" s="247">
        <v>25</v>
      </c>
      <c r="B100" s="231">
        <v>0</v>
      </c>
      <c r="C100" s="231">
        <v>0</v>
      </c>
      <c r="D100" s="231">
        <v>21.383099999999999</v>
      </c>
      <c r="E100" s="231">
        <v>5.6836000000000002</v>
      </c>
      <c r="F100" s="231">
        <v>16.840299999999999</v>
      </c>
      <c r="G100" s="231">
        <v>5.9966999999999997</v>
      </c>
      <c r="H100" s="231">
        <v>12.290900000000001</v>
      </c>
      <c r="I100" s="231">
        <v>5.9730999999999996</v>
      </c>
      <c r="J100" s="231">
        <v>17.259399999999999</v>
      </c>
      <c r="K100" s="231">
        <v>6.1763000000000003</v>
      </c>
      <c r="L100" s="231">
        <v>13.3703</v>
      </c>
      <c r="M100" s="231">
        <v>8.8998000000000008</v>
      </c>
      <c r="N100" s="231">
        <v>15.996499999999999</v>
      </c>
      <c r="O100" s="231">
        <v>6.6159999999999997</v>
      </c>
      <c r="P100" s="231">
        <v>0</v>
      </c>
    </row>
    <row r="101" spans="1:16" ht="15">
      <c r="A101" s="247">
        <v>26</v>
      </c>
      <c r="B101" s="231">
        <v>0</v>
      </c>
      <c r="C101" s="231">
        <v>0</v>
      </c>
      <c r="D101" s="231">
        <v>22.683700000000002</v>
      </c>
      <c r="E101" s="231">
        <v>5.6298000000000004</v>
      </c>
      <c r="F101" s="231">
        <v>17.3658</v>
      </c>
      <c r="G101" s="231">
        <v>5.8249000000000004</v>
      </c>
      <c r="H101" s="231">
        <v>12.016299999999999</v>
      </c>
      <c r="I101" s="231">
        <v>5.8594999999999997</v>
      </c>
      <c r="J101" s="231">
        <v>16.916699999999999</v>
      </c>
      <c r="K101" s="231">
        <v>6.1379999999999999</v>
      </c>
      <c r="L101" s="231">
        <v>12.605</v>
      </c>
      <c r="M101" s="231">
        <v>8.8759999999999994</v>
      </c>
      <c r="N101" s="231">
        <v>15.444900000000001</v>
      </c>
      <c r="O101" s="231">
        <v>6.3879000000000001</v>
      </c>
      <c r="P101" s="231">
        <v>0</v>
      </c>
    </row>
    <row r="102" spans="1:16" ht="15">
      <c r="A102" s="247">
        <v>27</v>
      </c>
      <c r="B102" s="231">
        <v>0</v>
      </c>
      <c r="C102" s="231">
        <v>0</v>
      </c>
      <c r="D102" s="231">
        <v>23.984400000000001</v>
      </c>
      <c r="E102" s="231">
        <v>5.5759999999999996</v>
      </c>
      <c r="F102" s="231">
        <v>17.891300000000001</v>
      </c>
      <c r="G102" s="231">
        <v>5.6531000000000002</v>
      </c>
      <c r="H102" s="231">
        <v>11.7416</v>
      </c>
      <c r="I102" s="231">
        <v>5.7458999999999998</v>
      </c>
      <c r="J102" s="231">
        <v>16.573899999999998</v>
      </c>
      <c r="K102" s="231">
        <v>6.0998000000000001</v>
      </c>
      <c r="L102" s="231">
        <v>11.8398</v>
      </c>
      <c r="M102" s="231">
        <v>8.8521000000000001</v>
      </c>
      <c r="N102" s="231">
        <v>14.8933</v>
      </c>
      <c r="O102" s="231">
        <v>6.1597</v>
      </c>
      <c r="P102" s="231">
        <v>0</v>
      </c>
    </row>
    <row r="103" spans="1:16" ht="15">
      <c r="A103" s="247">
        <v>28</v>
      </c>
      <c r="B103" s="231">
        <v>0</v>
      </c>
      <c r="C103" s="231">
        <v>0</v>
      </c>
      <c r="D103" s="231">
        <v>25.285</v>
      </c>
      <c r="E103" s="231">
        <v>5.5221</v>
      </c>
      <c r="F103" s="231">
        <v>18.416899999999998</v>
      </c>
      <c r="G103" s="231">
        <v>5.4813000000000001</v>
      </c>
      <c r="H103" s="231">
        <v>11.467000000000001</v>
      </c>
      <c r="I103" s="231">
        <v>5.6322999999999999</v>
      </c>
      <c r="J103" s="231">
        <v>16.231200000000001</v>
      </c>
      <c r="K103" s="231">
        <v>6.0614999999999997</v>
      </c>
      <c r="L103" s="231">
        <v>11.0745</v>
      </c>
      <c r="M103" s="231">
        <v>8.8282000000000007</v>
      </c>
      <c r="N103" s="231">
        <v>14.341699999999999</v>
      </c>
      <c r="O103" s="231">
        <v>5.9316000000000004</v>
      </c>
      <c r="P103" s="231">
        <v>0</v>
      </c>
    </row>
    <row r="104" spans="1:16" ht="15">
      <c r="A104" s="247">
        <v>29</v>
      </c>
      <c r="B104" s="231">
        <v>0</v>
      </c>
      <c r="C104" s="231">
        <v>0</v>
      </c>
      <c r="D104" s="231">
        <v>26.585699999999999</v>
      </c>
      <c r="E104" s="231">
        <v>5.4683000000000002</v>
      </c>
      <c r="F104" s="231">
        <v>18.942399999999999</v>
      </c>
      <c r="G104" s="231">
        <v>5.3094999999999999</v>
      </c>
      <c r="H104" s="231">
        <v>11.192299999999999</v>
      </c>
      <c r="I104" s="231">
        <v>5.5186999999999999</v>
      </c>
      <c r="J104" s="231">
        <v>15.888500000000001</v>
      </c>
      <c r="K104" s="231">
        <v>6.0232000000000001</v>
      </c>
      <c r="L104" s="231">
        <v>10.309200000000001</v>
      </c>
      <c r="M104" s="231">
        <v>8.8042999999999996</v>
      </c>
      <c r="N104" s="231">
        <v>13.790100000000001</v>
      </c>
      <c r="O104" s="231">
        <v>5.7034000000000002</v>
      </c>
      <c r="P104" s="231">
        <v>0</v>
      </c>
    </row>
    <row r="105" spans="1:16" ht="15">
      <c r="A105" s="247">
        <v>30</v>
      </c>
      <c r="B105" s="231">
        <v>0</v>
      </c>
      <c r="C105" s="231">
        <v>0</v>
      </c>
      <c r="D105" s="231">
        <v>27.886299999999999</v>
      </c>
      <c r="E105" s="231">
        <v>5.4145000000000003</v>
      </c>
      <c r="F105" s="231">
        <v>19.4679</v>
      </c>
      <c r="G105" s="231">
        <v>5.1376999999999997</v>
      </c>
      <c r="H105" s="231">
        <v>10.9176</v>
      </c>
      <c r="I105" s="231">
        <v>5.4051</v>
      </c>
      <c r="J105" s="231">
        <v>15.5458</v>
      </c>
      <c r="K105" s="231">
        <v>5.9850000000000003</v>
      </c>
      <c r="L105" s="231">
        <v>9.5439000000000007</v>
      </c>
      <c r="M105" s="231">
        <v>8.7804000000000002</v>
      </c>
      <c r="N105" s="231">
        <v>13.2385</v>
      </c>
      <c r="O105" s="231">
        <v>5.4752999999999998</v>
      </c>
      <c r="P105" s="231">
        <v>0</v>
      </c>
    </row>
    <row r="106" spans="1:16" ht="15">
      <c r="A106" s="247">
        <v>31</v>
      </c>
      <c r="B106" s="231">
        <v>0</v>
      </c>
      <c r="C106" s="231">
        <v>0</v>
      </c>
      <c r="D106" s="231">
        <v>26.4407</v>
      </c>
      <c r="E106" s="231">
        <v>5.3891</v>
      </c>
      <c r="F106" s="231">
        <v>18.848400000000002</v>
      </c>
      <c r="G106" s="231">
        <v>5.1303000000000001</v>
      </c>
      <c r="H106" s="231">
        <v>10.559799999999999</v>
      </c>
      <c r="I106" s="231">
        <v>5.3941999999999997</v>
      </c>
      <c r="J106" s="231">
        <v>14.8748</v>
      </c>
      <c r="K106" s="231">
        <v>5.9038000000000004</v>
      </c>
      <c r="L106" s="231">
        <v>9.5376999999999992</v>
      </c>
      <c r="M106" s="231">
        <v>8.6737000000000002</v>
      </c>
      <c r="N106" s="231">
        <v>13.003</v>
      </c>
      <c r="O106" s="231">
        <v>5.4730999999999996</v>
      </c>
      <c r="P106" s="231">
        <v>0</v>
      </c>
    </row>
    <row r="107" spans="1:16" ht="15">
      <c r="A107" s="247">
        <v>32</v>
      </c>
      <c r="B107" s="231">
        <v>0</v>
      </c>
      <c r="C107" s="231">
        <v>0</v>
      </c>
      <c r="D107" s="231">
        <v>24.995100000000001</v>
      </c>
      <c r="E107" s="231">
        <v>5.3636999999999997</v>
      </c>
      <c r="F107" s="231">
        <v>18.2288</v>
      </c>
      <c r="G107" s="231">
        <v>5.1230000000000002</v>
      </c>
      <c r="H107" s="231">
        <v>10.2019</v>
      </c>
      <c r="I107" s="231">
        <v>5.3833000000000002</v>
      </c>
      <c r="J107" s="231">
        <v>14.203799999999999</v>
      </c>
      <c r="K107" s="231">
        <v>5.8224999999999998</v>
      </c>
      <c r="L107" s="231">
        <v>9.5315999999999992</v>
      </c>
      <c r="M107" s="231">
        <v>8.5670000000000002</v>
      </c>
      <c r="N107" s="231">
        <v>12.7675</v>
      </c>
      <c r="O107" s="231">
        <v>5.4707999999999997</v>
      </c>
      <c r="P107" s="231">
        <v>0</v>
      </c>
    </row>
    <row r="108" spans="1:16" ht="15">
      <c r="A108" s="247">
        <v>33</v>
      </c>
      <c r="B108" s="231">
        <v>0</v>
      </c>
      <c r="C108" s="231">
        <v>0</v>
      </c>
      <c r="D108" s="231">
        <v>23.549499999999998</v>
      </c>
      <c r="E108" s="231">
        <v>5.3381999999999996</v>
      </c>
      <c r="F108" s="231">
        <v>17.609200000000001</v>
      </c>
      <c r="G108" s="231">
        <v>5.1157000000000004</v>
      </c>
      <c r="H108" s="231">
        <v>9.8440999999999992</v>
      </c>
      <c r="I108" s="231">
        <v>5.3723000000000001</v>
      </c>
      <c r="J108" s="231">
        <v>13.5327</v>
      </c>
      <c r="K108" s="231">
        <v>5.7412999999999998</v>
      </c>
      <c r="L108" s="231">
        <v>9.5253999999999994</v>
      </c>
      <c r="M108" s="231">
        <v>8.4602000000000004</v>
      </c>
      <c r="N108" s="231">
        <v>12.5321</v>
      </c>
      <c r="O108" s="231">
        <v>5.4684999999999997</v>
      </c>
      <c r="P108" s="231">
        <v>0</v>
      </c>
    </row>
    <row r="109" spans="1:16" ht="15">
      <c r="A109" s="247">
        <v>34</v>
      </c>
      <c r="B109" s="231">
        <v>0</v>
      </c>
      <c r="C109" s="231">
        <v>0</v>
      </c>
      <c r="D109" s="231">
        <v>22.103899999999999</v>
      </c>
      <c r="E109" s="231">
        <v>5.3128000000000002</v>
      </c>
      <c r="F109" s="231">
        <v>16.989599999999999</v>
      </c>
      <c r="G109" s="231">
        <v>5.1083999999999996</v>
      </c>
      <c r="H109" s="231">
        <v>9.4862000000000002</v>
      </c>
      <c r="I109" s="231">
        <v>5.3613999999999997</v>
      </c>
      <c r="J109" s="231">
        <v>12.861700000000001</v>
      </c>
      <c r="K109" s="231">
        <v>5.6600999999999999</v>
      </c>
      <c r="L109" s="231">
        <v>9.5191999999999997</v>
      </c>
      <c r="M109" s="231">
        <v>8.3535000000000004</v>
      </c>
      <c r="N109" s="231">
        <v>12.2966</v>
      </c>
      <c r="O109" s="231">
        <v>5.4663000000000004</v>
      </c>
      <c r="P109" s="231">
        <v>0</v>
      </c>
    </row>
    <row r="110" spans="1:16" ht="15">
      <c r="A110" s="247">
        <v>35</v>
      </c>
      <c r="B110" s="231">
        <v>0</v>
      </c>
      <c r="C110" s="231">
        <v>0</v>
      </c>
      <c r="D110" s="231">
        <v>20.658300000000001</v>
      </c>
      <c r="E110" s="231">
        <v>5.2873999999999999</v>
      </c>
      <c r="F110" s="231">
        <v>16.370100000000001</v>
      </c>
      <c r="G110" s="231">
        <v>5.1010999999999997</v>
      </c>
      <c r="H110" s="231">
        <v>9.1283999999999992</v>
      </c>
      <c r="I110" s="231">
        <v>5.3505000000000003</v>
      </c>
      <c r="J110" s="231">
        <v>12.1907</v>
      </c>
      <c r="K110" s="231">
        <v>5.5789</v>
      </c>
      <c r="L110" s="231">
        <v>9.5129999999999999</v>
      </c>
      <c r="M110" s="231">
        <v>8.2468000000000004</v>
      </c>
      <c r="N110" s="231">
        <v>12.0611</v>
      </c>
      <c r="O110" s="231">
        <v>5.4640000000000004</v>
      </c>
      <c r="P110" s="231">
        <v>0</v>
      </c>
    </row>
    <row r="111" spans="1:16" ht="15">
      <c r="A111" s="247">
        <v>36</v>
      </c>
      <c r="B111" s="231">
        <v>0</v>
      </c>
      <c r="C111" s="231">
        <v>0</v>
      </c>
      <c r="D111" s="231">
        <v>19.212700000000002</v>
      </c>
      <c r="E111" s="231">
        <v>5.2619999999999996</v>
      </c>
      <c r="F111" s="231">
        <v>15.750500000000001</v>
      </c>
      <c r="G111" s="231">
        <v>5.0937000000000001</v>
      </c>
      <c r="H111" s="231">
        <v>8.7705000000000002</v>
      </c>
      <c r="I111" s="231">
        <v>5.3395999999999999</v>
      </c>
      <c r="J111" s="231">
        <v>11.5197</v>
      </c>
      <c r="K111" s="231">
        <v>5.4977</v>
      </c>
      <c r="L111" s="231">
        <v>9.5068000000000001</v>
      </c>
      <c r="M111" s="231">
        <v>8.1401000000000003</v>
      </c>
      <c r="N111" s="231">
        <v>11.825699999999999</v>
      </c>
      <c r="O111" s="231">
        <v>5.4618000000000002</v>
      </c>
      <c r="P111" s="231">
        <v>0</v>
      </c>
    </row>
    <row r="112" spans="1:16" ht="15">
      <c r="A112" s="247">
        <v>37</v>
      </c>
      <c r="B112" s="231">
        <v>0</v>
      </c>
      <c r="C112" s="231">
        <v>0</v>
      </c>
      <c r="D112" s="231">
        <v>17.767099999999999</v>
      </c>
      <c r="E112" s="231">
        <v>5.2366000000000001</v>
      </c>
      <c r="F112" s="231">
        <v>15.1309</v>
      </c>
      <c r="G112" s="231">
        <v>5.0864000000000003</v>
      </c>
      <c r="H112" s="231">
        <v>8.4126999999999992</v>
      </c>
      <c r="I112" s="231">
        <v>5.3285999999999998</v>
      </c>
      <c r="J112" s="231">
        <v>10.848599999999999</v>
      </c>
      <c r="K112" s="231">
        <v>5.4164000000000003</v>
      </c>
      <c r="L112" s="231">
        <v>9.5006000000000004</v>
      </c>
      <c r="M112" s="231">
        <v>8.0334000000000003</v>
      </c>
      <c r="N112" s="231">
        <v>11.590199999999999</v>
      </c>
      <c r="O112" s="231">
        <v>5.4595000000000002</v>
      </c>
      <c r="P112" s="231">
        <v>0</v>
      </c>
    </row>
    <row r="113" spans="1:16" ht="15">
      <c r="A113" s="247">
        <v>38</v>
      </c>
      <c r="B113" s="231">
        <v>0</v>
      </c>
      <c r="C113" s="231">
        <v>0</v>
      </c>
      <c r="D113" s="231">
        <v>16.3215</v>
      </c>
      <c r="E113" s="231">
        <v>5.2111999999999998</v>
      </c>
      <c r="F113" s="231">
        <v>14.5113</v>
      </c>
      <c r="G113" s="231">
        <v>5.0791000000000004</v>
      </c>
      <c r="H113" s="231">
        <v>8.0548000000000002</v>
      </c>
      <c r="I113" s="231">
        <v>5.3177000000000003</v>
      </c>
      <c r="J113" s="231">
        <v>10.1776</v>
      </c>
      <c r="K113" s="231">
        <v>5.3352000000000004</v>
      </c>
      <c r="L113" s="231">
        <v>9.4944000000000006</v>
      </c>
      <c r="M113" s="231">
        <v>7.9265999999999996</v>
      </c>
      <c r="N113" s="231">
        <v>11.354799999999999</v>
      </c>
      <c r="O113" s="231">
        <v>5.4572000000000003</v>
      </c>
      <c r="P113" s="231">
        <v>0</v>
      </c>
    </row>
    <row r="114" spans="1:16" ht="15">
      <c r="A114" s="247">
        <v>39</v>
      </c>
      <c r="B114" s="231">
        <v>0</v>
      </c>
      <c r="C114" s="231">
        <v>0</v>
      </c>
      <c r="D114" s="231">
        <v>14.8759</v>
      </c>
      <c r="E114" s="231">
        <v>5.1858000000000004</v>
      </c>
      <c r="F114" s="231">
        <v>13.8917</v>
      </c>
      <c r="G114" s="231">
        <v>5.0717999999999996</v>
      </c>
      <c r="H114" s="231">
        <v>7.6970000000000001</v>
      </c>
      <c r="I114" s="231">
        <v>5.3068</v>
      </c>
      <c r="J114" s="231">
        <v>9.5066000000000006</v>
      </c>
      <c r="K114" s="231">
        <v>5.2539999999999996</v>
      </c>
      <c r="L114" s="231">
        <v>9.4882000000000009</v>
      </c>
      <c r="M114" s="231">
        <v>7.8198999999999996</v>
      </c>
      <c r="N114" s="231">
        <v>11.119300000000001</v>
      </c>
      <c r="O114" s="231">
        <v>5.4550000000000001</v>
      </c>
      <c r="P114" s="231">
        <v>0</v>
      </c>
    </row>
    <row r="115" spans="1:16" ht="15">
      <c r="A115" s="247">
        <v>40</v>
      </c>
      <c r="B115" s="231">
        <v>0</v>
      </c>
      <c r="C115" s="231">
        <v>0</v>
      </c>
      <c r="D115" s="231">
        <v>13.430300000000001</v>
      </c>
      <c r="E115" s="231">
        <v>5.1603000000000003</v>
      </c>
      <c r="F115" s="231">
        <v>13.2722</v>
      </c>
      <c r="G115" s="231">
        <v>5.0644</v>
      </c>
      <c r="H115" s="231">
        <v>7.3391000000000002</v>
      </c>
      <c r="I115" s="231">
        <v>5.2958999999999996</v>
      </c>
      <c r="J115" s="231">
        <v>8.8355999999999995</v>
      </c>
      <c r="K115" s="231">
        <v>5.1727999999999996</v>
      </c>
      <c r="L115" s="231">
        <v>9.4819999999999993</v>
      </c>
      <c r="M115" s="231">
        <v>7.7131999999999996</v>
      </c>
      <c r="N115" s="231">
        <v>10.883800000000001</v>
      </c>
      <c r="O115" s="231">
        <v>5.4527000000000001</v>
      </c>
      <c r="P115" s="231">
        <v>0</v>
      </c>
    </row>
    <row r="116" spans="1:16" ht="15">
      <c r="A116" s="247">
        <v>41</v>
      </c>
      <c r="B116" s="231">
        <v>0</v>
      </c>
      <c r="C116" s="231">
        <v>0</v>
      </c>
      <c r="D116" s="231">
        <v>11.9847</v>
      </c>
      <c r="E116" s="231">
        <v>5.1349</v>
      </c>
      <c r="F116" s="231">
        <v>12.6526</v>
      </c>
      <c r="G116" s="231">
        <v>5.0571000000000002</v>
      </c>
      <c r="H116" s="231">
        <v>6.9813000000000001</v>
      </c>
      <c r="I116" s="231">
        <v>5.2850000000000001</v>
      </c>
      <c r="J116" s="231">
        <v>8.1645000000000003</v>
      </c>
      <c r="K116" s="231">
        <v>5.0914999999999999</v>
      </c>
      <c r="L116" s="231">
        <v>9.4757999999999996</v>
      </c>
      <c r="M116" s="231">
        <v>7.6064999999999996</v>
      </c>
      <c r="N116" s="231">
        <v>10.648400000000001</v>
      </c>
      <c r="O116" s="231">
        <v>5.4504999999999999</v>
      </c>
      <c r="P116" s="231">
        <v>0</v>
      </c>
    </row>
    <row r="117" spans="1:16" ht="15">
      <c r="A117" s="247">
        <v>42</v>
      </c>
      <c r="B117" s="231">
        <v>0</v>
      </c>
      <c r="C117" s="231">
        <v>0</v>
      </c>
      <c r="D117" s="231">
        <v>10.539099999999999</v>
      </c>
      <c r="E117" s="231">
        <v>5.1094999999999997</v>
      </c>
      <c r="F117" s="231">
        <v>12.032999999999999</v>
      </c>
      <c r="G117" s="231">
        <v>5.0498000000000003</v>
      </c>
      <c r="H117" s="231">
        <v>6.6234000000000002</v>
      </c>
      <c r="I117" s="231">
        <v>5.274</v>
      </c>
      <c r="J117" s="231">
        <v>7.4935</v>
      </c>
      <c r="K117" s="231">
        <v>5.0103</v>
      </c>
      <c r="L117" s="231">
        <v>9.4695999999999998</v>
      </c>
      <c r="M117" s="231">
        <v>7.4997999999999996</v>
      </c>
      <c r="N117" s="231">
        <v>10.4129</v>
      </c>
      <c r="O117" s="231">
        <v>5.4481999999999999</v>
      </c>
      <c r="P117" s="231">
        <v>0</v>
      </c>
    </row>
    <row r="118" spans="1:16" ht="15">
      <c r="A118" s="247">
        <v>43</v>
      </c>
      <c r="B118" s="231">
        <v>0</v>
      </c>
      <c r="C118" s="231">
        <v>0</v>
      </c>
      <c r="D118" s="231">
        <v>10.300599999999999</v>
      </c>
      <c r="E118" s="231">
        <v>5.0972</v>
      </c>
      <c r="F118" s="231">
        <v>11.662699999999999</v>
      </c>
      <c r="G118" s="231">
        <v>5.0425000000000004</v>
      </c>
      <c r="H118" s="231">
        <v>6.5986000000000002</v>
      </c>
      <c r="I118" s="231">
        <v>5.2542999999999997</v>
      </c>
      <c r="J118" s="231">
        <v>7.3506</v>
      </c>
      <c r="K118" s="231">
        <v>5.0099</v>
      </c>
      <c r="L118" s="231">
        <v>9.3979999999999997</v>
      </c>
      <c r="M118" s="231">
        <v>7.48</v>
      </c>
      <c r="N118" s="231">
        <v>10.2362</v>
      </c>
      <c r="O118" s="231">
        <v>5.4421999999999997</v>
      </c>
      <c r="P118" s="231">
        <v>0</v>
      </c>
    </row>
    <row r="119" spans="1:16" ht="15">
      <c r="A119" s="247">
        <v>44</v>
      </c>
      <c r="B119" s="231">
        <v>0</v>
      </c>
      <c r="C119" s="231">
        <v>0</v>
      </c>
      <c r="D119" s="231">
        <v>10.061999999999999</v>
      </c>
      <c r="E119" s="231">
        <v>5.0849000000000002</v>
      </c>
      <c r="F119" s="231">
        <v>11.292400000000001</v>
      </c>
      <c r="G119" s="231">
        <v>5.0351999999999997</v>
      </c>
      <c r="H119" s="231">
        <v>6.5739000000000001</v>
      </c>
      <c r="I119" s="231">
        <v>5.2344999999999997</v>
      </c>
      <c r="J119" s="231">
        <v>7.2077</v>
      </c>
      <c r="K119" s="231">
        <v>5.0095000000000001</v>
      </c>
      <c r="L119" s="231">
        <v>9.3263999999999996</v>
      </c>
      <c r="M119" s="231">
        <v>7.4602000000000004</v>
      </c>
      <c r="N119" s="231">
        <v>10.0596</v>
      </c>
      <c r="O119" s="231">
        <v>5.4360999999999997</v>
      </c>
      <c r="P119" s="231">
        <v>0</v>
      </c>
    </row>
    <row r="120" spans="1:16" ht="15">
      <c r="A120" s="247">
        <v>45</v>
      </c>
      <c r="B120" s="231">
        <v>0</v>
      </c>
      <c r="C120" s="231">
        <v>0</v>
      </c>
      <c r="D120" s="231">
        <v>9.5975999999999999</v>
      </c>
      <c r="E120" s="231">
        <v>4.9560000000000004</v>
      </c>
      <c r="F120" s="231">
        <v>10.6709</v>
      </c>
      <c r="G120" s="231">
        <v>4.9122000000000003</v>
      </c>
      <c r="H120" s="231">
        <v>6.3983999999999996</v>
      </c>
      <c r="I120" s="231">
        <v>5.0948000000000002</v>
      </c>
      <c r="J120" s="231">
        <v>6.9024000000000001</v>
      </c>
      <c r="K120" s="231">
        <v>4.8939000000000004</v>
      </c>
      <c r="L120" s="231">
        <v>9.0419999999999998</v>
      </c>
      <c r="M120" s="231">
        <v>7.2694000000000001</v>
      </c>
      <c r="N120" s="231">
        <v>9.6555999999999997</v>
      </c>
      <c r="O120" s="231">
        <v>5.3052000000000001</v>
      </c>
      <c r="P120" s="231">
        <v>0</v>
      </c>
    </row>
    <row r="121" spans="1:16" ht="15">
      <c r="A121" s="247">
        <v>46</v>
      </c>
      <c r="B121" s="231">
        <v>0</v>
      </c>
      <c r="C121" s="231">
        <v>0</v>
      </c>
      <c r="D121" s="231">
        <v>9.3644999999999996</v>
      </c>
      <c r="E121" s="231">
        <v>4.9439000000000002</v>
      </c>
      <c r="F121" s="231">
        <v>10.309100000000001</v>
      </c>
      <c r="G121" s="231">
        <v>4.9050000000000002</v>
      </c>
      <c r="H121" s="231">
        <v>6.3742000000000001</v>
      </c>
      <c r="I121" s="231">
        <v>5.0754999999999999</v>
      </c>
      <c r="J121" s="231">
        <v>6.7628000000000004</v>
      </c>
      <c r="K121" s="231">
        <v>4.8935000000000004</v>
      </c>
      <c r="L121" s="231">
        <v>8.9719999999999995</v>
      </c>
      <c r="M121" s="231">
        <v>7.2500999999999998</v>
      </c>
      <c r="N121" s="231">
        <v>9.4830000000000005</v>
      </c>
      <c r="O121" s="231">
        <v>5.2992999999999997</v>
      </c>
      <c r="P121" s="231">
        <v>0</v>
      </c>
    </row>
    <row r="122" spans="1:16" ht="15">
      <c r="A122" s="247">
        <v>47</v>
      </c>
      <c r="B122" s="231">
        <v>0</v>
      </c>
      <c r="C122" s="231">
        <v>0</v>
      </c>
      <c r="D122" s="231">
        <v>9.1315000000000008</v>
      </c>
      <c r="E122" s="231">
        <v>4.9318999999999997</v>
      </c>
      <c r="F122" s="231">
        <v>9.9473000000000003</v>
      </c>
      <c r="G122" s="231">
        <v>4.8978999999999999</v>
      </c>
      <c r="H122" s="231">
        <v>6.35</v>
      </c>
      <c r="I122" s="231">
        <v>5.0561999999999996</v>
      </c>
      <c r="J122" s="231">
        <v>6.6231999999999998</v>
      </c>
      <c r="K122" s="231">
        <v>4.8930999999999996</v>
      </c>
      <c r="L122" s="231">
        <v>8.9019999999999992</v>
      </c>
      <c r="M122" s="231">
        <v>7.2308000000000003</v>
      </c>
      <c r="N122" s="231">
        <v>9.3103999999999996</v>
      </c>
      <c r="O122" s="231">
        <v>5.2934000000000001</v>
      </c>
      <c r="P122" s="231">
        <v>0</v>
      </c>
    </row>
    <row r="123" spans="1:16" ht="15">
      <c r="A123" s="247">
        <v>48</v>
      </c>
      <c r="B123" s="231">
        <v>0</v>
      </c>
      <c r="C123" s="231">
        <v>0</v>
      </c>
      <c r="D123" s="231">
        <v>8.8984000000000005</v>
      </c>
      <c r="E123" s="231">
        <v>4.9199000000000002</v>
      </c>
      <c r="F123" s="231">
        <v>9.5854999999999997</v>
      </c>
      <c r="G123" s="231">
        <v>4.8906999999999998</v>
      </c>
      <c r="H123" s="231">
        <v>6.3258000000000001</v>
      </c>
      <c r="I123" s="231">
        <v>5.0369000000000002</v>
      </c>
      <c r="J123" s="231">
        <v>6.4836</v>
      </c>
      <c r="K123" s="231">
        <v>4.8926999999999996</v>
      </c>
      <c r="L123" s="231">
        <v>8.8321000000000005</v>
      </c>
      <c r="M123" s="231">
        <v>7.2115</v>
      </c>
      <c r="N123" s="231">
        <v>9.1378000000000004</v>
      </c>
      <c r="O123" s="231">
        <v>5.2874999999999996</v>
      </c>
      <c r="P123" s="231">
        <v>0</v>
      </c>
    </row>
    <row r="124" spans="1:16" ht="15">
      <c r="A124" s="247">
        <v>49</v>
      </c>
      <c r="B124" s="231">
        <v>0</v>
      </c>
      <c r="C124" s="231">
        <v>0</v>
      </c>
      <c r="D124" s="231">
        <v>8.6654</v>
      </c>
      <c r="E124" s="231">
        <v>4.9078999999999997</v>
      </c>
      <c r="F124" s="231">
        <v>9.2236999999999991</v>
      </c>
      <c r="G124" s="231">
        <v>4.8836000000000004</v>
      </c>
      <c r="H124" s="231">
        <v>6.3015999999999996</v>
      </c>
      <c r="I124" s="231">
        <v>5.0175999999999998</v>
      </c>
      <c r="J124" s="231">
        <v>6.3440000000000003</v>
      </c>
      <c r="K124" s="231">
        <v>4.8922999999999996</v>
      </c>
      <c r="L124" s="231">
        <v>8.7621000000000002</v>
      </c>
      <c r="M124" s="231">
        <v>7.1920999999999999</v>
      </c>
      <c r="N124" s="231">
        <v>8.9651999999999994</v>
      </c>
      <c r="O124" s="231">
        <v>5.2815000000000003</v>
      </c>
      <c r="P124" s="231">
        <v>0</v>
      </c>
    </row>
    <row r="125" spans="1:16" ht="15">
      <c r="A125" s="247">
        <v>50</v>
      </c>
      <c r="B125" s="231">
        <v>0</v>
      </c>
      <c r="C125" s="231">
        <v>0</v>
      </c>
      <c r="D125" s="231">
        <v>8.4322999999999997</v>
      </c>
      <c r="E125" s="231">
        <v>4.8959000000000001</v>
      </c>
      <c r="F125" s="231">
        <v>8.8619000000000003</v>
      </c>
      <c r="G125" s="231">
        <v>4.8764000000000003</v>
      </c>
      <c r="H125" s="231">
        <v>6.2774000000000001</v>
      </c>
      <c r="I125" s="231">
        <v>4.9983000000000004</v>
      </c>
      <c r="J125" s="231">
        <v>6.2043999999999997</v>
      </c>
      <c r="K125" s="231">
        <v>4.8918999999999997</v>
      </c>
      <c r="L125" s="231">
        <v>8.6921999999999997</v>
      </c>
      <c r="M125" s="231">
        <v>7.1727999999999996</v>
      </c>
      <c r="N125" s="231">
        <v>8.7926000000000002</v>
      </c>
      <c r="O125" s="231">
        <v>5.2755999999999998</v>
      </c>
      <c r="P125" s="231">
        <v>0</v>
      </c>
    </row>
    <row r="126" spans="1:16" ht="15">
      <c r="A126" s="247">
        <v>51</v>
      </c>
      <c r="B126" s="231">
        <v>0</v>
      </c>
      <c r="C126" s="231">
        <v>0</v>
      </c>
      <c r="D126" s="231">
        <v>8.1992999999999991</v>
      </c>
      <c r="E126" s="231">
        <v>4.8838999999999997</v>
      </c>
      <c r="F126" s="231">
        <v>8.5000999999999998</v>
      </c>
      <c r="G126" s="231">
        <v>4.8693</v>
      </c>
      <c r="H126" s="231">
        <v>6.2530999999999999</v>
      </c>
      <c r="I126" s="231">
        <v>4.9790000000000001</v>
      </c>
      <c r="J126" s="231">
        <v>6.0648</v>
      </c>
      <c r="K126" s="231">
        <v>4.8914999999999997</v>
      </c>
      <c r="L126" s="231">
        <v>8.6221999999999994</v>
      </c>
      <c r="M126" s="231">
        <v>7.1535000000000002</v>
      </c>
      <c r="N126" s="231">
        <v>8.6199999999999992</v>
      </c>
      <c r="O126" s="231">
        <v>5.2697000000000003</v>
      </c>
      <c r="P126" s="231">
        <v>0</v>
      </c>
    </row>
    <row r="127" spans="1:16" ht="15">
      <c r="A127" s="247">
        <v>52</v>
      </c>
      <c r="B127" s="231">
        <v>0</v>
      </c>
      <c r="C127" s="231">
        <v>0</v>
      </c>
      <c r="D127" s="231">
        <v>7.9661999999999997</v>
      </c>
      <c r="E127" s="231">
        <v>4.8718000000000004</v>
      </c>
      <c r="F127" s="231">
        <v>8.1382999999999992</v>
      </c>
      <c r="G127" s="231">
        <v>4.8620999999999999</v>
      </c>
      <c r="H127" s="231">
        <v>6.2289000000000003</v>
      </c>
      <c r="I127" s="231">
        <v>4.9596999999999998</v>
      </c>
      <c r="J127" s="231">
        <v>5.9252000000000002</v>
      </c>
      <c r="K127" s="231">
        <v>4.8910999999999998</v>
      </c>
      <c r="L127" s="231">
        <v>8.5523000000000007</v>
      </c>
      <c r="M127" s="231">
        <v>7.1341999999999999</v>
      </c>
      <c r="N127" s="231">
        <v>8.4474</v>
      </c>
      <c r="O127" s="231">
        <v>5.2637999999999998</v>
      </c>
      <c r="P127" s="231">
        <v>0</v>
      </c>
    </row>
    <row r="128" spans="1:16" ht="15">
      <c r="A128" s="247">
        <v>53</v>
      </c>
      <c r="B128" s="231">
        <v>0</v>
      </c>
      <c r="C128" s="231">
        <v>0</v>
      </c>
      <c r="D128" s="231">
        <v>7.7332000000000001</v>
      </c>
      <c r="E128" s="231">
        <v>4.8597999999999999</v>
      </c>
      <c r="F128" s="231">
        <v>7.7765000000000004</v>
      </c>
      <c r="G128" s="231">
        <v>4.8550000000000004</v>
      </c>
      <c r="H128" s="231">
        <v>6.2046999999999999</v>
      </c>
      <c r="I128" s="231">
        <v>4.9404000000000003</v>
      </c>
      <c r="J128" s="231">
        <v>5.7855999999999996</v>
      </c>
      <c r="K128" s="231">
        <v>4.8907999999999996</v>
      </c>
      <c r="L128" s="231">
        <v>8.4823000000000004</v>
      </c>
      <c r="M128" s="231">
        <v>7.1148999999999996</v>
      </c>
      <c r="N128" s="231">
        <v>8.2746999999999993</v>
      </c>
      <c r="O128" s="231">
        <v>5.2579000000000002</v>
      </c>
      <c r="P128" s="231">
        <v>0</v>
      </c>
    </row>
    <row r="129" spans="1:16" ht="15">
      <c r="A129" s="247">
        <v>54</v>
      </c>
      <c r="B129" s="231">
        <v>0</v>
      </c>
      <c r="C129" s="231">
        <v>0</v>
      </c>
      <c r="D129" s="231">
        <v>7.5002000000000004</v>
      </c>
      <c r="E129" s="231">
        <v>4.8478000000000003</v>
      </c>
      <c r="F129" s="231">
        <v>7.4146999999999998</v>
      </c>
      <c r="G129" s="231">
        <v>4.8478000000000003</v>
      </c>
      <c r="H129" s="231">
        <v>6.1805000000000003</v>
      </c>
      <c r="I129" s="231">
        <v>4.9211</v>
      </c>
      <c r="J129" s="231">
        <v>5.6459999999999999</v>
      </c>
      <c r="K129" s="231">
        <v>4.8903999999999996</v>
      </c>
      <c r="L129" s="231">
        <v>8.4123999999999999</v>
      </c>
      <c r="M129" s="231">
        <v>7.0956000000000001</v>
      </c>
      <c r="N129" s="231">
        <v>8.1021000000000001</v>
      </c>
      <c r="O129" s="231">
        <v>5.2519999999999998</v>
      </c>
      <c r="P129" s="231">
        <v>0</v>
      </c>
    </row>
    <row r="130" spans="1:16" ht="15">
      <c r="A130" s="247">
        <v>55</v>
      </c>
      <c r="B130" s="231">
        <v>0</v>
      </c>
      <c r="C130" s="231">
        <v>0</v>
      </c>
      <c r="D130" s="231">
        <v>7.3898999999999999</v>
      </c>
      <c r="E130" s="231">
        <v>4.5708000000000002</v>
      </c>
      <c r="F130" s="231">
        <v>7.3056000000000001</v>
      </c>
      <c r="G130" s="231">
        <v>4.7797999999999998</v>
      </c>
      <c r="H130" s="231">
        <v>6.1691000000000003</v>
      </c>
      <c r="I130" s="231">
        <v>4.8513999999999999</v>
      </c>
      <c r="J130" s="231">
        <v>5.5583999999999998</v>
      </c>
      <c r="K130" s="231">
        <v>4.8215000000000003</v>
      </c>
      <c r="L130" s="231">
        <v>8.2735000000000003</v>
      </c>
      <c r="M130" s="231">
        <v>6.9785000000000004</v>
      </c>
      <c r="N130" s="231">
        <v>7.9973000000000001</v>
      </c>
      <c r="O130" s="231">
        <v>5.1792999999999996</v>
      </c>
      <c r="P130" s="231">
        <v>0</v>
      </c>
    </row>
    <row r="131" spans="1:16" ht="15">
      <c r="A131" s="247">
        <v>56</v>
      </c>
      <c r="B131" s="231">
        <v>0</v>
      </c>
      <c r="C131" s="231">
        <v>0</v>
      </c>
      <c r="D131" s="231">
        <v>7.2794999999999996</v>
      </c>
      <c r="E131" s="231">
        <v>4.2937000000000003</v>
      </c>
      <c r="F131" s="231">
        <v>7.1966000000000001</v>
      </c>
      <c r="G131" s="231">
        <v>4.7117000000000004</v>
      </c>
      <c r="H131" s="231">
        <v>6.1577000000000002</v>
      </c>
      <c r="I131" s="231">
        <v>4.7816000000000001</v>
      </c>
      <c r="J131" s="231">
        <v>5.4709000000000003</v>
      </c>
      <c r="K131" s="231">
        <v>4.7526999999999999</v>
      </c>
      <c r="L131" s="231">
        <v>8.1346000000000007</v>
      </c>
      <c r="M131" s="231">
        <v>6.8613999999999997</v>
      </c>
      <c r="N131" s="231">
        <v>7.8925999999999998</v>
      </c>
      <c r="O131" s="231">
        <v>5.1066000000000003</v>
      </c>
      <c r="P131" s="231">
        <v>0</v>
      </c>
    </row>
    <row r="132" spans="1:16" ht="15">
      <c r="A132" s="247">
        <v>57</v>
      </c>
      <c r="B132" s="231">
        <v>0</v>
      </c>
      <c r="C132" s="231">
        <v>0</v>
      </c>
      <c r="D132" s="231">
        <v>7.1692</v>
      </c>
      <c r="E132" s="231">
        <v>4.0167000000000002</v>
      </c>
      <c r="F132" s="231">
        <v>7.0875000000000004</v>
      </c>
      <c r="G132" s="231">
        <v>4.6436999999999999</v>
      </c>
      <c r="H132" s="231">
        <v>6.1463999999999999</v>
      </c>
      <c r="I132" s="231">
        <v>4.7119</v>
      </c>
      <c r="J132" s="231">
        <v>5.3833000000000002</v>
      </c>
      <c r="K132" s="231">
        <v>4.6839000000000004</v>
      </c>
      <c r="L132" s="231">
        <v>7.9958</v>
      </c>
      <c r="M132" s="231">
        <v>6.7442000000000002</v>
      </c>
      <c r="N132" s="231">
        <v>7.7877999999999998</v>
      </c>
      <c r="O132" s="231">
        <v>5.0338000000000003</v>
      </c>
      <c r="P132" s="231">
        <v>0</v>
      </c>
    </row>
    <row r="133" spans="1:16" ht="15">
      <c r="A133" s="247">
        <v>58</v>
      </c>
      <c r="B133" s="231">
        <v>0</v>
      </c>
      <c r="C133" s="231">
        <v>0</v>
      </c>
      <c r="D133" s="231">
        <v>7.0589000000000004</v>
      </c>
      <c r="E133" s="231">
        <v>3.7395999999999998</v>
      </c>
      <c r="F133" s="231">
        <v>6.9785000000000004</v>
      </c>
      <c r="G133" s="231">
        <v>4.5755999999999997</v>
      </c>
      <c r="H133" s="231">
        <v>6.1349999999999998</v>
      </c>
      <c r="I133" s="231">
        <v>4.6421000000000001</v>
      </c>
      <c r="J133" s="231">
        <v>5.2957000000000001</v>
      </c>
      <c r="K133" s="231">
        <v>4.6151</v>
      </c>
      <c r="L133" s="231">
        <v>7.8569000000000004</v>
      </c>
      <c r="M133" s="231">
        <v>6.6271000000000004</v>
      </c>
      <c r="N133" s="231">
        <v>7.6829999999999998</v>
      </c>
      <c r="O133" s="231">
        <v>4.9611000000000001</v>
      </c>
      <c r="P133" s="231">
        <v>0</v>
      </c>
    </row>
    <row r="134" spans="1:16" ht="15">
      <c r="A134" s="247">
        <v>59</v>
      </c>
      <c r="B134" s="231">
        <v>0</v>
      </c>
      <c r="C134" s="231">
        <v>0</v>
      </c>
      <c r="D134" s="231">
        <v>6.9485999999999999</v>
      </c>
      <c r="E134" s="231">
        <v>3.4626000000000001</v>
      </c>
      <c r="F134" s="231">
        <v>6.8693999999999997</v>
      </c>
      <c r="G134" s="231">
        <v>4.5076000000000001</v>
      </c>
      <c r="H134" s="231">
        <v>6.1235999999999997</v>
      </c>
      <c r="I134" s="231">
        <v>4.5724</v>
      </c>
      <c r="J134" s="231">
        <v>5.2081999999999997</v>
      </c>
      <c r="K134" s="231">
        <v>4.5462999999999996</v>
      </c>
      <c r="L134" s="231">
        <v>7.718</v>
      </c>
      <c r="M134" s="231">
        <v>6.51</v>
      </c>
      <c r="N134" s="231">
        <v>7.5781999999999998</v>
      </c>
      <c r="O134" s="231">
        <v>4.8883999999999999</v>
      </c>
      <c r="P134" s="231">
        <v>0</v>
      </c>
    </row>
    <row r="135" spans="1:16" ht="15">
      <c r="A135" s="247">
        <v>60</v>
      </c>
      <c r="B135" s="231">
        <v>0</v>
      </c>
      <c r="C135" s="231">
        <v>0</v>
      </c>
      <c r="D135" s="231">
        <v>6.8383000000000003</v>
      </c>
      <c r="E135" s="231">
        <v>3.1855000000000002</v>
      </c>
      <c r="F135" s="231">
        <v>6.7603999999999997</v>
      </c>
      <c r="G135" s="231">
        <v>4.4394999999999998</v>
      </c>
      <c r="H135" s="231">
        <v>6.1121999999999996</v>
      </c>
      <c r="I135" s="231">
        <v>4.5026999999999999</v>
      </c>
      <c r="J135" s="231">
        <v>5.1205999999999996</v>
      </c>
      <c r="K135" s="231">
        <v>4.4775</v>
      </c>
      <c r="L135" s="231">
        <v>7.5792000000000002</v>
      </c>
      <c r="M135" s="231">
        <v>6.3928000000000003</v>
      </c>
      <c r="N135" s="231">
        <v>7.4733999999999998</v>
      </c>
      <c r="O135" s="231">
        <v>4.8156999999999996</v>
      </c>
      <c r="P135" s="231">
        <v>0</v>
      </c>
    </row>
    <row r="136" spans="1:16">
      <c r="A136" s="257"/>
    </row>
    <row r="137" spans="1:16">
      <c r="A137" s="73" t="e">
        <v>#N/A</v>
      </c>
    </row>
    <row r="138" spans="1:16" s="256"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34.965400000000002</v>
      </c>
      <c r="E142" s="231">
        <v>7.524</v>
      </c>
      <c r="F142" s="231">
        <v>35.043700000000001</v>
      </c>
      <c r="G142" s="231">
        <v>11.857799999999999</v>
      </c>
      <c r="H142" s="231">
        <v>39.619199999999999</v>
      </c>
      <c r="I142" s="231">
        <v>11.0814</v>
      </c>
      <c r="J142" s="231">
        <v>20.905200000000001</v>
      </c>
      <c r="K142" s="231">
        <v>7.9763000000000002</v>
      </c>
      <c r="L142" s="231">
        <v>19.016300000000001</v>
      </c>
      <c r="M142" s="231">
        <v>14.1027</v>
      </c>
      <c r="N142" s="231">
        <v>0</v>
      </c>
      <c r="O142" s="231">
        <v>0</v>
      </c>
      <c r="P142" s="231">
        <v>0</v>
      </c>
    </row>
    <row r="143" spans="1:16" ht="15">
      <c r="A143" s="247">
        <v>1</v>
      </c>
      <c r="B143" s="231">
        <v>0</v>
      </c>
      <c r="C143" s="231">
        <v>0</v>
      </c>
      <c r="D143" s="231">
        <v>31.080400000000001</v>
      </c>
      <c r="E143" s="231">
        <v>6.6879999999999997</v>
      </c>
      <c r="F143" s="231">
        <v>31.15</v>
      </c>
      <c r="G143" s="231">
        <v>10.5403</v>
      </c>
      <c r="H143" s="231">
        <v>35.216999999999999</v>
      </c>
      <c r="I143" s="231">
        <v>9.8500999999999994</v>
      </c>
      <c r="J143" s="231">
        <v>18.5824</v>
      </c>
      <c r="K143" s="231">
        <v>7.09</v>
      </c>
      <c r="L143" s="231">
        <v>16.903400000000001</v>
      </c>
      <c r="M143" s="231">
        <v>12.5357</v>
      </c>
      <c r="N143" s="231">
        <v>0</v>
      </c>
      <c r="O143" s="231">
        <v>0</v>
      </c>
      <c r="P143" s="231">
        <v>0</v>
      </c>
    </row>
    <row r="144" spans="1:16" ht="15">
      <c r="A144" s="247">
        <v>2</v>
      </c>
      <c r="B144" s="231">
        <v>0</v>
      </c>
      <c r="C144" s="231">
        <v>0</v>
      </c>
      <c r="D144" s="231">
        <v>27.1953</v>
      </c>
      <c r="E144" s="231">
        <v>5.8520000000000003</v>
      </c>
      <c r="F144" s="231">
        <v>27.2562</v>
      </c>
      <c r="G144" s="231">
        <v>9.2227999999999994</v>
      </c>
      <c r="H144" s="231">
        <v>30.814900000000002</v>
      </c>
      <c r="I144" s="231">
        <v>8.6189</v>
      </c>
      <c r="J144" s="231">
        <v>16.259599999999999</v>
      </c>
      <c r="K144" s="231">
        <v>6.2038000000000002</v>
      </c>
      <c r="L144" s="231">
        <v>14.7905</v>
      </c>
      <c r="M144" s="231">
        <v>10.9688</v>
      </c>
      <c r="N144" s="231">
        <v>0</v>
      </c>
      <c r="O144" s="231">
        <v>0</v>
      </c>
      <c r="P144" s="231">
        <v>0</v>
      </c>
    </row>
    <row r="145" spans="1:16" ht="15">
      <c r="A145" s="247">
        <v>3</v>
      </c>
      <c r="B145" s="231">
        <v>0</v>
      </c>
      <c r="C145" s="231">
        <v>0</v>
      </c>
      <c r="D145" s="231">
        <v>23.310300000000002</v>
      </c>
      <c r="E145" s="231">
        <v>5.016</v>
      </c>
      <c r="F145" s="231">
        <v>23.362500000000001</v>
      </c>
      <c r="G145" s="231">
        <v>7.9051999999999998</v>
      </c>
      <c r="H145" s="231">
        <v>26.412800000000001</v>
      </c>
      <c r="I145" s="231">
        <v>7.3875999999999999</v>
      </c>
      <c r="J145" s="231">
        <v>13.9368</v>
      </c>
      <c r="K145" s="231">
        <v>5.3174999999999999</v>
      </c>
      <c r="L145" s="231">
        <v>12.6775</v>
      </c>
      <c r="M145" s="231">
        <v>9.4017999999999997</v>
      </c>
      <c r="N145" s="231">
        <v>0</v>
      </c>
      <c r="O145" s="231">
        <v>0</v>
      </c>
      <c r="P145" s="231">
        <v>0</v>
      </c>
    </row>
    <row r="146" spans="1:16" ht="15">
      <c r="A146" s="247">
        <v>4</v>
      </c>
      <c r="B146" s="231">
        <v>0</v>
      </c>
      <c r="C146" s="231">
        <v>0</v>
      </c>
      <c r="D146" s="231">
        <v>19.4252</v>
      </c>
      <c r="E146" s="231">
        <v>4.18</v>
      </c>
      <c r="F146" s="231">
        <v>19.468699999999998</v>
      </c>
      <c r="G146" s="231">
        <v>6.5876999999999999</v>
      </c>
      <c r="H146" s="231">
        <v>22.0106</v>
      </c>
      <c r="I146" s="231">
        <v>6.1562999999999999</v>
      </c>
      <c r="J146" s="231">
        <v>11.614000000000001</v>
      </c>
      <c r="K146" s="231">
        <v>4.4313000000000002</v>
      </c>
      <c r="L146" s="231">
        <v>10.5646</v>
      </c>
      <c r="M146" s="231">
        <v>7.8348000000000004</v>
      </c>
      <c r="N146" s="231">
        <v>0</v>
      </c>
      <c r="O146" s="231">
        <v>0</v>
      </c>
      <c r="P146" s="231">
        <v>0</v>
      </c>
    </row>
    <row r="147" spans="1:16" ht="15">
      <c r="A147" s="247">
        <v>5</v>
      </c>
      <c r="B147" s="231">
        <v>0</v>
      </c>
      <c r="C147" s="231">
        <v>0</v>
      </c>
      <c r="D147" s="231">
        <v>15.5402</v>
      </c>
      <c r="E147" s="231">
        <v>3.3439999999999999</v>
      </c>
      <c r="F147" s="231">
        <v>15.574999999999999</v>
      </c>
      <c r="G147" s="231">
        <v>5.2702</v>
      </c>
      <c r="H147" s="231">
        <v>17.608499999999999</v>
      </c>
      <c r="I147" s="231">
        <v>4.9250999999999996</v>
      </c>
      <c r="J147" s="231">
        <v>9.2911999999999999</v>
      </c>
      <c r="K147" s="231">
        <v>3.5449999999999999</v>
      </c>
      <c r="L147" s="231">
        <v>8.4517000000000007</v>
      </c>
      <c r="M147" s="231">
        <v>6.2679</v>
      </c>
      <c r="N147" s="231">
        <v>0</v>
      </c>
      <c r="O147" s="231">
        <v>0</v>
      </c>
      <c r="P147" s="231">
        <v>0</v>
      </c>
    </row>
    <row r="148" spans="1:16" ht="15">
      <c r="A148" s="247">
        <v>6</v>
      </c>
      <c r="B148" s="231">
        <v>0</v>
      </c>
      <c r="C148" s="231">
        <v>0</v>
      </c>
      <c r="D148" s="231">
        <v>11.655099999999999</v>
      </c>
      <c r="E148" s="231">
        <v>2.508</v>
      </c>
      <c r="F148" s="231">
        <v>11.6812</v>
      </c>
      <c r="G148" s="231">
        <v>3.9525999999999999</v>
      </c>
      <c r="H148" s="231">
        <v>13.2064</v>
      </c>
      <c r="I148" s="231">
        <v>3.6938</v>
      </c>
      <c r="J148" s="231">
        <v>6.9683999999999999</v>
      </c>
      <c r="K148" s="231">
        <v>2.6587999999999998</v>
      </c>
      <c r="L148" s="231">
        <v>6.3388</v>
      </c>
      <c r="M148" s="231">
        <v>4.7008999999999999</v>
      </c>
      <c r="N148" s="231">
        <v>0</v>
      </c>
      <c r="O148" s="231">
        <v>0</v>
      </c>
      <c r="P148" s="231">
        <v>0</v>
      </c>
    </row>
    <row r="149" spans="1:16" ht="15">
      <c r="A149" s="247">
        <v>7</v>
      </c>
      <c r="B149" s="231">
        <v>0</v>
      </c>
      <c r="C149" s="231">
        <v>0</v>
      </c>
      <c r="D149" s="231">
        <v>11.1713</v>
      </c>
      <c r="E149" s="231">
        <v>2.4525999999999999</v>
      </c>
      <c r="F149" s="231">
        <v>11.102499999999999</v>
      </c>
      <c r="G149" s="231">
        <v>3.8428</v>
      </c>
      <c r="H149" s="231">
        <v>12.6418</v>
      </c>
      <c r="I149" s="231">
        <v>3.5912000000000002</v>
      </c>
      <c r="J149" s="231">
        <v>7.0453999999999999</v>
      </c>
      <c r="K149" s="231">
        <v>2.601</v>
      </c>
      <c r="L149" s="231">
        <v>6.3440000000000003</v>
      </c>
      <c r="M149" s="231">
        <v>4.5702999999999996</v>
      </c>
      <c r="N149" s="231">
        <v>0</v>
      </c>
      <c r="O149" s="231">
        <v>0</v>
      </c>
      <c r="P149" s="231">
        <v>0</v>
      </c>
    </row>
    <row r="150" spans="1:16" ht="15">
      <c r="A150" s="247">
        <v>8</v>
      </c>
      <c r="B150" s="231">
        <v>0</v>
      </c>
      <c r="C150" s="231">
        <v>0</v>
      </c>
      <c r="D150" s="231">
        <v>10.6875</v>
      </c>
      <c r="E150" s="231">
        <v>2.3971</v>
      </c>
      <c r="F150" s="231">
        <v>10.5237</v>
      </c>
      <c r="G150" s="231">
        <v>3.7330000000000001</v>
      </c>
      <c r="H150" s="231">
        <v>12.077199999999999</v>
      </c>
      <c r="I150" s="231">
        <v>3.4885999999999999</v>
      </c>
      <c r="J150" s="231">
        <v>7.1223999999999998</v>
      </c>
      <c r="K150" s="231">
        <v>2.5432999999999999</v>
      </c>
      <c r="L150" s="231">
        <v>6.3493000000000004</v>
      </c>
      <c r="M150" s="231">
        <v>4.4397000000000002</v>
      </c>
      <c r="N150" s="231">
        <v>0</v>
      </c>
      <c r="O150" s="231">
        <v>0</v>
      </c>
      <c r="P150" s="231">
        <v>0</v>
      </c>
    </row>
    <row r="151" spans="1:16" ht="15">
      <c r="A151" s="247">
        <v>9</v>
      </c>
      <c r="B151" s="231">
        <v>0</v>
      </c>
      <c r="C151" s="231">
        <v>0</v>
      </c>
      <c r="D151" s="231">
        <v>10.2036</v>
      </c>
      <c r="E151" s="231">
        <v>2.3416999999999999</v>
      </c>
      <c r="F151" s="231">
        <v>9.9449000000000005</v>
      </c>
      <c r="G151" s="231">
        <v>3.6232000000000002</v>
      </c>
      <c r="H151" s="231">
        <v>11.512700000000001</v>
      </c>
      <c r="I151" s="231">
        <v>3.3860000000000001</v>
      </c>
      <c r="J151" s="231">
        <v>7.1993999999999998</v>
      </c>
      <c r="K151" s="231">
        <v>2.4855</v>
      </c>
      <c r="L151" s="231">
        <v>6.3545999999999996</v>
      </c>
      <c r="M151" s="231">
        <v>4.3091999999999997</v>
      </c>
      <c r="N151" s="231">
        <v>0</v>
      </c>
      <c r="O151" s="231">
        <v>0</v>
      </c>
      <c r="P151" s="231">
        <v>0</v>
      </c>
    </row>
    <row r="152" spans="1:16" ht="15">
      <c r="A152" s="247">
        <v>10</v>
      </c>
      <c r="B152" s="231">
        <v>0</v>
      </c>
      <c r="C152" s="231">
        <v>0</v>
      </c>
      <c r="D152" s="231">
        <v>9.7197999999999993</v>
      </c>
      <c r="E152" s="231">
        <v>2.2863000000000002</v>
      </c>
      <c r="F152" s="231">
        <v>9.3661999999999992</v>
      </c>
      <c r="G152" s="231">
        <v>3.5133999999999999</v>
      </c>
      <c r="H152" s="231">
        <v>10.9481</v>
      </c>
      <c r="I152" s="231">
        <v>3.2833999999999999</v>
      </c>
      <c r="J152" s="231">
        <v>7.2765000000000004</v>
      </c>
      <c r="K152" s="231">
        <v>2.4278</v>
      </c>
      <c r="L152" s="231">
        <v>6.3597999999999999</v>
      </c>
      <c r="M152" s="231">
        <v>4.1786000000000003</v>
      </c>
      <c r="N152" s="231">
        <v>0</v>
      </c>
      <c r="O152" s="231">
        <v>0</v>
      </c>
      <c r="P152" s="231">
        <v>0</v>
      </c>
    </row>
    <row r="153" spans="1:16" ht="15">
      <c r="A153" s="247">
        <v>11</v>
      </c>
      <c r="B153" s="231">
        <v>0</v>
      </c>
      <c r="C153" s="231">
        <v>0</v>
      </c>
      <c r="D153" s="231">
        <v>9.2360000000000007</v>
      </c>
      <c r="E153" s="231">
        <v>2.2307999999999999</v>
      </c>
      <c r="F153" s="231">
        <v>8.7873999999999999</v>
      </c>
      <c r="G153" s="231">
        <v>3.4036</v>
      </c>
      <c r="H153" s="231">
        <v>10.3835</v>
      </c>
      <c r="I153" s="231">
        <v>3.1808000000000001</v>
      </c>
      <c r="J153" s="231">
        <v>7.3535000000000004</v>
      </c>
      <c r="K153" s="231">
        <v>2.3700999999999999</v>
      </c>
      <c r="L153" s="231">
        <v>6.3651</v>
      </c>
      <c r="M153" s="231">
        <v>4.048</v>
      </c>
      <c r="N153" s="231">
        <v>0</v>
      </c>
      <c r="O153" s="231">
        <v>0</v>
      </c>
      <c r="P153" s="231">
        <v>0</v>
      </c>
    </row>
    <row r="154" spans="1:16" ht="15">
      <c r="A154" s="247">
        <v>12</v>
      </c>
      <c r="B154" s="231">
        <v>0</v>
      </c>
      <c r="C154" s="231">
        <v>0</v>
      </c>
      <c r="D154" s="231">
        <v>8.7522000000000002</v>
      </c>
      <c r="E154" s="231">
        <v>2.1753999999999998</v>
      </c>
      <c r="F154" s="231">
        <v>8.2087000000000003</v>
      </c>
      <c r="G154" s="231">
        <v>3.2938000000000001</v>
      </c>
      <c r="H154" s="231">
        <v>9.8188999999999993</v>
      </c>
      <c r="I154" s="231">
        <v>3.0781999999999998</v>
      </c>
      <c r="J154" s="231">
        <v>7.4305000000000003</v>
      </c>
      <c r="K154" s="231">
        <v>2.3123</v>
      </c>
      <c r="L154" s="231">
        <v>6.3703000000000003</v>
      </c>
      <c r="M154" s="231">
        <v>3.9174000000000002</v>
      </c>
      <c r="N154" s="231">
        <v>0</v>
      </c>
      <c r="O154" s="231">
        <v>0</v>
      </c>
      <c r="P154" s="231">
        <v>0</v>
      </c>
    </row>
    <row r="155" spans="1:16" ht="15">
      <c r="A155" s="247">
        <v>13</v>
      </c>
      <c r="B155" s="231">
        <v>0</v>
      </c>
      <c r="C155" s="231">
        <v>0</v>
      </c>
      <c r="D155" s="231">
        <v>8.2683</v>
      </c>
      <c r="E155" s="231">
        <v>2.1198999999999999</v>
      </c>
      <c r="F155" s="231">
        <v>7.6299000000000001</v>
      </c>
      <c r="G155" s="231">
        <v>3.1840999999999999</v>
      </c>
      <c r="H155" s="231">
        <v>9.2544000000000004</v>
      </c>
      <c r="I155" s="231">
        <v>2.9756</v>
      </c>
      <c r="J155" s="231">
        <v>7.5075000000000003</v>
      </c>
      <c r="K155" s="231">
        <v>2.2545999999999999</v>
      </c>
      <c r="L155" s="231">
        <v>6.3756000000000004</v>
      </c>
      <c r="M155" s="231">
        <v>3.7867999999999999</v>
      </c>
      <c r="N155" s="231">
        <v>0</v>
      </c>
      <c r="O155" s="231">
        <v>0</v>
      </c>
      <c r="P155" s="231">
        <v>0</v>
      </c>
    </row>
    <row r="156" spans="1:16" ht="15">
      <c r="A156" s="247">
        <v>14</v>
      </c>
      <c r="B156" s="231">
        <v>0</v>
      </c>
      <c r="C156" s="231">
        <v>0</v>
      </c>
      <c r="D156" s="231">
        <v>7.7845000000000004</v>
      </c>
      <c r="E156" s="231">
        <v>2.0644999999999998</v>
      </c>
      <c r="F156" s="231">
        <v>7.0510999999999999</v>
      </c>
      <c r="G156" s="231">
        <v>3.0743</v>
      </c>
      <c r="H156" s="231">
        <v>8.6898</v>
      </c>
      <c r="I156" s="231">
        <v>2.8730000000000002</v>
      </c>
      <c r="J156" s="231">
        <v>7.5845000000000002</v>
      </c>
      <c r="K156" s="231">
        <v>2.1968999999999999</v>
      </c>
      <c r="L156" s="231">
        <v>6.3808999999999996</v>
      </c>
      <c r="M156" s="231">
        <v>3.6562999999999999</v>
      </c>
      <c r="N156" s="231">
        <v>0</v>
      </c>
      <c r="O156" s="231">
        <v>0</v>
      </c>
      <c r="P156" s="231">
        <v>0</v>
      </c>
    </row>
    <row r="157" spans="1:16" ht="15">
      <c r="A157" s="247">
        <v>15</v>
      </c>
      <c r="B157" s="231">
        <v>0</v>
      </c>
      <c r="C157" s="231">
        <v>0</v>
      </c>
      <c r="D157" s="231">
        <v>7.3007</v>
      </c>
      <c r="E157" s="231">
        <v>2.0091000000000001</v>
      </c>
      <c r="F157" s="231">
        <v>6.4724000000000004</v>
      </c>
      <c r="G157" s="231">
        <v>2.9645000000000001</v>
      </c>
      <c r="H157" s="231">
        <v>8.1251999999999995</v>
      </c>
      <c r="I157" s="231">
        <v>2.7703000000000002</v>
      </c>
      <c r="J157" s="231">
        <v>7.6615000000000002</v>
      </c>
      <c r="K157" s="231">
        <v>2.1391</v>
      </c>
      <c r="L157" s="231">
        <v>6.3860999999999999</v>
      </c>
      <c r="M157" s="231">
        <v>3.5257000000000001</v>
      </c>
      <c r="N157" s="231">
        <v>0</v>
      </c>
      <c r="O157" s="231">
        <v>0</v>
      </c>
      <c r="P157" s="231">
        <v>0</v>
      </c>
    </row>
    <row r="158" spans="1:16" ht="15">
      <c r="A158" s="247">
        <v>16</v>
      </c>
      <c r="B158" s="231">
        <v>0</v>
      </c>
      <c r="C158" s="231">
        <v>0</v>
      </c>
      <c r="D158" s="231">
        <v>6.8167999999999997</v>
      </c>
      <c r="E158" s="231">
        <v>1.9536</v>
      </c>
      <c r="F158" s="231">
        <v>5.8936000000000002</v>
      </c>
      <c r="G158" s="231">
        <v>2.8546999999999998</v>
      </c>
      <c r="H158" s="231">
        <v>7.5606</v>
      </c>
      <c r="I158" s="231">
        <v>2.6677</v>
      </c>
      <c r="J158" s="231">
        <v>7.7385000000000002</v>
      </c>
      <c r="K158" s="231">
        <v>2.0813999999999999</v>
      </c>
      <c r="L158" s="231">
        <v>6.3914</v>
      </c>
      <c r="M158" s="231">
        <v>3.3950999999999998</v>
      </c>
      <c r="N158" s="231">
        <v>0</v>
      </c>
      <c r="O158" s="231">
        <v>0</v>
      </c>
      <c r="P158" s="231">
        <v>0</v>
      </c>
    </row>
    <row r="159" spans="1:16" ht="15">
      <c r="A159" s="247">
        <v>17</v>
      </c>
      <c r="B159" s="231">
        <v>0</v>
      </c>
      <c r="C159" s="231">
        <v>0</v>
      </c>
      <c r="D159" s="231">
        <v>6.3330000000000002</v>
      </c>
      <c r="E159" s="231">
        <v>1.8982000000000001</v>
      </c>
      <c r="F159" s="231">
        <v>5.3148</v>
      </c>
      <c r="G159" s="231">
        <v>2.7448999999999999</v>
      </c>
      <c r="H159" s="231">
        <v>6.9960000000000004</v>
      </c>
      <c r="I159" s="231">
        <v>2.5651000000000002</v>
      </c>
      <c r="J159" s="231">
        <v>7.8155000000000001</v>
      </c>
      <c r="K159" s="231">
        <v>2.0236000000000001</v>
      </c>
      <c r="L159" s="231">
        <v>6.3967000000000001</v>
      </c>
      <c r="M159" s="231">
        <v>3.2645</v>
      </c>
      <c r="N159" s="231">
        <v>0</v>
      </c>
      <c r="O159" s="231">
        <v>0</v>
      </c>
      <c r="P159" s="231">
        <v>0</v>
      </c>
    </row>
    <row r="160" spans="1:16" ht="15">
      <c r="A160" s="247">
        <v>18</v>
      </c>
      <c r="B160" s="231">
        <v>0</v>
      </c>
      <c r="C160" s="231">
        <v>0</v>
      </c>
      <c r="D160" s="231">
        <v>5.8491999999999997</v>
      </c>
      <c r="E160" s="231">
        <v>1.8428</v>
      </c>
      <c r="F160" s="231">
        <v>4.7361000000000004</v>
      </c>
      <c r="G160" s="231">
        <v>2.6351</v>
      </c>
      <c r="H160" s="231">
        <v>6.4314999999999998</v>
      </c>
      <c r="I160" s="231">
        <v>2.4624999999999999</v>
      </c>
      <c r="J160" s="231">
        <v>7.8925999999999998</v>
      </c>
      <c r="K160" s="231">
        <v>1.9659</v>
      </c>
      <c r="L160" s="231">
        <v>6.4019000000000004</v>
      </c>
      <c r="M160" s="231">
        <v>3.1339000000000001</v>
      </c>
      <c r="N160" s="231">
        <v>7.7778999999999998</v>
      </c>
      <c r="O160" s="231">
        <v>3.7709999999999999</v>
      </c>
      <c r="P160" s="231">
        <v>0</v>
      </c>
    </row>
    <row r="161" spans="1:16" ht="15">
      <c r="A161" s="247">
        <v>19</v>
      </c>
      <c r="B161" s="231">
        <v>0</v>
      </c>
      <c r="C161" s="231">
        <v>0</v>
      </c>
      <c r="D161" s="231">
        <v>5.6159999999999997</v>
      </c>
      <c r="E161" s="231">
        <v>1.8389</v>
      </c>
      <c r="F161" s="231">
        <v>5.0243000000000002</v>
      </c>
      <c r="G161" s="231">
        <v>2.6168999999999998</v>
      </c>
      <c r="H161" s="231">
        <v>6.2309999999999999</v>
      </c>
      <c r="I161" s="231">
        <v>2.4358</v>
      </c>
      <c r="J161" s="231">
        <v>7.6249000000000002</v>
      </c>
      <c r="K161" s="231">
        <v>1.9608000000000001</v>
      </c>
      <c r="L161" s="231">
        <v>6.2240000000000002</v>
      </c>
      <c r="M161" s="231">
        <v>3.1272000000000002</v>
      </c>
      <c r="N161" s="231">
        <v>7.5617999999999999</v>
      </c>
      <c r="O161" s="231">
        <v>3.6661999999999999</v>
      </c>
      <c r="P161" s="231">
        <v>0</v>
      </c>
    </row>
    <row r="162" spans="1:16" ht="15">
      <c r="A162" s="247">
        <v>20</v>
      </c>
      <c r="B162" s="231">
        <v>0</v>
      </c>
      <c r="C162" s="231">
        <v>0</v>
      </c>
      <c r="D162" s="231">
        <v>5.3827999999999996</v>
      </c>
      <c r="E162" s="231">
        <v>1.8351</v>
      </c>
      <c r="F162" s="231">
        <v>5.3125999999999998</v>
      </c>
      <c r="G162" s="231">
        <v>2.5988000000000002</v>
      </c>
      <c r="H162" s="231">
        <v>6.0305999999999997</v>
      </c>
      <c r="I162" s="231">
        <v>2.4089999999999998</v>
      </c>
      <c r="J162" s="231">
        <v>7.3573000000000004</v>
      </c>
      <c r="K162" s="231">
        <v>1.9557</v>
      </c>
      <c r="L162" s="231">
        <v>6.0460000000000003</v>
      </c>
      <c r="M162" s="231">
        <v>3.1204000000000001</v>
      </c>
      <c r="N162" s="231">
        <v>7.3457999999999997</v>
      </c>
      <c r="O162" s="231">
        <v>3.5615000000000001</v>
      </c>
      <c r="P162" s="231">
        <v>0</v>
      </c>
    </row>
    <row r="163" spans="1:16" ht="15">
      <c r="A163" s="247">
        <v>21</v>
      </c>
      <c r="B163" s="231">
        <v>0</v>
      </c>
      <c r="C163" s="231">
        <v>0</v>
      </c>
      <c r="D163" s="231">
        <v>5.2526000000000002</v>
      </c>
      <c r="E163" s="231">
        <v>1.8678999999999999</v>
      </c>
      <c r="F163" s="231">
        <v>5.7129000000000003</v>
      </c>
      <c r="G163" s="231">
        <v>2.6322000000000001</v>
      </c>
      <c r="H163" s="231">
        <v>5.9466999999999999</v>
      </c>
      <c r="I163" s="231">
        <v>2.4298999999999999</v>
      </c>
      <c r="J163" s="231">
        <v>7.2314999999999996</v>
      </c>
      <c r="K163" s="231">
        <v>1.9896</v>
      </c>
      <c r="L163" s="231">
        <v>5.9854000000000003</v>
      </c>
      <c r="M163" s="231">
        <v>3.1758999999999999</v>
      </c>
      <c r="N163" s="231">
        <v>7.2723000000000004</v>
      </c>
      <c r="O163" s="231">
        <v>3.5259</v>
      </c>
      <c r="P163" s="231">
        <v>0</v>
      </c>
    </row>
    <row r="164" spans="1:16" ht="15">
      <c r="A164" s="247">
        <v>22</v>
      </c>
      <c r="B164" s="231">
        <v>0</v>
      </c>
      <c r="C164" s="231">
        <v>0</v>
      </c>
      <c r="D164" s="231">
        <v>5.0147000000000004</v>
      </c>
      <c r="E164" s="231">
        <v>1.8640000000000001</v>
      </c>
      <c r="F164" s="231">
        <v>6.0068999999999999</v>
      </c>
      <c r="G164" s="231">
        <v>2.6137000000000001</v>
      </c>
      <c r="H164" s="231">
        <v>5.7423000000000002</v>
      </c>
      <c r="I164" s="231">
        <v>2.4026000000000001</v>
      </c>
      <c r="J164" s="231">
        <v>6.9584999999999999</v>
      </c>
      <c r="K164" s="231">
        <v>1.9843999999999999</v>
      </c>
      <c r="L164" s="231">
        <v>5.8038999999999996</v>
      </c>
      <c r="M164" s="231">
        <v>3.169</v>
      </c>
      <c r="N164" s="231">
        <v>7.0519999999999996</v>
      </c>
      <c r="O164" s="231">
        <v>3.419</v>
      </c>
      <c r="P164" s="231">
        <v>0</v>
      </c>
    </row>
    <row r="165" spans="1:16" ht="15">
      <c r="A165" s="247">
        <v>23</v>
      </c>
      <c r="B165" s="231">
        <v>0</v>
      </c>
      <c r="C165" s="231">
        <v>0</v>
      </c>
      <c r="D165" s="231">
        <v>4.7769000000000004</v>
      </c>
      <c r="E165" s="231">
        <v>1.8601000000000001</v>
      </c>
      <c r="F165" s="231">
        <v>6.3009000000000004</v>
      </c>
      <c r="G165" s="231">
        <v>2.5952000000000002</v>
      </c>
      <c r="H165" s="231">
        <v>5.5377999999999998</v>
      </c>
      <c r="I165" s="231">
        <v>2.3752</v>
      </c>
      <c r="J165" s="231">
        <v>6.6855000000000002</v>
      </c>
      <c r="K165" s="231">
        <v>1.9792000000000001</v>
      </c>
      <c r="L165" s="231">
        <v>5.6223999999999998</v>
      </c>
      <c r="M165" s="231">
        <v>3.1619999999999999</v>
      </c>
      <c r="N165" s="231">
        <v>6.8315999999999999</v>
      </c>
      <c r="O165" s="231">
        <v>3.3121999999999998</v>
      </c>
      <c r="P165" s="231">
        <v>0</v>
      </c>
    </row>
    <row r="166" spans="1:16" ht="15">
      <c r="A166" s="247">
        <v>24</v>
      </c>
      <c r="B166" s="231">
        <v>0</v>
      </c>
      <c r="C166" s="231">
        <v>0</v>
      </c>
      <c r="D166" s="231">
        <v>4.5389999999999997</v>
      </c>
      <c r="E166" s="231">
        <v>1.8562000000000001</v>
      </c>
      <c r="F166" s="231">
        <v>6.5949</v>
      </c>
      <c r="G166" s="231">
        <v>2.5767000000000002</v>
      </c>
      <c r="H166" s="231">
        <v>5.3333000000000004</v>
      </c>
      <c r="I166" s="231">
        <v>2.3479000000000001</v>
      </c>
      <c r="J166" s="231">
        <v>6.4126000000000003</v>
      </c>
      <c r="K166" s="231">
        <v>1.974</v>
      </c>
      <c r="L166" s="231">
        <v>5.4409000000000001</v>
      </c>
      <c r="M166" s="231">
        <v>3.1551</v>
      </c>
      <c r="N166" s="231">
        <v>6.6112000000000002</v>
      </c>
      <c r="O166" s="231">
        <v>3.2052999999999998</v>
      </c>
      <c r="P166" s="231">
        <v>0</v>
      </c>
    </row>
    <row r="167" spans="1:16" ht="15">
      <c r="A167" s="247">
        <v>25</v>
      </c>
      <c r="B167" s="231">
        <v>0</v>
      </c>
      <c r="C167" s="231">
        <v>0</v>
      </c>
      <c r="D167" s="231">
        <v>4.3010999999999999</v>
      </c>
      <c r="E167" s="231">
        <v>1.8523000000000001</v>
      </c>
      <c r="F167" s="231">
        <v>6.8890000000000002</v>
      </c>
      <c r="G167" s="231">
        <v>2.5581999999999998</v>
      </c>
      <c r="H167" s="231">
        <v>5.1288999999999998</v>
      </c>
      <c r="I167" s="231">
        <v>2.3206000000000002</v>
      </c>
      <c r="J167" s="231">
        <v>6.1395999999999997</v>
      </c>
      <c r="K167" s="231">
        <v>1.9689000000000001</v>
      </c>
      <c r="L167" s="231">
        <v>5.2592999999999996</v>
      </c>
      <c r="M167" s="231">
        <v>3.1482000000000001</v>
      </c>
      <c r="N167" s="231">
        <v>6.3907999999999996</v>
      </c>
      <c r="O167" s="231">
        <v>3.0985</v>
      </c>
      <c r="P167" s="231">
        <v>0</v>
      </c>
    </row>
    <row r="168" spans="1:16" ht="15">
      <c r="A168" s="247">
        <v>26</v>
      </c>
      <c r="B168" s="231">
        <v>0</v>
      </c>
      <c r="C168" s="231">
        <v>0</v>
      </c>
      <c r="D168" s="231">
        <v>4.0632999999999999</v>
      </c>
      <c r="E168" s="231">
        <v>1.8484</v>
      </c>
      <c r="F168" s="231">
        <v>7.1829999999999998</v>
      </c>
      <c r="G168" s="231">
        <v>2.5396999999999998</v>
      </c>
      <c r="H168" s="231">
        <v>4.9244000000000003</v>
      </c>
      <c r="I168" s="231">
        <v>2.2932999999999999</v>
      </c>
      <c r="J168" s="231">
        <v>5.8666</v>
      </c>
      <c r="K168" s="231">
        <v>1.9637</v>
      </c>
      <c r="L168" s="231">
        <v>5.0777999999999999</v>
      </c>
      <c r="M168" s="231">
        <v>3.1413000000000002</v>
      </c>
      <c r="N168" s="231">
        <v>6.1704999999999997</v>
      </c>
      <c r="O168" s="231">
        <v>2.9916999999999998</v>
      </c>
      <c r="P168" s="231">
        <v>0</v>
      </c>
    </row>
    <row r="169" spans="1:16" ht="15">
      <c r="A169" s="247">
        <v>27</v>
      </c>
      <c r="B169" s="231">
        <v>0</v>
      </c>
      <c r="C169" s="231">
        <v>0</v>
      </c>
      <c r="D169" s="231">
        <v>3.8254000000000001</v>
      </c>
      <c r="E169" s="231">
        <v>1.8444</v>
      </c>
      <c r="F169" s="231">
        <v>7.4770000000000003</v>
      </c>
      <c r="G169" s="231">
        <v>2.5211999999999999</v>
      </c>
      <c r="H169" s="231">
        <v>4.72</v>
      </c>
      <c r="I169" s="231">
        <v>2.266</v>
      </c>
      <c r="J169" s="231">
        <v>5.5936000000000003</v>
      </c>
      <c r="K169" s="231">
        <v>1.9584999999999999</v>
      </c>
      <c r="L169" s="231">
        <v>4.8963000000000001</v>
      </c>
      <c r="M169" s="231">
        <v>3.1343999999999999</v>
      </c>
      <c r="N169" s="231">
        <v>5.9500999999999999</v>
      </c>
      <c r="O169" s="231">
        <v>2.8847999999999998</v>
      </c>
      <c r="P169" s="231">
        <v>0</v>
      </c>
    </row>
    <row r="170" spans="1:16" ht="15">
      <c r="A170" s="247">
        <v>28</v>
      </c>
      <c r="B170" s="231">
        <v>0</v>
      </c>
      <c r="C170" s="231">
        <v>0</v>
      </c>
      <c r="D170" s="231">
        <v>3.5876000000000001</v>
      </c>
      <c r="E170" s="231">
        <v>1.8405</v>
      </c>
      <c r="F170" s="231">
        <v>7.7710999999999997</v>
      </c>
      <c r="G170" s="231">
        <v>2.5026000000000002</v>
      </c>
      <c r="H170" s="231">
        <v>4.5155000000000003</v>
      </c>
      <c r="I170" s="231">
        <v>2.2387000000000001</v>
      </c>
      <c r="J170" s="231">
        <v>5.3207000000000004</v>
      </c>
      <c r="K170" s="231">
        <v>1.9533</v>
      </c>
      <c r="L170" s="231">
        <v>4.7148000000000003</v>
      </c>
      <c r="M170" s="231">
        <v>3.1274999999999999</v>
      </c>
      <c r="N170" s="231">
        <v>5.7297000000000002</v>
      </c>
      <c r="O170" s="231">
        <v>2.778</v>
      </c>
      <c r="P170" s="231">
        <v>0</v>
      </c>
    </row>
    <row r="171" spans="1:16" ht="15">
      <c r="A171" s="247">
        <v>29</v>
      </c>
      <c r="B171" s="231">
        <v>0</v>
      </c>
      <c r="C171" s="231">
        <v>0</v>
      </c>
      <c r="D171" s="231">
        <v>3.3496999999999999</v>
      </c>
      <c r="E171" s="231">
        <v>1.8366</v>
      </c>
      <c r="F171" s="231">
        <v>8.0650999999999993</v>
      </c>
      <c r="G171" s="231">
        <v>2.4841000000000002</v>
      </c>
      <c r="H171" s="231">
        <v>4.3109999999999999</v>
      </c>
      <c r="I171" s="231">
        <v>2.2113999999999998</v>
      </c>
      <c r="J171" s="231">
        <v>5.0476999999999999</v>
      </c>
      <c r="K171" s="231">
        <v>1.9480999999999999</v>
      </c>
      <c r="L171" s="231">
        <v>4.5332999999999997</v>
      </c>
      <c r="M171" s="231">
        <v>3.1204999999999998</v>
      </c>
      <c r="N171" s="231">
        <v>5.5092999999999996</v>
      </c>
      <c r="O171" s="231">
        <v>2.6711</v>
      </c>
      <c r="P171" s="231">
        <v>0</v>
      </c>
    </row>
    <row r="172" spans="1:16" ht="15">
      <c r="A172" s="247">
        <v>30</v>
      </c>
      <c r="B172" s="231">
        <v>0</v>
      </c>
      <c r="C172" s="231">
        <v>0</v>
      </c>
      <c r="D172" s="231">
        <v>3.1118000000000001</v>
      </c>
      <c r="E172" s="231">
        <v>1.8327</v>
      </c>
      <c r="F172" s="231">
        <v>8.3590999999999998</v>
      </c>
      <c r="G172" s="231">
        <v>2.4655999999999998</v>
      </c>
      <c r="H172" s="231">
        <v>4.1066000000000003</v>
      </c>
      <c r="I172" s="231">
        <v>2.1840999999999999</v>
      </c>
      <c r="J172" s="231">
        <v>4.7747000000000002</v>
      </c>
      <c r="K172" s="231">
        <v>1.9429000000000001</v>
      </c>
      <c r="L172" s="231">
        <v>4.3517999999999999</v>
      </c>
      <c r="M172" s="231">
        <v>3.1135999999999999</v>
      </c>
      <c r="N172" s="231">
        <v>5.2889999999999997</v>
      </c>
      <c r="O172" s="231">
        <v>2.5642999999999998</v>
      </c>
      <c r="P172" s="231">
        <v>0</v>
      </c>
    </row>
    <row r="173" spans="1:16" ht="15">
      <c r="A173" s="247">
        <v>31</v>
      </c>
      <c r="B173" s="231">
        <v>0</v>
      </c>
      <c r="C173" s="231">
        <v>0</v>
      </c>
      <c r="D173" s="231">
        <v>3.3037999999999998</v>
      </c>
      <c r="E173" s="231">
        <v>1.8289</v>
      </c>
      <c r="F173" s="231">
        <v>8.0401000000000007</v>
      </c>
      <c r="G173" s="231">
        <v>2.4376000000000002</v>
      </c>
      <c r="H173" s="231">
        <v>4.2717000000000001</v>
      </c>
      <c r="I173" s="231">
        <v>2.1777000000000002</v>
      </c>
      <c r="J173" s="231">
        <v>4.6657000000000002</v>
      </c>
      <c r="K173" s="231">
        <v>1.9378</v>
      </c>
      <c r="L173" s="231">
        <v>4.4019000000000004</v>
      </c>
      <c r="M173" s="231">
        <v>3.0712999999999999</v>
      </c>
      <c r="N173" s="231">
        <v>5.1734</v>
      </c>
      <c r="O173" s="231">
        <v>2.5398999999999998</v>
      </c>
      <c r="P173" s="231">
        <v>0</v>
      </c>
    </row>
    <row r="174" spans="1:16" ht="15">
      <c r="A174" s="247">
        <v>32</v>
      </c>
      <c r="B174" s="231">
        <v>0</v>
      </c>
      <c r="C174" s="231">
        <v>0</v>
      </c>
      <c r="D174" s="231">
        <v>3.4958</v>
      </c>
      <c r="E174" s="231">
        <v>1.8250999999999999</v>
      </c>
      <c r="F174" s="231">
        <v>7.7210999999999999</v>
      </c>
      <c r="G174" s="231">
        <v>2.4095</v>
      </c>
      <c r="H174" s="231">
        <v>4.4367999999999999</v>
      </c>
      <c r="I174" s="231">
        <v>2.1713</v>
      </c>
      <c r="J174" s="231">
        <v>4.5567000000000002</v>
      </c>
      <c r="K174" s="231">
        <v>1.9328000000000001</v>
      </c>
      <c r="L174" s="231">
        <v>4.452</v>
      </c>
      <c r="M174" s="231">
        <v>3.0289999999999999</v>
      </c>
      <c r="N174" s="231">
        <v>5.0578000000000003</v>
      </c>
      <c r="O174" s="231">
        <v>2.5154999999999998</v>
      </c>
      <c r="P174" s="231">
        <v>0</v>
      </c>
    </row>
    <row r="175" spans="1:16" ht="15">
      <c r="A175" s="247">
        <v>33</v>
      </c>
      <c r="B175" s="231">
        <v>0</v>
      </c>
      <c r="C175" s="231">
        <v>0</v>
      </c>
      <c r="D175" s="231">
        <v>3.6877</v>
      </c>
      <c r="E175" s="231">
        <v>1.8212999999999999</v>
      </c>
      <c r="F175" s="231">
        <v>7.4020999999999999</v>
      </c>
      <c r="G175" s="231">
        <v>2.3815</v>
      </c>
      <c r="H175" s="231">
        <v>4.6018999999999997</v>
      </c>
      <c r="I175" s="231">
        <v>2.1648999999999998</v>
      </c>
      <c r="J175" s="231">
        <v>4.4477000000000002</v>
      </c>
      <c r="K175" s="231">
        <v>1.9278</v>
      </c>
      <c r="L175" s="231">
        <v>4.5022000000000002</v>
      </c>
      <c r="M175" s="231">
        <v>2.9866000000000001</v>
      </c>
      <c r="N175" s="231">
        <v>4.9421999999999997</v>
      </c>
      <c r="O175" s="231">
        <v>2.4910999999999999</v>
      </c>
      <c r="P175" s="231">
        <v>0</v>
      </c>
    </row>
    <row r="176" spans="1:16" ht="15">
      <c r="A176" s="247">
        <v>34</v>
      </c>
      <c r="B176" s="231">
        <v>0</v>
      </c>
      <c r="C176" s="231">
        <v>0</v>
      </c>
      <c r="D176" s="231">
        <v>3.8797000000000001</v>
      </c>
      <c r="E176" s="231">
        <v>1.8174999999999999</v>
      </c>
      <c r="F176" s="231">
        <v>7.0831</v>
      </c>
      <c r="G176" s="231">
        <v>2.3534000000000002</v>
      </c>
      <c r="H176" s="231">
        <v>4.7670000000000003</v>
      </c>
      <c r="I176" s="231">
        <v>2.1585000000000001</v>
      </c>
      <c r="J176" s="231">
        <v>4.3387000000000002</v>
      </c>
      <c r="K176" s="231">
        <v>1.9227000000000001</v>
      </c>
      <c r="L176" s="231">
        <v>4.5522999999999998</v>
      </c>
      <c r="M176" s="231">
        <v>2.9443000000000001</v>
      </c>
      <c r="N176" s="231">
        <v>4.8266999999999998</v>
      </c>
      <c r="O176" s="231">
        <v>2.4668000000000001</v>
      </c>
      <c r="P176" s="231">
        <v>0</v>
      </c>
    </row>
    <row r="177" spans="1:16" ht="15">
      <c r="A177" s="247">
        <v>35</v>
      </c>
      <c r="B177" s="231">
        <v>0</v>
      </c>
      <c r="C177" s="231">
        <v>0</v>
      </c>
      <c r="D177" s="231">
        <v>4.0716999999999999</v>
      </c>
      <c r="E177" s="231">
        <v>1.8137000000000001</v>
      </c>
      <c r="F177" s="231">
        <v>6.7641999999999998</v>
      </c>
      <c r="G177" s="231">
        <v>2.3252999999999999</v>
      </c>
      <c r="H177" s="231">
        <v>4.9321000000000002</v>
      </c>
      <c r="I177" s="231">
        <v>2.1520999999999999</v>
      </c>
      <c r="J177" s="231">
        <v>4.2297000000000002</v>
      </c>
      <c r="K177" s="231">
        <v>1.9177</v>
      </c>
      <c r="L177" s="231">
        <v>4.6025</v>
      </c>
      <c r="M177" s="231">
        <v>2.9018999999999999</v>
      </c>
      <c r="N177" s="231">
        <v>4.7111000000000001</v>
      </c>
      <c r="O177" s="231">
        <v>2.4424000000000001</v>
      </c>
      <c r="P177" s="231">
        <v>0</v>
      </c>
    </row>
    <row r="178" spans="1:16" ht="15">
      <c r="A178" s="247">
        <v>36</v>
      </c>
      <c r="B178" s="231">
        <v>0</v>
      </c>
      <c r="C178" s="231">
        <v>0</v>
      </c>
      <c r="D178" s="231">
        <v>4.2637</v>
      </c>
      <c r="E178" s="231">
        <v>1.8099000000000001</v>
      </c>
      <c r="F178" s="231">
        <v>6.4451999999999998</v>
      </c>
      <c r="G178" s="231">
        <v>2.2972999999999999</v>
      </c>
      <c r="H178" s="231">
        <v>5.0972</v>
      </c>
      <c r="I178" s="231">
        <v>2.1456</v>
      </c>
      <c r="J178" s="231">
        <v>4.1207000000000003</v>
      </c>
      <c r="K178" s="231">
        <v>1.9127000000000001</v>
      </c>
      <c r="L178" s="231">
        <v>4.6525999999999996</v>
      </c>
      <c r="M178" s="231">
        <v>2.8595999999999999</v>
      </c>
      <c r="N178" s="231">
        <v>4.5955000000000004</v>
      </c>
      <c r="O178" s="231">
        <v>2.4180000000000001</v>
      </c>
      <c r="P178" s="231">
        <v>0</v>
      </c>
    </row>
    <row r="179" spans="1:16" ht="15">
      <c r="A179" s="247">
        <v>37</v>
      </c>
      <c r="B179" s="231">
        <v>0</v>
      </c>
      <c r="C179" s="231">
        <v>0</v>
      </c>
      <c r="D179" s="231">
        <v>4.4555999999999996</v>
      </c>
      <c r="E179" s="231">
        <v>1.8061</v>
      </c>
      <c r="F179" s="231">
        <v>6.1261999999999999</v>
      </c>
      <c r="G179" s="231">
        <v>2.2692000000000001</v>
      </c>
      <c r="H179" s="231">
        <v>5.2622</v>
      </c>
      <c r="I179" s="231">
        <v>2.1392000000000002</v>
      </c>
      <c r="J179" s="231">
        <v>4.0117000000000003</v>
      </c>
      <c r="K179" s="231">
        <v>1.9076</v>
      </c>
      <c r="L179" s="231">
        <v>4.7027999999999999</v>
      </c>
      <c r="M179" s="231">
        <v>2.8172999999999999</v>
      </c>
      <c r="N179" s="231">
        <v>4.4798999999999998</v>
      </c>
      <c r="O179" s="231">
        <v>2.3936000000000002</v>
      </c>
      <c r="P179" s="231">
        <v>0</v>
      </c>
    </row>
    <row r="180" spans="1:16" ht="15">
      <c r="A180" s="247">
        <v>38</v>
      </c>
      <c r="B180" s="231">
        <v>0</v>
      </c>
      <c r="C180" s="231">
        <v>0</v>
      </c>
      <c r="D180" s="231">
        <v>4.6475999999999997</v>
      </c>
      <c r="E180" s="231">
        <v>1.8022</v>
      </c>
      <c r="F180" s="231">
        <v>5.8071999999999999</v>
      </c>
      <c r="G180" s="231">
        <v>2.2412000000000001</v>
      </c>
      <c r="H180" s="231">
        <v>5.4272999999999998</v>
      </c>
      <c r="I180" s="231">
        <v>2.1328</v>
      </c>
      <c r="J180" s="231">
        <v>3.9026999999999998</v>
      </c>
      <c r="K180" s="231">
        <v>1.9026000000000001</v>
      </c>
      <c r="L180" s="231">
        <v>4.7529000000000003</v>
      </c>
      <c r="M180" s="231">
        <v>2.7749000000000001</v>
      </c>
      <c r="N180" s="231">
        <v>4.3643000000000001</v>
      </c>
      <c r="O180" s="231">
        <v>2.3692000000000002</v>
      </c>
      <c r="P180" s="231">
        <v>0</v>
      </c>
    </row>
    <row r="181" spans="1:16" ht="15">
      <c r="A181" s="247">
        <v>39</v>
      </c>
      <c r="B181" s="231">
        <v>0</v>
      </c>
      <c r="C181" s="231">
        <v>0</v>
      </c>
      <c r="D181" s="231">
        <v>4.8395999999999999</v>
      </c>
      <c r="E181" s="231">
        <v>1.7984</v>
      </c>
      <c r="F181" s="231">
        <v>5.4882</v>
      </c>
      <c r="G181" s="231">
        <v>2.2130999999999998</v>
      </c>
      <c r="H181" s="231">
        <v>5.5923999999999996</v>
      </c>
      <c r="I181" s="231">
        <v>2.1263999999999998</v>
      </c>
      <c r="J181" s="231">
        <v>3.7936999999999999</v>
      </c>
      <c r="K181" s="231">
        <v>1.8976</v>
      </c>
      <c r="L181" s="231">
        <v>4.8030999999999997</v>
      </c>
      <c r="M181" s="231">
        <v>2.7326000000000001</v>
      </c>
      <c r="N181" s="231">
        <v>4.2488000000000001</v>
      </c>
      <c r="O181" s="231">
        <v>2.3448000000000002</v>
      </c>
      <c r="P181" s="231">
        <v>0</v>
      </c>
    </row>
    <row r="182" spans="1:16" ht="15">
      <c r="A182" s="247">
        <v>40</v>
      </c>
      <c r="B182" s="231">
        <v>0</v>
      </c>
      <c r="C182" s="231">
        <v>0</v>
      </c>
      <c r="D182" s="231">
        <v>5.0315000000000003</v>
      </c>
      <c r="E182" s="231">
        <v>1.7946</v>
      </c>
      <c r="F182" s="231">
        <v>5.1692</v>
      </c>
      <c r="G182" s="231">
        <v>2.1850999999999998</v>
      </c>
      <c r="H182" s="231">
        <v>5.7575000000000003</v>
      </c>
      <c r="I182" s="231">
        <v>2.12</v>
      </c>
      <c r="J182" s="231">
        <v>3.6846999999999999</v>
      </c>
      <c r="K182" s="231">
        <v>1.8925000000000001</v>
      </c>
      <c r="L182" s="231">
        <v>4.8532000000000002</v>
      </c>
      <c r="M182" s="231">
        <v>2.6901999999999999</v>
      </c>
      <c r="N182" s="231">
        <v>4.1332000000000004</v>
      </c>
      <c r="O182" s="231">
        <v>2.3205</v>
      </c>
      <c r="P182" s="231">
        <v>0</v>
      </c>
    </row>
    <row r="183" spans="1:16" ht="15">
      <c r="A183" s="247">
        <v>41</v>
      </c>
      <c r="B183" s="231">
        <v>0</v>
      </c>
      <c r="C183" s="231">
        <v>0</v>
      </c>
      <c r="D183" s="231">
        <v>5.2234999999999996</v>
      </c>
      <c r="E183" s="231">
        <v>1.7907999999999999</v>
      </c>
      <c r="F183" s="231">
        <v>4.8502000000000001</v>
      </c>
      <c r="G183" s="231">
        <v>2.157</v>
      </c>
      <c r="H183" s="231">
        <v>5.9226000000000001</v>
      </c>
      <c r="I183" s="231">
        <v>2.1135999999999999</v>
      </c>
      <c r="J183" s="231">
        <v>3.5756999999999999</v>
      </c>
      <c r="K183" s="231">
        <v>1.8875</v>
      </c>
      <c r="L183" s="231">
        <v>4.9032999999999998</v>
      </c>
      <c r="M183" s="231">
        <v>2.6478999999999999</v>
      </c>
      <c r="N183" s="231">
        <v>4.0175999999999998</v>
      </c>
      <c r="O183" s="231">
        <v>2.2961</v>
      </c>
      <c r="P183" s="231">
        <v>0</v>
      </c>
    </row>
    <row r="184" spans="1:16" ht="15">
      <c r="A184" s="247">
        <v>42</v>
      </c>
      <c r="B184" s="231">
        <v>0</v>
      </c>
      <c r="C184" s="231">
        <v>0</v>
      </c>
      <c r="D184" s="231">
        <v>5.4154999999999998</v>
      </c>
      <c r="E184" s="231">
        <v>1.7869999999999999</v>
      </c>
      <c r="F184" s="231">
        <v>4.5312000000000001</v>
      </c>
      <c r="G184" s="231">
        <v>2.129</v>
      </c>
      <c r="H184" s="231">
        <v>6.0876999999999999</v>
      </c>
      <c r="I184" s="231">
        <v>2.1072000000000002</v>
      </c>
      <c r="J184" s="231">
        <v>3.4666999999999999</v>
      </c>
      <c r="K184" s="231">
        <v>1.8825000000000001</v>
      </c>
      <c r="L184" s="231">
        <v>4.9535</v>
      </c>
      <c r="M184" s="231">
        <v>2.6055999999999999</v>
      </c>
      <c r="N184" s="231">
        <v>3.9020000000000001</v>
      </c>
      <c r="O184" s="231">
        <v>2.2717000000000001</v>
      </c>
      <c r="P184" s="231">
        <v>0</v>
      </c>
    </row>
    <row r="185" spans="1:16" ht="15">
      <c r="A185" s="247">
        <v>43</v>
      </c>
      <c r="B185" s="231">
        <v>0</v>
      </c>
      <c r="C185" s="231">
        <v>0</v>
      </c>
      <c r="D185" s="231">
        <v>5.1668000000000003</v>
      </c>
      <c r="E185" s="231">
        <v>1.7867999999999999</v>
      </c>
      <c r="F185" s="231">
        <v>4.4901</v>
      </c>
      <c r="G185" s="231">
        <v>2.1196999999999999</v>
      </c>
      <c r="H185" s="231">
        <v>6.1736000000000004</v>
      </c>
      <c r="I185" s="231">
        <v>2.0920999999999998</v>
      </c>
      <c r="J185" s="231">
        <v>3.7357</v>
      </c>
      <c r="K185" s="231">
        <v>1.8774</v>
      </c>
      <c r="L185" s="231">
        <v>4.8338999999999999</v>
      </c>
      <c r="M185" s="231">
        <v>2.5962999999999998</v>
      </c>
      <c r="N185" s="231">
        <v>3.8552</v>
      </c>
      <c r="O185" s="231">
        <v>2.2660999999999998</v>
      </c>
      <c r="P185" s="231">
        <v>0</v>
      </c>
    </row>
    <row r="186" spans="1:16" ht="15">
      <c r="A186" s="247">
        <v>44</v>
      </c>
      <c r="B186" s="231">
        <v>0</v>
      </c>
      <c r="C186" s="231">
        <v>0</v>
      </c>
      <c r="D186" s="231">
        <v>4.9180000000000001</v>
      </c>
      <c r="E186" s="231">
        <v>1.7866</v>
      </c>
      <c r="F186" s="231">
        <v>4.4490999999999996</v>
      </c>
      <c r="G186" s="231">
        <v>2.1103999999999998</v>
      </c>
      <c r="H186" s="231">
        <v>6.2594000000000003</v>
      </c>
      <c r="I186" s="231">
        <v>2.077</v>
      </c>
      <c r="J186" s="231">
        <v>4.0046999999999997</v>
      </c>
      <c r="K186" s="231">
        <v>1.8724000000000001</v>
      </c>
      <c r="L186" s="231">
        <v>4.7142999999999997</v>
      </c>
      <c r="M186" s="231">
        <v>2.5870000000000002</v>
      </c>
      <c r="N186" s="231">
        <v>3.8083</v>
      </c>
      <c r="O186" s="231">
        <v>2.2604000000000002</v>
      </c>
      <c r="P186" s="231">
        <v>0</v>
      </c>
    </row>
    <row r="187" spans="1:16" ht="15">
      <c r="A187" s="247">
        <v>45</v>
      </c>
      <c r="B187" s="231">
        <v>0</v>
      </c>
      <c r="C187" s="231">
        <v>0</v>
      </c>
      <c r="D187" s="231">
        <v>4.5618999999999996</v>
      </c>
      <c r="E187" s="231">
        <v>1.7453000000000001</v>
      </c>
      <c r="F187" s="231">
        <v>4.3066000000000004</v>
      </c>
      <c r="G187" s="231">
        <v>2.0528</v>
      </c>
      <c r="H187" s="231">
        <v>5.8197000000000001</v>
      </c>
      <c r="I187" s="231">
        <v>2.0144000000000002</v>
      </c>
      <c r="J187" s="231">
        <v>3.3597999999999999</v>
      </c>
      <c r="K187" s="231">
        <v>1.8244</v>
      </c>
      <c r="L187" s="231">
        <v>4.4889999999999999</v>
      </c>
      <c r="M187" s="231">
        <v>2.5185</v>
      </c>
      <c r="N187" s="231">
        <v>3.6749999999999998</v>
      </c>
      <c r="O187" s="231">
        <v>2.2029000000000001</v>
      </c>
      <c r="P187" s="231">
        <v>0</v>
      </c>
    </row>
    <row r="188" spans="1:16" ht="15">
      <c r="A188" s="247">
        <v>46</v>
      </c>
      <c r="B188" s="231">
        <v>0</v>
      </c>
      <c r="C188" s="231">
        <v>0</v>
      </c>
      <c r="D188" s="231">
        <v>4.3189000000000002</v>
      </c>
      <c r="E188" s="231">
        <v>1.7452000000000001</v>
      </c>
      <c r="F188" s="231">
        <v>4.2664999999999997</v>
      </c>
      <c r="G188" s="231">
        <v>2.0438000000000001</v>
      </c>
      <c r="H188" s="231">
        <v>5.7770000000000001</v>
      </c>
      <c r="I188" s="231">
        <v>1.9996</v>
      </c>
      <c r="J188" s="231">
        <v>3.3508</v>
      </c>
      <c r="K188" s="231">
        <v>1.8194999999999999</v>
      </c>
      <c r="L188" s="231">
        <v>4.3720999999999997</v>
      </c>
      <c r="M188" s="231">
        <v>2.5093999999999999</v>
      </c>
      <c r="N188" s="231">
        <v>3.6292</v>
      </c>
      <c r="O188" s="231">
        <v>2.1974</v>
      </c>
      <c r="P188" s="231">
        <v>0</v>
      </c>
    </row>
    <row r="189" spans="1:16" ht="15">
      <c r="A189" s="247">
        <v>47</v>
      </c>
      <c r="B189" s="231">
        <v>0</v>
      </c>
      <c r="C189" s="231">
        <v>0</v>
      </c>
      <c r="D189" s="231">
        <v>4.0758999999999999</v>
      </c>
      <c r="E189" s="231">
        <v>1.7450000000000001</v>
      </c>
      <c r="F189" s="231">
        <v>4.2263999999999999</v>
      </c>
      <c r="G189" s="231">
        <v>2.0347</v>
      </c>
      <c r="H189" s="231">
        <v>5.7343000000000002</v>
      </c>
      <c r="I189" s="231">
        <v>1.9849000000000001</v>
      </c>
      <c r="J189" s="231">
        <v>3.3416999999999999</v>
      </c>
      <c r="K189" s="231">
        <v>1.8146</v>
      </c>
      <c r="L189" s="231">
        <v>4.2552000000000003</v>
      </c>
      <c r="M189" s="231">
        <v>2.5003000000000002</v>
      </c>
      <c r="N189" s="231">
        <v>3.5834000000000001</v>
      </c>
      <c r="O189" s="231">
        <v>2.1919</v>
      </c>
      <c r="P189" s="231">
        <v>0</v>
      </c>
    </row>
    <row r="190" spans="1:16" ht="15">
      <c r="A190" s="247">
        <v>48</v>
      </c>
      <c r="B190" s="231">
        <v>0</v>
      </c>
      <c r="C190" s="231">
        <v>0</v>
      </c>
      <c r="D190" s="231">
        <v>3.8329</v>
      </c>
      <c r="E190" s="231">
        <v>1.7447999999999999</v>
      </c>
      <c r="F190" s="231">
        <v>4.1863000000000001</v>
      </c>
      <c r="G190" s="231">
        <v>2.0255999999999998</v>
      </c>
      <c r="H190" s="231">
        <v>5.6916000000000002</v>
      </c>
      <c r="I190" s="231">
        <v>1.9701</v>
      </c>
      <c r="J190" s="231">
        <v>3.3327</v>
      </c>
      <c r="K190" s="231">
        <v>1.8097000000000001</v>
      </c>
      <c r="L190" s="231">
        <v>4.1383999999999999</v>
      </c>
      <c r="M190" s="231">
        <v>2.4912999999999998</v>
      </c>
      <c r="N190" s="231">
        <v>3.5377000000000001</v>
      </c>
      <c r="O190" s="231">
        <v>2.1863999999999999</v>
      </c>
      <c r="P190" s="231">
        <v>0</v>
      </c>
    </row>
    <row r="191" spans="1:16" ht="15">
      <c r="A191" s="247">
        <v>49</v>
      </c>
      <c r="B191" s="231">
        <v>0</v>
      </c>
      <c r="C191" s="231">
        <v>0</v>
      </c>
      <c r="D191" s="231">
        <v>3.5899000000000001</v>
      </c>
      <c r="E191" s="231">
        <v>1.7445999999999999</v>
      </c>
      <c r="F191" s="231">
        <v>4.1462000000000003</v>
      </c>
      <c r="G191" s="231">
        <v>2.0165999999999999</v>
      </c>
      <c r="H191" s="231">
        <v>5.6489000000000003</v>
      </c>
      <c r="I191" s="231">
        <v>1.9553</v>
      </c>
      <c r="J191" s="231">
        <v>3.3235999999999999</v>
      </c>
      <c r="K191" s="231">
        <v>1.8047</v>
      </c>
      <c r="L191" s="231">
        <v>4.0214999999999996</v>
      </c>
      <c r="M191" s="231">
        <v>2.4822000000000002</v>
      </c>
      <c r="N191" s="231">
        <v>3.4918999999999998</v>
      </c>
      <c r="O191" s="231">
        <v>2.1808000000000001</v>
      </c>
      <c r="P191" s="231">
        <v>0</v>
      </c>
    </row>
    <row r="192" spans="1:16" ht="15">
      <c r="A192" s="247">
        <v>50</v>
      </c>
      <c r="B192" s="231">
        <v>0</v>
      </c>
      <c r="C192" s="231">
        <v>0</v>
      </c>
      <c r="D192" s="231">
        <v>3.3469000000000002</v>
      </c>
      <c r="E192" s="231">
        <v>1.7444</v>
      </c>
      <c r="F192" s="231">
        <v>4.1059999999999999</v>
      </c>
      <c r="G192" s="231">
        <v>2.0074999999999998</v>
      </c>
      <c r="H192" s="231">
        <v>5.6063000000000001</v>
      </c>
      <c r="I192" s="231">
        <v>1.9404999999999999</v>
      </c>
      <c r="J192" s="231">
        <v>3.3144999999999998</v>
      </c>
      <c r="K192" s="231">
        <v>1.7998000000000001</v>
      </c>
      <c r="L192" s="231">
        <v>3.9045999999999998</v>
      </c>
      <c r="M192" s="231">
        <v>2.4731999999999998</v>
      </c>
      <c r="N192" s="231">
        <v>3.4460999999999999</v>
      </c>
      <c r="O192" s="231">
        <v>2.1753</v>
      </c>
      <c r="P192" s="231">
        <v>0</v>
      </c>
    </row>
    <row r="193" spans="1:16" ht="15">
      <c r="A193" s="247">
        <v>51</v>
      </c>
      <c r="B193" s="231">
        <v>0</v>
      </c>
      <c r="C193" s="231">
        <v>0</v>
      </c>
      <c r="D193" s="231">
        <v>3.1038999999999999</v>
      </c>
      <c r="E193" s="231">
        <v>1.7442</v>
      </c>
      <c r="F193" s="231">
        <v>4.0659000000000001</v>
      </c>
      <c r="G193" s="231">
        <v>1.9984999999999999</v>
      </c>
      <c r="H193" s="231">
        <v>5.5636000000000001</v>
      </c>
      <c r="I193" s="231">
        <v>1.9258</v>
      </c>
      <c r="J193" s="231">
        <v>3.3054999999999999</v>
      </c>
      <c r="K193" s="231">
        <v>1.7948999999999999</v>
      </c>
      <c r="L193" s="231">
        <v>3.7877999999999998</v>
      </c>
      <c r="M193" s="231">
        <v>2.4641000000000002</v>
      </c>
      <c r="N193" s="231">
        <v>3.4003000000000001</v>
      </c>
      <c r="O193" s="231">
        <v>2.1698</v>
      </c>
      <c r="P193" s="231">
        <v>0</v>
      </c>
    </row>
    <row r="194" spans="1:16" ht="15">
      <c r="A194" s="247">
        <v>52</v>
      </c>
      <c r="B194" s="231">
        <v>0</v>
      </c>
      <c r="C194" s="231">
        <v>0</v>
      </c>
      <c r="D194" s="231">
        <v>2.8609</v>
      </c>
      <c r="E194" s="231">
        <v>1.7441</v>
      </c>
      <c r="F194" s="231">
        <v>4.0258000000000003</v>
      </c>
      <c r="G194" s="231">
        <v>1.9894000000000001</v>
      </c>
      <c r="H194" s="231">
        <v>5.5209000000000001</v>
      </c>
      <c r="I194" s="231">
        <v>1.911</v>
      </c>
      <c r="J194" s="231">
        <v>3.2964000000000002</v>
      </c>
      <c r="K194" s="231">
        <v>1.79</v>
      </c>
      <c r="L194" s="231">
        <v>3.6709000000000001</v>
      </c>
      <c r="M194" s="231">
        <v>2.4550000000000001</v>
      </c>
      <c r="N194" s="231">
        <v>3.3546</v>
      </c>
      <c r="O194" s="231">
        <v>2.1642999999999999</v>
      </c>
      <c r="P194" s="231">
        <v>0</v>
      </c>
    </row>
    <row r="195" spans="1:16" ht="15">
      <c r="A195" s="247">
        <v>53</v>
      </c>
      <c r="B195" s="231">
        <v>0</v>
      </c>
      <c r="C195" s="231">
        <v>0</v>
      </c>
      <c r="D195" s="231">
        <v>2.6179000000000001</v>
      </c>
      <c r="E195" s="231">
        <v>1.7439</v>
      </c>
      <c r="F195" s="231">
        <v>3.9857</v>
      </c>
      <c r="G195" s="231">
        <v>1.9802999999999999</v>
      </c>
      <c r="H195" s="231">
        <v>5.4782000000000002</v>
      </c>
      <c r="I195" s="231">
        <v>1.8962000000000001</v>
      </c>
      <c r="J195" s="231">
        <v>3.2873999999999999</v>
      </c>
      <c r="K195" s="231">
        <v>1.7850999999999999</v>
      </c>
      <c r="L195" s="231">
        <v>3.5539999999999998</v>
      </c>
      <c r="M195" s="231">
        <v>2.4460000000000002</v>
      </c>
      <c r="N195" s="231">
        <v>3.3088000000000002</v>
      </c>
      <c r="O195" s="231">
        <v>2.1587999999999998</v>
      </c>
      <c r="P195" s="231">
        <v>0</v>
      </c>
    </row>
    <row r="196" spans="1:16" ht="15">
      <c r="A196" s="247">
        <v>54</v>
      </c>
      <c r="B196" s="231">
        <v>0</v>
      </c>
      <c r="C196" s="231">
        <v>0</v>
      </c>
      <c r="D196" s="231">
        <v>2.3748999999999998</v>
      </c>
      <c r="E196" s="231">
        <v>1.7437</v>
      </c>
      <c r="F196" s="231">
        <v>3.9456000000000002</v>
      </c>
      <c r="G196" s="231">
        <v>1.9713000000000001</v>
      </c>
      <c r="H196" s="231">
        <v>5.4356</v>
      </c>
      <c r="I196" s="231">
        <v>1.8815</v>
      </c>
      <c r="J196" s="231">
        <v>3.2783000000000002</v>
      </c>
      <c r="K196" s="231">
        <v>1.7801</v>
      </c>
      <c r="L196" s="231">
        <v>3.4371999999999998</v>
      </c>
      <c r="M196" s="231">
        <v>2.4369000000000001</v>
      </c>
      <c r="N196" s="231">
        <v>3.2629999999999999</v>
      </c>
      <c r="O196" s="231">
        <v>2.1533000000000002</v>
      </c>
      <c r="P196" s="231">
        <v>0</v>
      </c>
    </row>
    <row r="197" spans="1:16" ht="15">
      <c r="A197" s="247">
        <v>55</v>
      </c>
      <c r="B197" s="231">
        <v>0</v>
      </c>
      <c r="C197" s="231">
        <v>0</v>
      </c>
      <c r="D197" s="231">
        <v>2.3107000000000002</v>
      </c>
      <c r="E197" s="231">
        <v>1.7253000000000001</v>
      </c>
      <c r="F197" s="231">
        <v>3.8108</v>
      </c>
      <c r="G197" s="231">
        <v>1.9339</v>
      </c>
      <c r="H197" s="231">
        <v>5.1703000000000001</v>
      </c>
      <c r="I197" s="231">
        <v>1.8546</v>
      </c>
      <c r="J197" s="231">
        <v>3.1562999999999999</v>
      </c>
      <c r="K197" s="231">
        <v>1.7596000000000001</v>
      </c>
      <c r="L197" s="231">
        <v>3.3738000000000001</v>
      </c>
      <c r="M197" s="231">
        <v>2.3923999999999999</v>
      </c>
      <c r="N197" s="231">
        <v>3.2086999999999999</v>
      </c>
      <c r="O197" s="231">
        <v>2.1145</v>
      </c>
      <c r="P197" s="231">
        <v>0</v>
      </c>
    </row>
    <row r="198" spans="1:16" ht="15">
      <c r="A198" s="247">
        <v>56</v>
      </c>
      <c r="B198" s="231">
        <v>0</v>
      </c>
      <c r="C198" s="231">
        <v>0</v>
      </c>
      <c r="D198" s="231">
        <v>2.2465000000000002</v>
      </c>
      <c r="E198" s="231">
        <v>1.7069000000000001</v>
      </c>
      <c r="F198" s="231">
        <v>3.6758999999999999</v>
      </c>
      <c r="G198" s="231">
        <v>1.8966000000000001</v>
      </c>
      <c r="H198" s="231">
        <v>4.9050000000000002</v>
      </c>
      <c r="I198" s="231">
        <v>1.8275999999999999</v>
      </c>
      <c r="J198" s="231">
        <v>3.0341999999999998</v>
      </c>
      <c r="K198" s="231">
        <v>1.7390000000000001</v>
      </c>
      <c r="L198" s="231">
        <v>3.3104</v>
      </c>
      <c r="M198" s="231">
        <v>2.3479000000000001</v>
      </c>
      <c r="N198" s="231">
        <v>3.1543000000000001</v>
      </c>
      <c r="O198" s="231">
        <v>2.0758000000000001</v>
      </c>
      <c r="P198" s="231">
        <v>0</v>
      </c>
    </row>
    <row r="199" spans="1:16" ht="15">
      <c r="A199" s="247">
        <v>57</v>
      </c>
      <c r="B199" s="231">
        <v>0</v>
      </c>
      <c r="C199" s="231">
        <v>0</v>
      </c>
      <c r="D199" s="231">
        <v>2.1821999999999999</v>
      </c>
      <c r="E199" s="231">
        <v>1.6886000000000001</v>
      </c>
      <c r="F199" s="231">
        <v>3.5411000000000001</v>
      </c>
      <c r="G199" s="231">
        <v>1.8593</v>
      </c>
      <c r="H199" s="231">
        <v>4.6398000000000001</v>
      </c>
      <c r="I199" s="231">
        <v>1.8007</v>
      </c>
      <c r="J199" s="231">
        <v>2.9121000000000001</v>
      </c>
      <c r="K199" s="231">
        <v>1.7183999999999999</v>
      </c>
      <c r="L199" s="231">
        <v>3.2469999999999999</v>
      </c>
      <c r="M199" s="231">
        <v>2.3033000000000001</v>
      </c>
      <c r="N199" s="231">
        <v>3.0998999999999999</v>
      </c>
      <c r="O199" s="231">
        <v>2.0369999999999999</v>
      </c>
      <c r="P199" s="231">
        <v>0</v>
      </c>
    </row>
    <row r="200" spans="1:16" ht="15">
      <c r="A200" s="247">
        <v>58</v>
      </c>
      <c r="B200" s="231">
        <v>0</v>
      </c>
      <c r="C200" s="231">
        <v>0</v>
      </c>
      <c r="D200" s="231">
        <v>2.1179999999999999</v>
      </c>
      <c r="E200" s="231">
        <v>1.6701999999999999</v>
      </c>
      <c r="F200" s="231">
        <v>3.4062999999999999</v>
      </c>
      <c r="G200" s="231">
        <v>1.8219000000000001</v>
      </c>
      <c r="H200" s="231">
        <v>4.3745000000000003</v>
      </c>
      <c r="I200" s="231">
        <v>1.7738</v>
      </c>
      <c r="J200" s="231">
        <v>2.7900999999999998</v>
      </c>
      <c r="K200" s="231">
        <v>1.6978</v>
      </c>
      <c r="L200" s="231">
        <v>3.1836000000000002</v>
      </c>
      <c r="M200" s="231">
        <v>2.2587999999999999</v>
      </c>
      <c r="N200" s="231">
        <v>3.0455999999999999</v>
      </c>
      <c r="O200" s="231">
        <v>1.9983</v>
      </c>
      <c r="P200" s="231">
        <v>0</v>
      </c>
    </row>
    <row r="201" spans="1:16" ht="15">
      <c r="A201" s="247">
        <v>59</v>
      </c>
      <c r="B201" s="231">
        <v>0</v>
      </c>
      <c r="C201" s="231">
        <v>0</v>
      </c>
      <c r="D201" s="231">
        <v>2.0537999999999998</v>
      </c>
      <c r="E201" s="231">
        <v>1.6517999999999999</v>
      </c>
      <c r="F201" s="231">
        <v>3.2715000000000001</v>
      </c>
      <c r="G201" s="231">
        <v>1.7846</v>
      </c>
      <c r="H201" s="231">
        <v>4.1093000000000002</v>
      </c>
      <c r="I201" s="231">
        <v>1.7468999999999999</v>
      </c>
      <c r="J201" s="231">
        <v>2.6680000000000001</v>
      </c>
      <c r="K201" s="231">
        <v>1.6772</v>
      </c>
      <c r="L201" s="231">
        <v>3.1202000000000001</v>
      </c>
      <c r="M201" s="231">
        <v>2.2143000000000002</v>
      </c>
      <c r="N201" s="231">
        <v>2.9912000000000001</v>
      </c>
      <c r="O201" s="231">
        <v>1.9596</v>
      </c>
      <c r="P201" s="231">
        <v>0</v>
      </c>
    </row>
    <row r="202" spans="1:16" ht="15">
      <c r="A202" s="247">
        <v>60</v>
      </c>
      <c r="B202" s="231">
        <v>0</v>
      </c>
      <c r="C202" s="231">
        <v>0</v>
      </c>
      <c r="D202" s="231">
        <v>1.9896</v>
      </c>
      <c r="E202" s="231">
        <v>1.6335</v>
      </c>
      <c r="F202" s="231">
        <v>3.1366999999999998</v>
      </c>
      <c r="G202" s="231">
        <v>1.7473000000000001</v>
      </c>
      <c r="H202" s="231">
        <v>3.8439999999999999</v>
      </c>
      <c r="I202" s="231">
        <v>1.72</v>
      </c>
      <c r="J202" s="231">
        <v>2.5459999999999998</v>
      </c>
      <c r="K202" s="231">
        <v>1.6566000000000001</v>
      </c>
      <c r="L202" s="231">
        <v>3.0569000000000002</v>
      </c>
      <c r="M202" s="231">
        <v>2.1697000000000002</v>
      </c>
      <c r="N202" s="231">
        <v>2.9367999999999999</v>
      </c>
      <c r="O202" s="231">
        <v>1.9208000000000001</v>
      </c>
      <c r="P202" s="231">
        <v>0</v>
      </c>
    </row>
    <row r="203" spans="1:16">
      <c r="A203" s="257"/>
    </row>
    <row r="204" spans="1:16">
      <c r="A204" s="73" t="e">
        <v>#N/A</v>
      </c>
    </row>
    <row r="205" spans="1:16" s="256"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32.324199999999998</v>
      </c>
      <c r="E209" s="231">
        <v>11.208</v>
      </c>
      <c r="F209" s="231">
        <v>39.745899999999999</v>
      </c>
      <c r="G209" s="231">
        <v>11.0814</v>
      </c>
      <c r="H209" s="231">
        <v>43.318300000000001</v>
      </c>
      <c r="I209" s="231">
        <v>10.5412</v>
      </c>
      <c r="J209" s="231">
        <v>49.601900000000001</v>
      </c>
      <c r="K209" s="231">
        <v>8.9629999999999992</v>
      </c>
      <c r="L209" s="231">
        <v>37.394399999999997</v>
      </c>
      <c r="M209" s="231">
        <v>20.328600000000002</v>
      </c>
      <c r="N209" s="231">
        <v>0</v>
      </c>
      <c r="O209" s="231">
        <v>0</v>
      </c>
      <c r="P209" s="231">
        <v>0</v>
      </c>
    </row>
    <row r="210" spans="1:16" ht="15">
      <c r="A210" s="247">
        <v>1</v>
      </c>
      <c r="B210" s="231">
        <v>0</v>
      </c>
      <c r="C210" s="231">
        <v>0</v>
      </c>
      <c r="D210" s="231">
        <v>28.732600000000001</v>
      </c>
      <c r="E210" s="231">
        <v>9.9626999999999999</v>
      </c>
      <c r="F210" s="231">
        <v>35.329700000000003</v>
      </c>
      <c r="G210" s="231">
        <v>9.8500999999999994</v>
      </c>
      <c r="H210" s="231">
        <v>38.505099999999999</v>
      </c>
      <c r="I210" s="231">
        <v>9.3699999999999992</v>
      </c>
      <c r="J210" s="231">
        <v>44.090499999999999</v>
      </c>
      <c r="K210" s="231">
        <v>7.9671000000000003</v>
      </c>
      <c r="L210" s="231">
        <v>33.2395</v>
      </c>
      <c r="M210" s="231">
        <v>18.069900000000001</v>
      </c>
      <c r="N210" s="231">
        <v>0</v>
      </c>
      <c r="O210" s="231">
        <v>0</v>
      </c>
      <c r="P210" s="231">
        <v>0</v>
      </c>
    </row>
    <row r="211" spans="1:16" ht="15">
      <c r="A211" s="247">
        <v>2</v>
      </c>
      <c r="B211" s="231">
        <v>0</v>
      </c>
      <c r="C211" s="231">
        <v>0</v>
      </c>
      <c r="D211" s="231">
        <v>25.140999999999998</v>
      </c>
      <c r="E211" s="231">
        <v>8.7172999999999998</v>
      </c>
      <c r="F211" s="231">
        <v>30.913499999999999</v>
      </c>
      <c r="G211" s="231">
        <v>8.6189</v>
      </c>
      <c r="H211" s="231">
        <v>33.692</v>
      </c>
      <c r="I211" s="231">
        <v>8.1987000000000005</v>
      </c>
      <c r="J211" s="231">
        <v>38.5792</v>
      </c>
      <c r="K211" s="231">
        <v>6.9711999999999996</v>
      </c>
      <c r="L211" s="231">
        <v>29.084499999999998</v>
      </c>
      <c r="M211" s="231">
        <v>15.811199999999999</v>
      </c>
      <c r="N211" s="231">
        <v>0</v>
      </c>
      <c r="O211" s="231">
        <v>0</v>
      </c>
      <c r="P211" s="231">
        <v>0</v>
      </c>
    </row>
    <row r="212" spans="1:16" ht="15">
      <c r="A212" s="247">
        <v>3</v>
      </c>
      <c r="B212" s="231">
        <v>0</v>
      </c>
      <c r="C212" s="231">
        <v>0</v>
      </c>
      <c r="D212" s="231">
        <v>21.549499999999998</v>
      </c>
      <c r="E212" s="231">
        <v>7.4720000000000004</v>
      </c>
      <c r="F212" s="231">
        <v>26.497199999999999</v>
      </c>
      <c r="G212" s="231">
        <v>7.3875999999999999</v>
      </c>
      <c r="H212" s="231">
        <v>28.878900000000002</v>
      </c>
      <c r="I212" s="231">
        <v>7.0274999999999999</v>
      </c>
      <c r="J212" s="231">
        <v>33.067900000000002</v>
      </c>
      <c r="K212" s="231">
        <v>5.9752999999999998</v>
      </c>
      <c r="L212" s="231">
        <v>24.929600000000001</v>
      </c>
      <c r="M212" s="231">
        <v>13.5524</v>
      </c>
      <c r="N212" s="231">
        <v>0</v>
      </c>
      <c r="O212" s="231">
        <v>0</v>
      </c>
      <c r="P212" s="231">
        <v>0</v>
      </c>
    </row>
    <row r="213" spans="1:16" ht="15">
      <c r="A213" s="247">
        <v>4</v>
      </c>
      <c r="B213" s="231">
        <v>0</v>
      </c>
      <c r="C213" s="231">
        <v>0</v>
      </c>
      <c r="D213" s="231">
        <v>17.957899999999999</v>
      </c>
      <c r="E213" s="231">
        <v>6.2267000000000001</v>
      </c>
      <c r="F213" s="231">
        <v>22.081</v>
      </c>
      <c r="G213" s="231">
        <v>6.1562999999999999</v>
      </c>
      <c r="H213" s="231">
        <v>24.0657</v>
      </c>
      <c r="I213" s="231">
        <v>5.8562000000000003</v>
      </c>
      <c r="J213" s="231">
        <v>27.5566</v>
      </c>
      <c r="K213" s="231">
        <v>4.9794999999999998</v>
      </c>
      <c r="L213" s="231">
        <v>20.774699999999999</v>
      </c>
      <c r="M213" s="231">
        <v>11.293699999999999</v>
      </c>
      <c r="N213" s="231">
        <v>0</v>
      </c>
      <c r="O213" s="231">
        <v>0</v>
      </c>
      <c r="P213" s="231">
        <v>0</v>
      </c>
    </row>
    <row r="214" spans="1:16" ht="15">
      <c r="A214" s="247">
        <v>5</v>
      </c>
      <c r="B214" s="231">
        <v>0</v>
      </c>
      <c r="C214" s="231">
        <v>0</v>
      </c>
      <c r="D214" s="231">
        <v>14.366300000000001</v>
      </c>
      <c r="E214" s="231">
        <v>4.9813000000000001</v>
      </c>
      <c r="F214" s="231">
        <v>17.6648</v>
      </c>
      <c r="G214" s="231">
        <v>4.9250999999999996</v>
      </c>
      <c r="H214" s="231">
        <v>19.252600000000001</v>
      </c>
      <c r="I214" s="231">
        <v>4.6849999999999996</v>
      </c>
      <c r="J214" s="231">
        <v>22.045300000000001</v>
      </c>
      <c r="K214" s="231">
        <v>3.9836</v>
      </c>
      <c r="L214" s="231">
        <v>16.619700000000002</v>
      </c>
      <c r="M214" s="231">
        <v>9.0349000000000004</v>
      </c>
      <c r="N214" s="231">
        <v>0</v>
      </c>
      <c r="O214" s="231">
        <v>0</v>
      </c>
      <c r="P214" s="231">
        <v>0</v>
      </c>
    </row>
    <row r="215" spans="1:16" ht="15">
      <c r="A215" s="247">
        <v>6</v>
      </c>
      <c r="B215" s="231">
        <v>0</v>
      </c>
      <c r="C215" s="231">
        <v>0</v>
      </c>
      <c r="D215" s="231">
        <v>10.774699999999999</v>
      </c>
      <c r="E215" s="231">
        <v>3.7360000000000002</v>
      </c>
      <c r="F215" s="231">
        <v>13.2486</v>
      </c>
      <c r="G215" s="231">
        <v>3.6938</v>
      </c>
      <c r="H215" s="231">
        <v>14.439399999999999</v>
      </c>
      <c r="I215" s="231">
        <v>3.5137</v>
      </c>
      <c r="J215" s="231">
        <v>16.533999999999999</v>
      </c>
      <c r="K215" s="231">
        <v>2.9876999999999998</v>
      </c>
      <c r="L215" s="231">
        <v>12.4648</v>
      </c>
      <c r="M215" s="231">
        <v>6.7762000000000002</v>
      </c>
      <c r="N215" s="231">
        <v>0</v>
      </c>
      <c r="O215" s="231">
        <v>0</v>
      </c>
      <c r="P215" s="231">
        <v>0</v>
      </c>
    </row>
    <row r="216" spans="1:16" ht="15">
      <c r="A216" s="247">
        <v>7</v>
      </c>
      <c r="B216" s="231">
        <v>0</v>
      </c>
      <c r="C216" s="231">
        <v>0</v>
      </c>
      <c r="D216" s="231">
        <v>10.535600000000001</v>
      </c>
      <c r="E216" s="231">
        <v>3.6322000000000001</v>
      </c>
      <c r="F216" s="231">
        <v>12.6965</v>
      </c>
      <c r="G216" s="231">
        <v>3.5912000000000002</v>
      </c>
      <c r="H216" s="231">
        <v>13.8551</v>
      </c>
      <c r="I216" s="231">
        <v>3.4491000000000001</v>
      </c>
      <c r="J216" s="231">
        <v>15.8598</v>
      </c>
      <c r="K216" s="231">
        <v>2.9175</v>
      </c>
      <c r="L216" s="231">
        <v>11.993499999999999</v>
      </c>
      <c r="M216" s="231">
        <v>6.5880000000000001</v>
      </c>
      <c r="N216" s="231">
        <v>0</v>
      </c>
      <c r="O216" s="231">
        <v>0</v>
      </c>
      <c r="P216" s="231">
        <v>0</v>
      </c>
    </row>
    <row r="217" spans="1:16" ht="15">
      <c r="A217" s="247">
        <v>8</v>
      </c>
      <c r="B217" s="231">
        <v>0</v>
      </c>
      <c r="C217" s="231">
        <v>0</v>
      </c>
      <c r="D217" s="231">
        <v>10.2964</v>
      </c>
      <c r="E217" s="231">
        <v>3.5284</v>
      </c>
      <c r="F217" s="231">
        <v>12.144500000000001</v>
      </c>
      <c r="G217" s="231">
        <v>3.4885999999999999</v>
      </c>
      <c r="H217" s="231">
        <v>13.2707</v>
      </c>
      <c r="I217" s="231">
        <v>3.3845000000000001</v>
      </c>
      <c r="J217" s="231">
        <v>15.185700000000001</v>
      </c>
      <c r="K217" s="231">
        <v>2.8472</v>
      </c>
      <c r="L217" s="231">
        <v>11.5222</v>
      </c>
      <c r="M217" s="231">
        <v>6.3997999999999999</v>
      </c>
      <c r="N217" s="231">
        <v>0</v>
      </c>
      <c r="O217" s="231">
        <v>0</v>
      </c>
      <c r="P217" s="231">
        <v>0</v>
      </c>
    </row>
    <row r="218" spans="1:16" ht="15">
      <c r="A218" s="247">
        <v>9</v>
      </c>
      <c r="B218" s="231">
        <v>0</v>
      </c>
      <c r="C218" s="231">
        <v>0</v>
      </c>
      <c r="D218" s="231">
        <v>10.0572</v>
      </c>
      <c r="E218" s="231">
        <v>3.4247000000000001</v>
      </c>
      <c r="F218" s="231">
        <v>11.5924</v>
      </c>
      <c r="G218" s="231">
        <v>3.3860000000000001</v>
      </c>
      <c r="H218" s="231">
        <v>12.686299999999999</v>
      </c>
      <c r="I218" s="231">
        <v>3.3199000000000001</v>
      </c>
      <c r="J218" s="231">
        <v>14.5115</v>
      </c>
      <c r="K218" s="231">
        <v>2.7770000000000001</v>
      </c>
      <c r="L218" s="231">
        <v>11.0509</v>
      </c>
      <c r="M218" s="231">
        <v>6.2115</v>
      </c>
      <c r="N218" s="231">
        <v>0</v>
      </c>
      <c r="O218" s="231">
        <v>0</v>
      </c>
      <c r="P218" s="231">
        <v>0</v>
      </c>
    </row>
    <row r="219" spans="1:16" ht="15">
      <c r="A219" s="247">
        <v>10</v>
      </c>
      <c r="B219" s="231">
        <v>0</v>
      </c>
      <c r="C219" s="231">
        <v>0</v>
      </c>
      <c r="D219" s="231">
        <v>9.8180999999999994</v>
      </c>
      <c r="E219" s="231">
        <v>3.3209</v>
      </c>
      <c r="F219" s="231">
        <v>11.0403</v>
      </c>
      <c r="G219" s="231">
        <v>3.2833999999999999</v>
      </c>
      <c r="H219" s="231">
        <v>12.102</v>
      </c>
      <c r="I219" s="231">
        <v>3.2553000000000001</v>
      </c>
      <c r="J219" s="231">
        <v>13.837400000000001</v>
      </c>
      <c r="K219" s="231">
        <v>2.7067999999999999</v>
      </c>
      <c r="L219" s="231">
        <v>10.579700000000001</v>
      </c>
      <c r="M219" s="231">
        <v>6.0232999999999999</v>
      </c>
      <c r="N219" s="231">
        <v>0</v>
      </c>
      <c r="O219" s="231">
        <v>0</v>
      </c>
      <c r="P219" s="231">
        <v>0</v>
      </c>
    </row>
    <row r="220" spans="1:16" ht="15">
      <c r="A220" s="247">
        <v>11</v>
      </c>
      <c r="B220" s="231">
        <v>0</v>
      </c>
      <c r="C220" s="231">
        <v>0</v>
      </c>
      <c r="D220" s="231">
        <v>9.5789000000000009</v>
      </c>
      <c r="E220" s="231">
        <v>3.2170999999999998</v>
      </c>
      <c r="F220" s="231">
        <v>10.488200000000001</v>
      </c>
      <c r="G220" s="231">
        <v>3.1808000000000001</v>
      </c>
      <c r="H220" s="231">
        <v>11.5176</v>
      </c>
      <c r="I220" s="231">
        <v>3.1907000000000001</v>
      </c>
      <c r="J220" s="231">
        <v>13.1632</v>
      </c>
      <c r="K220" s="231">
        <v>2.6366000000000001</v>
      </c>
      <c r="L220" s="231">
        <v>10.1084</v>
      </c>
      <c r="M220" s="231">
        <v>5.8350999999999997</v>
      </c>
      <c r="N220" s="231">
        <v>0</v>
      </c>
      <c r="O220" s="231">
        <v>0</v>
      </c>
      <c r="P220" s="231">
        <v>0</v>
      </c>
    </row>
    <row r="221" spans="1:16" ht="15">
      <c r="A221" s="247">
        <v>12</v>
      </c>
      <c r="B221" s="231">
        <v>0</v>
      </c>
      <c r="C221" s="231">
        <v>0</v>
      </c>
      <c r="D221" s="231">
        <v>9.3397000000000006</v>
      </c>
      <c r="E221" s="231">
        <v>3.1133000000000002</v>
      </c>
      <c r="F221" s="231">
        <v>9.9360999999999997</v>
      </c>
      <c r="G221" s="231">
        <v>3.0781999999999998</v>
      </c>
      <c r="H221" s="231">
        <v>10.933199999999999</v>
      </c>
      <c r="I221" s="231">
        <v>3.1261000000000001</v>
      </c>
      <c r="J221" s="231">
        <v>12.489100000000001</v>
      </c>
      <c r="K221" s="231">
        <v>2.5663999999999998</v>
      </c>
      <c r="L221" s="231">
        <v>9.6371000000000002</v>
      </c>
      <c r="M221" s="231">
        <v>5.6467999999999998</v>
      </c>
      <c r="N221" s="231">
        <v>0</v>
      </c>
      <c r="O221" s="231">
        <v>0</v>
      </c>
      <c r="P221" s="231">
        <v>0</v>
      </c>
    </row>
    <row r="222" spans="1:16" ht="15">
      <c r="A222" s="247">
        <v>13</v>
      </c>
      <c r="B222" s="231">
        <v>0</v>
      </c>
      <c r="C222" s="231">
        <v>0</v>
      </c>
      <c r="D222" s="231">
        <v>9.1006</v>
      </c>
      <c r="E222" s="231">
        <v>3.0095999999999998</v>
      </c>
      <c r="F222" s="231">
        <v>9.3841000000000001</v>
      </c>
      <c r="G222" s="231">
        <v>2.9756</v>
      </c>
      <c r="H222" s="231">
        <v>10.3489</v>
      </c>
      <c r="I222" s="231">
        <v>3.0615000000000001</v>
      </c>
      <c r="J222" s="231">
        <v>11.8149</v>
      </c>
      <c r="K222" s="231">
        <v>2.4962</v>
      </c>
      <c r="L222" s="231">
        <v>9.1658000000000008</v>
      </c>
      <c r="M222" s="231">
        <v>5.4585999999999997</v>
      </c>
      <c r="N222" s="231">
        <v>0</v>
      </c>
      <c r="O222" s="231">
        <v>0</v>
      </c>
      <c r="P222" s="231">
        <v>0</v>
      </c>
    </row>
    <row r="223" spans="1:16" ht="15">
      <c r="A223" s="247">
        <v>14</v>
      </c>
      <c r="B223" s="231">
        <v>0</v>
      </c>
      <c r="C223" s="231">
        <v>0</v>
      </c>
      <c r="D223" s="231">
        <v>8.8613999999999997</v>
      </c>
      <c r="E223" s="231">
        <v>2.9058000000000002</v>
      </c>
      <c r="F223" s="231">
        <v>8.8320000000000007</v>
      </c>
      <c r="G223" s="231">
        <v>2.8730000000000002</v>
      </c>
      <c r="H223" s="231">
        <v>9.7645</v>
      </c>
      <c r="I223" s="231">
        <v>2.9969000000000001</v>
      </c>
      <c r="J223" s="231">
        <v>11.1408</v>
      </c>
      <c r="K223" s="231">
        <v>2.4260000000000002</v>
      </c>
      <c r="L223" s="231">
        <v>8.6944999999999997</v>
      </c>
      <c r="M223" s="231">
        <v>5.2704000000000004</v>
      </c>
      <c r="N223" s="231">
        <v>0</v>
      </c>
      <c r="O223" s="231">
        <v>0</v>
      </c>
      <c r="P223" s="231">
        <v>0</v>
      </c>
    </row>
    <row r="224" spans="1:16" ht="15">
      <c r="A224" s="247">
        <v>15</v>
      </c>
      <c r="B224" s="231">
        <v>0</v>
      </c>
      <c r="C224" s="231">
        <v>0</v>
      </c>
      <c r="D224" s="231">
        <v>8.6221999999999994</v>
      </c>
      <c r="E224" s="231">
        <v>2.802</v>
      </c>
      <c r="F224" s="231">
        <v>8.2798999999999996</v>
      </c>
      <c r="G224" s="231">
        <v>2.7703000000000002</v>
      </c>
      <c r="H224" s="231">
        <v>9.1800999999999995</v>
      </c>
      <c r="I224" s="231">
        <v>2.9323000000000001</v>
      </c>
      <c r="J224" s="231">
        <v>10.4666</v>
      </c>
      <c r="K224" s="231">
        <v>2.3557999999999999</v>
      </c>
      <c r="L224" s="231">
        <v>8.2232000000000003</v>
      </c>
      <c r="M224" s="231">
        <v>5.0822000000000003</v>
      </c>
      <c r="N224" s="231">
        <v>0</v>
      </c>
      <c r="O224" s="231">
        <v>0</v>
      </c>
      <c r="P224" s="231">
        <v>0</v>
      </c>
    </row>
    <row r="225" spans="1:16" ht="15">
      <c r="A225" s="247">
        <v>16</v>
      </c>
      <c r="B225" s="231">
        <v>0</v>
      </c>
      <c r="C225" s="231">
        <v>0</v>
      </c>
      <c r="D225" s="231">
        <v>8.3829999999999991</v>
      </c>
      <c r="E225" s="231">
        <v>2.6981999999999999</v>
      </c>
      <c r="F225" s="231">
        <v>7.7278000000000002</v>
      </c>
      <c r="G225" s="231">
        <v>2.6677</v>
      </c>
      <c r="H225" s="231">
        <v>8.5958000000000006</v>
      </c>
      <c r="I225" s="231">
        <v>2.8677000000000001</v>
      </c>
      <c r="J225" s="231">
        <v>9.7925000000000004</v>
      </c>
      <c r="K225" s="231">
        <v>2.2856000000000001</v>
      </c>
      <c r="L225" s="231">
        <v>7.7519</v>
      </c>
      <c r="M225" s="231">
        <v>4.8939000000000004</v>
      </c>
      <c r="N225" s="231">
        <v>0</v>
      </c>
      <c r="O225" s="231">
        <v>0</v>
      </c>
      <c r="P225" s="231">
        <v>0</v>
      </c>
    </row>
    <row r="226" spans="1:16" ht="15">
      <c r="A226" s="247">
        <v>17</v>
      </c>
      <c r="B226" s="231">
        <v>0</v>
      </c>
      <c r="C226" s="231">
        <v>0</v>
      </c>
      <c r="D226" s="231">
        <v>8.1439000000000004</v>
      </c>
      <c r="E226" s="231">
        <v>2.5943999999999998</v>
      </c>
      <c r="F226" s="231">
        <v>7.1757</v>
      </c>
      <c r="G226" s="231">
        <v>2.5651000000000002</v>
      </c>
      <c r="H226" s="231">
        <v>8.0114000000000001</v>
      </c>
      <c r="I226" s="231">
        <v>2.8031000000000001</v>
      </c>
      <c r="J226" s="231">
        <v>9.1182999999999996</v>
      </c>
      <c r="K226" s="231">
        <v>2.2153999999999998</v>
      </c>
      <c r="L226" s="231">
        <v>7.2805999999999997</v>
      </c>
      <c r="M226" s="231">
        <v>4.7057000000000002</v>
      </c>
      <c r="N226" s="231">
        <v>0</v>
      </c>
      <c r="O226" s="231">
        <v>0</v>
      </c>
      <c r="P226" s="231">
        <v>0</v>
      </c>
    </row>
    <row r="227" spans="1:16" ht="15">
      <c r="A227" s="247">
        <v>18</v>
      </c>
      <c r="B227" s="231">
        <v>0</v>
      </c>
      <c r="C227" s="231">
        <v>0</v>
      </c>
      <c r="D227" s="231">
        <v>7.9047000000000001</v>
      </c>
      <c r="E227" s="231">
        <v>2.4906999999999999</v>
      </c>
      <c r="F227" s="231">
        <v>6.6237000000000004</v>
      </c>
      <c r="G227" s="231">
        <v>2.4624999999999999</v>
      </c>
      <c r="H227" s="231">
        <v>7.4269999999999996</v>
      </c>
      <c r="I227" s="231">
        <v>2.7385000000000002</v>
      </c>
      <c r="J227" s="231">
        <v>8.4442000000000004</v>
      </c>
      <c r="K227" s="231">
        <v>2.1450999999999998</v>
      </c>
      <c r="L227" s="231">
        <v>6.8093000000000004</v>
      </c>
      <c r="M227" s="231">
        <v>4.5175000000000001</v>
      </c>
      <c r="N227" s="231">
        <v>9.3782999999999994</v>
      </c>
      <c r="O227" s="231">
        <v>8.9160000000000004</v>
      </c>
      <c r="P227" s="231">
        <v>0</v>
      </c>
    </row>
    <row r="228" spans="1:16" ht="15">
      <c r="A228" s="247">
        <v>19</v>
      </c>
      <c r="B228" s="231">
        <v>0</v>
      </c>
      <c r="C228" s="231">
        <v>0</v>
      </c>
      <c r="D228" s="231">
        <v>8.0875000000000004</v>
      </c>
      <c r="E228" s="231">
        <v>2.4828000000000001</v>
      </c>
      <c r="F228" s="231">
        <v>6.6717000000000004</v>
      </c>
      <c r="G228" s="231">
        <v>2.4428999999999998</v>
      </c>
      <c r="H228" s="231">
        <v>7.3531000000000004</v>
      </c>
      <c r="I228" s="231">
        <v>2.7172999999999998</v>
      </c>
      <c r="J228" s="231">
        <v>8.1394000000000002</v>
      </c>
      <c r="K228" s="231">
        <v>2.1421999999999999</v>
      </c>
      <c r="L228" s="231">
        <v>6.6757999999999997</v>
      </c>
      <c r="M228" s="231">
        <v>4.45</v>
      </c>
      <c r="N228" s="231">
        <v>9.1178000000000008</v>
      </c>
      <c r="O228" s="231">
        <v>8.6683000000000003</v>
      </c>
      <c r="P228" s="231">
        <v>0</v>
      </c>
    </row>
    <row r="229" spans="1:16" ht="15">
      <c r="A229" s="247">
        <v>20</v>
      </c>
      <c r="B229" s="231">
        <v>0</v>
      </c>
      <c r="C229" s="231">
        <v>0</v>
      </c>
      <c r="D229" s="231">
        <v>8.2703000000000007</v>
      </c>
      <c r="E229" s="231">
        <v>2.4750000000000001</v>
      </c>
      <c r="F229" s="231">
        <v>6.7196999999999996</v>
      </c>
      <c r="G229" s="231">
        <v>2.4232</v>
      </c>
      <c r="H229" s="231">
        <v>7.2790999999999997</v>
      </c>
      <c r="I229" s="231">
        <v>2.6960999999999999</v>
      </c>
      <c r="J229" s="231">
        <v>7.8346999999999998</v>
      </c>
      <c r="K229" s="231">
        <v>2.1393</v>
      </c>
      <c r="L229" s="231">
        <v>6.5423</v>
      </c>
      <c r="M229" s="231">
        <v>4.3825000000000003</v>
      </c>
      <c r="N229" s="231">
        <v>8.8573000000000004</v>
      </c>
      <c r="O229" s="231">
        <v>8.4206000000000003</v>
      </c>
      <c r="P229" s="231">
        <v>0</v>
      </c>
    </row>
    <row r="230" spans="1:16" ht="15">
      <c r="A230" s="247">
        <v>21</v>
      </c>
      <c r="B230" s="231">
        <v>0</v>
      </c>
      <c r="C230" s="231">
        <v>0</v>
      </c>
      <c r="D230" s="231">
        <v>8.6221999999999994</v>
      </c>
      <c r="E230" s="231">
        <v>2.5165000000000002</v>
      </c>
      <c r="F230" s="231">
        <v>6.9031000000000002</v>
      </c>
      <c r="G230" s="231">
        <v>2.4516</v>
      </c>
      <c r="H230" s="231">
        <v>7.3491999999999997</v>
      </c>
      <c r="I230" s="231">
        <v>2.7284000000000002</v>
      </c>
      <c r="J230" s="231">
        <v>7.6806000000000001</v>
      </c>
      <c r="K230" s="231">
        <v>2.1791999999999998</v>
      </c>
      <c r="L230" s="231">
        <v>6.5369000000000002</v>
      </c>
      <c r="M230" s="231">
        <v>4.4013</v>
      </c>
      <c r="N230" s="231">
        <v>8.7687000000000008</v>
      </c>
      <c r="O230" s="231">
        <v>8.3363999999999994</v>
      </c>
      <c r="P230" s="231">
        <v>0</v>
      </c>
    </row>
    <row r="231" spans="1:16" ht="15">
      <c r="A231" s="247">
        <v>22</v>
      </c>
      <c r="B231" s="231">
        <v>0</v>
      </c>
      <c r="C231" s="231">
        <v>0</v>
      </c>
      <c r="D231" s="231">
        <v>8.8086000000000002</v>
      </c>
      <c r="E231" s="231">
        <v>2.5085000000000002</v>
      </c>
      <c r="F231" s="231">
        <v>6.9520999999999997</v>
      </c>
      <c r="G231" s="231">
        <v>2.4315000000000002</v>
      </c>
      <c r="H231" s="231">
        <v>7.2737999999999996</v>
      </c>
      <c r="I231" s="231">
        <v>2.7067000000000001</v>
      </c>
      <c r="J231" s="231">
        <v>7.3696999999999999</v>
      </c>
      <c r="K231" s="231">
        <v>2.1762000000000001</v>
      </c>
      <c r="L231" s="231">
        <v>6.4006999999999996</v>
      </c>
      <c r="M231" s="231">
        <v>4.3323999999999998</v>
      </c>
      <c r="N231" s="231">
        <v>8.5030000000000001</v>
      </c>
      <c r="O231" s="231">
        <v>8.0838000000000001</v>
      </c>
      <c r="P231" s="231">
        <v>0</v>
      </c>
    </row>
    <row r="232" spans="1:16" ht="15">
      <c r="A232" s="247">
        <v>23</v>
      </c>
      <c r="B232" s="231">
        <v>0</v>
      </c>
      <c r="C232" s="231">
        <v>0</v>
      </c>
      <c r="D232" s="231">
        <v>8.9951000000000008</v>
      </c>
      <c r="E232" s="231">
        <v>2.5005000000000002</v>
      </c>
      <c r="F232" s="231">
        <v>7.0010000000000003</v>
      </c>
      <c r="G232" s="231">
        <v>2.4114</v>
      </c>
      <c r="H232" s="231">
        <v>7.1982999999999997</v>
      </c>
      <c r="I232" s="231">
        <v>2.6850999999999998</v>
      </c>
      <c r="J232" s="231">
        <v>7.0589000000000004</v>
      </c>
      <c r="K232" s="231">
        <v>2.1732999999999998</v>
      </c>
      <c r="L232" s="231">
        <v>6.2645</v>
      </c>
      <c r="M232" s="231">
        <v>4.2636000000000003</v>
      </c>
      <c r="N232" s="231">
        <v>8.2372999999999994</v>
      </c>
      <c r="O232" s="231">
        <v>7.8311999999999999</v>
      </c>
      <c r="P232" s="231">
        <v>0</v>
      </c>
    </row>
    <row r="233" spans="1:16" ht="15">
      <c r="A233" s="247">
        <v>24</v>
      </c>
      <c r="B233" s="231">
        <v>0</v>
      </c>
      <c r="C233" s="231">
        <v>0</v>
      </c>
      <c r="D233" s="231">
        <v>9.1815999999999995</v>
      </c>
      <c r="E233" s="231">
        <v>2.4925000000000002</v>
      </c>
      <c r="F233" s="231">
        <v>7.05</v>
      </c>
      <c r="G233" s="231">
        <v>2.3913000000000002</v>
      </c>
      <c r="H233" s="231">
        <v>7.1228999999999996</v>
      </c>
      <c r="I233" s="231">
        <v>2.6635</v>
      </c>
      <c r="J233" s="231">
        <v>6.7481</v>
      </c>
      <c r="K233" s="231">
        <v>2.1703000000000001</v>
      </c>
      <c r="L233" s="231">
        <v>6.1283000000000003</v>
      </c>
      <c r="M233" s="231">
        <v>4.1947999999999999</v>
      </c>
      <c r="N233" s="231">
        <v>7.9715999999999996</v>
      </c>
      <c r="O233" s="231">
        <v>7.5785999999999998</v>
      </c>
      <c r="P233" s="231">
        <v>0</v>
      </c>
    </row>
    <row r="234" spans="1:16" ht="15">
      <c r="A234" s="247">
        <v>25</v>
      </c>
      <c r="B234" s="231">
        <v>0</v>
      </c>
      <c r="C234" s="231">
        <v>0</v>
      </c>
      <c r="D234" s="231">
        <v>9.3680000000000003</v>
      </c>
      <c r="E234" s="231">
        <v>2.4845000000000002</v>
      </c>
      <c r="F234" s="231">
        <v>7.0990000000000002</v>
      </c>
      <c r="G234" s="231">
        <v>2.3713000000000002</v>
      </c>
      <c r="H234" s="231">
        <v>7.0473999999999997</v>
      </c>
      <c r="I234" s="231">
        <v>2.6417999999999999</v>
      </c>
      <c r="J234" s="231">
        <v>6.4371999999999998</v>
      </c>
      <c r="K234" s="231">
        <v>2.1674000000000002</v>
      </c>
      <c r="L234" s="231">
        <v>5.9920999999999998</v>
      </c>
      <c r="M234" s="231">
        <v>4.1258999999999997</v>
      </c>
      <c r="N234" s="231">
        <v>7.7058</v>
      </c>
      <c r="O234" s="231">
        <v>7.3259999999999996</v>
      </c>
      <c r="P234" s="231">
        <v>0</v>
      </c>
    </row>
    <row r="235" spans="1:16" ht="15">
      <c r="A235" s="247">
        <v>26</v>
      </c>
      <c r="B235" s="231">
        <v>0</v>
      </c>
      <c r="C235" s="231">
        <v>0</v>
      </c>
      <c r="D235" s="231">
        <v>9.5545000000000009</v>
      </c>
      <c r="E235" s="231">
        <v>2.4765000000000001</v>
      </c>
      <c r="F235" s="231">
        <v>7.1479999999999997</v>
      </c>
      <c r="G235" s="231">
        <v>2.3512</v>
      </c>
      <c r="H235" s="231">
        <v>6.9720000000000004</v>
      </c>
      <c r="I235" s="231">
        <v>2.6202000000000001</v>
      </c>
      <c r="J235" s="231">
        <v>6.1264000000000003</v>
      </c>
      <c r="K235" s="231">
        <v>2.1644000000000001</v>
      </c>
      <c r="L235" s="231">
        <v>5.8559000000000001</v>
      </c>
      <c r="M235" s="231">
        <v>4.0571000000000002</v>
      </c>
      <c r="N235" s="231">
        <v>7.4401000000000002</v>
      </c>
      <c r="O235" s="231">
        <v>7.0732999999999997</v>
      </c>
      <c r="P235" s="231">
        <v>0</v>
      </c>
    </row>
    <row r="236" spans="1:16" ht="15">
      <c r="A236" s="247">
        <v>27</v>
      </c>
      <c r="B236" s="231">
        <v>0</v>
      </c>
      <c r="C236" s="231">
        <v>0</v>
      </c>
      <c r="D236" s="231">
        <v>9.7408999999999999</v>
      </c>
      <c r="E236" s="231">
        <v>2.4685000000000001</v>
      </c>
      <c r="F236" s="231">
        <v>7.1970000000000001</v>
      </c>
      <c r="G236" s="231">
        <v>2.3311000000000002</v>
      </c>
      <c r="H236" s="231">
        <v>6.8964999999999996</v>
      </c>
      <c r="I236" s="231">
        <v>2.5985999999999998</v>
      </c>
      <c r="J236" s="231">
        <v>5.8155999999999999</v>
      </c>
      <c r="K236" s="231">
        <v>2.1615000000000002</v>
      </c>
      <c r="L236" s="231">
        <v>5.7196999999999996</v>
      </c>
      <c r="M236" s="231">
        <v>3.9882</v>
      </c>
      <c r="N236" s="231">
        <v>7.1744000000000003</v>
      </c>
      <c r="O236" s="231">
        <v>6.8207000000000004</v>
      </c>
      <c r="P236" s="231">
        <v>0</v>
      </c>
    </row>
    <row r="237" spans="1:16" ht="15">
      <c r="A237" s="247">
        <v>28</v>
      </c>
      <c r="B237" s="231">
        <v>0</v>
      </c>
      <c r="C237" s="231">
        <v>0</v>
      </c>
      <c r="D237" s="231">
        <v>9.9274000000000004</v>
      </c>
      <c r="E237" s="231">
        <v>2.4605000000000001</v>
      </c>
      <c r="F237" s="231">
        <v>7.2458999999999998</v>
      </c>
      <c r="G237" s="231">
        <v>2.3109999999999999</v>
      </c>
      <c r="H237" s="231">
        <v>6.8211000000000004</v>
      </c>
      <c r="I237" s="231">
        <v>2.5769000000000002</v>
      </c>
      <c r="J237" s="231">
        <v>5.5046999999999997</v>
      </c>
      <c r="K237" s="231">
        <v>2.1585000000000001</v>
      </c>
      <c r="L237" s="231">
        <v>5.5834999999999999</v>
      </c>
      <c r="M237" s="231">
        <v>3.9194</v>
      </c>
      <c r="N237" s="231">
        <v>6.9086999999999996</v>
      </c>
      <c r="O237" s="231">
        <v>6.5681000000000003</v>
      </c>
      <c r="P237" s="231">
        <v>0</v>
      </c>
    </row>
    <row r="238" spans="1:16" ht="15">
      <c r="A238" s="247">
        <v>29</v>
      </c>
      <c r="B238" s="231">
        <v>0</v>
      </c>
      <c r="C238" s="231">
        <v>0</v>
      </c>
      <c r="D238" s="231">
        <v>10.113899999999999</v>
      </c>
      <c r="E238" s="231">
        <v>2.4525000000000001</v>
      </c>
      <c r="F238" s="231">
        <v>7.2949000000000002</v>
      </c>
      <c r="G238" s="231">
        <v>2.2909999999999999</v>
      </c>
      <c r="H238" s="231">
        <v>6.7455999999999996</v>
      </c>
      <c r="I238" s="231">
        <v>2.5552999999999999</v>
      </c>
      <c r="J238" s="231">
        <v>5.1939000000000002</v>
      </c>
      <c r="K238" s="231">
        <v>2.1555</v>
      </c>
      <c r="L238" s="231">
        <v>5.4473000000000003</v>
      </c>
      <c r="M238" s="231">
        <v>3.8504999999999998</v>
      </c>
      <c r="N238" s="231">
        <v>6.6429999999999998</v>
      </c>
      <c r="O238" s="231">
        <v>6.3155000000000001</v>
      </c>
      <c r="P238" s="231">
        <v>0</v>
      </c>
    </row>
    <row r="239" spans="1:16" ht="15">
      <c r="A239" s="247">
        <v>30</v>
      </c>
      <c r="B239" s="231">
        <v>0</v>
      </c>
      <c r="C239" s="231">
        <v>0</v>
      </c>
      <c r="D239" s="231">
        <v>10.3003</v>
      </c>
      <c r="E239" s="231">
        <v>2.4445000000000001</v>
      </c>
      <c r="F239" s="231">
        <v>7.3438999999999997</v>
      </c>
      <c r="G239" s="231">
        <v>2.2709000000000001</v>
      </c>
      <c r="H239" s="231">
        <v>6.6702000000000004</v>
      </c>
      <c r="I239" s="231">
        <v>2.5335999999999999</v>
      </c>
      <c r="J239" s="231">
        <v>4.8830999999999998</v>
      </c>
      <c r="K239" s="231">
        <v>2.1526000000000001</v>
      </c>
      <c r="L239" s="231">
        <v>5.3110999999999997</v>
      </c>
      <c r="M239" s="231">
        <v>3.7816999999999998</v>
      </c>
      <c r="N239" s="231">
        <v>6.3772000000000002</v>
      </c>
      <c r="O239" s="231">
        <v>6.0629</v>
      </c>
      <c r="P239" s="231">
        <v>0</v>
      </c>
    </row>
    <row r="240" spans="1:16" ht="15">
      <c r="A240" s="247">
        <v>31</v>
      </c>
      <c r="B240" s="231">
        <v>0</v>
      </c>
      <c r="C240" s="231">
        <v>0</v>
      </c>
      <c r="D240" s="231">
        <v>10.2159</v>
      </c>
      <c r="E240" s="231">
        <v>2.4279000000000002</v>
      </c>
      <c r="F240" s="231">
        <v>7.2138</v>
      </c>
      <c r="G240" s="231">
        <v>2.2595000000000001</v>
      </c>
      <c r="H240" s="231">
        <v>6.6322000000000001</v>
      </c>
      <c r="I240" s="231">
        <v>2.5112000000000001</v>
      </c>
      <c r="J240" s="231">
        <v>4.9297000000000004</v>
      </c>
      <c r="K240" s="231">
        <v>2.1474000000000002</v>
      </c>
      <c r="L240" s="231">
        <v>5.2534999999999998</v>
      </c>
      <c r="M240" s="231">
        <v>3.7267999999999999</v>
      </c>
      <c r="N240" s="231">
        <v>6.2031000000000001</v>
      </c>
      <c r="O240" s="231">
        <v>5.7767999999999997</v>
      </c>
      <c r="P240" s="231">
        <v>0</v>
      </c>
    </row>
    <row r="241" spans="1:16" ht="15">
      <c r="A241" s="247">
        <v>32</v>
      </c>
      <c r="B241" s="231">
        <v>0</v>
      </c>
      <c r="C241" s="231">
        <v>0</v>
      </c>
      <c r="D241" s="231">
        <v>10.131500000000001</v>
      </c>
      <c r="E241" s="231">
        <v>2.4113000000000002</v>
      </c>
      <c r="F241" s="231">
        <v>7.0838000000000001</v>
      </c>
      <c r="G241" s="231">
        <v>2.2480000000000002</v>
      </c>
      <c r="H241" s="231">
        <v>6.5941999999999998</v>
      </c>
      <c r="I241" s="231">
        <v>2.4887999999999999</v>
      </c>
      <c r="J241" s="231">
        <v>4.9763000000000002</v>
      </c>
      <c r="K241" s="231">
        <v>2.1421999999999999</v>
      </c>
      <c r="L241" s="231">
        <v>5.1959</v>
      </c>
      <c r="M241" s="231">
        <v>3.6720000000000002</v>
      </c>
      <c r="N241" s="231">
        <v>6.0289000000000001</v>
      </c>
      <c r="O241" s="231">
        <v>5.4907000000000004</v>
      </c>
      <c r="P241" s="231">
        <v>0</v>
      </c>
    </row>
    <row r="242" spans="1:16" ht="15">
      <c r="A242" s="247">
        <v>33</v>
      </c>
      <c r="B242" s="231">
        <v>0</v>
      </c>
      <c r="C242" s="231">
        <v>0</v>
      </c>
      <c r="D242" s="231">
        <v>10.0471</v>
      </c>
      <c r="E242" s="231">
        <v>2.3946000000000001</v>
      </c>
      <c r="F242" s="231">
        <v>6.9537000000000004</v>
      </c>
      <c r="G242" s="231">
        <v>2.2366000000000001</v>
      </c>
      <c r="H242" s="231">
        <v>6.5561999999999996</v>
      </c>
      <c r="I242" s="231">
        <v>2.4662999999999999</v>
      </c>
      <c r="J242" s="231">
        <v>5.0228999999999999</v>
      </c>
      <c r="K242" s="231">
        <v>2.137</v>
      </c>
      <c r="L242" s="231">
        <v>5.1383000000000001</v>
      </c>
      <c r="M242" s="231">
        <v>3.6171000000000002</v>
      </c>
      <c r="N242" s="231">
        <v>5.8548</v>
      </c>
      <c r="O242" s="231">
        <v>5.2046000000000001</v>
      </c>
      <c r="P242" s="231">
        <v>0</v>
      </c>
    </row>
    <row r="243" spans="1:16" ht="15">
      <c r="A243" s="247">
        <v>34</v>
      </c>
      <c r="B243" s="231">
        <v>0</v>
      </c>
      <c r="C243" s="231">
        <v>0</v>
      </c>
      <c r="D243" s="231">
        <v>9.9626999999999999</v>
      </c>
      <c r="E243" s="231">
        <v>2.3780000000000001</v>
      </c>
      <c r="F243" s="231">
        <v>6.8235999999999999</v>
      </c>
      <c r="G243" s="231">
        <v>2.2252000000000001</v>
      </c>
      <c r="H243" s="231">
        <v>6.5182000000000002</v>
      </c>
      <c r="I243" s="231">
        <v>2.4439000000000002</v>
      </c>
      <c r="J243" s="231">
        <v>5.0694999999999997</v>
      </c>
      <c r="K243" s="231">
        <v>2.1318000000000001</v>
      </c>
      <c r="L243" s="231">
        <v>5.0807000000000002</v>
      </c>
      <c r="M243" s="231">
        <v>3.5621999999999998</v>
      </c>
      <c r="N243" s="231">
        <v>5.6806000000000001</v>
      </c>
      <c r="O243" s="231">
        <v>4.9184999999999999</v>
      </c>
      <c r="P243" s="231">
        <v>0</v>
      </c>
    </row>
    <row r="244" spans="1:16" ht="15">
      <c r="A244" s="247">
        <v>35</v>
      </c>
      <c r="B244" s="231">
        <v>0</v>
      </c>
      <c r="C244" s="231">
        <v>0</v>
      </c>
      <c r="D244" s="231">
        <v>9.8782999999999994</v>
      </c>
      <c r="E244" s="231">
        <v>2.3614000000000002</v>
      </c>
      <c r="F244" s="231">
        <v>6.6936</v>
      </c>
      <c r="G244" s="231">
        <v>2.2138</v>
      </c>
      <c r="H244" s="231">
        <v>6.4802</v>
      </c>
      <c r="I244" s="231">
        <v>2.4215</v>
      </c>
      <c r="J244" s="231">
        <v>5.1161000000000003</v>
      </c>
      <c r="K244" s="231">
        <v>2.1265999999999998</v>
      </c>
      <c r="L244" s="231">
        <v>5.0232000000000001</v>
      </c>
      <c r="M244" s="231">
        <v>3.5074000000000001</v>
      </c>
      <c r="N244" s="231">
        <v>5.5065</v>
      </c>
      <c r="O244" s="231">
        <v>4.6323999999999996</v>
      </c>
      <c r="P244" s="231">
        <v>0</v>
      </c>
    </row>
    <row r="245" spans="1:16" ht="15">
      <c r="A245" s="247">
        <v>36</v>
      </c>
      <c r="B245" s="231">
        <v>0</v>
      </c>
      <c r="C245" s="231">
        <v>0</v>
      </c>
      <c r="D245" s="231">
        <v>9.7939000000000007</v>
      </c>
      <c r="E245" s="231">
        <v>2.3448000000000002</v>
      </c>
      <c r="F245" s="231">
        <v>6.5635000000000003</v>
      </c>
      <c r="G245" s="231">
        <v>2.2023999999999999</v>
      </c>
      <c r="H245" s="231">
        <v>6.4421999999999997</v>
      </c>
      <c r="I245" s="231">
        <v>2.399</v>
      </c>
      <c r="J245" s="231">
        <v>5.1627999999999998</v>
      </c>
      <c r="K245" s="231">
        <v>2.1214</v>
      </c>
      <c r="L245" s="231">
        <v>4.9656000000000002</v>
      </c>
      <c r="M245" s="231">
        <v>3.4525000000000001</v>
      </c>
      <c r="N245" s="231">
        <v>5.3323</v>
      </c>
      <c r="O245" s="231">
        <v>4.3463000000000003</v>
      </c>
      <c r="P245" s="231">
        <v>0</v>
      </c>
    </row>
    <row r="246" spans="1:16" ht="15">
      <c r="A246" s="247">
        <v>37</v>
      </c>
      <c r="B246" s="231">
        <v>0</v>
      </c>
      <c r="C246" s="231">
        <v>0</v>
      </c>
      <c r="D246" s="231">
        <v>9.7095000000000002</v>
      </c>
      <c r="E246" s="231">
        <v>2.3281999999999998</v>
      </c>
      <c r="F246" s="231">
        <v>6.4333999999999998</v>
      </c>
      <c r="G246" s="231">
        <v>2.1909000000000001</v>
      </c>
      <c r="H246" s="231">
        <v>6.4042000000000003</v>
      </c>
      <c r="I246" s="231">
        <v>2.3765999999999998</v>
      </c>
      <c r="J246" s="231">
        <v>5.2093999999999996</v>
      </c>
      <c r="K246" s="231">
        <v>2.1162000000000001</v>
      </c>
      <c r="L246" s="231">
        <v>4.9080000000000004</v>
      </c>
      <c r="M246" s="231">
        <v>3.3976000000000002</v>
      </c>
      <c r="N246" s="231">
        <v>5.1581999999999999</v>
      </c>
      <c r="O246" s="231">
        <v>4.0602</v>
      </c>
      <c r="P246" s="231">
        <v>0</v>
      </c>
    </row>
    <row r="247" spans="1:16" ht="15">
      <c r="A247" s="247">
        <v>38</v>
      </c>
      <c r="B247" s="231">
        <v>0</v>
      </c>
      <c r="C247" s="231">
        <v>0</v>
      </c>
      <c r="D247" s="231">
        <v>9.6250999999999998</v>
      </c>
      <c r="E247" s="231">
        <v>2.3115999999999999</v>
      </c>
      <c r="F247" s="231">
        <v>6.3033999999999999</v>
      </c>
      <c r="G247" s="231">
        <v>2.1795</v>
      </c>
      <c r="H247" s="231">
        <v>6.3661000000000003</v>
      </c>
      <c r="I247" s="231">
        <v>2.3542000000000001</v>
      </c>
      <c r="J247" s="231">
        <v>5.2560000000000002</v>
      </c>
      <c r="K247" s="231">
        <v>2.1110000000000002</v>
      </c>
      <c r="L247" s="231">
        <v>4.8503999999999996</v>
      </c>
      <c r="M247" s="231">
        <v>3.3428</v>
      </c>
      <c r="N247" s="231">
        <v>4.984</v>
      </c>
      <c r="O247" s="231">
        <v>3.7740999999999998</v>
      </c>
      <c r="P247" s="231">
        <v>0</v>
      </c>
    </row>
    <row r="248" spans="1:16" ht="15">
      <c r="A248" s="247">
        <v>39</v>
      </c>
      <c r="B248" s="231">
        <v>0</v>
      </c>
      <c r="C248" s="231">
        <v>0</v>
      </c>
      <c r="D248" s="231">
        <v>9.5406999999999993</v>
      </c>
      <c r="E248" s="231">
        <v>2.2949000000000002</v>
      </c>
      <c r="F248" s="231">
        <v>6.1733000000000002</v>
      </c>
      <c r="G248" s="231">
        <v>2.1680999999999999</v>
      </c>
      <c r="H248" s="231">
        <v>6.3281000000000001</v>
      </c>
      <c r="I248" s="231">
        <v>2.3317000000000001</v>
      </c>
      <c r="J248" s="231">
        <v>5.3026</v>
      </c>
      <c r="K248" s="231">
        <v>2.1057999999999999</v>
      </c>
      <c r="L248" s="231">
        <v>4.7927999999999997</v>
      </c>
      <c r="M248" s="231">
        <v>3.2879</v>
      </c>
      <c r="N248" s="231">
        <v>4.8098999999999998</v>
      </c>
      <c r="O248" s="231">
        <v>3.488</v>
      </c>
      <c r="P248" s="231">
        <v>0</v>
      </c>
    </row>
    <row r="249" spans="1:16" ht="15">
      <c r="A249" s="247">
        <v>40</v>
      </c>
      <c r="B249" s="231">
        <v>0</v>
      </c>
      <c r="C249" s="231">
        <v>0</v>
      </c>
      <c r="D249" s="231">
        <v>9.4563000000000006</v>
      </c>
      <c r="E249" s="231">
        <v>2.2783000000000002</v>
      </c>
      <c r="F249" s="231">
        <v>6.0431999999999997</v>
      </c>
      <c r="G249" s="231">
        <v>2.1566999999999998</v>
      </c>
      <c r="H249" s="231">
        <v>6.2900999999999998</v>
      </c>
      <c r="I249" s="231">
        <v>2.3092999999999999</v>
      </c>
      <c r="J249" s="231">
        <v>5.3491999999999997</v>
      </c>
      <c r="K249" s="231">
        <v>2.1006</v>
      </c>
      <c r="L249" s="231">
        <v>4.7351999999999999</v>
      </c>
      <c r="M249" s="231">
        <v>3.2330000000000001</v>
      </c>
      <c r="N249" s="231">
        <v>4.6356999999999999</v>
      </c>
      <c r="O249" s="231">
        <v>3.2019000000000002</v>
      </c>
      <c r="P249" s="231">
        <v>0</v>
      </c>
    </row>
    <row r="250" spans="1:16" ht="15">
      <c r="A250" s="247">
        <v>41</v>
      </c>
      <c r="B250" s="231">
        <v>0</v>
      </c>
      <c r="C250" s="231">
        <v>0</v>
      </c>
      <c r="D250" s="231">
        <v>9.3719000000000001</v>
      </c>
      <c r="E250" s="231">
        <v>2.2616999999999998</v>
      </c>
      <c r="F250" s="231">
        <v>5.9131999999999998</v>
      </c>
      <c r="G250" s="231">
        <v>2.1452</v>
      </c>
      <c r="H250" s="231">
        <v>6.2521000000000004</v>
      </c>
      <c r="I250" s="231">
        <v>2.2869000000000002</v>
      </c>
      <c r="J250" s="231">
        <v>5.3958000000000004</v>
      </c>
      <c r="K250" s="231">
        <v>2.0954999999999999</v>
      </c>
      <c r="L250" s="231">
        <v>4.6776999999999997</v>
      </c>
      <c r="M250" s="231">
        <v>3.1781999999999999</v>
      </c>
      <c r="N250" s="231">
        <v>4.4615999999999998</v>
      </c>
      <c r="O250" s="231">
        <v>2.9157999999999999</v>
      </c>
      <c r="P250" s="231">
        <v>0</v>
      </c>
    </row>
    <row r="251" spans="1:16" ht="15">
      <c r="A251" s="247">
        <v>42</v>
      </c>
      <c r="B251" s="231">
        <v>0</v>
      </c>
      <c r="C251" s="231">
        <v>0</v>
      </c>
      <c r="D251" s="231">
        <v>9.2874999999999996</v>
      </c>
      <c r="E251" s="231">
        <v>2.2450999999999999</v>
      </c>
      <c r="F251" s="231">
        <v>5.7831000000000001</v>
      </c>
      <c r="G251" s="231">
        <v>2.1337999999999999</v>
      </c>
      <c r="H251" s="231">
        <v>6.2141000000000002</v>
      </c>
      <c r="I251" s="231">
        <v>2.2644000000000002</v>
      </c>
      <c r="J251" s="231">
        <v>5.4424000000000001</v>
      </c>
      <c r="K251" s="231">
        <v>2.0903</v>
      </c>
      <c r="L251" s="231">
        <v>4.6200999999999999</v>
      </c>
      <c r="M251" s="231">
        <v>3.1233</v>
      </c>
      <c r="N251" s="231">
        <v>4.2873999999999999</v>
      </c>
      <c r="O251" s="231">
        <v>2.6297999999999999</v>
      </c>
      <c r="P251" s="231">
        <v>0</v>
      </c>
    </row>
    <row r="252" spans="1:16" ht="15">
      <c r="A252" s="247">
        <v>43</v>
      </c>
      <c r="B252" s="231">
        <v>0</v>
      </c>
      <c r="C252" s="231">
        <v>0</v>
      </c>
      <c r="D252" s="231">
        <v>8.9062000000000001</v>
      </c>
      <c r="E252" s="231">
        <v>2.2261000000000002</v>
      </c>
      <c r="F252" s="231">
        <v>5.7003000000000004</v>
      </c>
      <c r="G252" s="231">
        <v>2.1196999999999999</v>
      </c>
      <c r="H252" s="231">
        <v>6.2548000000000004</v>
      </c>
      <c r="I252" s="231">
        <v>2.2469000000000001</v>
      </c>
      <c r="J252" s="231">
        <v>5.2878999999999996</v>
      </c>
      <c r="K252" s="231">
        <v>2.0874000000000001</v>
      </c>
      <c r="L252" s="231">
        <v>4.6840999999999999</v>
      </c>
      <c r="M252" s="231">
        <v>3.0987</v>
      </c>
      <c r="N252" s="231">
        <v>4.2081</v>
      </c>
      <c r="O252" s="231">
        <v>2.5973000000000002</v>
      </c>
      <c r="P252" s="231">
        <v>0</v>
      </c>
    </row>
    <row r="253" spans="1:16" ht="15">
      <c r="A253" s="247">
        <v>44</v>
      </c>
      <c r="B253" s="231">
        <v>0</v>
      </c>
      <c r="C253" s="231">
        <v>0</v>
      </c>
      <c r="D253" s="231">
        <v>8.5248000000000008</v>
      </c>
      <c r="E253" s="231">
        <v>2.2071999999999998</v>
      </c>
      <c r="F253" s="231">
        <v>5.6173999999999999</v>
      </c>
      <c r="G253" s="231">
        <v>2.1055999999999999</v>
      </c>
      <c r="H253" s="231">
        <v>6.2953999999999999</v>
      </c>
      <c r="I253" s="231">
        <v>2.2294</v>
      </c>
      <c r="J253" s="231">
        <v>5.1334</v>
      </c>
      <c r="K253" s="231">
        <v>2.0846</v>
      </c>
      <c r="L253" s="231">
        <v>4.7481999999999998</v>
      </c>
      <c r="M253" s="231">
        <v>3.0741000000000001</v>
      </c>
      <c r="N253" s="231">
        <v>4.1288999999999998</v>
      </c>
      <c r="O253" s="231">
        <v>2.5648</v>
      </c>
      <c r="P253" s="231">
        <v>0</v>
      </c>
    </row>
    <row r="254" spans="1:16" ht="15">
      <c r="A254" s="247">
        <v>45</v>
      </c>
      <c r="B254" s="231">
        <v>0</v>
      </c>
      <c r="C254" s="231">
        <v>0</v>
      </c>
      <c r="D254" s="231">
        <v>7.9561000000000002</v>
      </c>
      <c r="E254" s="231">
        <v>2.1379000000000001</v>
      </c>
      <c r="F254" s="231">
        <v>5.4071999999999996</v>
      </c>
      <c r="G254" s="231">
        <v>2.0434000000000001</v>
      </c>
      <c r="H254" s="231">
        <v>5.9301000000000004</v>
      </c>
      <c r="I254" s="231">
        <v>2.161</v>
      </c>
      <c r="J254" s="231">
        <v>4.8643999999999998</v>
      </c>
      <c r="K254" s="231">
        <v>2.0339</v>
      </c>
      <c r="L254" s="231">
        <v>4.4071999999999996</v>
      </c>
      <c r="M254" s="231">
        <v>2.9794</v>
      </c>
      <c r="N254" s="231">
        <v>3.9565000000000001</v>
      </c>
      <c r="O254" s="231">
        <v>2.4741</v>
      </c>
      <c r="P254" s="231">
        <v>0</v>
      </c>
    </row>
    <row r="255" spans="1:16" ht="15">
      <c r="A255" s="247">
        <v>46</v>
      </c>
      <c r="B255" s="231">
        <v>0</v>
      </c>
      <c r="C255" s="231">
        <v>0</v>
      </c>
      <c r="D255" s="231">
        <v>7.5834999999999999</v>
      </c>
      <c r="E255" s="231">
        <v>2.1194000000000002</v>
      </c>
      <c r="F255" s="231">
        <v>5.3262999999999998</v>
      </c>
      <c r="G255" s="231">
        <v>2.0295999999999998</v>
      </c>
      <c r="H255" s="231">
        <v>5.8830999999999998</v>
      </c>
      <c r="I255" s="231">
        <v>2.1438000000000001</v>
      </c>
      <c r="J255" s="231">
        <v>4.7134999999999998</v>
      </c>
      <c r="K255" s="231">
        <v>2.0312000000000001</v>
      </c>
      <c r="L255" s="231">
        <v>4.3715999999999999</v>
      </c>
      <c r="M255" s="231">
        <v>2.9552999999999998</v>
      </c>
      <c r="N255" s="231">
        <v>3.879</v>
      </c>
      <c r="O255" s="231">
        <v>2.4424000000000001</v>
      </c>
      <c r="P255" s="231">
        <v>0</v>
      </c>
    </row>
    <row r="256" spans="1:16" ht="15">
      <c r="A256" s="247">
        <v>47</v>
      </c>
      <c r="B256" s="231">
        <v>0</v>
      </c>
      <c r="C256" s="231">
        <v>0</v>
      </c>
      <c r="D256" s="231">
        <v>7.2108999999999996</v>
      </c>
      <c r="E256" s="231">
        <v>2.1009000000000002</v>
      </c>
      <c r="F256" s="231">
        <v>5.2453000000000003</v>
      </c>
      <c r="G256" s="231">
        <v>2.0158</v>
      </c>
      <c r="H256" s="231">
        <v>5.8361000000000001</v>
      </c>
      <c r="I256" s="231">
        <v>2.1267</v>
      </c>
      <c r="J256" s="231">
        <v>4.5625</v>
      </c>
      <c r="K256" s="231">
        <v>2.0284</v>
      </c>
      <c r="L256" s="231">
        <v>4.3361000000000001</v>
      </c>
      <c r="M256" s="231">
        <v>2.9312999999999998</v>
      </c>
      <c r="N256" s="231">
        <v>3.8016000000000001</v>
      </c>
      <c r="O256" s="231">
        <v>2.4106999999999998</v>
      </c>
      <c r="P256" s="231">
        <v>0</v>
      </c>
    </row>
    <row r="257" spans="1:16" ht="15">
      <c r="A257" s="247">
        <v>48</v>
      </c>
      <c r="B257" s="231">
        <v>0</v>
      </c>
      <c r="C257" s="231">
        <v>0</v>
      </c>
      <c r="D257" s="231">
        <v>6.8383000000000003</v>
      </c>
      <c r="E257" s="231">
        <v>2.0823999999999998</v>
      </c>
      <c r="F257" s="231">
        <v>5.1642999999999999</v>
      </c>
      <c r="G257" s="231">
        <v>2.0019999999999998</v>
      </c>
      <c r="H257" s="231">
        <v>5.7891000000000004</v>
      </c>
      <c r="I257" s="231">
        <v>2.1095000000000002</v>
      </c>
      <c r="J257" s="231">
        <v>4.4116</v>
      </c>
      <c r="K257" s="231">
        <v>2.0255999999999998</v>
      </c>
      <c r="L257" s="231">
        <v>4.3005000000000004</v>
      </c>
      <c r="M257" s="231">
        <v>2.9073000000000002</v>
      </c>
      <c r="N257" s="231">
        <v>3.7242000000000002</v>
      </c>
      <c r="O257" s="231">
        <v>2.379</v>
      </c>
      <c r="P257" s="231">
        <v>0</v>
      </c>
    </row>
    <row r="258" spans="1:16" ht="15">
      <c r="A258" s="247">
        <v>49</v>
      </c>
      <c r="B258" s="231">
        <v>0</v>
      </c>
      <c r="C258" s="231">
        <v>0</v>
      </c>
      <c r="D258" s="231">
        <v>6.4657</v>
      </c>
      <c r="E258" s="231">
        <v>2.0638000000000001</v>
      </c>
      <c r="F258" s="231">
        <v>5.0834000000000001</v>
      </c>
      <c r="G258" s="231">
        <v>1.9882</v>
      </c>
      <c r="H258" s="231">
        <v>5.742</v>
      </c>
      <c r="I258" s="231">
        <v>2.0924</v>
      </c>
      <c r="J258" s="231">
        <v>4.2606999999999999</v>
      </c>
      <c r="K258" s="231">
        <v>2.0228999999999999</v>
      </c>
      <c r="L258" s="231">
        <v>4.2649999999999997</v>
      </c>
      <c r="M258" s="231">
        <v>2.8832</v>
      </c>
      <c r="N258" s="231">
        <v>3.6467000000000001</v>
      </c>
      <c r="O258" s="231">
        <v>2.3473000000000002</v>
      </c>
      <c r="P258" s="231">
        <v>0</v>
      </c>
    </row>
    <row r="259" spans="1:16" ht="15">
      <c r="A259" s="247">
        <v>50</v>
      </c>
      <c r="B259" s="231">
        <v>0</v>
      </c>
      <c r="C259" s="231">
        <v>0</v>
      </c>
      <c r="D259" s="231">
        <v>6.0930999999999997</v>
      </c>
      <c r="E259" s="231">
        <v>2.0453000000000001</v>
      </c>
      <c r="F259" s="231">
        <v>5.0023999999999997</v>
      </c>
      <c r="G259" s="231">
        <v>1.9743999999999999</v>
      </c>
      <c r="H259" s="231">
        <v>5.6950000000000003</v>
      </c>
      <c r="I259" s="231">
        <v>2.0752999999999999</v>
      </c>
      <c r="J259" s="231">
        <v>4.1097000000000001</v>
      </c>
      <c r="K259" s="231">
        <v>2.0200999999999998</v>
      </c>
      <c r="L259" s="231">
        <v>4.2294</v>
      </c>
      <c r="M259" s="231">
        <v>2.8592</v>
      </c>
      <c r="N259" s="231">
        <v>3.5693000000000001</v>
      </c>
      <c r="O259" s="231">
        <v>2.3155999999999999</v>
      </c>
      <c r="P259" s="231">
        <v>0</v>
      </c>
    </row>
    <row r="260" spans="1:16" ht="15">
      <c r="A260" s="247">
        <v>51</v>
      </c>
      <c r="B260" s="231">
        <v>0</v>
      </c>
      <c r="C260" s="231">
        <v>0</v>
      </c>
      <c r="D260" s="231">
        <v>5.7203999999999997</v>
      </c>
      <c r="E260" s="231">
        <v>2.0268000000000002</v>
      </c>
      <c r="F260" s="231">
        <v>4.9214000000000002</v>
      </c>
      <c r="G260" s="231">
        <v>1.9605999999999999</v>
      </c>
      <c r="H260" s="231">
        <v>5.6479999999999997</v>
      </c>
      <c r="I260" s="231">
        <v>2.0581</v>
      </c>
      <c r="J260" s="231">
        <v>3.9588000000000001</v>
      </c>
      <c r="K260" s="231">
        <v>2.0173999999999999</v>
      </c>
      <c r="L260" s="231">
        <v>4.1939000000000002</v>
      </c>
      <c r="M260" s="231">
        <v>2.8351999999999999</v>
      </c>
      <c r="N260" s="231">
        <v>3.4918999999999998</v>
      </c>
      <c r="O260" s="231">
        <v>2.2839</v>
      </c>
      <c r="P260" s="231">
        <v>0</v>
      </c>
    </row>
    <row r="261" spans="1:16" ht="15">
      <c r="A261" s="247">
        <v>52</v>
      </c>
      <c r="B261" s="231">
        <v>0</v>
      </c>
      <c r="C261" s="231">
        <v>0</v>
      </c>
      <c r="D261" s="231">
        <v>5.3478000000000003</v>
      </c>
      <c r="E261" s="231">
        <v>2.0083000000000002</v>
      </c>
      <c r="F261" s="231">
        <v>4.8404999999999996</v>
      </c>
      <c r="G261" s="231">
        <v>1.9468000000000001</v>
      </c>
      <c r="H261" s="231">
        <v>5.601</v>
      </c>
      <c r="I261" s="231">
        <v>2.0409999999999999</v>
      </c>
      <c r="J261" s="231">
        <v>3.8077999999999999</v>
      </c>
      <c r="K261" s="231">
        <v>2.0146000000000002</v>
      </c>
      <c r="L261" s="231">
        <v>4.1582999999999997</v>
      </c>
      <c r="M261" s="231">
        <v>2.8111999999999999</v>
      </c>
      <c r="N261" s="231">
        <v>3.4144000000000001</v>
      </c>
      <c r="O261" s="231">
        <v>2.2522000000000002</v>
      </c>
      <c r="P261" s="231">
        <v>0</v>
      </c>
    </row>
    <row r="262" spans="1:16" ht="15">
      <c r="A262" s="247">
        <v>53</v>
      </c>
      <c r="B262" s="231">
        <v>0</v>
      </c>
      <c r="C262" s="231">
        <v>0</v>
      </c>
      <c r="D262" s="231">
        <v>4.9752000000000001</v>
      </c>
      <c r="E262" s="231">
        <v>1.9898</v>
      </c>
      <c r="F262" s="231">
        <v>4.7595000000000001</v>
      </c>
      <c r="G262" s="231">
        <v>1.9331</v>
      </c>
      <c r="H262" s="231">
        <v>5.5538999999999996</v>
      </c>
      <c r="I262" s="231">
        <v>2.0238999999999998</v>
      </c>
      <c r="J262" s="231">
        <v>3.6568999999999998</v>
      </c>
      <c r="K262" s="231">
        <v>2.0118</v>
      </c>
      <c r="L262" s="231">
        <v>4.1227999999999998</v>
      </c>
      <c r="M262" s="231">
        <v>2.7871000000000001</v>
      </c>
      <c r="N262" s="231">
        <v>3.3370000000000002</v>
      </c>
      <c r="O262" s="231">
        <v>2.2204000000000002</v>
      </c>
      <c r="P262" s="231">
        <v>0</v>
      </c>
    </row>
    <row r="263" spans="1:16" ht="15">
      <c r="A263" s="247">
        <v>54</v>
      </c>
      <c r="B263" s="231">
        <v>0</v>
      </c>
      <c r="C263" s="231">
        <v>0</v>
      </c>
      <c r="D263" s="231">
        <v>4.6025999999999998</v>
      </c>
      <c r="E263" s="231">
        <v>1.9713000000000001</v>
      </c>
      <c r="F263" s="231">
        <v>4.6784999999999997</v>
      </c>
      <c r="G263" s="231">
        <v>1.9193</v>
      </c>
      <c r="H263" s="231">
        <v>5.5068999999999999</v>
      </c>
      <c r="I263" s="231">
        <v>2.0066999999999999</v>
      </c>
      <c r="J263" s="231">
        <v>3.5059999999999998</v>
      </c>
      <c r="K263" s="231">
        <v>2.0091000000000001</v>
      </c>
      <c r="L263" s="231">
        <v>4.0872999999999999</v>
      </c>
      <c r="M263" s="231">
        <v>2.7631000000000001</v>
      </c>
      <c r="N263" s="231">
        <v>3.2595999999999998</v>
      </c>
      <c r="O263" s="231">
        <v>2.1886999999999999</v>
      </c>
      <c r="P263" s="231">
        <v>0</v>
      </c>
    </row>
    <row r="264" spans="1:16" ht="15">
      <c r="A264" s="247">
        <v>55</v>
      </c>
      <c r="B264" s="231">
        <v>0</v>
      </c>
      <c r="C264" s="231">
        <v>0</v>
      </c>
      <c r="D264" s="231">
        <v>4.5189000000000004</v>
      </c>
      <c r="E264" s="231">
        <v>1.9354</v>
      </c>
      <c r="F264" s="231">
        <v>4.6196000000000002</v>
      </c>
      <c r="G264" s="231">
        <v>1.8871</v>
      </c>
      <c r="H264" s="231">
        <v>5.38</v>
      </c>
      <c r="I264" s="231">
        <v>1.9685999999999999</v>
      </c>
      <c r="J264" s="231">
        <v>3.4260000000000002</v>
      </c>
      <c r="K264" s="231">
        <v>1.9734</v>
      </c>
      <c r="L264" s="231">
        <v>4.0648999999999997</v>
      </c>
      <c r="M264" s="231">
        <v>2.7075999999999998</v>
      </c>
      <c r="N264" s="231">
        <v>3.2067000000000001</v>
      </c>
      <c r="O264" s="231">
        <v>2.1496</v>
      </c>
      <c r="P264" s="231">
        <v>0</v>
      </c>
    </row>
    <row r="265" spans="1:16" ht="15">
      <c r="A265" s="247">
        <v>56</v>
      </c>
      <c r="B265" s="231">
        <v>0</v>
      </c>
      <c r="C265" s="231">
        <v>0</v>
      </c>
      <c r="D265" s="231">
        <v>4.4351000000000003</v>
      </c>
      <c r="E265" s="231">
        <v>1.8995</v>
      </c>
      <c r="F265" s="231">
        <v>4.5608000000000004</v>
      </c>
      <c r="G265" s="231">
        <v>1.8549</v>
      </c>
      <c r="H265" s="231">
        <v>5.2530000000000001</v>
      </c>
      <c r="I265" s="231">
        <v>1.9303999999999999</v>
      </c>
      <c r="J265" s="231">
        <v>3.3460999999999999</v>
      </c>
      <c r="K265" s="231">
        <v>1.9376</v>
      </c>
      <c r="L265" s="231">
        <v>4.0425000000000004</v>
      </c>
      <c r="M265" s="231">
        <v>2.6520999999999999</v>
      </c>
      <c r="N265" s="231">
        <v>3.1539000000000001</v>
      </c>
      <c r="O265" s="231">
        <v>2.1105999999999998</v>
      </c>
      <c r="P265" s="231">
        <v>0</v>
      </c>
    </row>
    <row r="266" spans="1:16" ht="15">
      <c r="A266" s="247">
        <v>57</v>
      </c>
      <c r="B266" s="231">
        <v>0</v>
      </c>
      <c r="C266" s="231">
        <v>0</v>
      </c>
      <c r="D266" s="231">
        <v>4.3513999999999999</v>
      </c>
      <c r="E266" s="231">
        <v>1.8636999999999999</v>
      </c>
      <c r="F266" s="231">
        <v>4.5019</v>
      </c>
      <c r="G266" s="231">
        <v>1.8227</v>
      </c>
      <c r="H266" s="231">
        <v>5.1260000000000003</v>
      </c>
      <c r="I266" s="231">
        <v>1.8922000000000001</v>
      </c>
      <c r="J266" s="231">
        <v>3.2662</v>
      </c>
      <c r="K266" s="231">
        <v>1.9018999999999999</v>
      </c>
      <c r="L266" s="231">
        <v>4.0201000000000002</v>
      </c>
      <c r="M266" s="231">
        <v>2.5966</v>
      </c>
      <c r="N266" s="231">
        <v>3.1011000000000002</v>
      </c>
      <c r="O266" s="231">
        <v>2.0714999999999999</v>
      </c>
      <c r="P266" s="231">
        <v>0</v>
      </c>
    </row>
    <row r="267" spans="1:16" ht="15">
      <c r="A267" s="247">
        <v>58</v>
      </c>
      <c r="B267" s="231">
        <v>0</v>
      </c>
      <c r="C267" s="231">
        <v>0</v>
      </c>
      <c r="D267" s="231">
        <v>4.2676999999999996</v>
      </c>
      <c r="E267" s="231">
        <v>1.8278000000000001</v>
      </c>
      <c r="F267" s="231">
        <v>4.4429999999999996</v>
      </c>
      <c r="G267" s="231">
        <v>1.7905</v>
      </c>
      <c r="H267" s="231">
        <v>4.9991000000000003</v>
      </c>
      <c r="I267" s="231">
        <v>1.8541000000000001</v>
      </c>
      <c r="J267" s="231">
        <v>3.1863000000000001</v>
      </c>
      <c r="K267" s="231">
        <v>1.8661000000000001</v>
      </c>
      <c r="L267" s="231">
        <v>3.9977</v>
      </c>
      <c r="M267" s="231">
        <v>2.5411000000000001</v>
      </c>
      <c r="N267" s="231">
        <v>3.0482</v>
      </c>
      <c r="O267" s="231">
        <v>2.0324</v>
      </c>
      <c r="P267" s="231">
        <v>0</v>
      </c>
    </row>
    <row r="268" spans="1:16" ht="15">
      <c r="A268" s="247">
        <v>59</v>
      </c>
      <c r="B268" s="231">
        <v>0</v>
      </c>
      <c r="C268" s="231">
        <v>0</v>
      </c>
      <c r="D268" s="231">
        <v>4.1840000000000002</v>
      </c>
      <c r="E268" s="231">
        <v>1.792</v>
      </c>
      <c r="F268" s="231">
        <v>4.3841000000000001</v>
      </c>
      <c r="G268" s="231">
        <v>1.7584</v>
      </c>
      <c r="H268" s="231">
        <v>4.8720999999999997</v>
      </c>
      <c r="I268" s="231">
        <v>1.8159000000000001</v>
      </c>
      <c r="J268" s="231">
        <v>3.1063999999999998</v>
      </c>
      <c r="K268" s="231">
        <v>1.8304</v>
      </c>
      <c r="L268" s="231">
        <v>3.9752999999999998</v>
      </c>
      <c r="M268" s="231">
        <v>2.4855999999999998</v>
      </c>
      <c r="N268" s="231">
        <v>2.9954000000000001</v>
      </c>
      <c r="O268" s="231">
        <v>1.9933000000000001</v>
      </c>
      <c r="P268" s="231">
        <v>0</v>
      </c>
    </row>
    <row r="269" spans="1:16" ht="15">
      <c r="A269" s="247">
        <v>60</v>
      </c>
      <c r="B269" s="231">
        <v>0</v>
      </c>
      <c r="C269" s="231">
        <v>0</v>
      </c>
      <c r="D269" s="231">
        <v>4.1002000000000001</v>
      </c>
      <c r="E269" s="231">
        <v>1.7561</v>
      </c>
      <c r="F269" s="231">
        <v>4.3251999999999997</v>
      </c>
      <c r="G269" s="231">
        <v>1.7262</v>
      </c>
      <c r="H269" s="231">
        <v>4.7451999999999996</v>
      </c>
      <c r="I269" s="231">
        <v>1.7778</v>
      </c>
      <c r="J269" s="231">
        <v>3.0265</v>
      </c>
      <c r="K269" s="231">
        <v>1.7947</v>
      </c>
      <c r="L269" s="231">
        <v>3.9529000000000001</v>
      </c>
      <c r="M269" s="231">
        <v>2.4300999999999999</v>
      </c>
      <c r="N269" s="231">
        <v>2.9426000000000001</v>
      </c>
      <c r="O269" s="231">
        <v>1.9542999999999999</v>
      </c>
      <c r="P269" s="231">
        <v>0</v>
      </c>
    </row>
    <row r="270" spans="1:16">
      <c r="A270" s="257"/>
    </row>
    <row r="271" spans="1:16">
      <c r="A271" s="73" t="e">
        <v>#N/A</v>
      </c>
    </row>
    <row r="272" spans="1:16" s="256"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31.6494</v>
      </c>
      <c r="E276" s="231">
        <v>8.1105999999999998</v>
      </c>
      <c r="F276" s="231">
        <v>32.5535</v>
      </c>
      <c r="G276" s="231">
        <v>8.0853000000000002</v>
      </c>
      <c r="H276" s="231">
        <v>34.895899999999997</v>
      </c>
      <c r="I276" s="231">
        <v>8.4565999999999999</v>
      </c>
      <c r="J276" s="231">
        <v>26.932400000000001</v>
      </c>
      <c r="K276" s="231">
        <v>9.7186000000000003</v>
      </c>
      <c r="L276" s="231">
        <v>30.477399999999999</v>
      </c>
      <c r="M276" s="231">
        <v>8.8140000000000001</v>
      </c>
      <c r="N276" s="231">
        <v>0</v>
      </c>
      <c r="O276" s="231">
        <v>0</v>
      </c>
      <c r="P276" s="231">
        <v>0</v>
      </c>
    </row>
    <row r="277" spans="1:16" ht="15">
      <c r="A277" s="247">
        <v>1</v>
      </c>
      <c r="B277" s="231">
        <v>0</v>
      </c>
      <c r="C277" s="231">
        <v>0</v>
      </c>
      <c r="D277" s="231">
        <v>28.1328</v>
      </c>
      <c r="E277" s="231">
        <v>7.2093999999999996</v>
      </c>
      <c r="F277" s="231">
        <v>28.936499999999999</v>
      </c>
      <c r="G277" s="231">
        <v>7.1868999999999996</v>
      </c>
      <c r="H277" s="231">
        <v>31.018599999999999</v>
      </c>
      <c r="I277" s="231">
        <v>7.5170000000000003</v>
      </c>
      <c r="J277" s="231">
        <v>23.939900000000002</v>
      </c>
      <c r="K277" s="231">
        <v>8.6387999999999998</v>
      </c>
      <c r="L277" s="231">
        <v>27.091000000000001</v>
      </c>
      <c r="M277" s="231">
        <v>7.8346999999999998</v>
      </c>
      <c r="N277" s="231">
        <v>0</v>
      </c>
      <c r="O277" s="231">
        <v>0</v>
      </c>
      <c r="P277" s="231">
        <v>0</v>
      </c>
    </row>
    <row r="278" spans="1:16" ht="15">
      <c r="A278" s="247">
        <v>2</v>
      </c>
      <c r="B278" s="231">
        <v>0</v>
      </c>
      <c r="C278" s="231">
        <v>0</v>
      </c>
      <c r="D278" s="231">
        <v>24.616199999999999</v>
      </c>
      <c r="E278" s="231">
        <v>6.3082000000000003</v>
      </c>
      <c r="F278" s="231">
        <v>25.319400000000002</v>
      </c>
      <c r="G278" s="231">
        <v>6.2885999999999997</v>
      </c>
      <c r="H278" s="231">
        <v>27.141300000000001</v>
      </c>
      <c r="I278" s="231">
        <v>6.5773999999999999</v>
      </c>
      <c r="J278" s="231">
        <v>20.947399999999998</v>
      </c>
      <c r="K278" s="231">
        <v>7.5589000000000004</v>
      </c>
      <c r="L278" s="231">
        <v>23.704599999999999</v>
      </c>
      <c r="M278" s="231">
        <v>6.8554000000000004</v>
      </c>
      <c r="N278" s="231">
        <v>0</v>
      </c>
      <c r="O278" s="231">
        <v>0</v>
      </c>
      <c r="P278" s="231">
        <v>0</v>
      </c>
    </row>
    <row r="279" spans="1:16" ht="15">
      <c r="A279" s="247">
        <v>3</v>
      </c>
      <c r="B279" s="231">
        <v>0</v>
      </c>
      <c r="C279" s="231">
        <v>0</v>
      </c>
      <c r="D279" s="231">
        <v>21.099599999999999</v>
      </c>
      <c r="E279" s="231">
        <v>5.4070999999999998</v>
      </c>
      <c r="F279" s="231">
        <v>21.702300000000001</v>
      </c>
      <c r="G279" s="231">
        <v>5.3902000000000001</v>
      </c>
      <c r="H279" s="231">
        <v>23.263999999999999</v>
      </c>
      <c r="I279" s="231">
        <v>5.6378000000000004</v>
      </c>
      <c r="J279" s="231">
        <v>17.954899999999999</v>
      </c>
      <c r="K279" s="231">
        <v>6.4790999999999999</v>
      </c>
      <c r="L279" s="231">
        <v>20.318200000000001</v>
      </c>
      <c r="M279" s="231">
        <v>5.8760000000000003</v>
      </c>
      <c r="N279" s="231">
        <v>0</v>
      </c>
      <c r="O279" s="231">
        <v>0</v>
      </c>
      <c r="P279" s="231">
        <v>0</v>
      </c>
    </row>
    <row r="280" spans="1:16" ht="15">
      <c r="A280" s="247">
        <v>4</v>
      </c>
      <c r="B280" s="231">
        <v>0</v>
      </c>
      <c r="C280" s="231">
        <v>0</v>
      </c>
      <c r="D280" s="231">
        <v>17.582999999999998</v>
      </c>
      <c r="E280" s="231">
        <v>4.5058999999999996</v>
      </c>
      <c r="F280" s="231">
        <v>18.0853</v>
      </c>
      <c r="G280" s="231">
        <v>4.4917999999999996</v>
      </c>
      <c r="H280" s="231">
        <v>19.386600000000001</v>
      </c>
      <c r="I280" s="231">
        <v>4.6981000000000002</v>
      </c>
      <c r="J280" s="231">
        <v>14.962400000000001</v>
      </c>
      <c r="K280" s="231">
        <v>5.3992000000000004</v>
      </c>
      <c r="L280" s="231">
        <v>16.931899999999999</v>
      </c>
      <c r="M280" s="231">
        <v>4.8967000000000001</v>
      </c>
      <c r="N280" s="231">
        <v>0</v>
      </c>
      <c r="O280" s="231">
        <v>0</v>
      </c>
      <c r="P280" s="231">
        <v>0</v>
      </c>
    </row>
    <row r="281" spans="1:16" ht="15">
      <c r="A281" s="247">
        <v>5</v>
      </c>
      <c r="B281" s="231">
        <v>0</v>
      </c>
      <c r="C281" s="231">
        <v>0</v>
      </c>
      <c r="D281" s="231">
        <v>14.0664</v>
      </c>
      <c r="E281" s="231">
        <v>3.6046999999999998</v>
      </c>
      <c r="F281" s="231">
        <v>14.4682</v>
      </c>
      <c r="G281" s="231">
        <v>3.5935000000000001</v>
      </c>
      <c r="H281" s="231">
        <v>15.5093</v>
      </c>
      <c r="I281" s="231">
        <v>3.7585000000000002</v>
      </c>
      <c r="J281" s="231">
        <v>11.97</v>
      </c>
      <c r="K281" s="231">
        <v>4.3193999999999999</v>
      </c>
      <c r="L281" s="231">
        <v>13.545500000000001</v>
      </c>
      <c r="M281" s="231">
        <v>3.9174000000000002</v>
      </c>
      <c r="N281" s="231">
        <v>0</v>
      </c>
      <c r="O281" s="231">
        <v>0</v>
      </c>
      <c r="P281" s="231">
        <v>0</v>
      </c>
    </row>
    <row r="282" spans="1:16" ht="15">
      <c r="A282" s="247">
        <v>6</v>
      </c>
      <c r="B282" s="231">
        <v>0</v>
      </c>
      <c r="C282" s="231">
        <v>0</v>
      </c>
      <c r="D282" s="231">
        <v>10.549799999999999</v>
      </c>
      <c r="E282" s="231">
        <v>2.7035</v>
      </c>
      <c r="F282" s="231">
        <v>10.8512</v>
      </c>
      <c r="G282" s="231">
        <v>2.6951000000000001</v>
      </c>
      <c r="H282" s="231">
        <v>11.632</v>
      </c>
      <c r="I282" s="231">
        <v>2.8189000000000002</v>
      </c>
      <c r="J282" s="231">
        <v>8.9774999999999991</v>
      </c>
      <c r="K282" s="231">
        <v>3.2395</v>
      </c>
      <c r="L282" s="231">
        <v>10.1591</v>
      </c>
      <c r="M282" s="231">
        <v>2.9380000000000002</v>
      </c>
      <c r="N282" s="231">
        <v>0</v>
      </c>
      <c r="O282" s="231">
        <v>0</v>
      </c>
      <c r="P282" s="231">
        <v>0</v>
      </c>
    </row>
    <row r="283" spans="1:16" ht="15">
      <c r="A283" s="247">
        <v>7</v>
      </c>
      <c r="B283" s="231">
        <v>0</v>
      </c>
      <c r="C283" s="231">
        <v>0</v>
      </c>
      <c r="D283" s="231">
        <v>10.1684</v>
      </c>
      <c r="E283" s="231">
        <v>2.6284000000000001</v>
      </c>
      <c r="F283" s="231">
        <v>10.3291</v>
      </c>
      <c r="G283" s="231">
        <v>2.6202000000000001</v>
      </c>
      <c r="H283" s="231">
        <v>11.1554</v>
      </c>
      <c r="I283" s="231">
        <v>2.7679</v>
      </c>
      <c r="J283" s="231">
        <v>8.8404000000000007</v>
      </c>
      <c r="K283" s="231">
        <v>3.1496</v>
      </c>
      <c r="L283" s="231">
        <v>9.8132999999999999</v>
      </c>
      <c r="M283" s="231">
        <v>2.8744000000000001</v>
      </c>
      <c r="N283" s="231">
        <v>0</v>
      </c>
      <c r="O283" s="231">
        <v>0</v>
      </c>
      <c r="P283" s="231">
        <v>0</v>
      </c>
    </row>
    <row r="284" spans="1:16" ht="15">
      <c r="A284" s="247">
        <v>8</v>
      </c>
      <c r="B284" s="231">
        <v>0</v>
      </c>
      <c r="C284" s="231">
        <v>0</v>
      </c>
      <c r="D284" s="231">
        <v>9.7871000000000006</v>
      </c>
      <c r="E284" s="231">
        <v>2.5533000000000001</v>
      </c>
      <c r="F284" s="231">
        <v>9.8071000000000002</v>
      </c>
      <c r="G284" s="231">
        <v>2.5453999999999999</v>
      </c>
      <c r="H284" s="231">
        <v>10.678900000000001</v>
      </c>
      <c r="I284" s="231">
        <v>2.7170000000000001</v>
      </c>
      <c r="J284" s="231">
        <v>8.7033000000000005</v>
      </c>
      <c r="K284" s="231">
        <v>3.0596000000000001</v>
      </c>
      <c r="L284" s="231">
        <v>9.4675999999999991</v>
      </c>
      <c r="M284" s="231">
        <v>2.8107000000000002</v>
      </c>
      <c r="N284" s="231">
        <v>0</v>
      </c>
      <c r="O284" s="231">
        <v>0</v>
      </c>
      <c r="P284" s="231">
        <v>0</v>
      </c>
    </row>
    <row r="285" spans="1:16" ht="15">
      <c r="A285" s="247">
        <v>9</v>
      </c>
      <c r="B285" s="231">
        <v>0</v>
      </c>
      <c r="C285" s="231">
        <v>0</v>
      </c>
      <c r="D285" s="231">
        <v>9.4056999999999995</v>
      </c>
      <c r="E285" s="231">
        <v>2.4782000000000002</v>
      </c>
      <c r="F285" s="231">
        <v>9.2850000000000001</v>
      </c>
      <c r="G285" s="231">
        <v>2.4704999999999999</v>
      </c>
      <c r="H285" s="231">
        <v>10.202400000000001</v>
      </c>
      <c r="I285" s="231">
        <v>2.6661000000000001</v>
      </c>
      <c r="J285" s="231">
        <v>8.5663</v>
      </c>
      <c r="K285" s="231">
        <v>2.9695999999999998</v>
      </c>
      <c r="L285" s="231">
        <v>9.1218000000000004</v>
      </c>
      <c r="M285" s="231">
        <v>2.7469999999999999</v>
      </c>
      <c r="N285" s="231">
        <v>0</v>
      </c>
      <c r="O285" s="231">
        <v>0</v>
      </c>
      <c r="P285" s="231">
        <v>0</v>
      </c>
    </row>
    <row r="286" spans="1:16" ht="15">
      <c r="A286" s="247">
        <v>10</v>
      </c>
      <c r="B286" s="231">
        <v>0</v>
      </c>
      <c r="C286" s="231">
        <v>0</v>
      </c>
      <c r="D286" s="231">
        <v>9.0244</v>
      </c>
      <c r="E286" s="231">
        <v>2.4030999999999998</v>
      </c>
      <c r="F286" s="231">
        <v>8.7629999999999999</v>
      </c>
      <c r="G286" s="231">
        <v>2.3956</v>
      </c>
      <c r="H286" s="231">
        <v>9.7257999999999996</v>
      </c>
      <c r="I286" s="231">
        <v>2.6152000000000002</v>
      </c>
      <c r="J286" s="231">
        <v>8.4291999999999998</v>
      </c>
      <c r="K286" s="231">
        <v>2.8795999999999999</v>
      </c>
      <c r="L286" s="231">
        <v>8.7759999999999998</v>
      </c>
      <c r="M286" s="231">
        <v>2.6833999999999998</v>
      </c>
      <c r="N286" s="231">
        <v>0</v>
      </c>
      <c r="O286" s="231">
        <v>0</v>
      </c>
      <c r="P286" s="231">
        <v>0</v>
      </c>
    </row>
    <row r="287" spans="1:16" ht="15">
      <c r="A287" s="247">
        <v>11</v>
      </c>
      <c r="B287" s="231">
        <v>0</v>
      </c>
      <c r="C287" s="231">
        <v>0</v>
      </c>
      <c r="D287" s="231">
        <v>8.6430000000000007</v>
      </c>
      <c r="E287" s="231">
        <v>2.3279999999999998</v>
      </c>
      <c r="F287" s="231">
        <v>8.2409999999999997</v>
      </c>
      <c r="G287" s="231">
        <v>2.3208000000000002</v>
      </c>
      <c r="H287" s="231">
        <v>9.2492999999999999</v>
      </c>
      <c r="I287" s="231">
        <v>2.5642</v>
      </c>
      <c r="J287" s="231">
        <v>8.2920999999999996</v>
      </c>
      <c r="K287" s="231">
        <v>2.7896000000000001</v>
      </c>
      <c r="L287" s="231">
        <v>8.4303000000000008</v>
      </c>
      <c r="M287" s="231">
        <v>2.6196999999999999</v>
      </c>
      <c r="N287" s="231">
        <v>0</v>
      </c>
      <c r="O287" s="231">
        <v>0</v>
      </c>
      <c r="P287" s="231">
        <v>0</v>
      </c>
    </row>
    <row r="288" spans="1:16" ht="15">
      <c r="A288" s="247">
        <v>12</v>
      </c>
      <c r="B288" s="231">
        <v>0</v>
      </c>
      <c r="C288" s="231">
        <v>0</v>
      </c>
      <c r="D288" s="231">
        <v>8.2615999999999996</v>
      </c>
      <c r="E288" s="231">
        <v>2.2528999999999999</v>
      </c>
      <c r="F288" s="231">
        <v>7.7188999999999997</v>
      </c>
      <c r="G288" s="231">
        <v>2.2458999999999998</v>
      </c>
      <c r="H288" s="231">
        <v>8.7728000000000002</v>
      </c>
      <c r="I288" s="231">
        <v>2.5133000000000001</v>
      </c>
      <c r="J288" s="231">
        <v>8.1550999999999991</v>
      </c>
      <c r="K288" s="231">
        <v>2.6996000000000002</v>
      </c>
      <c r="L288" s="231">
        <v>8.0845000000000002</v>
      </c>
      <c r="M288" s="231">
        <v>2.5560999999999998</v>
      </c>
      <c r="N288" s="231">
        <v>0</v>
      </c>
      <c r="O288" s="231">
        <v>0</v>
      </c>
      <c r="P288" s="231">
        <v>0</v>
      </c>
    </row>
    <row r="289" spans="1:16" ht="15">
      <c r="A289" s="247">
        <v>13</v>
      </c>
      <c r="B289" s="231">
        <v>0</v>
      </c>
      <c r="C289" s="231">
        <v>0</v>
      </c>
      <c r="D289" s="231">
        <v>7.8803000000000001</v>
      </c>
      <c r="E289" s="231">
        <v>2.1778</v>
      </c>
      <c r="F289" s="231">
        <v>7.1969000000000003</v>
      </c>
      <c r="G289" s="231">
        <v>2.1709999999999998</v>
      </c>
      <c r="H289" s="231">
        <v>8.2962000000000007</v>
      </c>
      <c r="I289" s="231">
        <v>2.4624000000000001</v>
      </c>
      <c r="J289" s="231">
        <v>8.0180000000000007</v>
      </c>
      <c r="K289" s="231">
        <v>2.6095999999999999</v>
      </c>
      <c r="L289" s="231">
        <v>7.7386999999999997</v>
      </c>
      <c r="M289" s="231">
        <v>2.4923999999999999</v>
      </c>
      <c r="N289" s="231">
        <v>0</v>
      </c>
      <c r="O289" s="231">
        <v>0</v>
      </c>
      <c r="P289" s="231">
        <v>0</v>
      </c>
    </row>
    <row r="290" spans="1:16" ht="15">
      <c r="A290" s="247">
        <v>14</v>
      </c>
      <c r="B290" s="231">
        <v>0</v>
      </c>
      <c r="C290" s="231">
        <v>0</v>
      </c>
      <c r="D290" s="231">
        <v>7.4988999999999999</v>
      </c>
      <c r="E290" s="231">
        <v>2.1027</v>
      </c>
      <c r="F290" s="231">
        <v>6.6748000000000003</v>
      </c>
      <c r="G290" s="231">
        <v>2.0962000000000001</v>
      </c>
      <c r="H290" s="231">
        <v>7.8197000000000001</v>
      </c>
      <c r="I290" s="231">
        <v>2.4114</v>
      </c>
      <c r="J290" s="231">
        <v>7.8810000000000002</v>
      </c>
      <c r="K290" s="231">
        <v>2.5196000000000001</v>
      </c>
      <c r="L290" s="231">
        <v>7.3929</v>
      </c>
      <c r="M290" s="231">
        <v>2.4287000000000001</v>
      </c>
      <c r="N290" s="231">
        <v>0</v>
      </c>
      <c r="O290" s="231">
        <v>0</v>
      </c>
      <c r="P290" s="231">
        <v>0</v>
      </c>
    </row>
    <row r="291" spans="1:16" ht="15">
      <c r="A291" s="247">
        <v>15</v>
      </c>
      <c r="B291" s="231">
        <v>0</v>
      </c>
      <c r="C291" s="231">
        <v>0</v>
      </c>
      <c r="D291" s="231">
        <v>7.1176000000000004</v>
      </c>
      <c r="E291" s="231">
        <v>2.0276000000000001</v>
      </c>
      <c r="F291" s="231">
        <v>6.1528</v>
      </c>
      <c r="G291" s="231">
        <v>2.0213000000000001</v>
      </c>
      <c r="H291" s="231">
        <v>7.3432000000000004</v>
      </c>
      <c r="I291" s="231">
        <v>2.3605</v>
      </c>
      <c r="J291" s="231">
        <v>7.7439</v>
      </c>
      <c r="K291" s="231">
        <v>2.4297</v>
      </c>
      <c r="L291" s="231">
        <v>7.0472000000000001</v>
      </c>
      <c r="M291" s="231">
        <v>2.3651</v>
      </c>
      <c r="N291" s="231">
        <v>0</v>
      </c>
      <c r="O291" s="231">
        <v>0</v>
      </c>
      <c r="P291" s="231">
        <v>0</v>
      </c>
    </row>
    <row r="292" spans="1:16" ht="15">
      <c r="A292" s="247">
        <v>16</v>
      </c>
      <c r="B292" s="231">
        <v>0</v>
      </c>
      <c r="C292" s="231">
        <v>0</v>
      </c>
      <c r="D292" s="231">
        <v>6.7362000000000002</v>
      </c>
      <c r="E292" s="231">
        <v>1.9525999999999999</v>
      </c>
      <c r="F292" s="231">
        <v>5.6307</v>
      </c>
      <c r="G292" s="231">
        <v>1.9464999999999999</v>
      </c>
      <c r="H292" s="231">
        <v>6.8666</v>
      </c>
      <c r="I292" s="231">
        <v>2.3096000000000001</v>
      </c>
      <c r="J292" s="231">
        <v>7.6067999999999998</v>
      </c>
      <c r="K292" s="231">
        <v>2.3397000000000001</v>
      </c>
      <c r="L292" s="231">
        <v>6.7013999999999996</v>
      </c>
      <c r="M292" s="231">
        <v>2.3014000000000001</v>
      </c>
      <c r="N292" s="231">
        <v>0</v>
      </c>
      <c r="O292" s="231">
        <v>0</v>
      </c>
      <c r="P292" s="231">
        <v>0</v>
      </c>
    </row>
    <row r="293" spans="1:16" ht="15">
      <c r="A293" s="247">
        <v>17</v>
      </c>
      <c r="B293" s="231">
        <v>0</v>
      </c>
      <c r="C293" s="231">
        <v>0</v>
      </c>
      <c r="D293" s="231">
        <v>6.3548</v>
      </c>
      <c r="E293" s="231">
        <v>1.8774999999999999</v>
      </c>
      <c r="F293" s="231">
        <v>5.1086999999999998</v>
      </c>
      <c r="G293" s="231">
        <v>1.8715999999999999</v>
      </c>
      <c r="H293" s="231">
        <v>6.3901000000000003</v>
      </c>
      <c r="I293" s="231">
        <v>2.2585999999999999</v>
      </c>
      <c r="J293" s="231">
        <v>7.4698000000000002</v>
      </c>
      <c r="K293" s="231">
        <v>2.2496999999999998</v>
      </c>
      <c r="L293" s="231">
        <v>6.3555999999999999</v>
      </c>
      <c r="M293" s="231">
        <v>2.2378</v>
      </c>
      <c r="N293" s="231">
        <v>0</v>
      </c>
      <c r="O293" s="231">
        <v>0</v>
      </c>
      <c r="P293" s="231">
        <v>0</v>
      </c>
    </row>
    <row r="294" spans="1:16" ht="15">
      <c r="A294" s="247">
        <v>18</v>
      </c>
      <c r="B294" s="231">
        <v>0</v>
      </c>
      <c r="C294" s="231">
        <v>0</v>
      </c>
      <c r="D294" s="231">
        <v>5.9734999999999996</v>
      </c>
      <c r="E294" s="231">
        <v>1.8024</v>
      </c>
      <c r="F294" s="231">
        <v>4.5865999999999998</v>
      </c>
      <c r="G294" s="231">
        <v>1.7967</v>
      </c>
      <c r="H294" s="231">
        <v>5.9135999999999997</v>
      </c>
      <c r="I294" s="231">
        <v>2.2077</v>
      </c>
      <c r="J294" s="231">
        <v>7.3327</v>
      </c>
      <c r="K294" s="231">
        <v>2.1597</v>
      </c>
      <c r="L294" s="231">
        <v>6.0099</v>
      </c>
      <c r="M294" s="231">
        <v>2.1741000000000001</v>
      </c>
      <c r="N294" s="231">
        <v>7.0824999999999996</v>
      </c>
      <c r="O294" s="231">
        <v>3.2444999999999999</v>
      </c>
      <c r="P294" s="231">
        <v>0</v>
      </c>
    </row>
    <row r="295" spans="1:16" ht="15">
      <c r="A295" s="247">
        <v>19</v>
      </c>
      <c r="B295" s="231">
        <v>0</v>
      </c>
      <c r="C295" s="231">
        <v>0</v>
      </c>
      <c r="D295" s="231">
        <v>6.6356999999999999</v>
      </c>
      <c r="E295" s="231">
        <v>1.7891999999999999</v>
      </c>
      <c r="F295" s="231">
        <v>4.6406000000000001</v>
      </c>
      <c r="G295" s="231">
        <v>1.7948</v>
      </c>
      <c r="H295" s="231">
        <v>5.8685999999999998</v>
      </c>
      <c r="I295" s="231">
        <v>2.1867000000000001</v>
      </c>
      <c r="J295" s="231">
        <v>7.0903</v>
      </c>
      <c r="K295" s="231">
        <v>2.1421000000000001</v>
      </c>
      <c r="L295" s="231">
        <v>5.7816000000000001</v>
      </c>
      <c r="M295" s="231">
        <v>2.1682999999999999</v>
      </c>
      <c r="N295" s="231">
        <v>6.8857999999999997</v>
      </c>
      <c r="O295" s="231">
        <v>3.1543000000000001</v>
      </c>
      <c r="P295" s="231">
        <v>0</v>
      </c>
    </row>
    <row r="296" spans="1:16" ht="15">
      <c r="A296" s="247">
        <v>20</v>
      </c>
      <c r="B296" s="231">
        <v>0</v>
      </c>
      <c r="C296" s="231">
        <v>0</v>
      </c>
      <c r="D296" s="231">
        <v>7.2979000000000003</v>
      </c>
      <c r="E296" s="231">
        <v>1.776</v>
      </c>
      <c r="F296" s="231">
        <v>4.6944999999999997</v>
      </c>
      <c r="G296" s="231">
        <v>1.7927999999999999</v>
      </c>
      <c r="H296" s="231">
        <v>5.8235999999999999</v>
      </c>
      <c r="I296" s="231">
        <v>2.1656</v>
      </c>
      <c r="J296" s="231">
        <v>6.8478000000000003</v>
      </c>
      <c r="K296" s="231">
        <v>2.1244000000000001</v>
      </c>
      <c r="L296" s="231">
        <v>5.5533000000000001</v>
      </c>
      <c r="M296" s="231">
        <v>2.1625999999999999</v>
      </c>
      <c r="N296" s="231">
        <v>6.6890999999999998</v>
      </c>
      <c r="O296" s="231">
        <v>3.0642</v>
      </c>
      <c r="P296" s="231">
        <v>0</v>
      </c>
    </row>
    <row r="297" spans="1:16" ht="15">
      <c r="A297" s="247">
        <v>21</v>
      </c>
      <c r="B297" s="231">
        <v>0</v>
      </c>
      <c r="C297" s="231">
        <v>0</v>
      </c>
      <c r="D297" s="231">
        <v>8.1193000000000008</v>
      </c>
      <c r="E297" s="231">
        <v>1.7981</v>
      </c>
      <c r="F297" s="231">
        <v>4.8433000000000002</v>
      </c>
      <c r="G297" s="231">
        <v>1.8267</v>
      </c>
      <c r="H297" s="231">
        <v>5.8941999999999997</v>
      </c>
      <c r="I297" s="231">
        <v>2.1873999999999998</v>
      </c>
      <c r="J297" s="231">
        <v>6.7374999999999998</v>
      </c>
      <c r="K297" s="231">
        <v>2.1488999999999998</v>
      </c>
      <c r="L297" s="231">
        <v>5.4314999999999998</v>
      </c>
      <c r="M297" s="231">
        <v>2.1999</v>
      </c>
      <c r="N297" s="231">
        <v>6.6222000000000003</v>
      </c>
      <c r="O297" s="231">
        <v>3.0335999999999999</v>
      </c>
      <c r="P297" s="231">
        <v>0</v>
      </c>
    </row>
    <row r="298" spans="1:16" ht="15">
      <c r="A298" s="247">
        <v>22</v>
      </c>
      <c r="B298" s="231">
        <v>0</v>
      </c>
      <c r="C298" s="231">
        <v>0</v>
      </c>
      <c r="D298" s="231">
        <v>8.7947000000000006</v>
      </c>
      <c r="E298" s="231">
        <v>1.7847</v>
      </c>
      <c r="F298" s="231">
        <v>4.8982999999999999</v>
      </c>
      <c r="G298" s="231">
        <v>1.8247</v>
      </c>
      <c r="H298" s="231">
        <v>5.8483000000000001</v>
      </c>
      <c r="I298" s="231">
        <v>2.1659000000000002</v>
      </c>
      <c r="J298" s="231">
        <v>6.4901999999999997</v>
      </c>
      <c r="K298" s="231">
        <v>2.1309</v>
      </c>
      <c r="L298" s="231">
        <v>5.1986999999999997</v>
      </c>
      <c r="M298" s="231">
        <v>2.194</v>
      </c>
      <c r="N298" s="231">
        <v>6.4215</v>
      </c>
      <c r="O298" s="231">
        <v>2.9416000000000002</v>
      </c>
      <c r="P298" s="231">
        <v>0</v>
      </c>
    </row>
    <row r="299" spans="1:16" ht="15">
      <c r="A299" s="247">
        <v>23</v>
      </c>
      <c r="B299" s="231">
        <v>0</v>
      </c>
      <c r="C299" s="231">
        <v>0</v>
      </c>
      <c r="D299" s="231">
        <v>9.4702000000000002</v>
      </c>
      <c r="E299" s="231">
        <v>1.7713000000000001</v>
      </c>
      <c r="F299" s="231">
        <v>4.9532999999999996</v>
      </c>
      <c r="G299" s="231">
        <v>1.8227</v>
      </c>
      <c r="H299" s="231">
        <v>5.8023999999999996</v>
      </c>
      <c r="I299" s="231">
        <v>2.1444999999999999</v>
      </c>
      <c r="J299" s="231">
        <v>6.2428999999999997</v>
      </c>
      <c r="K299" s="231">
        <v>2.1128999999999998</v>
      </c>
      <c r="L299" s="231">
        <v>4.9657999999999998</v>
      </c>
      <c r="M299" s="231">
        <v>2.1882000000000001</v>
      </c>
      <c r="N299" s="231">
        <v>6.2207999999999997</v>
      </c>
      <c r="O299" s="231">
        <v>2.8496999999999999</v>
      </c>
      <c r="P299" s="231">
        <v>0</v>
      </c>
    </row>
    <row r="300" spans="1:16" ht="15">
      <c r="A300" s="247">
        <v>24</v>
      </c>
      <c r="B300" s="231">
        <v>0</v>
      </c>
      <c r="C300" s="231">
        <v>0</v>
      </c>
      <c r="D300" s="231">
        <v>10.1456</v>
      </c>
      <c r="E300" s="231">
        <v>1.7579</v>
      </c>
      <c r="F300" s="231">
        <v>5.0083000000000002</v>
      </c>
      <c r="G300" s="231">
        <v>1.8207</v>
      </c>
      <c r="H300" s="231">
        <v>5.7565</v>
      </c>
      <c r="I300" s="231">
        <v>2.1230000000000002</v>
      </c>
      <c r="J300" s="231">
        <v>5.9955999999999996</v>
      </c>
      <c r="K300" s="231">
        <v>2.0950000000000002</v>
      </c>
      <c r="L300" s="231">
        <v>4.7329999999999997</v>
      </c>
      <c r="M300" s="231">
        <v>2.1823000000000001</v>
      </c>
      <c r="N300" s="231">
        <v>6.0202</v>
      </c>
      <c r="O300" s="231">
        <v>2.7578</v>
      </c>
      <c r="P300" s="231">
        <v>0</v>
      </c>
    </row>
    <row r="301" spans="1:16" ht="15">
      <c r="A301" s="247">
        <v>25</v>
      </c>
      <c r="B301" s="231">
        <v>0</v>
      </c>
      <c r="C301" s="231">
        <v>0</v>
      </c>
      <c r="D301" s="231">
        <v>10.821099999999999</v>
      </c>
      <c r="E301" s="231">
        <v>1.7444999999999999</v>
      </c>
      <c r="F301" s="231">
        <v>5.0632999999999999</v>
      </c>
      <c r="G301" s="231">
        <v>1.8187</v>
      </c>
      <c r="H301" s="231">
        <v>5.7107000000000001</v>
      </c>
      <c r="I301" s="231">
        <v>2.1015000000000001</v>
      </c>
      <c r="J301" s="231">
        <v>5.7483000000000004</v>
      </c>
      <c r="K301" s="231">
        <v>2.077</v>
      </c>
      <c r="L301" s="231">
        <v>4.5000999999999998</v>
      </c>
      <c r="M301" s="231">
        <v>2.1764000000000001</v>
      </c>
      <c r="N301" s="231">
        <v>5.8194999999999997</v>
      </c>
      <c r="O301" s="231">
        <v>2.6659000000000002</v>
      </c>
      <c r="P301" s="231">
        <v>0</v>
      </c>
    </row>
    <row r="302" spans="1:16" ht="15">
      <c r="A302" s="247">
        <v>26</v>
      </c>
      <c r="B302" s="231">
        <v>0</v>
      </c>
      <c r="C302" s="231">
        <v>0</v>
      </c>
      <c r="D302" s="231">
        <v>11.496499999999999</v>
      </c>
      <c r="E302" s="231">
        <v>1.7310000000000001</v>
      </c>
      <c r="F302" s="231">
        <v>5.1182999999999996</v>
      </c>
      <c r="G302" s="231">
        <v>1.8167</v>
      </c>
      <c r="H302" s="231">
        <v>5.6647999999999996</v>
      </c>
      <c r="I302" s="231">
        <v>2.08</v>
      </c>
      <c r="J302" s="231">
        <v>5.5010000000000003</v>
      </c>
      <c r="K302" s="231">
        <v>2.0590000000000002</v>
      </c>
      <c r="L302" s="231">
        <v>4.2672999999999996</v>
      </c>
      <c r="M302" s="231">
        <v>2.1705000000000001</v>
      </c>
      <c r="N302" s="231">
        <v>5.6188000000000002</v>
      </c>
      <c r="O302" s="231">
        <v>2.5739000000000001</v>
      </c>
      <c r="P302" s="231">
        <v>0</v>
      </c>
    </row>
    <row r="303" spans="1:16" ht="15">
      <c r="A303" s="247">
        <v>27</v>
      </c>
      <c r="B303" s="231">
        <v>0</v>
      </c>
      <c r="C303" s="231">
        <v>0</v>
      </c>
      <c r="D303" s="231">
        <v>12.171900000000001</v>
      </c>
      <c r="E303" s="231">
        <v>1.7176</v>
      </c>
      <c r="F303" s="231">
        <v>5.1733000000000002</v>
      </c>
      <c r="G303" s="231">
        <v>1.8147</v>
      </c>
      <c r="H303" s="231">
        <v>5.6189</v>
      </c>
      <c r="I303" s="231">
        <v>2.0585</v>
      </c>
      <c r="J303" s="231">
        <v>5.2537000000000003</v>
      </c>
      <c r="K303" s="231">
        <v>2.0409999999999999</v>
      </c>
      <c r="L303" s="231">
        <v>4.0343999999999998</v>
      </c>
      <c r="M303" s="231">
        <v>2.1646000000000001</v>
      </c>
      <c r="N303" s="231">
        <v>5.4180999999999999</v>
      </c>
      <c r="O303" s="231">
        <v>2.4820000000000002</v>
      </c>
      <c r="P303" s="231">
        <v>0</v>
      </c>
    </row>
    <row r="304" spans="1:16" ht="15">
      <c r="A304" s="247">
        <v>28</v>
      </c>
      <c r="B304" s="231">
        <v>0</v>
      </c>
      <c r="C304" s="231">
        <v>0</v>
      </c>
      <c r="D304" s="231">
        <v>12.8474</v>
      </c>
      <c r="E304" s="231">
        <v>1.7041999999999999</v>
      </c>
      <c r="F304" s="231">
        <v>5.2282999999999999</v>
      </c>
      <c r="G304" s="231">
        <v>1.8127</v>
      </c>
      <c r="H304" s="231">
        <v>5.5730000000000004</v>
      </c>
      <c r="I304" s="231">
        <v>2.0369999999999999</v>
      </c>
      <c r="J304" s="231">
        <v>5.0064000000000002</v>
      </c>
      <c r="K304" s="231">
        <v>2.0230000000000001</v>
      </c>
      <c r="L304" s="231">
        <v>3.8016000000000001</v>
      </c>
      <c r="M304" s="231">
        <v>2.1587000000000001</v>
      </c>
      <c r="N304" s="231">
        <v>5.2175000000000002</v>
      </c>
      <c r="O304" s="231">
        <v>2.3900999999999999</v>
      </c>
      <c r="P304" s="231">
        <v>0</v>
      </c>
    </row>
    <row r="305" spans="1:16" ht="15">
      <c r="A305" s="247">
        <v>29</v>
      </c>
      <c r="B305" s="231">
        <v>0</v>
      </c>
      <c r="C305" s="231">
        <v>0</v>
      </c>
      <c r="D305" s="231">
        <v>13.5228</v>
      </c>
      <c r="E305" s="231">
        <v>1.6908000000000001</v>
      </c>
      <c r="F305" s="231">
        <v>5.2832999999999997</v>
      </c>
      <c r="G305" s="231">
        <v>1.8107</v>
      </c>
      <c r="H305" s="231">
        <v>5.5270999999999999</v>
      </c>
      <c r="I305" s="231">
        <v>2.0156000000000001</v>
      </c>
      <c r="J305" s="231">
        <v>4.7591000000000001</v>
      </c>
      <c r="K305" s="231">
        <v>2.0049999999999999</v>
      </c>
      <c r="L305" s="231">
        <v>3.5687000000000002</v>
      </c>
      <c r="M305" s="231">
        <v>2.1528</v>
      </c>
      <c r="N305" s="231">
        <v>5.0167999999999999</v>
      </c>
      <c r="O305" s="231">
        <v>2.2982</v>
      </c>
      <c r="P305" s="231">
        <v>0</v>
      </c>
    </row>
    <row r="306" spans="1:16" ht="15">
      <c r="A306" s="247">
        <v>30</v>
      </c>
      <c r="B306" s="231">
        <v>0</v>
      </c>
      <c r="C306" s="231">
        <v>0</v>
      </c>
      <c r="D306" s="231">
        <v>14.1983</v>
      </c>
      <c r="E306" s="231">
        <v>1.6774</v>
      </c>
      <c r="F306" s="231">
        <v>5.3381999999999996</v>
      </c>
      <c r="G306" s="231">
        <v>1.8087</v>
      </c>
      <c r="H306" s="231">
        <v>5.4812000000000003</v>
      </c>
      <c r="I306" s="231">
        <v>1.9941</v>
      </c>
      <c r="J306" s="231">
        <v>4.5118</v>
      </c>
      <c r="K306" s="231">
        <v>1.9870000000000001</v>
      </c>
      <c r="L306" s="231">
        <v>3.3359000000000001</v>
      </c>
      <c r="M306" s="231">
        <v>2.1469</v>
      </c>
      <c r="N306" s="231">
        <v>4.8160999999999996</v>
      </c>
      <c r="O306" s="231">
        <v>2.2061999999999999</v>
      </c>
      <c r="P306" s="231">
        <v>0</v>
      </c>
    </row>
    <row r="307" spans="1:16" ht="15">
      <c r="A307" s="247">
        <v>31</v>
      </c>
      <c r="B307" s="231">
        <v>0</v>
      </c>
      <c r="C307" s="231">
        <v>0</v>
      </c>
      <c r="D307" s="231">
        <v>13.8322</v>
      </c>
      <c r="E307" s="231">
        <v>1.669</v>
      </c>
      <c r="F307" s="231">
        <v>5.4603000000000002</v>
      </c>
      <c r="G307" s="231">
        <v>1.7910999999999999</v>
      </c>
      <c r="H307" s="231">
        <v>5.4408000000000003</v>
      </c>
      <c r="I307" s="231">
        <v>1.9741</v>
      </c>
      <c r="J307" s="231">
        <v>4.3532000000000002</v>
      </c>
      <c r="K307" s="231">
        <v>1.9755</v>
      </c>
      <c r="L307" s="231">
        <v>3.4238</v>
      </c>
      <c r="M307" s="231">
        <v>2.1412</v>
      </c>
      <c r="N307" s="231">
        <v>4.7107000000000001</v>
      </c>
      <c r="O307" s="231">
        <v>2.1741999999999999</v>
      </c>
      <c r="P307" s="231">
        <v>0</v>
      </c>
    </row>
    <row r="308" spans="1:16" ht="15">
      <c r="A308" s="247">
        <v>32</v>
      </c>
      <c r="B308" s="231">
        <v>0</v>
      </c>
      <c r="C308" s="231">
        <v>0</v>
      </c>
      <c r="D308" s="231">
        <v>13.466200000000001</v>
      </c>
      <c r="E308" s="231">
        <v>1.6607000000000001</v>
      </c>
      <c r="F308" s="231">
        <v>5.5823999999999998</v>
      </c>
      <c r="G308" s="231">
        <v>1.7734000000000001</v>
      </c>
      <c r="H308" s="231">
        <v>5.4002999999999997</v>
      </c>
      <c r="I308" s="231">
        <v>1.9540999999999999</v>
      </c>
      <c r="J308" s="231">
        <v>4.1946000000000003</v>
      </c>
      <c r="K308" s="231">
        <v>1.9639</v>
      </c>
      <c r="L308" s="231">
        <v>3.5118</v>
      </c>
      <c r="M308" s="231">
        <v>2.1355</v>
      </c>
      <c r="N308" s="231">
        <v>4.6052999999999997</v>
      </c>
      <c r="O308" s="231">
        <v>2.1421000000000001</v>
      </c>
      <c r="P308" s="231">
        <v>0</v>
      </c>
    </row>
    <row r="309" spans="1:16" ht="15">
      <c r="A309" s="247">
        <v>33</v>
      </c>
      <c r="B309" s="231">
        <v>0</v>
      </c>
      <c r="C309" s="231">
        <v>0</v>
      </c>
      <c r="D309" s="231">
        <v>13.100099999999999</v>
      </c>
      <c r="E309" s="231">
        <v>1.6524000000000001</v>
      </c>
      <c r="F309" s="231">
        <v>5.7045000000000003</v>
      </c>
      <c r="G309" s="231">
        <v>1.7557</v>
      </c>
      <c r="H309" s="231">
        <v>5.3597999999999999</v>
      </c>
      <c r="I309" s="231">
        <v>1.9339999999999999</v>
      </c>
      <c r="J309" s="231">
        <v>4.0359999999999996</v>
      </c>
      <c r="K309" s="231">
        <v>1.9523999999999999</v>
      </c>
      <c r="L309" s="231">
        <v>3.5996999999999999</v>
      </c>
      <c r="M309" s="231">
        <v>2.1297999999999999</v>
      </c>
      <c r="N309" s="231">
        <v>4.4999000000000002</v>
      </c>
      <c r="O309" s="231">
        <v>2.1101000000000001</v>
      </c>
      <c r="P309" s="231">
        <v>0</v>
      </c>
    </row>
    <row r="310" spans="1:16" ht="15">
      <c r="A310" s="247">
        <v>34</v>
      </c>
      <c r="B310" s="231">
        <v>0</v>
      </c>
      <c r="C310" s="231">
        <v>0</v>
      </c>
      <c r="D310" s="231">
        <v>12.7341</v>
      </c>
      <c r="E310" s="231">
        <v>1.6439999999999999</v>
      </c>
      <c r="F310" s="231">
        <v>5.8265000000000002</v>
      </c>
      <c r="G310" s="231">
        <v>1.7381</v>
      </c>
      <c r="H310" s="231">
        <v>5.3193000000000001</v>
      </c>
      <c r="I310" s="231">
        <v>1.9139999999999999</v>
      </c>
      <c r="J310" s="231">
        <v>3.8774000000000002</v>
      </c>
      <c r="K310" s="231">
        <v>1.9408000000000001</v>
      </c>
      <c r="L310" s="231">
        <v>3.6877</v>
      </c>
      <c r="M310" s="231">
        <v>2.1240999999999999</v>
      </c>
      <c r="N310" s="231">
        <v>4.3945999999999996</v>
      </c>
      <c r="O310" s="231">
        <v>2.0781000000000001</v>
      </c>
      <c r="P310" s="231">
        <v>0</v>
      </c>
    </row>
    <row r="311" spans="1:16" ht="15">
      <c r="A311" s="247">
        <v>35</v>
      </c>
      <c r="B311" s="231">
        <v>0</v>
      </c>
      <c r="C311" s="231">
        <v>0</v>
      </c>
      <c r="D311" s="231">
        <v>12.368</v>
      </c>
      <c r="E311" s="231">
        <v>1.6356999999999999</v>
      </c>
      <c r="F311" s="231">
        <v>5.9485999999999999</v>
      </c>
      <c r="G311" s="231">
        <v>1.7203999999999999</v>
      </c>
      <c r="H311" s="231">
        <v>5.2788000000000004</v>
      </c>
      <c r="I311" s="231">
        <v>1.8939999999999999</v>
      </c>
      <c r="J311" s="231">
        <v>3.7187999999999999</v>
      </c>
      <c r="K311" s="231">
        <v>1.9292</v>
      </c>
      <c r="L311" s="231">
        <v>3.7755999999999998</v>
      </c>
      <c r="M311" s="231">
        <v>2.1183999999999998</v>
      </c>
      <c r="N311" s="231">
        <v>4.2892000000000001</v>
      </c>
      <c r="O311" s="231">
        <v>2.0459999999999998</v>
      </c>
      <c r="P311" s="231">
        <v>0</v>
      </c>
    </row>
    <row r="312" spans="1:16" ht="15">
      <c r="A312" s="247">
        <v>36</v>
      </c>
      <c r="B312" s="231">
        <v>0</v>
      </c>
      <c r="C312" s="231">
        <v>0</v>
      </c>
      <c r="D312" s="231">
        <v>12.002000000000001</v>
      </c>
      <c r="E312" s="231">
        <v>1.6274</v>
      </c>
      <c r="F312" s="231">
        <v>6.0707000000000004</v>
      </c>
      <c r="G312" s="231">
        <v>1.7027000000000001</v>
      </c>
      <c r="H312" s="231">
        <v>5.2384000000000004</v>
      </c>
      <c r="I312" s="231">
        <v>1.8740000000000001</v>
      </c>
      <c r="J312" s="231">
        <v>3.5602</v>
      </c>
      <c r="K312" s="231">
        <v>1.9177</v>
      </c>
      <c r="L312" s="231">
        <v>3.8635999999999999</v>
      </c>
      <c r="M312" s="231">
        <v>2.1126999999999998</v>
      </c>
      <c r="N312" s="231">
        <v>4.1837999999999997</v>
      </c>
      <c r="O312" s="231">
        <v>2.0139999999999998</v>
      </c>
      <c r="P312" s="231">
        <v>0</v>
      </c>
    </row>
    <row r="313" spans="1:16" ht="15">
      <c r="A313" s="247">
        <v>37</v>
      </c>
      <c r="B313" s="231">
        <v>0</v>
      </c>
      <c r="C313" s="231">
        <v>0</v>
      </c>
      <c r="D313" s="231">
        <v>11.635899999999999</v>
      </c>
      <c r="E313" s="231">
        <v>1.619</v>
      </c>
      <c r="F313" s="231">
        <v>6.1927000000000003</v>
      </c>
      <c r="G313" s="231">
        <v>1.6851</v>
      </c>
      <c r="H313" s="231">
        <v>5.1978999999999997</v>
      </c>
      <c r="I313" s="231">
        <v>1.8540000000000001</v>
      </c>
      <c r="J313" s="231">
        <v>3.4016000000000002</v>
      </c>
      <c r="K313" s="231">
        <v>1.9060999999999999</v>
      </c>
      <c r="L313" s="231">
        <v>3.9514999999999998</v>
      </c>
      <c r="M313" s="231">
        <v>2.1070000000000002</v>
      </c>
      <c r="N313" s="231">
        <v>4.0784000000000002</v>
      </c>
      <c r="O313" s="231">
        <v>1.9819</v>
      </c>
      <c r="P313" s="231">
        <v>0</v>
      </c>
    </row>
    <row r="314" spans="1:16" ht="15">
      <c r="A314" s="247">
        <v>38</v>
      </c>
      <c r="B314" s="231">
        <v>0</v>
      </c>
      <c r="C314" s="231">
        <v>0</v>
      </c>
      <c r="D314" s="231">
        <v>11.2699</v>
      </c>
      <c r="E314" s="231">
        <v>1.6107</v>
      </c>
      <c r="F314" s="231">
        <v>6.3148</v>
      </c>
      <c r="G314" s="231">
        <v>1.6674</v>
      </c>
      <c r="H314" s="231">
        <v>5.1574</v>
      </c>
      <c r="I314" s="231">
        <v>1.8340000000000001</v>
      </c>
      <c r="J314" s="231">
        <v>3.2429999999999999</v>
      </c>
      <c r="K314" s="231">
        <v>1.8946000000000001</v>
      </c>
      <c r="L314" s="231">
        <v>4.0395000000000003</v>
      </c>
      <c r="M314" s="231">
        <v>2.1013000000000002</v>
      </c>
      <c r="N314" s="231">
        <v>3.9729999999999999</v>
      </c>
      <c r="O314" s="231">
        <v>1.9499</v>
      </c>
      <c r="P314" s="231">
        <v>0</v>
      </c>
    </row>
    <row r="315" spans="1:16" ht="15">
      <c r="A315" s="247">
        <v>39</v>
      </c>
      <c r="B315" s="231">
        <v>0</v>
      </c>
      <c r="C315" s="231">
        <v>0</v>
      </c>
      <c r="D315" s="231">
        <v>10.9038</v>
      </c>
      <c r="E315" s="231">
        <v>1.6024</v>
      </c>
      <c r="F315" s="231">
        <v>6.4368999999999996</v>
      </c>
      <c r="G315" s="231">
        <v>1.6496999999999999</v>
      </c>
      <c r="H315" s="231">
        <v>5.1169000000000002</v>
      </c>
      <c r="I315" s="231">
        <v>1.8140000000000001</v>
      </c>
      <c r="J315" s="231">
        <v>3.0844</v>
      </c>
      <c r="K315" s="231">
        <v>1.883</v>
      </c>
      <c r="L315" s="231">
        <v>4.1273999999999997</v>
      </c>
      <c r="M315" s="231">
        <v>2.0956000000000001</v>
      </c>
      <c r="N315" s="231">
        <v>3.8675999999999999</v>
      </c>
      <c r="O315" s="231">
        <v>1.9177999999999999</v>
      </c>
      <c r="P315" s="231">
        <v>0</v>
      </c>
    </row>
    <row r="316" spans="1:16" ht="15">
      <c r="A316" s="247">
        <v>40</v>
      </c>
      <c r="B316" s="231">
        <v>0</v>
      </c>
      <c r="C316" s="231">
        <v>0</v>
      </c>
      <c r="D316" s="231">
        <v>10.537800000000001</v>
      </c>
      <c r="E316" s="231">
        <v>1.5940000000000001</v>
      </c>
      <c r="F316" s="231">
        <v>6.5589000000000004</v>
      </c>
      <c r="G316" s="231">
        <v>1.6321000000000001</v>
      </c>
      <c r="H316" s="231">
        <v>5.0763999999999996</v>
      </c>
      <c r="I316" s="231">
        <v>1.794</v>
      </c>
      <c r="J316" s="231">
        <v>2.9258000000000002</v>
      </c>
      <c r="K316" s="231">
        <v>1.8714</v>
      </c>
      <c r="L316" s="231">
        <v>4.2153999999999998</v>
      </c>
      <c r="M316" s="231">
        <v>2.0899000000000001</v>
      </c>
      <c r="N316" s="231">
        <v>3.7622</v>
      </c>
      <c r="O316" s="231">
        <v>1.8857999999999999</v>
      </c>
      <c r="P316" s="231">
        <v>0</v>
      </c>
    </row>
    <row r="317" spans="1:16" ht="15">
      <c r="A317" s="247">
        <v>41</v>
      </c>
      <c r="B317" s="231">
        <v>0</v>
      </c>
      <c r="C317" s="231">
        <v>0</v>
      </c>
      <c r="D317" s="231">
        <v>10.1717</v>
      </c>
      <c r="E317" s="231">
        <v>1.5857000000000001</v>
      </c>
      <c r="F317" s="231">
        <v>6.681</v>
      </c>
      <c r="G317" s="231">
        <v>1.6144000000000001</v>
      </c>
      <c r="H317" s="231">
        <v>5.0358999999999998</v>
      </c>
      <c r="I317" s="231">
        <v>1.774</v>
      </c>
      <c r="J317" s="231">
        <v>2.7671999999999999</v>
      </c>
      <c r="K317" s="231">
        <v>1.8599000000000001</v>
      </c>
      <c r="L317" s="231">
        <v>4.3033000000000001</v>
      </c>
      <c r="M317" s="231">
        <v>2.0842000000000001</v>
      </c>
      <c r="N317" s="231">
        <v>3.6568000000000001</v>
      </c>
      <c r="O317" s="231">
        <v>1.8537999999999999</v>
      </c>
      <c r="P317" s="231">
        <v>0</v>
      </c>
    </row>
    <row r="318" spans="1:16" ht="15">
      <c r="A318" s="247">
        <v>42</v>
      </c>
      <c r="B318" s="231">
        <v>0</v>
      </c>
      <c r="C318" s="231">
        <v>0</v>
      </c>
      <c r="D318" s="231">
        <v>9.8056999999999999</v>
      </c>
      <c r="E318" s="231">
        <v>1.5773999999999999</v>
      </c>
      <c r="F318" s="231">
        <v>6.8030999999999997</v>
      </c>
      <c r="G318" s="231">
        <v>1.5967</v>
      </c>
      <c r="H318" s="231">
        <v>4.9954999999999998</v>
      </c>
      <c r="I318" s="231">
        <v>1.754</v>
      </c>
      <c r="J318" s="231">
        <v>2.6086</v>
      </c>
      <c r="K318" s="231">
        <v>1.8483000000000001</v>
      </c>
      <c r="L318" s="231">
        <v>4.3913000000000002</v>
      </c>
      <c r="M318" s="231">
        <v>2.0785</v>
      </c>
      <c r="N318" s="231">
        <v>3.5514000000000001</v>
      </c>
      <c r="O318" s="231">
        <v>1.8217000000000001</v>
      </c>
      <c r="P318" s="231">
        <v>0</v>
      </c>
    </row>
    <row r="319" spans="1:16" ht="15">
      <c r="A319" s="247">
        <v>43</v>
      </c>
      <c r="B319" s="231">
        <v>0</v>
      </c>
      <c r="C319" s="231">
        <v>0</v>
      </c>
      <c r="D319" s="231">
        <v>9.3610000000000007</v>
      </c>
      <c r="E319" s="231">
        <v>1.5747</v>
      </c>
      <c r="F319" s="231">
        <v>6.5854999999999997</v>
      </c>
      <c r="G319" s="231">
        <v>1.5916999999999999</v>
      </c>
      <c r="H319" s="231">
        <v>4.8791000000000002</v>
      </c>
      <c r="I319" s="231">
        <v>1.7372000000000001</v>
      </c>
      <c r="J319" s="231">
        <v>2.6522000000000001</v>
      </c>
      <c r="K319" s="231">
        <v>1.8364</v>
      </c>
      <c r="L319" s="231">
        <v>4.2823000000000002</v>
      </c>
      <c r="M319" s="231">
        <v>2.0615000000000001</v>
      </c>
      <c r="N319" s="231">
        <v>3.4916</v>
      </c>
      <c r="O319" s="231">
        <v>1.8143</v>
      </c>
      <c r="P319" s="231">
        <v>0</v>
      </c>
    </row>
    <row r="320" spans="1:16" ht="15">
      <c r="A320" s="247">
        <v>44</v>
      </c>
      <c r="B320" s="231">
        <v>0</v>
      </c>
      <c r="C320" s="231">
        <v>0</v>
      </c>
      <c r="D320" s="231">
        <v>8.9162999999999997</v>
      </c>
      <c r="E320" s="231">
        <v>1.5721000000000001</v>
      </c>
      <c r="F320" s="231">
        <v>6.3680000000000003</v>
      </c>
      <c r="G320" s="231">
        <v>1.5866</v>
      </c>
      <c r="H320" s="231">
        <v>4.7626999999999997</v>
      </c>
      <c r="I320" s="231">
        <v>1.7204999999999999</v>
      </c>
      <c r="J320" s="231">
        <v>2.6959</v>
      </c>
      <c r="K320" s="231">
        <v>1.8245</v>
      </c>
      <c r="L320" s="231">
        <v>4.1734</v>
      </c>
      <c r="M320" s="231">
        <v>2.0444</v>
      </c>
      <c r="N320" s="231">
        <v>3.4319000000000002</v>
      </c>
      <c r="O320" s="231">
        <v>1.8068</v>
      </c>
      <c r="P320" s="231">
        <v>0</v>
      </c>
    </row>
    <row r="321" spans="1:16" ht="15">
      <c r="A321" s="247">
        <v>45</v>
      </c>
      <c r="B321" s="231">
        <v>0</v>
      </c>
      <c r="C321" s="231">
        <v>0</v>
      </c>
      <c r="D321" s="231">
        <v>8.2766999999999999</v>
      </c>
      <c r="E321" s="231">
        <v>1.5334000000000001</v>
      </c>
      <c r="F321" s="231">
        <v>6.0090000000000003</v>
      </c>
      <c r="G321" s="231">
        <v>1.5451999999999999</v>
      </c>
      <c r="H321" s="231">
        <v>4.5393999999999997</v>
      </c>
      <c r="I321" s="231">
        <v>1.6646000000000001</v>
      </c>
      <c r="J321" s="231">
        <v>2.4994000000000001</v>
      </c>
      <c r="K321" s="231">
        <v>1.7709999999999999</v>
      </c>
      <c r="L321" s="231">
        <v>3.9708999999999999</v>
      </c>
      <c r="M321" s="231">
        <v>1.9807999999999999</v>
      </c>
      <c r="N321" s="231">
        <v>3.2945000000000002</v>
      </c>
      <c r="O321" s="231">
        <v>1.758</v>
      </c>
      <c r="P321" s="231">
        <v>0</v>
      </c>
    </row>
    <row r="322" spans="1:16" ht="15">
      <c r="A322" s="247">
        <v>46</v>
      </c>
      <c r="B322" s="231">
        <v>0</v>
      </c>
      <c r="C322" s="231">
        <v>0</v>
      </c>
      <c r="D322" s="231">
        <v>7.8422000000000001</v>
      </c>
      <c r="E322" s="231">
        <v>1.5307999999999999</v>
      </c>
      <c r="F322" s="231">
        <v>5.7964000000000002</v>
      </c>
      <c r="G322" s="231">
        <v>1.5403</v>
      </c>
      <c r="H322" s="231">
        <v>4.4257</v>
      </c>
      <c r="I322" s="231">
        <v>1.6482000000000001</v>
      </c>
      <c r="J322" s="231">
        <v>2.4830000000000001</v>
      </c>
      <c r="K322" s="231">
        <v>1.7593000000000001</v>
      </c>
      <c r="L322" s="231">
        <v>3.8645</v>
      </c>
      <c r="M322" s="231">
        <v>1.9641</v>
      </c>
      <c r="N322" s="231">
        <v>3.2361</v>
      </c>
      <c r="O322" s="231">
        <v>1.7506999999999999</v>
      </c>
      <c r="P322" s="231">
        <v>0</v>
      </c>
    </row>
    <row r="323" spans="1:16" ht="15">
      <c r="A323" s="247">
        <v>47</v>
      </c>
      <c r="B323" s="231">
        <v>0</v>
      </c>
      <c r="C323" s="231">
        <v>0</v>
      </c>
      <c r="D323" s="231">
        <v>7.4077000000000002</v>
      </c>
      <c r="E323" s="231">
        <v>1.5283</v>
      </c>
      <c r="F323" s="231">
        <v>5.5838999999999999</v>
      </c>
      <c r="G323" s="231">
        <v>1.5354000000000001</v>
      </c>
      <c r="H323" s="231">
        <v>4.3120000000000003</v>
      </c>
      <c r="I323" s="231">
        <v>1.6318999999999999</v>
      </c>
      <c r="J323" s="231">
        <v>2.4666000000000001</v>
      </c>
      <c r="K323" s="231">
        <v>1.7477</v>
      </c>
      <c r="L323" s="231">
        <v>3.758</v>
      </c>
      <c r="M323" s="231">
        <v>1.9474</v>
      </c>
      <c r="N323" s="231">
        <v>3.1777000000000002</v>
      </c>
      <c r="O323" s="231">
        <v>1.7434000000000001</v>
      </c>
      <c r="P323" s="231">
        <v>0</v>
      </c>
    </row>
    <row r="324" spans="1:16" ht="15">
      <c r="A324" s="247">
        <v>48</v>
      </c>
      <c r="B324" s="231">
        <v>0</v>
      </c>
      <c r="C324" s="231">
        <v>0</v>
      </c>
      <c r="D324" s="231">
        <v>6.9733000000000001</v>
      </c>
      <c r="E324" s="231">
        <v>1.5257000000000001</v>
      </c>
      <c r="F324" s="231">
        <v>5.3712999999999997</v>
      </c>
      <c r="G324" s="231">
        <v>1.5305</v>
      </c>
      <c r="H324" s="231">
        <v>4.1982999999999997</v>
      </c>
      <c r="I324" s="231">
        <v>1.6154999999999999</v>
      </c>
      <c r="J324" s="231">
        <v>2.4502000000000002</v>
      </c>
      <c r="K324" s="231">
        <v>1.7361</v>
      </c>
      <c r="L324" s="231">
        <v>3.6515</v>
      </c>
      <c r="M324" s="231">
        <v>1.9308000000000001</v>
      </c>
      <c r="N324" s="231">
        <v>3.1193</v>
      </c>
      <c r="O324" s="231">
        <v>1.7361</v>
      </c>
      <c r="P324" s="231">
        <v>0</v>
      </c>
    </row>
    <row r="325" spans="1:16" ht="15">
      <c r="A325" s="247">
        <v>49</v>
      </c>
      <c r="B325" s="231">
        <v>0</v>
      </c>
      <c r="C325" s="231">
        <v>0</v>
      </c>
      <c r="D325" s="231">
        <v>6.5388000000000002</v>
      </c>
      <c r="E325" s="231">
        <v>1.5232000000000001</v>
      </c>
      <c r="F325" s="231">
        <v>5.1588000000000003</v>
      </c>
      <c r="G325" s="231">
        <v>1.5255000000000001</v>
      </c>
      <c r="H325" s="231">
        <v>4.0846</v>
      </c>
      <c r="I325" s="231">
        <v>1.5992</v>
      </c>
      <c r="J325" s="231">
        <v>2.4338000000000002</v>
      </c>
      <c r="K325" s="231">
        <v>1.7244999999999999</v>
      </c>
      <c r="L325" s="231">
        <v>3.5451000000000001</v>
      </c>
      <c r="M325" s="231">
        <v>1.9140999999999999</v>
      </c>
      <c r="N325" s="231">
        <v>3.0609000000000002</v>
      </c>
      <c r="O325" s="231">
        <v>1.7287999999999999</v>
      </c>
      <c r="P325" s="231">
        <v>0</v>
      </c>
    </row>
    <row r="326" spans="1:16" ht="15">
      <c r="A326" s="247">
        <v>50</v>
      </c>
      <c r="B326" s="231">
        <v>0</v>
      </c>
      <c r="C326" s="231">
        <v>0</v>
      </c>
      <c r="D326" s="231">
        <v>6.1043000000000003</v>
      </c>
      <c r="E326" s="231">
        <v>1.5206</v>
      </c>
      <c r="F326" s="231">
        <v>4.9462000000000002</v>
      </c>
      <c r="G326" s="231">
        <v>1.5206</v>
      </c>
      <c r="H326" s="231">
        <v>3.9708000000000001</v>
      </c>
      <c r="I326" s="231">
        <v>1.5828</v>
      </c>
      <c r="J326" s="231">
        <v>2.4174000000000002</v>
      </c>
      <c r="K326" s="231">
        <v>1.7128000000000001</v>
      </c>
      <c r="L326" s="231">
        <v>3.4386000000000001</v>
      </c>
      <c r="M326" s="231">
        <v>1.8974</v>
      </c>
      <c r="N326" s="231">
        <v>3.0024999999999999</v>
      </c>
      <c r="O326" s="231">
        <v>1.7215</v>
      </c>
      <c r="P326" s="231">
        <v>0</v>
      </c>
    </row>
    <row r="327" spans="1:16" ht="15">
      <c r="A327" s="247">
        <v>51</v>
      </c>
      <c r="B327" s="231">
        <v>0</v>
      </c>
      <c r="C327" s="231">
        <v>0</v>
      </c>
      <c r="D327" s="231">
        <v>5.6698000000000004</v>
      </c>
      <c r="E327" s="231">
        <v>1.518</v>
      </c>
      <c r="F327" s="231">
        <v>4.7336999999999998</v>
      </c>
      <c r="G327" s="231">
        <v>1.5157</v>
      </c>
      <c r="H327" s="231">
        <v>3.8571</v>
      </c>
      <c r="I327" s="231">
        <v>1.5665</v>
      </c>
      <c r="J327" s="231">
        <v>2.4009999999999998</v>
      </c>
      <c r="K327" s="231">
        <v>1.7012</v>
      </c>
      <c r="L327" s="231">
        <v>3.3321999999999998</v>
      </c>
      <c r="M327" s="231">
        <v>1.8808</v>
      </c>
      <c r="N327" s="231">
        <v>2.9441000000000002</v>
      </c>
      <c r="O327" s="231">
        <v>1.7141999999999999</v>
      </c>
      <c r="P327" s="231">
        <v>0</v>
      </c>
    </row>
    <row r="328" spans="1:16" ht="15">
      <c r="A328" s="247">
        <v>52</v>
      </c>
      <c r="B328" s="231">
        <v>0</v>
      </c>
      <c r="C328" s="231">
        <v>0</v>
      </c>
      <c r="D328" s="231">
        <v>5.2352999999999996</v>
      </c>
      <c r="E328" s="231">
        <v>1.5155000000000001</v>
      </c>
      <c r="F328" s="231">
        <v>4.5212000000000003</v>
      </c>
      <c r="G328" s="231">
        <v>1.5107999999999999</v>
      </c>
      <c r="H328" s="231">
        <v>3.7433999999999998</v>
      </c>
      <c r="I328" s="231">
        <v>1.5502</v>
      </c>
      <c r="J328" s="231">
        <v>2.3845999999999998</v>
      </c>
      <c r="K328" s="231">
        <v>1.6896</v>
      </c>
      <c r="L328" s="231">
        <v>3.2256999999999998</v>
      </c>
      <c r="M328" s="231">
        <v>1.8641000000000001</v>
      </c>
      <c r="N328" s="231">
        <v>2.8856999999999999</v>
      </c>
      <c r="O328" s="231">
        <v>1.7069000000000001</v>
      </c>
      <c r="P328" s="231">
        <v>0</v>
      </c>
    </row>
    <row r="329" spans="1:16" ht="15">
      <c r="A329" s="247">
        <v>53</v>
      </c>
      <c r="B329" s="231">
        <v>0</v>
      </c>
      <c r="C329" s="231">
        <v>0</v>
      </c>
      <c r="D329" s="231">
        <v>4.8009000000000004</v>
      </c>
      <c r="E329" s="231">
        <v>1.5128999999999999</v>
      </c>
      <c r="F329" s="231">
        <v>4.3086000000000002</v>
      </c>
      <c r="G329" s="231">
        <v>1.5058</v>
      </c>
      <c r="H329" s="231">
        <v>3.6297000000000001</v>
      </c>
      <c r="I329" s="231">
        <v>1.5338000000000001</v>
      </c>
      <c r="J329" s="231">
        <v>2.3681999999999999</v>
      </c>
      <c r="K329" s="231">
        <v>1.6779999999999999</v>
      </c>
      <c r="L329" s="231">
        <v>3.1193</v>
      </c>
      <c r="M329" s="231">
        <v>1.8473999999999999</v>
      </c>
      <c r="N329" s="231">
        <v>2.8273000000000001</v>
      </c>
      <c r="O329" s="231">
        <v>1.6997</v>
      </c>
      <c r="P329" s="231">
        <v>0</v>
      </c>
    </row>
    <row r="330" spans="1:16" ht="15">
      <c r="A330" s="247">
        <v>54</v>
      </c>
      <c r="B330" s="231">
        <v>0</v>
      </c>
      <c r="C330" s="231">
        <v>0</v>
      </c>
      <c r="D330" s="231">
        <v>4.3663999999999996</v>
      </c>
      <c r="E330" s="231">
        <v>1.5104</v>
      </c>
      <c r="F330" s="231">
        <v>4.0960999999999999</v>
      </c>
      <c r="G330" s="231">
        <v>1.5008999999999999</v>
      </c>
      <c r="H330" s="231">
        <v>3.516</v>
      </c>
      <c r="I330" s="231">
        <v>1.5175000000000001</v>
      </c>
      <c r="J330" s="231">
        <v>2.3517999999999999</v>
      </c>
      <c r="K330" s="231">
        <v>1.6664000000000001</v>
      </c>
      <c r="L330" s="231">
        <v>3.0127999999999999</v>
      </c>
      <c r="M330" s="231">
        <v>1.8308</v>
      </c>
      <c r="N330" s="231">
        <v>2.7688999999999999</v>
      </c>
      <c r="O330" s="231">
        <v>1.6923999999999999</v>
      </c>
      <c r="P330" s="231">
        <v>0</v>
      </c>
    </row>
    <row r="331" spans="1:16" ht="15">
      <c r="A331" s="247">
        <v>55</v>
      </c>
      <c r="B331" s="231">
        <v>0</v>
      </c>
      <c r="C331" s="231">
        <v>0</v>
      </c>
      <c r="D331" s="231">
        <v>4.2595000000000001</v>
      </c>
      <c r="E331" s="231">
        <v>1.4887999999999999</v>
      </c>
      <c r="F331" s="231">
        <v>4.0346000000000002</v>
      </c>
      <c r="G331" s="231">
        <v>1.4783999999999999</v>
      </c>
      <c r="H331" s="231">
        <v>3.3904000000000001</v>
      </c>
      <c r="I331" s="231">
        <v>1.4935</v>
      </c>
      <c r="J331" s="231">
        <v>2.2993999999999999</v>
      </c>
      <c r="K331" s="231">
        <v>1.6307</v>
      </c>
      <c r="L331" s="231">
        <v>2.996</v>
      </c>
      <c r="M331" s="231">
        <v>1.8042</v>
      </c>
      <c r="N331" s="231">
        <v>2.7164000000000001</v>
      </c>
      <c r="O331" s="231">
        <v>1.6645000000000001</v>
      </c>
      <c r="P331" s="231">
        <v>0</v>
      </c>
    </row>
    <row r="332" spans="1:16" ht="15">
      <c r="A332" s="247">
        <v>56</v>
      </c>
      <c r="B332" s="231">
        <v>0</v>
      </c>
      <c r="C332" s="231">
        <v>0</v>
      </c>
      <c r="D332" s="231">
        <v>4.1525999999999996</v>
      </c>
      <c r="E332" s="231">
        <v>1.4673</v>
      </c>
      <c r="F332" s="231">
        <v>3.9729999999999999</v>
      </c>
      <c r="G332" s="231">
        <v>1.4558</v>
      </c>
      <c r="H332" s="231">
        <v>3.2648999999999999</v>
      </c>
      <c r="I332" s="231">
        <v>1.4696</v>
      </c>
      <c r="J332" s="231">
        <v>2.2469000000000001</v>
      </c>
      <c r="K332" s="231">
        <v>1.595</v>
      </c>
      <c r="L332" s="231">
        <v>2.9792000000000001</v>
      </c>
      <c r="M332" s="231">
        <v>1.7776000000000001</v>
      </c>
      <c r="N332" s="231">
        <v>2.6638000000000002</v>
      </c>
      <c r="O332" s="231">
        <v>1.6367</v>
      </c>
      <c r="P332" s="231">
        <v>0</v>
      </c>
    </row>
    <row r="333" spans="1:16" ht="15">
      <c r="A333" s="247">
        <v>57</v>
      </c>
      <c r="B333" s="231">
        <v>0</v>
      </c>
      <c r="C333" s="231">
        <v>0</v>
      </c>
      <c r="D333" s="231">
        <v>4.0457000000000001</v>
      </c>
      <c r="E333" s="231">
        <v>1.4458</v>
      </c>
      <c r="F333" s="231">
        <v>3.9115000000000002</v>
      </c>
      <c r="G333" s="231">
        <v>1.4333</v>
      </c>
      <c r="H333" s="231">
        <v>3.1394000000000002</v>
      </c>
      <c r="I333" s="231">
        <v>1.4457</v>
      </c>
      <c r="J333" s="231">
        <v>2.1945000000000001</v>
      </c>
      <c r="K333" s="231">
        <v>1.5592999999999999</v>
      </c>
      <c r="L333" s="231">
        <v>2.9624000000000001</v>
      </c>
      <c r="M333" s="231">
        <v>1.7508999999999999</v>
      </c>
      <c r="N333" s="231">
        <v>2.6113</v>
      </c>
      <c r="O333" s="231">
        <v>1.6088</v>
      </c>
      <c r="P333" s="231">
        <v>0</v>
      </c>
    </row>
    <row r="334" spans="1:16" ht="15">
      <c r="A334" s="247">
        <v>58</v>
      </c>
      <c r="B334" s="231">
        <v>0</v>
      </c>
      <c r="C334" s="231">
        <v>0</v>
      </c>
      <c r="D334" s="231">
        <v>3.9388999999999998</v>
      </c>
      <c r="E334" s="231">
        <v>1.4241999999999999</v>
      </c>
      <c r="F334" s="231">
        <v>3.85</v>
      </c>
      <c r="G334" s="231">
        <v>1.4107000000000001</v>
      </c>
      <c r="H334" s="231">
        <v>3.0137999999999998</v>
      </c>
      <c r="I334" s="231">
        <v>1.4218</v>
      </c>
      <c r="J334" s="231">
        <v>2.1421000000000001</v>
      </c>
      <c r="K334" s="231">
        <v>1.5237000000000001</v>
      </c>
      <c r="L334" s="231">
        <v>2.9456000000000002</v>
      </c>
      <c r="M334" s="231">
        <v>1.7242999999999999</v>
      </c>
      <c r="N334" s="231">
        <v>2.5588000000000002</v>
      </c>
      <c r="O334" s="231">
        <v>1.581</v>
      </c>
      <c r="P334" s="231">
        <v>0</v>
      </c>
    </row>
    <row r="335" spans="1:16" ht="15">
      <c r="A335" s="247">
        <v>59</v>
      </c>
      <c r="B335" s="231">
        <v>0</v>
      </c>
      <c r="C335" s="231">
        <v>0</v>
      </c>
      <c r="D335" s="231">
        <v>3.8319999999999999</v>
      </c>
      <c r="E335" s="231">
        <v>1.4027000000000001</v>
      </c>
      <c r="F335" s="231">
        <v>3.7885</v>
      </c>
      <c r="G335" s="231">
        <v>1.3882000000000001</v>
      </c>
      <c r="H335" s="231">
        <v>2.8883000000000001</v>
      </c>
      <c r="I335" s="231">
        <v>1.3977999999999999</v>
      </c>
      <c r="J335" s="231">
        <v>2.0895999999999999</v>
      </c>
      <c r="K335" s="231">
        <v>1.488</v>
      </c>
      <c r="L335" s="231">
        <v>2.9287999999999998</v>
      </c>
      <c r="M335" s="231">
        <v>1.6977</v>
      </c>
      <c r="N335" s="231">
        <v>2.5062000000000002</v>
      </c>
      <c r="O335" s="231">
        <v>1.5530999999999999</v>
      </c>
      <c r="P335" s="231">
        <v>0</v>
      </c>
    </row>
    <row r="336" spans="1:16" ht="15">
      <c r="A336" s="247">
        <v>60</v>
      </c>
      <c r="B336" s="231">
        <v>0</v>
      </c>
      <c r="C336" s="231">
        <v>0</v>
      </c>
      <c r="D336" s="231">
        <v>3.7250999999999999</v>
      </c>
      <c r="E336" s="231">
        <v>1.3812</v>
      </c>
      <c r="F336" s="231">
        <v>3.7269000000000001</v>
      </c>
      <c r="G336" s="231">
        <v>1.3655999999999999</v>
      </c>
      <c r="H336" s="231">
        <v>2.7627000000000002</v>
      </c>
      <c r="I336" s="231">
        <v>1.3738999999999999</v>
      </c>
      <c r="J336" s="231">
        <v>2.0371999999999999</v>
      </c>
      <c r="K336" s="231">
        <v>1.4522999999999999</v>
      </c>
      <c r="L336" s="231">
        <v>2.9119000000000002</v>
      </c>
      <c r="M336" s="231">
        <v>1.6711</v>
      </c>
      <c r="N336" s="231">
        <v>2.4537</v>
      </c>
      <c r="O336" s="231">
        <v>1.5253000000000001</v>
      </c>
      <c r="P336" s="231">
        <v>0</v>
      </c>
    </row>
    <row r="337" spans="1:16">
      <c r="A337" s="257"/>
    </row>
    <row r="338" spans="1:16">
      <c r="A338" s="73" t="e">
        <v>#N/A</v>
      </c>
    </row>
    <row r="339" spans="1:16" s="256"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23.5459</v>
      </c>
      <c r="E343" s="231">
        <v>8.1443999999999992</v>
      </c>
      <c r="F343" s="231">
        <v>29.001799999999999</v>
      </c>
      <c r="G343" s="231">
        <v>7.9756</v>
      </c>
      <c r="H343" s="231">
        <v>34.873100000000001</v>
      </c>
      <c r="I343" s="231">
        <v>7.4741999999999997</v>
      </c>
      <c r="J343" s="231">
        <v>29.287099999999999</v>
      </c>
      <c r="K343" s="231">
        <v>10.2293</v>
      </c>
      <c r="L343" s="231">
        <v>35.667900000000003</v>
      </c>
      <c r="M343" s="231">
        <v>13.6724</v>
      </c>
      <c r="N343" s="231">
        <v>0</v>
      </c>
      <c r="O343" s="231">
        <v>0</v>
      </c>
      <c r="P343" s="231">
        <v>0</v>
      </c>
    </row>
    <row r="344" spans="1:16" ht="15">
      <c r="A344" s="247">
        <v>1</v>
      </c>
      <c r="B344" s="231">
        <v>0</v>
      </c>
      <c r="C344" s="231">
        <v>0</v>
      </c>
      <c r="D344" s="231">
        <v>20.9297</v>
      </c>
      <c r="E344" s="231">
        <v>7.2393999999999998</v>
      </c>
      <c r="F344" s="231">
        <v>25.779399999999999</v>
      </c>
      <c r="G344" s="231">
        <v>7.0894000000000004</v>
      </c>
      <c r="H344" s="231">
        <v>30.9983</v>
      </c>
      <c r="I344" s="231">
        <v>6.6437999999999997</v>
      </c>
      <c r="J344" s="231">
        <v>26.033000000000001</v>
      </c>
      <c r="K344" s="231">
        <v>9.0927000000000007</v>
      </c>
      <c r="L344" s="231">
        <v>31.704799999999999</v>
      </c>
      <c r="M344" s="231">
        <v>12.1532</v>
      </c>
      <c r="N344" s="231">
        <v>0</v>
      </c>
      <c r="O344" s="231">
        <v>0</v>
      </c>
      <c r="P344" s="231">
        <v>0</v>
      </c>
    </row>
    <row r="345" spans="1:16" ht="15">
      <c r="A345" s="247">
        <v>2</v>
      </c>
      <c r="B345" s="231">
        <v>0</v>
      </c>
      <c r="C345" s="231">
        <v>0</v>
      </c>
      <c r="D345" s="231">
        <v>18.313500000000001</v>
      </c>
      <c r="E345" s="231">
        <v>6.3345000000000002</v>
      </c>
      <c r="F345" s="231">
        <v>22.556899999999999</v>
      </c>
      <c r="G345" s="231">
        <v>6.2031999999999998</v>
      </c>
      <c r="H345" s="231">
        <v>27.1235</v>
      </c>
      <c r="I345" s="231">
        <v>5.8132999999999999</v>
      </c>
      <c r="J345" s="231">
        <v>22.7789</v>
      </c>
      <c r="K345" s="231">
        <v>7.9561000000000002</v>
      </c>
      <c r="L345" s="231">
        <v>27.741700000000002</v>
      </c>
      <c r="M345" s="231">
        <v>10.6341</v>
      </c>
      <c r="N345" s="231">
        <v>0</v>
      </c>
      <c r="O345" s="231">
        <v>0</v>
      </c>
      <c r="P345" s="231">
        <v>0</v>
      </c>
    </row>
    <row r="346" spans="1:16" ht="15">
      <c r="A346" s="247">
        <v>3</v>
      </c>
      <c r="B346" s="231">
        <v>0</v>
      </c>
      <c r="C346" s="231">
        <v>0</v>
      </c>
      <c r="D346" s="231">
        <v>15.6973</v>
      </c>
      <c r="E346" s="231">
        <v>5.4295999999999998</v>
      </c>
      <c r="F346" s="231">
        <v>19.334499999999998</v>
      </c>
      <c r="G346" s="231">
        <v>5.3170000000000002</v>
      </c>
      <c r="H346" s="231">
        <v>23.248699999999999</v>
      </c>
      <c r="I346" s="231">
        <v>4.9828000000000001</v>
      </c>
      <c r="J346" s="231">
        <v>19.524799999999999</v>
      </c>
      <c r="K346" s="231">
        <v>6.8194999999999997</v>
      </c>
      <c r="L346" s="231">
        <v>23.778600000000001</v>
      </c>
      <c r="M346" s="231">
        <v>9.1149000000000004</v>
      </c>
      <c r="N346" s="231">
        <v>0</v>
      </c>
      <c r="O346" s="231">
        <v>0</v>
      </c>
      <c r="P346" s="231">
        <v>0</v>
      </c>
    </row>
    <row r="347" spans="1:16" ht="15">
      <c r="A347" s="247">
        <v>4</v>
      </c>
      <c r="B347" s="231">
        <v>0</v>
      </c>
      <c r="C347" s="231">
        <v>0</v>
      </c>
      <c r="D347" s="231">
        <v>13.081</v>
      </c>
      <c r="E347" s="231">
        <v>4.5246000000000004</v>
      </c>
      <c r="F347" s="231">
        <v>16.112100000000002</v>
      </c>
      <c r="G347" s="231">
        <v>4.4309000000000003</v>
      </c>
      <c r="H347" s="231">
        <v>19.373899999999999</v>
      </c>
      <c r="I347" s="231">
        <v>4.1523000000000003</v>
      </c>
      <c r="J347" s="231">
        <v>16.270600000000002</v>
      </c>
      <c r="K347" s="231">
        <v>5.6829000000000001</v>
      </c>
      <c r="L347" s="231">
        <v>19.8155</v>
      </c>
      <c r="M347" s="231">
        <v>7.5957999999999997</v>
      </c>
      <c r="N347" s="231">
        <v>0</v>
      </c>
      <c r="O347" s="231">
        <v>0</v>
      </c>
      <c r="P347" s="231">
        <v>0</v>
      </c>
    </row>
    <row r="348" spans="1:16" ht="15">
      <c r="A348" s="247">
        <v>5</v>
      </c>
      <c r="B348" s="231">
        <v>0</v>
      </c>
      <c r="C348" s="231">
        <v>0</v>
      </c>
      <c r="D348" s="231">
        <v>10.4648</v>
      </c>
      <c r="E348" s="231">
        <v>3.6196999999999999</v>
      </c>
      <c r="F348" s="231">
        <v>12.889699999999999</v>
      </c>
      <c r="G348" s="231">
        <v>3.5447000000000002</v>
      </c>
      <c r="H348" s="231">
        <v>15.4991</v>
      </c>
      <c r="I348" s="231">
        <v>3.3218999999999999</v>
      </c>
      <c r="J348" s="231">
        <v>13.016500000000001</v>
      </c>
      <c r="K348" s="231">
        <v>4.5462999999999996</v>
      </c>
      <c r="L348" s="231">
        <v>15.852399999999999</v>
      </c>
      <c r="M348" s="231">
        <v>6.0766</v>
      </c>
      <c r="N348" s="231">
        <v>0</v>
      </c>
      <c r="O348" s="231">
        <v>0</v>
      </c>
      <c r="P348" s="231">
        <v>0</v>
      </c>
    </row>
    <row r="349" spans="1:16" ht="15">
      <c r="A349" s="247">
        <v>6</v>
      </c>
      <c r="B349" s="231">
        <v>0</v>
      </c>
      <c r="C349" s="231">
        <v>0</v>
      </c>
      <c r="D349" s="231">
        <v>7.8486000000000002</v>
      </c>
      <c r="E349" s="231">
        <v>2.7147999999999999</v>
      </c>
      <c r="F349" s="231">
        <v>9.6672999999999991</v>
      </c>
      <c r="G349" s="231">
        <v>2.6585000000000001</v>
      </c>
      <c r="H349" s="231">
        <v>11.6244</v>
      </c>
      <c r="I349" s="231">
        <v>2.4914000000000001</v>
      </c>
      <c r="J349" s="231">
        <v>9.7623999999999995</v>
      </c>
      <c r="K349" s="231">
        <v>3.4098000000000002</v>
      </c>
      <c r="L349" s="231">
        <v>11.8893</v>
      </c>
      <c r="M349" s="231">
        <v>4.5575000000000001</v>
      </c>
      <c r="N349" s="231">
        <v>0</v>
      </c>
      <c r="O349" s="231">
        <v>0</v>
      </c>
      <c r="P349" s="231">
        <v>0</v>
      </c>
    </row>
    <row r="350" spans="1:16" ht="15">
      <c r="A350" s="247">
        <v>7</v>
      </c>
      <c r="B350" s="231">
        <v>0</v>
      </c>
      <c r="C350" s="231">
        <v>0</v>
      </c>
      <c r="D350" s="231">
        <v>7.6025999999999998</v>
      </c>
      <c r="E350" s="231">
        <v>2.6524000000000001</v>
      </c>
      <c r="F350" s="231">
        <v>9.2101000000000006</v>
      </c>
      <c r="G350" s="231">
        <v>2.5966</v>
      </c>
      <c r="H350" s="231">
        <v>11.11</v>
      </c>
      <c r="I350" s="231">
        <v>2.4394999999999998</v>
      </c>
      <c r="J350" s="231">
        <v>9.5709</v>
      </c>
      <c r="K350" s="231">
        <v>3.3290000000000002</v>
      </c>
      <c r="L350" s="231">
        <v>11.3834</v>
      </c>
      <c r="M350" s="231">
        <v>4.4309000000000003</v>
      </c>
      <c r="N350" s="231">
        <v>0</v>
      </c>
      <c r="O350" s="231">
        <v>0</v>
      </c>
      <c r="P350" s="231">
        <v>0</v>
      </c>
    </row>
    <row r="351" spans="1:16" ht="15">
      <c r="A351" s="247">
        <v>8</v>
      </c>
      <c r="B351" s="231">
        <v>0</v>
      </c>
      <c r="C351" s="231">
        <v>0</v>
      </c>
      <c r="D351" s="231">
        <v>7.3564999999999996</v>
      </c>
      <c r="E351" s="231">
        <v>2.5901000000000001</v>
      </c>
      <c r="F351" s="231">
        <v>8.7529000000000003</v>
      </c>
      <c r="G351" s="231">
        <v>2.5347</v>
      </c>
      <c r="H351" s="231">
        <v>10.595700000000001</v>
      </c>
      <c r="I351" s="231">
        <v>2.3875000000000002</v>
      </c>
      <c r="J351" s="231">
        <v>9.3794000000000004</v>
      </c>
      <c r="K351" s="231">
        <v>3.2483</v>
      </c>
      <c r="L351" s="231">
        <v>10.8774</v>
      </c>
      <c r="M351" s="231">
        <v>4.3042999999999996</v>
      </c>
      <c r="N351" s="231">
        <v>0</v>
      </c>
      <c r="O351" s="231">
        <v>0</v>
      </c>
      <c r="P351" s="231">
        <v>0</v>
      </c>
    </row>
    <row r="352" spans="1:16" ht="15">
      <c r="A352" s="247">
        <v>9</v>
      </c>
      <c r="B352" s="231">
        <v>0</v>
      </c>
      <c r="C352" s="231">
        <v>0</v>
      </c>
      <c r="D352" s="231">
        <v>7.1104000000000003</v>
      </c>
      <c r="E352" s="231">
        <v>2.5276999999999998</v>
      </c>
      <c r="F352" s="231">
        <v>8.2957000000000001</v>
      </c>
      <c r="G352" s="231">
        <v>2.4727999999999999</v>
      </c>
      <c r="H352" s="231">
        <v>10.0814</v>
      </c>
      <c r="I352" s="231">
        <v>2.3355999999999999</v>
      </c>
      <c r="J352" s="231">
        <v>9.1879000000000008</v>
      </c>
      <c r="K352" s="231">
        <v>3.1676000000000002</v>
      </c>
      <c r="L352" s="231">
        <v>10.371499999999999</v>
      </c>
      <c r="M352" s="231">
        <v>4.1776999999999997</v>
      </c>
      <c r="N352" s="231">
        <v>0</v>
      </c>
      <c r="O352" s="231">
        <v>0</v>
      </c>
      <c r="P352" s="231">
        <v>0</v>
      </c>
    </row>
    <row r="353" spans="1:16" ht="15">
      <c r="A353" s="247">
        <v>10</v>
      </c>
      <c r="B353" s="231">
        <v>0</v>
      </c>
      <c r="C353" s="231">
        <v>0</v>
      </c>
      <c r="D353" s="231">
        <v>6.8643000000000001</v>
      </c>
      <c r="E353" s="231">
        <v>2.4653999999999998</v>
      </c>
      <c r="F353" s="231">
        <v>7.8384999999999998</v>
      </c>
      <c r="G353" s="231">
        <v>2.4108999999999998</v>
      </c>
      <c r="H353" s="231">
        <v>9.5670000000000002</v>
      </c>
      <c r="I353" s="231">
        <v>2.2835999999999999</v>
      </c>
      <c r="J353" s="231">
        <v>8.9964999999999993</v>
      </c>
      <c r="K353" s="231">
        <v>3.0869</v>
      </c>
      <c r="L353" s="231">
        <v>9.8655000000000008</v>
      </c>
      <c r="M353" s="231">
        <v>4.0510999999999999</v>
      </c>
      <c r="N353" s="231">
        <v>0</v>
      </c>
      <c r="O353" s="231">
        <v>0</v>
      </c>
      <c r="P353" s="231">
        <v>0</v>
      </c>
    </row>
    <row r="354" spans="1:16" ht="15">
      <c r="A354" s="247">
        <v>11</v>
      </c>
      <c r="B354" s="231">
        <v>0</v>
      </c>
      <c r="C354" s="231">
        <v>0</v>
      </c>
      <c r="D354" s="231">
        <v>6.6182999999999996</v>
      </c>
      <c r="E354" s="231">
        <v>2.4030999999999998</v>
      </c>
      <c r="F354" s="231">
        <v>7.3813000000000004</v>
      </c>
      <c r="G354" s="231">
        <v>2.3490000000000002</v>
      </c>
      <c r="H354" s="231">
        <v>9.0526999999999997</v>
      </c>
      <c r="I354" s="231">
        <v>2.2317</v>
      </c>
      <c r="J354" s="231">
        <v>8.8049999999999997</v>
      </c>
      <c r="K354" s="231">
        <v>3.0062000000000002</v>
      </c>
      <c r="L354" s="231">
        <v>9.3596000000000004</v>
      </c>
      <c r="M354" s="231">
        <v>3.9245000000000001</v>
      </c>
      <c r="N354" s="231">
        <v>0</v>
      </c>
      <c r="O354" s="231">
        <v>0</v>
      </c>
      <c r="P354" s="231">
        <v>0</v>
      </c>
    </row>
    <row r="355" spans="1:16" ht="15">
      <c r="A355" s="247">
        <v>12</v>
      </c>
      <c r="B355" s="231">
        <v>0</v>
      </c>
      <c r="C355" s="231">
        <v>0</v>
      </c>
      <c r="D355" s="231">
        <v>6.3722000000000003</v>
      </c>
      <c r="E355" s="231">
        <v>2.3407</v>
      </c>
      <c r="F355" s="231">
        <v>6.9241000000000001</v>
      </c>
      <c r="G355" s="231">
        <v>2.2871000000000001</v>
      </c>
      <c r="H355" s="231">
        <v>8.5383999999999993</v>
      </c>
      <c r="I355" s="231">
        <v>2.1797</v>
      </c>
      <c r="J355" s="231">
        <v>8.6135000000000002</v>
      </c>
      <c r="K355" s="231">
        <v>2.9255</v>
      </c>
      <c r="L355" s="231">
        <v>8.8536999999999999</v>
      </c>
      <c r="M355" s="231">
        <v>3.7978999999999998</v>
      </c>
      <c r="N355" s="231">
        <v>0</v>
      </c>
      <c r="O355" s="231">
        <v>0</v>
      </c>
      <c r="P355" s="231">
        <v>0</v>
      </c>
    </row>
    <row r="356" spans="1:16" ht="15">
      <c r="A356" s="247">
        <v>13</v>
      </c>
      <c r="B356" s="231">
        <v>0</v>
      </c>
      <c r="C356" s="231">
        <v>0</v>
      </c>
      <c r="D356" s="231">
        <v>6.1261000000000001</v>
      </c>
      <c r="E356" s="231">
        <v>2.2784</v>
      </c>
      <c r="F356" s="231">
        <v>6.4668999999999999</v>
      </c>
      <c r="G356" s="231">
        <v>2.2252000000000001</v>
      </c>
      <c r="H356" s="231">
        <v>8.0241000000000007</v>
      </c>
      <c r="I356" s="231">
        <v>2.1278000000000001</v>
      </c>
      <c r="J356" s="231">
        <v>8.4220000000000006</v>
      </c>
      <c r="K356" s="231">
        <v>2.8448000000000002</v>
      </c>
      <c r="L356" s="231">
        <v>8.3476999999999997</v>
      </c>
      <c r="M356" s="231">
        <v>3.6713</v>
      </c>
      <c r="N356" s="231">
        <v>0</v>
      </c>
      <c r="O356" s="231">
        <v>0</v>
      </c>
      <c r="P356" s="231">
        <v>0</v>
      </c>
    </row>
    <row r="357" spans="1:16" ht="15">
      <c r="A357" s="247">
        <v>14</v>
      </c>
      <c r="B357" s="231">
        <v>0</v>
      </c>
      <c r="C357" s="231">
        <v>0</v>
      </c>
      <c r="D357" s="231">
        <v>5.88</v>
      </c>
      <c r="E357" s="231">
        <v>2.2160000000000002</v>
      </c>
      <c r="F357" s="231">
        <v>6.0096999999999996</v>
      </c>
      <c r="G357" s="231">
        <v>2.1633</v>
      </c>
      <c r="H357" s="231">
        <v>7.5096999999999996</v>
      </c>
      <c r="I357" s="231">
        <v>2.0758000000000001</v>
      </c>
      <c r="J357" s="231">
        <v>8.2306000000000008</v>
      </c>
      <c r="K357" s="231">
        <v>2.7641</v>
      </c>
      <c r="L357" s="231">
        <v>7.8418000000000001</v>
      </c>
      <c r="M357" s="231">
        <v>3.5447000000000002</v>
      </c>
      <c r="N357" s="231">
        <v>0</v>
      </c>
      <c r="O357" s="231">
        <v>0</v>
      </c>
      <c r="P357" s="231">
        <v>0</v>
      </c>
    </row>
    <row r="358" spans="1:16" ht="15">
      <c r="A358" s="247">
        <v>15</v>
      </c>
      <c r="B358" s="231">
        <v>0</v>
      </c>
      <c r="C358" s="231">
        <v>0</v>
      </c>
      <c r="D358" s="231">
        <v>5.6340000000000003</v>
      </c>
      <c r="E358" s="231">
        <v>2.1537000000000002</v>
      </c>
      <c r="F358" s="231">
        <v>5.5523999999999996</v>
      </c>
      <c r="G358" s="231">
        <v>2.1013999999999999</v>
      </c>
      <c r="H358" s="231">
        <v>6.9954000000000001</v>
      </c>
      <c r="I358" s="231">
        <v>2.0238999999999998</v>
      </c>
      <c r="J358" s="231">
        <v>8.0390999999999995</v>
      </c>
      <c r="K358" s="231">
        <v>2.6833</v>
      </c>
      <c r="L358" s="231">
        <v>7.3358999999999996</v>
      </c>
      <c r="M358" s="231">
        <v>3.4180999999999999</v>
      </c>
      <c r="N358" s="231">
        <v>0</v>
      </c>
      <c r="O358" s="231">
        <v>0</v>
      </c>
      <c r="P358" s="231">
        <v>0</v>
      </c>
    </row>
    <row r="359" spans="1:16" ht="15">
      <c r="A359" s="247">
        <v>16</v>
      </c>
      <c r="B359" s="231">
        <v>0</v>
      </c>
      <c r="C359" s="231">
        <v>0</v>
      </c>
      <c r="D359" s="231">
        <v>5.3879000000000001</v>
      </c>
      <c r="E359" s="231">
        <v>2.0912999999999999</v>
      </c>
      <c r="F359" s="231">
        <v>5.0952000000000002</v>
      </c>
      <c r="G359" s="231">
        <v>2.0394999999999999</v>
      </c>
      <c r="H359" s="231">
        <v>6.4810999999999996</v>
      </c>
      <c r="I359" s="231">
        <v>1.9719</v>
      </c>
      <c r="J359" s="231">
        <v>7.8475999999999999</v>
      </c>
      <c r="K359" s="231">
        <v>2.6025999999999998</v>
      </c>
      <c r="L359" s="231">
        <v>6.8299000000000003</v>
      </c>
      <c r="M359" s="231">
        <v>3.2915000000000001</v>
      </c>
      <c r="N359" s="231">
        <v>0</v>
      </c>
      <c r="O359" s="231">
        <v>0</v>
      </c>
      <c r="P359" s="231">
        <v>0</v>
      </c>
    </row>
    <row r="360" spans="1:16" ht="15">
      <c r="A360" s="247">
        <v>17</v>
      </c>
      <c r="B360" s="231">
        <v>0</v>
      </c>
      <c r="C360" s="231">
        <v>0</v>
      </c>
      <c r="D360" s="231">
        <v>5.1417999999999999</v>
      </c>
      <c r="E360" s="231">
        <v>2.0289999999999999</v>
      </c>
      <c r="F360" s="231">
        <v>4.6379999999999999</v>
      </c>
      <c r="G360" s="231">
        <v>1.9776</v>
      </c>
      <c r="H360" s="231">
        <v>5.9668000000000001</v>
      </c>
      <c r="I360" s="231">
        <v>1.92</v>
      </c>
      <c r="J360" s="231">
        <v>7.6561000000000003</v>
      </c>
      <c r="K360" s="231">
        <v>2.5219</v>
      </c>
      <c r="L360" s="231">
        <v>6.3239999999999998</v>
      </c>
      <c r="M360" s="231">
        <v>3.1648999999999998</v>
      </c>
      <c r="N360" s="231">
        <v>0</v>
      </c>
      <c r="O360" s="231">
        <v>0</v>
      </c>
      <c r="P360" s="231">
        <v>0</v>
      </c>
    </row>
    <row r="361" spans="1:16" ht="15">
      <c r="A361" s="247">
        <v>18</v>
      </c>
      <c r="B361" s="231">
        <v>0</v>
      </c>
      <c r="C361" s="231">
        <v>0</v>
      </c>
      <c r="D361" s="231">
        <v>4.8956999999999997</v>
      </c>
      <c r="E361" s="231">
        <v>1.9665999999999999</v>
      </c>
      <c r="F361" s="231">
        <v>4.1807999999999996</v>
      </c>
      <c r="G361" s="231">
        <v>1.9157</v>
      </c>
      <c r="H361" s="231">
        <v>5.4523999999999999</v>
      </c>
      <c r="I361" s="231">
        <v>1.8680000000000001</v>
      </c>
      <c r="J361" s="231">
        <v>7.4645999999999999</v>
      </c>
      <c r="K361" s="231">
        <v>2.4411999999999998</v>
      </c>
      <c r="L361" s="231">
        <v>5.8181000000000003</v>
      </c>
      <c r="M361" s="231">
        <v>3.0383</v>
      </c>
      <c r="N361" s="231">
        <v>7.5270999999999999</v>
      </c>
      <c r="O361" s="231">
        <v>4.7870999999999997</v>
      </c>
      <c r="P361" s="231">
        <v>0</v>
      </c>
    </row>
    <row r="362" spans="1:16" ht="15">
      <c r="A362" s="247">
        <v>19</v>
      </c>
      <c r="B362" s="231">
        <v>0</v>
      </c>
      <c r="C362" s="231">
        <v>0</v>
      </c>
      <c r="D362" s="231">
        <v>4.8780000000000001</v>
      </c>
      <c r="E362" s="231">
        <v>1.962</v>
      </c>
      <c r="F362" s="231">
        <v>4.2384000000000004</v>
      </c>
      <c r="G362" s="231">
        <v>1.9123000000000001</v>
      </c>
      <c r="H362" s="231">
        <v>5.4420999999999999</v>
      </c>
      <c r="I362" s="231">
        <v>1.8611</v>
      </c>
      <c r="J362" s="231">
        <v>7.1318000000000001</v>
      </c>
      <c r="K362" s="231">
        <v>2.4291</v>
      </c>
      <c r="L362" s="231">
        <v>5.6287000000000003</v>
      </c>
      <c r="M362" s="231">
        <v>3.0152999999999999</v>
      </c>
      <c r="N362" s="231">
        <v>7.3179999999999996</v>
      </c>
      <c r="O362" s="231">
        <v>4.6540999999999997</v>
      </c>
      <c r="P362" s="231">
        <v>0</v>
      </c>
    </row>
    <row r="363" spans="1:16" ht="15">
      <c r="A363" s="247">
        <v>20</v>
      </c>
      <c r="B363" s="231">
        <v>0</v>
      </c>
      <c r="C363" s="231">
        <v>0</v>
      </c>
      <c r="D363" s="231">
        <v>4.8602999999999996</v>
      </c>
      <c r="E363" s="231">
        <v>1.9574</v>
      </c>
      <c r="F363" s="231">
        <v>4.2958999999999996</v>
      </c>
      <c r="G363" s="231">
        <v>1.9089</v>
      </c>
      <c r="H363" s="231">
        <v>5.4318</v>
      </c>
      <c r="I363" s="231">
        <v>1.8542000000000001</v>
      </c>
      <c r="J363" s="231">
        <v>6.7990000000000004</v>
      </c>
      <c r="K363" s="231">
        <v>2.4169</v>
      </c>
      <c r="L363" s="231">
        <v>5.4393000000000002</v>
      </c>
      <c r="M363" s="231">
        <v>2.9923000000000002</v>
      </c>
      <c r="N363" s="231">
        <v>7.109</v>
      </c>
      <c r="O363" s="231">
        <v>4.5212000000000003</v>
      </c>
      <c r="P363" s="231">
        <v>0</v>
      </c>
    </row>
    <row r="364" spans="1:16" ht="15">
      <c r="A364" s="247">
        <v>21</v>
      </c>
      <c r="B364" s="231">
        <v>0</v>
      </c>
      <c r="C364" s="231">
        <v>0</v>
      </c>
      <c r="D364" s="231">
        <v>4.9394</v>
      </c>
      <c r="E364" s="231">
        <v>1.9919</v>
      </c>
      <c r="F364" s="231">
        <v>4.4404000000000003</v>
      </c>
      <c r="G364" s="231">
        <v>1.9435</v>
      </c>
      <c r="H364" s="231">
        <v>5.5298999999999996</v>
      </c>
      <c r="I364" s="231">
        <v>1.8842000000000001</v>
      </c>
      <c r="J364" s="231">
        <v>6.5955000000000004</v>
      </c>
      <c r="K364" s="231">
        <v>2.4527999999999999</v>
      </c>
      <c r="L364" s="231">
        <v>5.3548999999999998</v>
      </c>
      <c r="M364" s="231">
        <v>3.0287000000000002</v>
      </c>
      <c r="N364" s="231">
        <v>7.0378999999999996</v>
      </c>
      <c r="O364" s="231">
        <v>4.476</v>
      </c>
      <c r="P364" s="231">
        <v>0</v>
      </c>
    </row>
    <row r="365" spans="1:16" ht="15">
      <c r="A365" s="247">
        <v>22</v>
      </c>
      <c r="B365" s="231">
        <v>0</v>
      </c>
      <c r="C365" s="231">
        <v>0</v>
      </c>
      <c r="D365" s="231">
        <v>4.9212999999999996</v>
      </c>
      <c r="E365" s="231">
        <v>1.9871000000000001</v>
      </c>
      <c r="F365" s="231">
        <v>4.4991000000000003</v>
      </c>
      <c r="G365" s="231">
        <v>1.94</v>
      </c>
      <c r="H365" s="231">
        <v>5.5193000000000003</v>
      </c>
      <c r="I365" s="231">
        <v>1.8771</v>
      </c>
      <c r="J365" s="231">
        <v>6.2561</v>
      </c>
      <c r="K365" s="231">
        <v>2.4403999999999999</v>
      </c>
      <c r="L365" s="231">
        <v>5.1616999999999997</v>
      </c>
      <c r="M365" s="231">
        <v>3.0051999999999999</v>
      </c>
      <c r="N365" s="231">
        <v>6.8246000000000002</v>
      </c>
      <c r="O365" s="231">
        <v>4.3403</v>
      </c>
      <c r="P365" s="231">
        <v>0</v>
      </c>
    </row>
    <row r="366" spans="1:16" ht="15">
      <c r="A366" s="247">
        <v>23</v>
      </c>
      <c r="B366" s="231">
        <v>0</v>
      </c>
      <c r="C366" s="231">
        <v>0</v>
      </c>
      <c r="D366" s="231">
        <v>4.9032999999999998</v>
      </c>
      <c r="E366" s="231">
        <v>1.9823999999999999</v>
      </c>
      <c r="F366" s="231">
        <v>4.5578000000000003</v>
      </c>
      <c r="G366" s="231">
        <v>1.9365000000000001</v>
      </c>
      <c r="H366" s="231">
        <v>5.5087999999999999</v>
      </c>
      <c r="I366" s="231">
        <v>1.8701000000000001</v>
      </c>
      <c r="J366" s="231">
        <v>5.9165999999999999</v>
      </c>
      <c r="K366" s="231">
        <v>2.4279999999999999</v>
      </c>
      <c r="L366" s="231">
        <v>4.9684999999999997</v>
      </c>
      <c r="M366" s="231">
        <v>2.9817999999999998</v>
      </c>
      <c r="N366" s="231">
        <v>6.6113</v>
      </c>
      <c r="O366" s="231">
        <v>4.2046999999999999</v>
      </c>
      <c r="P366" s="231">
        <v>0</v>
      </c>
    </row>
    <row r="367" spans="1:16" ht="15">
      <c r="A367" s="247">
        <v>24</v>
      </c>
      <c r="B367" s="231">
        <v>0</v>
      </c>
      <c r="C367" s="231">
        <v>0</v>
      </c>
      <c r="D367" s="231">
        <v>4.8852000000000002</v>
      </c>
      <c r="E367" s="231">
        <v>1.9777</v>
      </c>
      <c r="F367" s="231">
        <v>4.6163999999999996</v>
      </c>
      <c r="G367" s="231">
        <v>1.9330000000000001</v>
      </c>
      <c r="H367" s="231">
        <v>5.4981999999999998</v>
      </c>
      <c r="I367" s="231">
        <v>1.863</v>
      </c>
      <c r="J367" s="231">
        <v>5.5770999999999997</v>
      </c>
      <c r="K367" s="231">
        <v>2.4157000000000002</v>
      </c>
      <c r="L367" s="231">
        <v>4.7752999999999997</v>
      </c>
      <c r="M367" s="231">
        <v>2.9582999999999999</v>
      </c>
      <c r="N367" s="231">
        <v>6.3981000000000003</v>
      </c>
      <c r="O367" s="231">
        <v>4.069</v>
      </c>
      <c r="P367" s="231">
        <v>0</v>
      </c>
    </row>
    <row r="368" spans="1:16" ht="15">
      <c r="A368" s="247">
        <v>25</v>
      </c>
      <c r="B368" s="231">
        <v>0</v>
      </c>
      <c r="C368" s="231">
        <v>0</v>
      </c>
      <c r="D368" s="231">
        <v>4.8670999999999998</v>
      </c>
      <c r="E368" s="231">
        <v>1.9730000000000001</v>
      </c>
      <c r="F368" s="231">
        <v>4.6750999999999996</v>
      </c>
      <c r="G368" s="231">
        <v>1.9295</v>
      </c>
      <c r="H368" s="231">
        <v>5.4877000000000002</v>
      </c>
      <c r="I368" s="231">
        <v>1.8559000000000001</v>
      </c>
      <c r="J368" s="231">
        <v>5.2377000000000002</v>
      </c>
      <c r="K368" s="231">
        <v>2.4033000000000002</v>
      </c>
      <c r="L368" s="231">
        <v>4.5820999999999996</v>
      </c>
      <c r="M368" s="231">
        <v>2.9348000000000001</v>
      </c>
      <c r="N368" s="231">
        <v>6.1848000000000001</v>
      </c>
      <c r="O368" s="231">
        <v>3.9333999999999998</v>
      </c>
      <c r="P368" s="231">
        <v>0</v>
      </c>
    </row>
    <row r="369" spans="1:16" ht="15">
      <c r="A369" s="247">
        <v>26</v>
      </c>
      <c r="B369" s="231">
        <v>0</v>
      </c>
      <c r="C369" s="231">
        <v>0</v>
      </c>
      <c r="D369" s="231">
        <v>4.8490000000000002</v>
      </c>
      <c r="E369" s="231">
        <v>1.9682999999999999</v>
      </c>
      <c r="F369" s="231">
        <v>4.7337999999999996</v>
      </c>
      <c r="G369" s="231">
        <v>1.9259999999999999</v>
      </c>
      <c r="H369" s="231">
        <v>5.4771000000000001</v>
      </c>
      <c r="I369" s="231">
        <v>1.8489</v>
      </c>
      <c r="J369" s="231">
        <v>4.8982000000000001</v>
      </c>
      <c r="K369" s="231">
        <v>2.3908999999999998</v>
      </c>
      <c r="L369" s="231">
        <v>4.3888999999999996</v>
      </c>
      <c r="M369" s="231">
        <v>2.9114</v>
      </c>
      <c r="N369" s="231">
        <v>5.9714999999999998</v>
      </c>
      <c r="O369" s="231">
        <v>3.7978000000000001</v>
      </c>
      <c r="P369" s="231">
        <v>0</v>
      </c>
    </row>
    <row r="370" spans="1:16" ht="15">
      <c r="A370" s="247">
        <v>27</v>
      </c>
      <c r="B370" s="231">
        <v>0</v>
      </c>
      <c r="C370" s="231">
        <v>0</v>
      </c>
      <c r="D370" s="231">
        <v>4.8310000000000004</v>
      </c>
      <c r="E370" s="231">
        <v>1.9636</v>
      </c>
      <c r="F370" s="231">
        <v>4.7923999999999998</v>
      </c>
      <c r="G370" s="231">
        <v>1.9225000000000001</v>
      </c>
      <c r="H370" s="231">
        <v>5.4665999999999997</v>
      </c>
      <c r="I370" s="231">
        <v>1.8418000000000001</v>
      </c>
      <c r="J370" s="231">
        <v>4.5587</v>
      </c>
      <c r="K370" s="231">
        <v>2.3784999999999998</v>
      </c>
      <c r="L370" s="231">
        <v>4.1957000000000004</v>
      </c>
      <c r="M370" s="231">
        <v>2.8879000000000001</v>
      </c>
      <c r="N370" s="231">
        <v>5.7583000000000002</v>
      </c>
      <c r="O370" s="231">
        <v>3.6621000000000001</v>
      </c>
      <c r="P370" s="231">
        <v>0</v>
      </c>
    </row>
    <row r="371" spans="1:16" ht="15">
      <c r="A371" s="247">
        <v>28</v>
      </c>
      <c r="B371" s="231">
        <v>0</v>
      </c>
      <c r="C371" s="231">
        <v>0</v>
      </c>
      <c r="D371" s="231">
        <v>4.8129</v>
      </c>
      <c r="E371" s="231">
        <v>1.9589000000000001</v>
      </c>
      <c r="F371" s="231">
        <v>4.8510999999999997</v>
      </c>
      <c r="G371" s="231">
        <v>1.919</v>
      </c>
      <c r="H371" s="231">
        <v>5.4560000000000004</v>
      </c>
      <c r="I371" s="231">
        <v>1.8347</v>
      </c>
      <c r="J371" s="231">
        <v>4.2192999999999996</v>
      </c>
      <c r="K371" s="231">
        <v>2.3660999999999999</v>
      </c>
      <c r="L371" s="231">
        <v>4.0025000000000004</v>
      </c>
      <c r="M371" s="231">
        <v>2.8643999999999998</v>
      </c>
      <c r="N371" s="231">
        <v>5.5449999999999999</v>
      </c>
      <c r="O371" s="231">
        <v>3.5265</v>
      </c>
      <c r="P371" s="231">
        <v>0</v>
      </c>
    </row>
    <row r="372" spans="1:16" ht="15">
      <c r="A372" s="247">
        <v>29</v>
      </c>
      <c r="B372" s="231">
        <v>0</v>
      </c>
      <c r="C372" s="231">
        <v>0</v>
      </c>
      <c r="D372" s="231">
        <v>4.7948000000000004</v>
      </c>
      <c r="E372" s="231">
        <v>1.9541999999999999</v>
      </c>
      <c r="F372" s="231">
        <v>4.9097</v>
      </c>
      <c r="G372" s="231">
        <v>1.9155</v>
      </c>
      <c r="H372" s="231">
        <v>5.4455</v>
      </c>
      <c r="I372" s="231">
        <v>1.8277000000000001</v>
      </c>
      <c r="J372" s="231">
        <v>3.8797999999999999</v>
      </c>
      <c r="K372" s="231">
        <v>2.3536999999999999</v>
      </c>
      <c r="L372" s="231">
        <v>3.8092999999999999</v>
      </c>
      <c r="M372" s="231">
        <v>2.8410000000000002</v>
      </c>
      <c r="N372" s="231">
        <v>5.3316999999999997</v>
      </c>
      <c r="O372" s="231">
        <v>3.3908999999999998</v>
      </c>
      <c r="P372" s="231">
        <v>0</v>
      </c>
    </row>
    <row r="373" spans="1:16" ht="15">
      <c r="A373" s="247">
        <v>30</v>
      </c>
      <c r="B373" s="231">
        <v>0</v>
      </c>
      <c r="C373" s="231">
        <v>0</v>
      </c>
      <c r="D373" s="231">
        <v>4.7766999999999999</v>
      </c>
      <c r="E373" s="231">
        <v>1.9495</v>
      </c>
      <c r="F373" s="231">
        <v>4.9683999999999999</v>
      </c>
      <c r="G373" s="231">
        <v>1.9119999999999999</v>
      </c>
      <c r="H373" s="231">
        <v>5.4348999999999998</v>
      </c>
      <c r="I373" s="231">
        <v>1.8206</v>
      </c>
      <c r="J373" s="231">
        <v>3.5402999999999998</v>
      </c>
      <c r="K373" s="231">
        <v>2.3412999999999999</v>
      </c>
      <c r="L373" s="231">
        <v>3.6162000000000001</v>
      </c>
      <c r="M373" s="231">
        <v>2.8174999999999999</v>
      </c>
      <c r="N373" s="231">
        <v>5.1184000000000003</v>
      </c>
      <c r="O373" s="231">
        <v>3.2551999999999999</v>
      </c>
      <c r="P373" s="231">
        <v>0</v>
      </c>
    </row>
    <row r="374" spans="1:16" ht="15">
      <c r="A374" s="247">
        <v>31</v>
      </c>
      <c r="B374" s="231">
        <v>0</v>
      </c>
      <c r="C374" s="231">
        <v>0</v>
      </c>
      <c r="D374" s="231">
        <v>5.0777999999999999</v>
      </c>
      <c r="E374" s="231">
        <v>1.9374</v>
      </c>
      <c r="F374" s="231">
        <v>4.9146999999999998</v>
      </c>
      <c r="G374" s="231">
        <v>1.9024000000000001</v>
      </c>
      <c r="H374" s="231">
        <v>5.2454999999999998</v>
      </c>
      <c r="I374" s="231">
        <v>1.8129</v>
      </c>
      <c r="J374" s="231">
        <v>3.4866000000000001</v>
      </c>
      <c r="K374" s="231">
        <v>2.3014000000000001</v>
      </c>
      <c r="L374" s="231">
        <v>3.6749000000000001</v>
      </c>
      <c r="M374" s="231">
        <v>2.7976000000000001</v>
      </c>
      <c r="N374" s="231">
        <v>5.0031999999999996</v>
      </c>
      <c r="O374" s="231">
        <v>3.1576</v>
      </c>
      <c r="P374" s="231">
        <v>0</v>
      </c>
    </row>
    <row r="375" spans="1:16" ht="15">
      <c r="A375" s="247">
        <v>32</v>
      </c>
      <c r="B375" s="231">
        <v>0</v>
      </c>
      <c r="C375" s="231">
        <v>0</v>
      </c>
      <c r="D375" s="231">
        <v>5.3788999999999998</v>
      </c>
      <c r="E375" s="231">
        <v>1.9254</v>
      </c>
      <c r="F375" s="231">
        <v>4.8609999999999998</v>
      </c>
      <c r="G375" s="231">
        <v>1.8929</v>
      </c>
      <c r="H375" s="231">
        <v>5.056</v>
      </c>
      <c r="I375" s="231">
        <v>1.8051999999999999</v>
      </c>
      <c r="J375" s="231">
        <v>3.4327999999999999</v>
      </c>
      <c r="K375" s="231">
        <v>2.2614999999999998</v>
      </c>
      <c r="L375" s="231">
        <v>3.7336999999999998</v>
      </c>
      <c r="M375" s="231">
        <v>2.7776999999999998</v>
      </c>
      <c r="N375" s="231">
        <v>4.8879000000000001</v>
      </c>
      <c r="O375" s="231">
        <v>3.0598999999999998</v>
      </c>
      <c r="P375" s="231">
        <v>0</v>
      </c>
    </row>
    <row r="376" spans="1:16" ht="15">
      <c r="A376" s="247">
        <v>33</v>
      </c>
      <c r="B376" s="231">
        <v>0</v>
      </c>
      <c r="C376" s="231">
        <v>0</v>
      </c>
      <c r="D376" s="231">
        <v>5.68</v>
      </c>
      <c r="E376" s="231">
        <v>1.9133</v>
      </c>
      <c r="F376" s="231">
        <v>4.8071999999999999</v>
      </c>
      <c r="G376" s="231">
        <v>1.8834</v>
      </c>
      <c r="H376" s="231">
        <v>4.8665000000000003</v>
      </c>
      <c r="I376" s="231">
        <v>1.7975000000000001</v>
      </c>
      <c r="J376" s="231">
        <v>3.379</v>
      </c>
      <c r="K376" s="231">
        <v>2.2216999999999998</v>
      </c>
      <c r="L376" s="231">
        <v>3.7925</v>
      </c>
      <c r="M376" s="231">
        <v>2.7578999999999998</v>
      </c>
      <c r="N376" s="231">
        <v>4.7725999999999997</v>
      </c>
      <c r="O376" s="231">
        <v>2.9622000000000002</v>
      </c>
      <c r="P376" s="231">
        <v>0</v>
      </c>
    </row>
    <row r="377" spans="1:16" ht="15">
      <c r="A377" s="247">
        <v>34</v>
      </c>
      <c r="B377" s="231">
        <v>0</v>
      </c>
      <c r="C377" s="231">
        <v>0</v>
      </c>
      <c r="D377" s="231">
        <v>5.9812000000000003</v>
      </c>
      <c r="E377" s="231">
        <v>1.9013</v>
      </c>
      <c r="F377" s="231">
        <v>4.7534999999999998</v>
      </c>
      <c r="G377" s="231">
        <v>1.8737999999999999</v>
      </c>
      <c r="H377" s="231">
        <v>4.6771000000000003</v>
      </c>
      <c r="I377" s="231">
        <v>1.7898000000000001</v>
      </c>
      <c r="J377" s="231">
        <v>3.3252000000000002</v>
      </c>
      <c r="K377" s="231">
        <v>2.1818</v>
      </c>
      <c r="L377" s="231">
        <v>3.8513000000000002</v>
      </c>
      <c r="M377" s="231">
        <v>2.738</v>
      </c>
      <c r="N377" s="231">
        <v>4.6573000000000002</v>
      </c>
      <c r="O377" s="231">
        <v>2.8645</v>
      </c>
      <c r="P377" s="231">
        <v>0</v>
      </c>
    </row>
    <row r="378" spans="1:16" ht="15">
      <c r="A378" s="247">
        <v>35</v>
      </c>
      <c r="B378" s="231">
        <v>0</v>
      </c>
      <c r="C378" s="231">
        <v>0</v>
      </c>
      <c r="D378" s="231">
        <v>6.2823000000000002</v>
      </c>
      <c r="E378" s="231">
        <v>1.8892</v>
      </c>
      <c r="F378" s="231">
        <v>4.6997999999999998</v>
      </c>
      <c r="G378" s="231">
        <v>1.8643000000000001</v>
      </c>
      <c r="H378" s="231">
        <v>4.4875999999999996</v>
      </c>
      <c r="I378" s="231">
        <v>1.7821</v>
      </c>
      <c r="J378" s="231">
        <v>3.2713999999999999</v>
      </c>
      <c r="K378" s="231">
        <v>2.1419000000000001</v>
      </c>
      <c r="L378" s="231">
        <v>3.91</v>
      </c>
      <c r="M378" s="231">
        <v>2.7181000000000002</v>
      </c>
      <c r="N378" s="231">
        <v>4.5420999999999996</v>
      </c>
      <c r="O378" s="231">
        <v>2.7667999999999999</v>
      </c>
      <c r="P378" s="231">
        <v>0</v>
      </c>
    </row>
    <row r="379" spans="1:16" ht="15">
      <c r="A379" s="247">
        <v>36</v>
      </c>
      <c r="B379" s="231">
        <v>0</v>
      </c>
      <c r="C379" s="231">
        <v>0</v>
      </c>
      <c r="D379" s="231">
        <v>6.5834000000000001</v>
      </c>
      <c r="E379" s="231">
        <v>1.8771</v>
      </c>
      <c r="F379" s="231">
        <v>4.6460999999999997</v>
      </c>
      <c r="G379" s="231">
        <v>1.8547</v>
      </c>
      <c r="H379" s="231">
        <v>4.2981999999999996</v>
      </c>
      <c r="I379" s="231">
        <v>1.7744</v>
      </c>
      <c r="J379" s="231">
        <v>3.2176999999999998</v>
      </c>
      <c r="K379" s="231">
        <v>2.1021000000000001</v>
      </c>
      <c r="L379" s="231">
        <v>3.9687999999999999</v>
      </c>
      <c r="M379" s="231">
        <v>2.6981999999999999</v>
      </c>
      <c r="N379" s="231">
        <v>4.4268000000000001</v>
      </c>
      <c r="O379" s="231">
        <v>2.6690999999999998</v>
      </c>
      <c r="P379" s="231">
        <v>0</v>
      </c>
    </row>
    <row r="380" spans="1:16" ht="15">
      <c r="A380" s="247">
        <v>37</v>
      </c>
      <c r="B380" s="231">
        <v>0</v>
      </c>
      <c r="C380" s="231">
        <v>0</v>
      </c>
      <c r="D380" s="231">
        <v>6.8845000000000001</v>
      </c>
      <c r="E380" s="231">
        <v>1.8651</v>
      </c>
      <c r="F380" s="231">
        <v>4.5922999999999998</v>
      </c>
      <c r="G380" s="231">
        <v>1.8452</v>
      </c>
      <c r="H380" s="231">
        <v>4.1086999999999998</v>
      </c>
      <c r="I380" s="231">
        <v>1.7666999999999999</v>
      </c>
      <c r="J380" s="231">
        <v>3.1638999999999999</v>
      </c>
      <c r="K380" s="231">
        <v>2.0621999999999998</v>
      </c>
      <c r="L380" s="231">
        <v>4.0275999999999996</v>
      </c>
      <c r="M380" s="231">
        <v>2.6783000000000001</v>
      </c>
      <c r="N380" s="231">
        <v>4.3114999999999997</v>
      </c>
      <c r="O380" s="231">
        <v>2.5714000000000001</v>
      </c>
      <c r="P380" s="231">
        <v>0</v>
      </c>
    </row>
    <row r="381" spans="1:16" ht="15">
      <c r="A381" s="247">
        <v>38</v>
      </c>
      <c r="B381" s="231">
        <v>0</v>
      </c>
      <c r="C381" s="231">
        <v>0</v>
      </c>
      <c r="D381" s="231">
        <v>7.1856</v>
      </c>
      <c r="E381" s="231">
        <v>1.853</v>
      </c>
      <c r="F381" s="231">
        <v>4.5385999999999997</v>
      </c>
      <c r="G381" s="231">
        <v>1.8357000000000001</v>
      </c>
      <c r="H381" s="231">
        <v>3.9192999999999998</v>
      </c>
      <c r="I381" s="231">
        <v>1.7589999999999999</v>
      </c>
      <c r="J381" s="231">
        <v>3.1101000000000001</v>
      </c>
      <c r="K381" s="231">
        <v>2.0223</v>
      </c>
      <c r="L381" s="231">
        <v>4.0864000000000003</v>
      </c>
      <c r="M381" s="231">
        <v>2.6585000000000001</v>
      </c>
      <c r="N381" s="231">
        <v>4.1962000000000002</v>
      </c>
      <c r="O381" s="231">
        <v>2.4737</v>
      </c>
      <c r="P381" s="231">
        <v>0</v>
      </c>
    </row>
    <row r="382" spans="1:16" ht="15">
      <c r="A382" s="247">
        <v>39</v>
      </c>
      <c r="B382" s="231">
        <v>0</v>
      </c>
      <c r="C382" s="231">
        <v>0</v>
      </c>
      <c r="D382" s="231">
        <v>7.4866999999999999</v>
      </c>
      <c r="E382" s="231">
        <v>1.841</v>
      </c>
      <c r="F382" s="231">
        <v>4.4848999999999997</v>
      </c>
      <c r="G382" s="231">
        <v>1.8261000000000001</v>
      </c>
      <c r="H382" s="231">
        <v>3.7298</v>
      </c>
      <c r="I382" s="231">
        <v>1.7513000000000001</v>
      </c>
      <c r="J382" s="231">
        <v>3.0562999999999998</v>
      </c>
      <c r="K382" s="231">
        <v>1.9824999999999999</v>
      </c>
      <c r="L382" s="231">
        <v>4.1452</v>
      </c>
      <c r="M382" s="231">
        <v>2.6385999999999998</v>
      </c>
      <c r="N382" s="231">
        <v>4.0808999999999997</v>
      </c>
      <c r="O382" s="231">
        <v>2.3761000000000001</v>
      </c>
      <c r="P382" s="231">
        <v>0</v>
      </c>
    </row>
    <row r="383" spans="1:16" ht="15">
      <c r="A383" s="247">
        <v>40</v>
      </c>
      <c r="B383" s="231">
        <v>0</v>
      </c>
      <c r="C383" s="231">
        <v>0</v>
      </c>
      <c r="D383" s="231">
        <v>7.7877999999999998</v>
      </c>
      <c r="E383" s="231">
        <v>1.8289</v>
      </c>
      <c r="F383" s="231">
        <v>4.4311999999999996</v>
      </c>
      <c r="G383" s="231">
        <v>1.8166</v>
      </c>
      <c r="H383" s="231">
        <v>3.5402999999999998</v>
      </c>
      <c r="I383" s="231">
        <v>1.7436</v>
      </c>
      <c r="J383" s="231">
        <v>3.0026000000000002</v>
      </c>
      <c r="K383" s="231">
        <v>1.9426000000000001</v>
      </c>
      <c r="L383" s="231">
        <v>4.2039</v>
      </c>
      <c r="M383" s="231">
        <v>2.6187</v>
      </c>
      <c r="N383" s="231">
        <v>3.9657</v>
      </c>
      <c r="O383" s="231">
        <v>2.2784</v>
      </c>
      <c r="P383" s="231">
        <v>0</v>
      </c>
    </row>
    <row r="384" spans="1:16" ht="15">
      <c r="A384" s="247">
        <v>41</v>
      </c>
      <c r="B384" s="231">
        <v>0</v>
      </c>
      <c r="C384" s="231">
        <v>0</v>
      </c>
      <c r="D384" s="231">
        <v>8.0889000000000006</v>
      </c>
      <c r="E384" s="231">
        <v>1.8168</v>
      </c>
      <c r="F384" s="231">
        <v>4.3773999999999997</v>
      </c>
      <c r="G384" s="231">
        <v>1.8070999999999999</v>
      </c>
      <c r="H384" s="231">
        <v>3.3509000000000002</v>
      </c>
      <c r="I384" s="231">
        <v>1.7359</v>
      </c>
      <c r="J384" s="231">
        <v>2.9487999999999999</v>
      </c>
      <c r="K384" s="231">
        <v>1.9027000000000001</v>
      </c>
      <c r="L384" s="231">
        <v>4.2626999999999997</v>
      </c>
      <c r="M384" s="231">
        <v>2.5988000000000002</v>
      </c>
      <c r="N384" s="231">
        <v>3.8504</v>
      </c>
      <c r="O384" s="231">
        <v>2.1806999999999999</v>
      </c>
      <c r="P384" s="231">
        <v>0</v>
      </c>
    </row>
    <row r="385" spans="1:16" ht="15">
      <c r="A385" s="247">
        <v>42</v>
      </c>
      <c r="B385" s="231">
        <v>0</v>
      </c>
      <c r="C385" s="231">
        <v>0</v>
      </c>
      <c r="D385" s="231">
        <v>8.39</v>
      </c>
      <c r="E385" s="231">
        <v>1.8048</v>
      </c>
      <c r="F385" s="231">
        <v>4.3236999999999997</v>
      </c>
      <c r="G385" s="231">
        <v>1.7975000000000001</v>
      </c>
      <c r="H385" s="231">
        <v>3.1614</v>
      </c>
      <c r="I385" s="231">
        <v>1.7282</v>
      </c>
      <c r="J385" s="231">
        <v>2.895</v>
      </c>
      <c r="K385" s="231">
        <v>1.8628</v>
      </c>
      <c r="L385" s="231">
        <v>4.3215000000000003</v>
      </c>
      <c r="M385" s="231">
        <v>2.5790000000000002</v>
      </c>
      <c r="N385" s="231">
        <v>3.7351000000000001</v>
      </c>
      <c r="O385" s="231">
        <v>2.0830000000000002</v>
      </c>
      <c r="P385" s="231">
        <v>0</v>
      </c>
    </row>
    <row r="386" spans="1:16" ht="15">
      <c r="A386" s="247">
        <v>43</v>
      </c>
      <c r="B386" s="231">
        <v>0</v>
      </c>
      <c r="C386" s="231">
        <v>0</v>
      </c>
      <c r="D386" s="231">
        <v>8.0460999999999991</v>
      </c>
      <c r="E386" s="231">
        <v>1.8005</v>
      </c>
      <c r="F386" s="231">
        <v>4.4245000000000001</v>
      </c>
      <c r="G386" s="231">
        <v>1.7943</v>
      </c>
      <c r="H386" s="231">
        <v>3.1743000000000001</v>
      </c>
      <c r="I386" s="231">
        <v>1.7218</v>
      </c>
      <c r="J386" s="231">
        <v>3.0065</v>
      </c>
      <c r="K386" s="231">
        <v>1.8535999999999999</v>
      </c>
      <c r="L386" s="231">
        <v>4.3247999999999998</v>
      </c>
      <c r="M386" s="231">
        <v>2.5667</v>
      </c>
      <c r="N386" s="231">
        <v>3.6758999999999999</v>
      </c>
      <c r="O386" s="231">
        <v>2.0710999999999999</v>
      </c>
      <c r="P386" s="231">
        <v>0</v>
      </c>
    </row>
    <row r="387" spans="1:16" ht="15">
      <c r="A387" s="247">
        <v>44</v>
      </c>
      <c r="B387" s="231">
        <v>0</v>
      </c>
      <c r="C387" s="231">
        <v>0</v>
      </c>
      <c r="D387" s="231">
        <v>7.7022000000000004</v>
      </c>
      <c r="E387" s="231">
        <v>1.7963</v>
      </c>
      <c r="F387" s="231">
        <v>4.5252999999999997</v>
      </c>
      <c r="G387" s="231">
        <v>1.7910999999999999</v>
      </c>
      <c r="H387" s="231">
        <v>3.1871999999999998</v>
      </c>
      <c r="I387" s="231">
        <v>1.7154</v>
      </c>
      <c r="J387" s="231">
        <v>3.1181000000000001</v>
      </c>
      <c r="K387" s="231">
        <v>1.8443000000000001</v>
      </c>
      <c r="L387" s="231">
        <v>4.3281000000000001</v>
      </c>
      <c r="M387" s="231">
        <v>2.5543999999999998</v>
      </c>
      <c r="N387" s="231">
        <v>3.6166</v>
      </c>
      <c r="O387" s="231">
        <v>2.0592000000000001</v>
      </c>
      <c r="P387" s="231">
        <v>0</v>
      </c>
    </row>
    <row r="388" spans="1:16" ht="15">
      <c r="A388" s="247">
        <v>45</v>
      </c>
      <c r="B388" s="231">
        <v>0</v>
      </c>
      <c r="C388" s="231">
        <v>0</v>
      </c>
      <c r="D388" s="231">
        <v>7.1890999999999998</v>
      </c>
      <c r="E388" s="231">
        <v>1.7508999999999999</v>
      </c>
      <c r="F388" s="231">
        <v>4.2015000000000002</v>
      </c>
      <c r="G388" s="231">
        <v>1.7466999999999999</v>
      </c>
      <c r="H388" s="231">
        <v>3.0543999999999998</v>
      </c>
      <c r="I388" s="231">
        <v>1.6697</v>
      </c>
      <c r="J388" s="231">
        <v>2.7862</v>
      </c>
      <c r="K388" s="231">
        <v>1.7927999999999999</v>
      </c>
      <c r="L388" s="231">
        <v>3.9980000000000002</v>
      </c>
      <c r="M388" s="231">
        <v>2.4836</v>
      </c>
      <c r="N388" s="231">
        <v>3.4756</v>
      </c>
      <c r="O388" s="231">
        <v>2.0002</v>
      </c>
      <c r="P388" s="231">
        <v>0</v>
      </c>
    </row>
    <row r="389" spans="1:16" ht="15">
      <c r="A389" s="247">
        <v>46</v>
      </c>
      <c r="B389" s="231">
        <v>0</v>
      </c>
      <c r="C389" s="231">
        <v>0</v>
      </c>
      <c r="D389" s="231">
        <v>6.8531000000000004</v>
      </c>
      <c r="E389" s="231">
        <v>1.7466999999999999</v>
      </c>
      <c r="F389" s="231">
        <v>4.1939000000000002</v>
      </c>
      <c r="G389" s="231">
        <v>1.7436</v>
      </c>
      <c r="H389" s="231">
        <v>3.0428999999999999</v>
      </c>
      <c r="I389" s="231">
        <v>1.6634</v>
      </c>
      <c r="J389" s="231">
        <v>2.7721</v>
      </c>
      <c r="K389" s="231">
        <v>1.7838000000000001</v>
      </c>
      <c r="L389" s="231">
        <v>3.9232999999999998</v>
      </c>
      <c r="M389" s="231">
        <v>2.4716</v>
      </c>
      <c r="N389" s="231">
        <v>3.4177</v>
      </c>
      <c r="O389" s="231">
        <v>1.9885999999999999</v>
      </c>
      <c r="P389" s="231">
        <v>0</v>
      </c>
    </row>
    <row r="390" spans="1:16" ht="15">
      <c r="A390" s="247">
        <v>47</v>
      </c>
      <c r="B390" s="231">
        <v>0</v>
      </c>
      <c r="C390" s="231">
        <v>0</v>
      </c>
      <c r="D390" s="231">
        <v>6.5171000000000001</v>
      </c>
      <c r="E390" s="231">
        <v>1.7425999999999999</v>
      </c>
      <c r="F390" s="231">
        <v>4.1863999999999999</v>
      </c>
      <c r="G390" s="231">
        <v>1.7403999999999999</v>
      </c>
      <c r="H390" s="231">
        <v>3.0314000000000001</v>
      </c>
      <c r="I390" s="231">
        <v>1.6571</v>
      </c>
      <c r="J390" s="231">
        <v>2.758</v>
      </c>
      <c r="K390" s="231">
        <v>1.7746999999999999</v>
      </c>
      <c r="L390" s="231">
        <v>3.8485999999999998</v>
      </c>
      <c r="M390" s="231">
        <v>2.4596</v>
      </c>
      <c r="N390" s="231">
        <v>3.3597999999999999</v>
      </c>
      <c r="O390" s="231">
        <v>1.9770000000000001</v>
      </c>
      <c r="P390" s="231">
        <v>0</v>
      </c>
    </row>
    <row r="391" spans="1:16" ht="15">
      <c r="A391" s="247">
        <v>48</v>
      </c>
      <c r="B391" s="231">
        <v>0</v>
      </c>
      <c r="C391" s="231">
        <v>0</v>
      </c>
      <c r="D391" s="231">
        <v>6.1810999999999998</v>
      </c>
      <c r="E391" s="231">
        <v>1.7384999999999999</v>
      </c>
      <c r="F391" s="231">
        <v>4.1787999999999998</v>
      </c>
      <c r="G391" s="231">
        <v>1.7373000000000001</v>
      </c>
      <c r="H391" s="231">
        <v>3.02</v>
      </c>
      <c r="I391" s="231">
        <v>1.6509</v>
      </c>
      <c r="J391" s="231">
        <v>2.7439</v>
      </c>
      <c r="K391" s="231">
        <v>1.7656000000000001</v>
      </c>
      <c r="L391" s="231">
        <v>3.7738999999999998</v>
      </c>
      <c r="M391" s="231">
        <v>2.4474999999999998</v>
      </c>
      <c r="N391" s="231">
        <v>3.3018999999999998</v>
      </c>
      <c r="O391" s="231">
        <v>1.9654</v>
      </c>
      <c r="P391" s="231">
        <v>0</v>
      </c>
    </row>
    <row r="392" spans="1:16" ht="15">
      <c r="A392" s="247">
        <v>49</v>
      </c>
      <c r="B392" s="231">
        <v>0</v>
      </c>
      <c r="C392" s="231">
        <v>0</v>
      </c>
      <c r="D392" s="231">
        <v>5.8451000000000004</v>
      </c>
      <c r="E392" s="231">
        <v>1.7343</v>
      </c>
      <c r="F392" s="231">
        <v>4.1711999999999998</v>
      </c>
      <c r="G392" s="231">
        <v>1.7341</v>
      </c>
      <c r="H392" s="231">
        <v>3.0085000000000002</v>
      </c>
      <c r="I392" s="231">
        <v>1.6446000000000001</v>
      </c>
      <c r="J392" s="231">
        <v>2.7299000000000002</v>
      </c>
      <c r="K392" s="231">
        <v>1.7565999999999999</v>
      </c>
      <c r="L392" s="231">
        <v>3.6991999999999998</v>
      </c>
      <c r="M392" s="231">
        <v>2.4355000000000002</v>
      </c>
      <c r="N392" s="231">
        <v>3.2441</v>
      </c>
      <c r="O392" s="231">
        <v>1.9537</v>
      </c>
      <c r="P392" s="231">
        <v>0</v>
      </c>
    </row>
    <row r="393" spans="1:16" ht="15">
      <c r="A393" s="247">
        <v>50</v>
      </c>
      <c r="B393" s="231">
        <v>0</v>
      </c>
      <c r="C393" s="231">
        <v>0</v>
      </c>
      <c r="D393" s="231">
        <v>5.5091000000000001</v>
      </c>
      <c r="E393" s="231">
        <v>1.7302</v>
      </c>
      <c r="F393" s="231">
        <v>4.1635999999999997</v>
      </c>
      <c r="G393" s="231">
        <v>1.7310000000000001</v>
      </c>
      <c r="H393" s="231">
        <v>2.9971000000000001</v>
      </c>
      <c r="I393" s="231">
        <v>1.6383000000000001</v>
      </c>
      <c r="J393" s="231">
        <v>2.7158000000000002</v>
      </c>
      <c r="K393" s="231">
        <v>1.7475000000000001</v>
      </c>
      <c r="L393" s="231">
        <v>3.6244999999999998</v>
      </c>
      <c r="M393" s="231">
        <v>2.4235000000000002</v>
      </c>
      <c r="N393" s="231">
        <v>3.1861999999999999</v>
      </c>
      <c r="O393" s="231">
        <v>1.9420999999999999</v>
      </c>
      <c r="P393" s="231">
        <v>0</v>
      </c>
    </row>
    <row r="394" spans="1:16" ht="15">
      <c r="A394" s="247">
        <v>51</v>
      </c>
      <c r="B394" s="231">
        <v>0</v>
      </c>
      <c r="C394" s="231">
        <v>0</v>
      </c>
      <c r="D394" s="231">
        <v>5.1730999999999998</v>
      </c>
      <c r="E394" s="231">
        <v>1.726</v>
      </c>
      <c r="F394" s="231">
        <v>4.1559999999999997</v>
      </c>
      <c r="G394" s="231">
        <v>1.7278</v>
      </c>
      <c r="H394" s="231">
        <v>2.9855999999999998</v>
      </c>
      <c r="I394" s="231">
        <v>1.6321000000000001</v>
      </c>
      <c r="J394" s="231">
        <v>2.7017000000000002</v>
      </c>
      <c r="K394" s="231">
        <v>1.7384999999999999</v>
      </c>
      <c r="L394" s="231">
        <v>3.5497999999999998</v>
      </c>
      <c r="M394" s="231">
        <v>2.4115000000000002</v>
      </c>
      <c r="N394" s="231">
        <v>3.1282999999999999</v>
      </c>
      <c r="O394" s="231">
        <v>1.9305000000000001</v>
      </c>
      <c r="P394" s="231">
        <v>0</v>
      </c>
    </row>
    <row r="395" spans="1:16" ht="15">
      <c r="A395" s="247">
        <v>52</v>
      </c>
      <c r="B395" s="231">
        <v>0</v>
      </c>
      <c r="C395" s="231">
        <v>0</v>
      </c>
      <c r="D395" s="231">
        <v>4.8371000000000004</v>
      </c>
      <c r="E395" s="231">
        <v>1.7219</v>
      </c>
      <c r="F395" s="231">
        <v>4.1485000000000003</v>
      </c>
      <c r="G395" s="231">
        <v>1.7246999999999999</v>
      </c>
      <c r="H395" s="231">
        <v>2.9742000000000002</v>
      </c>
      <c r="I395" s="231">
        <v>1.6257999999999999</v>
      </c>
      <c r="J395" s="231">
        <v>2.6876000000000002</v>
      </c>
      <c r="K395" s="231">
        <v>1.7294</v>
      </c>
      <c r="L395" s="231">
        <v>3.4750000000000001</v>
      </c>
      <c r="M395" s="231">
        <v>2.3995000000000002</v>
      </c>
      <c r="N395" s="231">
        <v>3.0703999999999998</v>
      </c>
      <c r="O395" s="231">
        <v>1.9189000000000001</v>
      </c>
      <c r="P395" s="231">
        <v>0</v>
      </c>
    </row>
    <row r="396" spans="1:16" ht="15">
      <c r="A396" s="247">
        <v>53</v>
      </c>
      <c r="B396" s="231">
        <v>0</v>
      </c>
      <c r="C396" s="231">
        <v>0</v>
      </c>
      <c r="D396" s="231">
        <v>4.5011000000000001</v>
      </c>
      <c r="E396" s="231">
        <v>1.7178</v>
      </c>
      <c r="F396" s="231">
        <v>4.1409000000000002</v>
      </c>
      <c r="G396" s="231">
        <v>1.7215</v>
      </c>
      <c r="H396" s="231">
        <v>2.9626999999999999</v>
      </c>
      <c r="I396" s="231">
        <v>1.6195999999999999</v>
      </c>
      <c r="J396" s="231">
        <v>2.6735000000000002</v>
      </c>
      <c r="K396" s="231">
        <v>1.7202999999999999</v>
      </c>
      <c r="L396" s="231">
        <v>3.4003000000000001</v>
      </c>
      <c r="M396" s="231">
        <v>2.3875000000000002</v>
      </c>
      <c r="N396" s="231">
        <v>3.0125999999999999</v>
      </c>
      <c r="O396" s="231">
        <v>1.9073</v>
      </c>
      <c r="P396" s="231">
        <v>0</v>
      </c>
    </row>
    <row r="397" spans="1:16" ht="15">
      <c r="A397" s="247">
        <v>54</v>
      </c>
      <c r="B397" s="231">
        <v>0</v>
      </c>
      <c r="C397" s="231">
        <v>0</v>
      </c>
      <c r="D397" s="231">
        <v>4.1651999999999996</v>
      </c>
      <c r="E397" s="231">
        <v>1.7136</v>
      </c>
      <c r="F397" s="231">
        <v>4.1333000000000002</v>
      </c>
      <c r="G397" s="231">
        <v>1.7183999999999999</v>
      </c>
      <c r="H397" s="231">
        <v>2.9512999999999998</v>
      </c>
      <c r="I397" s="231">
        <v>1.6133</v>
      </c>
      <c r="J397" s="231">
        <v>2.6595</v>
      </c>
      <c r="K397" s="231">
        <v>1.7113</v>
      </c>
      <c r="L397" s="231">
        <v>3.3256000000000001</v>
      </c>
      <c r="M397" s="231">
        <v>2.3755000000000002</v>
      </c>
      <c r="N397" s="231">
        <v>2.9546999999999999</v>
      </c>
      <c r="O397" s="231">
        <v>1.8956</v>
      </c>
      <c r="P397" s="231">
        <v>0</v>
      </c>
    </row>
    <row r="398" spans="1:16" ht="15">
      <c r="A398" s="247">
        <v>55</v>
      </c>
      <c r="B398" s="231">
        <v>0</v>
      </c>
      <c r="C398" s="231">
        <v>0</v>
      </c>
      <c r="D398" s="231">
        <v>4.1031000000000004</v>
      </c>
      <c r="E398" s="231">
        <v>1.6880999999999999</v>
      </c>
      <c r="F398" s="231">
        <v>4.1329000000000002</v>
      </c>
      <c r="G398" s="231">
        <v>1.6926000000000001</v>
      </c>
      <c r="H398" s="231">
        <v>2.9058999999999999</v>
      </c>
      <c r="I398" s="231">
        <v>1.5965</v>
      </c>
      <c r="J398" s="231">
        <v>2.6535000000000002</v>
      </c>
      <c r="K398" s="231">
        <v>1.6866000000000001</v>
      </c>
      <c r="L398" s="231">
        <v>3.2719999999999998</v>
      </c>
      <c r="M398" s="231">
        <v>2.3338999999999999</v>
      </c>
      <c r="N398" s="231">
        <v>2.9125000000000001</v>
      </c>
      <c r="O398" s="231">
        <v>1.8678999999999999</v>
      </c>
      <c r="P398" s="231">
        <v>0</v>
      </c>
    </row>
    <row r="399" spans="1:16" ht="15">
      <c r="A399" s="247">
        <v>56</v>
      </c>
      <c r="B399" s="231">
        <v>0</v>
      </c>
      <c r="C399" s="231">
        <v>0</v>
      </c>
      <c r="D399" s="231">
        <v>4.0411000000000001</v>
      </c>
      <c r="E399" s="231">
        <v>1.6626000000000001</v>
      </c>
      <c r="F399" s="231">
        <v>4.1325000000000003</v>
      </c>
      <c r="G399" s="231">
        <v>1.6668000000000001</v>
      </c>
      <c r="H399" s="231">
        <v>2.8605</v>
      </c>
      <c r="I399" s="231">
        <v>1.5795999999999999</v>
      </c>
      <c r="J399" s="231">
        <v>2.6476000000000002</v>
      </c>
      <c r="K399" s="231">
        <v>1.6618999999999999</v>
      </c>
      <c r="L399" s="231">
        <v>3.2183999999999999</v>
      </c>
      <c r="M399" s="231">
        <v>2.2924000000000002</v>
      </c>
      <c r="N399" s="231">
        <v>2.8702999999999999</v>
      </c>
      <c r="O399" s="231">
        <v>1.8401000000000001</v>
      </c>
      <c r="P399" s="231">
        <v>0</v>
      </c>
    </row>
    <row r="400" spans="1:16" ht="15">
      <c r="A400" s="247">
        <v>57</v>
      </c>
      <c r="B400" s="231">
        <v>0</v>
      </c>
      <c r="C400" s="231">
        <v>0</v>
      </c>
      <c r="D400" s="231">
        <v>3.9790000000000001</v>
      </c>
      <c r="E400" s="231">
        <v>1.637</v>
      </c>
      <c r="F400" s="231">
        <v>4.1321000000000003</v>
      </c>
      <c r="G400" s="231">
        <v>1.6411</v>
      </c>
      <c r="H400" s="231">
        <v>2.8151000000000002</v>
      </c>
      <c r="I400" s="231">
        <v>1.5628</v>
      </c>
      <c r="J400" s="231">
        <v>2.6415999999999999</v>
      </c>
      <c r="K400" s="231">
        <v>1.6372</v>
      </c>
      <c r="L400" s="231">
        <v>3.1646999999999998</v>
      </c>
      <c r="M400" s="231">
        <v>2.2507999999999999</v>
      </c>
      <c r="N400" s="231">
        <v>2.8281999999999998</v>
      </c>
      <c r="O400" s="231">
        <v>1.8124</v>
      </c>
      <c r="P400" s="231">
        <v>0</v>
      </c>
    </row>
    <row r="401" spans="1:16" ht="15">
      <c r="A401" s="247">
        <v>58</v>
      </c>
      <c r="B401" s="231">
        <v>0</v>
      </c>
      <c r="C401" s="231">
        <v>0</v>
      </c>
      <c r="D401" s="231">
        <v>3.9169</v>
      </c>
      <c r="E401" s="231">
        <v>1.6114999999999999</v>
      </c>
      <c r="F401" s="231">
        <v>4.1317000000000004</v>
      </c>
      <c r="G401" s="231">
        <v>1.6153</v>
      </c>
      <c r="H401" s="231">
        <v>2.7696999999999998</v>
      </c>
      <c r="I401" s="231">
        <v>1.5459000000000001</v>
      </c>
      <c r="J401" s="231">
        <v>2.6356999999999999</v>
      </c>
      <c r="K401" s="231">
        <v>1.6126</v>
      </c>
      <c r="L401" s="231">
        <v>3.1111</v>
      </c>
      <c r="M401" s="231">
        <v>2.2092999999999998</v>
      </c>
      <c r="N401" s="231">
        <v>2.786</v>
      </c>
      <c r="O401" s="231">
        <v>1.7846</v>
      </c>
      <c r="P401" s="231">
        <v>0</v>
      </c>
    </row>
    <row r="402" spans="1:16" ht="15">
      <c r="A402" s="247">
        <v>59</v>
      </c>
      <c r="B402" s="231">
        <v>0</v>
      </c>
      <c r="C402" s="231">
        <v>0</v>
      </c>
      <c r="D402" s="231">
        <v>3.8549000000000002</v>
      </c>
      <c r="E402" s="231">
        <v>1.5860000000000001</v>
      </c>
      <c r="F402" s="231">
        <v>4.1313000000000004</v>
      </c>
      <c r="G402" s="231">
        <v>1.5895999999999999</v>
      </c>
      <c r="H402" s="231">
        <v>2.7242999999999999</v>
      </c>
      <c r="I402" s="231">
        <v>1.5290999999999999</v>
      </c>
      <c r="J402" s="231">
        <v>2.6297000000000001</v>
      </c>
      <c r="K402" s="231">
        <v>1.5879000000000001</v>
      </c>
      <c r="L402" s="231">
        <v>3.0575000000000001</v>
      </c>
      <c r="M402" s="231">
        <v>2.1678000000000002</v>
      </c>
      <c r="N402" s="231">
        <v>2.7437999999999998</v>
      </c>
      <c r="O402" s="231">
        <v>1.7568999999999999</v>
      </c>
      <c r="P402" s="231">
        <v>0</v>
      </c>
    </row>
    <row r="403" spans="1:16" ht="15">
      <c r="A403" s="247">
        <v>60</v>
      </c>
      <c r="B403" s="231">
        <v>0</v>
      </c>
      <c r="C403" s="231">
        <v>0</v>
      </c>
      <c r="D403" s="231">
        <v>3.7928000000000002</v>
      </c>
      <c r="E403" s="231">
        <v>1.5605</v>
      </c>
      <c r="F403" s="231">
        <v>4.1307999999999998</v>
      </c>
      <c r="G403" s="231">
        <v>1.5638000000000001</v>
      </c>
      <c r="H403" s="231">
        <v>2.6789000000000001</v>
      </c>
      <c r="I403" s="231">
        <v>1.5123</v>
      </c>
      <c r="J403" s="231">
        <v>2.6238000000000001</v>
      </c>
      <c r="K403" s="231">
        <v>1.5631999999999999</v>
      </c>
      <c r="L403" s="231">
        <v>3.0038</v>
      </c>
      <c r="M403" s="231">
        <v>2.1261999999999999</v>
      </c>
      <c r="N403" s="231">
        <v>2.7017000000000002</v>
      </c>
      <c r="O403" s="231">
        <v>1.7291000000000001</v>
      </c>
      <c r="P403" s="231">
        <v>0</v>
      </c>
    </row>
    <row r="404" spans="1:16">
      <c r="A404" s="257"/>
    </row>
    <row r="405" spans="1:16">
      <c r="A405" s="73" t="e">
        <v>#N/A</v>
      </c>
    </row>
    <row r="406" spans="1:16" s="256"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22.9846</v>
      </c>
      <c r="E410" s="231">
        <v>9.1486999999999998</v>
      </c>
      <c r="F410" s="231">
        <v>28.3245</v>
      </c>
      <c r="G410" s="231">
        <v>8.6000999999999994</v>
      </c>
      <c r="H410" s="231">
        <v>32.939599999999999</v>
      </c>
      <c r="I410" s="231">
        <v>8.4987999999999992</v>
      </c>
      <c r="J410" s="231">
        <v>33.751100000000001</v>
      </c>
      <c r="K410" s="231">
        <v>8.5977999999999994</v>
      </c>
      <c r="L410" s="231">
        <v>27.126000000000001</v>
      </c>
      <c r="M410" s="231">
        <v>17.014500000000002</v>
      </c>
      <c r="N410" s="231">
        <v>0</v>
      </c>
      <c r="O410" s="231">
        <v>0</v>
      </c>
      <c r="P410" s="231">
        <v>0</v>
      </c>
    </row>
    <row r="411" spans="1:16" ht="15">
      <c r="A411" s="247">
        <v>1</v>
      </c>
      <c r="B411" s="231">
        <v>0</v>
      </c>
      <c r="C411" s="231">
        <v>0</v>
      </c>
      <c r="D411" s="231">
        <v>20.430700000000002</v>
      </c>
      <c r="E411" s="231">
        <v>8.1321999999999992</v>
      </c>
      <c r="F411" s="231">
        <v>25.177299999999999</v>
      </c>
      <c r="G411" s="231">
        <v>7.6444999999999999</v>
      </c>
      <c r="H411" s="231">
        <v>29.279699999999998</v>
      </c>
      <c r="I411" s="231">
        <v>7.5545</v>
      </c>
      <c r="J411" s="231">
        <v>30.001000000000001</v>
      </c>
      <c r="K411" s="231">
        <v>7.6425000000000001</v>
      </c>
      <c r="L411" s="231">
        <v>24.111999999999998</v>
      </c>
      <c r="M411" s="231">
        <v>15.124000000000001</v>
      </c>
      <c r="N411" s="231">
        <v>0</v>
      </c>
      <c r="O411" s="231">
        <v>0</v>
      </c>
      <c r="P411" s="231">
        <v>0</v>
      </c>
    </row>
    <row r="412" spans="1:16" ht="15">
      <c r="A412" s="247">
        <v>2</v>
      </c>
      <c r="B412" s="231">
        <v>0</v>
      </c>
      <c r="C412" s="231">
        <v>0</v>
      </c>
      <c r="D412" s="231">
        <v>17.876899999999999</v>
      </c>
      <c r="E412" s="231">
        <v>7.1155999999999997</v>
      </c>
      <c r="F412" s="231">
        <v>22.030100000000001</v>
      </c>
      <c r="G412" s="231">
        <v>6.6890000000000001</v>
      </c>
      <c r="H412" s="231">
        <v>25.619700000000002</v>
      </c>
      <c r="I412" s="231">
        <v>6.6101999999999999</v>
      </c>
      <c r="J412" s="231">
        <v>26.250900000000001</v>
      </c>
      <c r="K412" s="231">
        <v>6.6871999999999998</v>
      </c>
      <c r="L412" s="231">
        <v>21.097999999999999</v>
      </c>
      <c r="M412" s="231">
        <v>13.233499999999999</v>
      </c>
      <c r="N412" s="231">
        <v>0</v>
      </c>
      <c r="O412" s="231">
        <v>0</v>
      </c>
      <c r="P412" s="231">
        <v>0</v>
      </c>
    </row>
    <row r="413" spans="1:16" ht="15">
      <c r="A413" s="247">
        <v>3</v>
      </c>
      <c r="B413" s="231">
        <v>0</v>
      </c>
      <c r="C413" s="231">
        <v>0</v>
      </c>
      <c r="D413" s="231">
        <v>15.323</v>
      </c>
      <c r="E413" s="231">
        <v>6.0991</v>
      </c>
      <c r="F413" s="231">
        <v>18.882999999999999</v>
      </c>
      <c r="G413" s="231">
        <v>5.7333999999999996</v>
      </c>
      <c r="H413" s="231">
        <v>21.959800000000001</v>
      </c>
      <c r="I413" s="231">
        <v>5.6658999999999997</v>
      </c>
      <c r="J413" s="231">
        <v>22.500800000000002</v>
      </c>
      <c r="K413" s="231">
        <v>5.7319000000000004</v>
      </c>
      <c r="L413" s="231">
        <v>18.084</v>
      </c>
      <c r="M413" s="231">
        <v>11.343</v>
      </c>
      <c r="N413" s="231">
        <v>0</v>
      </c>
      <c r="O413" s="231">
        <v>0</v>
      </c>
      <c r="P413" s="231">
        <v>0</v>
      </c>
    </row>
    <row r="414" spans="1:16" ht="15">
      <c r="A414" s="247">
        <v>4</v>
      </c>
      <c r="B414" s="231">
        <v>0</v>
      </c>
      <c r="C414" s="231">
        <v>0</v>
      </c>
      <c r="D414" s="231">
        <v>12.7692</v>
      </c>
      <c r="E414" s="231">
        <v>5.0826000000000002</v>
      </c>
      <c r="F414" s="231">
        <v>15.735799999999999</v>
      </c>
      <c r="G414" s="231">
        <v>4.7778</v>
      </c>
      <c r="H414" s="231">
        <v>18.299800000000001</v>
      </c>
      <c r="I414" s="231">
        <v>4.7215999999999996</v>
      </c>
      <c r="J414" s="231">
        <v>18.750599999999999</v>
      </c>
      <c r="K414" s="231">
        <v>4.7765000000000004</v>
      </c>
      <c r="L414" s="231">
        <v>15.07</v>
      </c>
      <c r="M414" s="231">
        <v>9.4525000000000006</v>
      </c>
      <c r="N414" s="231">
        <v>0</v>
      </c>
      <c r="O414" s="231">
        <v>0</v>
      </c>
      <c r="P414" s="231">
        <v>0</v>
      </c>
    </row>
    <row r="415" spans="1:16" ht="15">
      <c r="A415" s="247">
        <v>5</v>
      </c>
      <c r="B415" s="231">
        <v>0</v>
      </c>
      <c r="C415" s="231">
        <v>0</v>
      </c>
      <c r="D415" s="231">
        <v>10.215400000000001</v>
      </c>
      <c r="E415" s="231">
        <v>4.0660999999999996</v>
      </c>
      <c r="F415" s="231">
        <v>12.5886</v>
      </c>
      <c r="G415" s="231">
        <v>3.8222999999999998</v>
      </c>
      <c r="H415" s="231">
        <v>14.639799999999999</v>
      </c>
      <c r="I415" s="231">
        <v>3.7772999999999999</v>
      </c>
      <c r="J415" s="231">
        <v>15.000500000000001</v>
      </c>
      <c r="K415" s="231">
        <v>3.8212000000000002</v>
      </c>
      <c r="L415" s="231">
        <v>12.055999999999999</v>
      </c>
      <c r="M415" s="231">
        <v>7.5620000000000003</v>
      </c>
      <c r="N415" s="231">
        <v>0</v>
      </c>
      <c r="O415" s="231">
        <v>0</v>
      </c>
      <c r="P415" s="231">
        <v>0</v>
      </c>
    </row>
    <row r="416" spans="1:16" ht="15">
      <c r="A416" s="247">
        <v>6</v>
      </c>
      <c r="B416" s="231">
        <v>0</v>
      </c>
      <c r="C416" s="231">
        <v>0</v>
      </c>
      <c r="D416" s="231">
        <v>7.6615000000000002</v>
      </c>
      <c r="E416" s="231">
        <v>3.0495999999999999</v>
      </c>
      <c r="F416" s="231">
        <v>9.4414999999999996</v>
      </c>
      <c r="G416" s="231">
        <v>2.8666999999999998</v>
      </c>
      <c r="H416" s="231">
        <v>10.979900000000001</v>
      </c>
      <c r="I416" s="231">
        <v>2.8329</v>
      </c>
      <c r="J416" s="231">
        <v>11.250400000000001</v>
      </c>
      <c r="K416" s="231">
        <v>2.8658999999999999</v>
      </c>
      <c r="L416" s="231">
        <v>9.0419999999999998</v>
      </c>
      <c r="M416" s="231">
        <v>5.6715</v>
      </c>
      <c r="N416" s="231">
        <v>0</v>
      </c>
      <c r="O416" s="231">
        <v>0</v>
      </c>
      <c r="P416" s="231">
        <v>0</v>
      </c>
    </row>
    <row r="417" spans="1:16" ht="15">
      <c r="A417" s="247">
        <v>7</v>
      </c>
      <c r="B417" s="231">
        <v>0</v>
      </c>
      <c r="C417" s="231">
        <v>0</v>
      </c>
      <c r="D417" s="231">
        <v>7.4726999999999997</v>
      </c>
      <c r="E417" s="231">
        <v>2.9784000000000002</v>
      </c>
      <c r="F417" s="231">
        <v>9.0942000000000007</v>
      </c>
      <c r="G417" s="231">
        <v>2.7997999999999998</v>
      </c>
      <c r="H417" s="231">
        <v>10.560600000000001</v>
      </c>
      <c r="I417" s="231">
        <v>2.7654999999999998</v>
      </c>
      <c r="J417" s="231">
        <v>10.965999999999999</v>
      </c>
      <c r="K417" s="231">
        <v>2.7986</v>
      </c>
      <c r="L417" s="231">
        <v>8.8282000000000007</v>
      </c>
      <c r="M417" s="231">
        <v>5.5140000000000002</v>
      </c>
      <c r="N417" s="231">
        <v>0</v>
      </c>
      <c r="O417" s="231">
        <v>0</v>
      </c>
      <c r="P417" s="231">
        <v>0</v>
      </c>
    </row>
    <row r="418" spans="1:16" ht="15">
      <c r="A418" s="247">
        <v>8</v>
      </c>
      <c r="B418" s="231">
        <v>0</v>
      </c>
      <c r="C418" s="231">
        <v>0</v>
      </c>
      <c r="D418" s="231">
        <v>7.2838000000000003</v>
      </c>
      <c r="E418" s="231">
        <v>2.9073000000000002</v>
      </c>
      <c r="F418" s="231">
        <v>8.7469999999999999</v>
      </c>
      <c r="G418" s="231">
        <v>2.7328999999999999</v>
      </c>
      <c r="H418" s="231">
        <v>10.141299999999999</v>
      </c>
      <c r="I418" s="231">
        <v>2.698</v>
      </c>
      <c r="J418" s="231">
        <v>10.6815</v>
      </c>
      <c r="K418" s="231">
        <v>2.7311999999999999</v>
      </c>
      <c r="L418" s="231">
        <v>8.6143999999999998</v>
      </c>
      <c r="M418" s="231">
        <v>5.3563999999999998</v>
      </c>
      <c r="N418" s="231">
        <v>0</v>
      </c>
      <c r="O418" s="231">
        <v>0</v>
      </c>
      <c r="P418" s="231">
        <v>0</v>
      </c>
    </row>
    <row r="419" spans="1:16" ht="15">
      <c r="A419" s="247">
        <v>9</v>
      </c>
      <c r="B419" s="231">
        <v>0</v>
      </c>
      <c r="C419" s="231">
        <v>0</v>
      </c>
      <c r="D419" s="231">
        <v>7.0949</v>
      </c>
      <c r="E419" s="231">
        <v>2.8361999999999998</v>
      </c>
      <c r="F419" s="231">
        <v>8.3996999999999993</v>
      </c>
      <c r="G419" s="231">
        <v>2.6661000000000001</v>
      </c>
      <c r="H419" s="231">
        <v>9.7220999999999993</v>
      </c>
      <c r="I419" s="231">
        <v>2.6305999999999998</v>
      </c>
      <c r="J419" s="231">
        <v>10.3971</v>
      </c>
      <c r="K419" s="231">
        <v>2.6638999999999999</v>
      </c>
      <c r="L419" s="231">
        <v>8.4006000000000007</v>
      </c>
      <c r="M419" s="231">
        <v>5.1989000000000001</v>
      </c>
      <c r="N419" s="231">
        <v>0</v>
      </c>
      <c r="O419" s="231">
        <v>0</v>
      </c>
      <c r="P419" s="231">
        <v>0</v>
      </c>
    </row>
    <row r="420" spans="1:16" ht="15">
      <c r="A420" s="247">
        <v>10</v>
      </c>
      <c r="B420" s="231">
        <v>0</v>
      </c>
      <c r="C420" s="231">
        <v>0</v>
      </c>
      <c r="D420" s="231">
        <v>6.9061000000000003</v>
      </c>
      <c r="E420" s="231">
        <v>2.7650000000000001</v>
      </c>
      <c r="F420" s="231">
        <v>8.0524000000000004</v>
      </c>
      <c r="G420" s="231">
        <v>2.5992000000000002</v>
      </c>
      <c r="H420" s="231">
        <v>9.3027999999999995</v>
      </c>
      <c r="I420" s="231">
        <v>2.5630999999999999</v>
      </c>
      <c r="J420" s="231">
        <v>10.1127</v>
      </c>
      <c r="K420" s="231">
        <v>2.5964999999999998</v>
      </c>
      <c r="L420" s="231">
        <v>8.1867999999999999</v>
      </c>
      <c r="M420" s="231">
        <v>5.0412999999999997</v>
      </c>
      <c r="N420" s="231">
        <v>0</v>
      </c>
      <c r="O420" s="231">
        <v>0</v>
      </c>
      <c r="P420" s="231">
        <v>0</v>
      </c>
    </row>
    <row r="421" spans="1:16" ht="15">
      <c r="A421" s="247">
        <v>11</v>
      </c>
      <c r="B421" s="231">
        <v>0</v>
      </c>
      <c r="C421" s="231">
        <v>0</v>
      </c>
      <c r="D421" s="231">
        <v>6.7172000000000001</v>
      </c>
      <c r="E421" s="231">
        <v>2.6939000000000002</v>
      </c>
      <c r="F421" s="231">
        <v>7.7051999999999996</v>
      </c>
      <c r="G421" s="231">
        <v>2.5323000000000002</v>
      </c>
      <c r="H421" s="231">
        <v>8.8834999999999997</v>
      </c>
      <c r="I421" s="231">
        <v>2.4956999999999998</v>
      </c>
      <c r="J421" s="231">
        <v>9.8282000000000007</v>
      </c>
      <c r="K421" s="231">
        <v>2.5291999999999999</v>
      </c>
      <c r="L421" s="231">
        <v>7.9729999999999999</v>
      </c>
      <c r="M421" s="231">
        <v>4.8837999999999999</v>
      </c>
      <c r="N421" s="231">
        <v>0</v>
      </c>
      <c r="O421" s="231">
        <v>0</v>
      </c>
      <c r="P421" s="231">
        <v>0</v>
      </c>
    </row>
    <row r="422" spans="1:16" ht="15">
      <c r="A422" s="247">
        <v>12</v>
      </c>
      <c r="B422" s="231">
        <v>0</v>
      </c>
      <c r="C422" s="231">
        <v>0</v>
      </c>
      <c r="D422" s="231">
        <v>6.5282999999999998</v>
      </c>
      <c r="E422" s="231">
        <v>2.6227999999999998</v>
      </c>
      <c r="F422" s="231">
        <v>7.3578999999999999</v>
      </c>
      <c r="G422" s="231">
        <v>2.4653999999999998</v>
      </c>
      <c r="H422" s="231">
        <v>8.4642999999999997</v>
      </c>
      <c r="I422" s="231">
        <v>2.4281999999999999</v>
      </c>
      <c r="J422" s="231">
        <v>9.5437999999999992</v>
      </c>
      <c r="K422" s="231">
        <v>2.4618000000000002</v>
      </c>
      <c r="L422" s="231">
        <v>7.7591999999999999</v>
      </c>
      <c r="M422" s="231">
        <v>4.7263000000000002</v>
      </c>
      <c r="N422" s="231">
        <v>0</v>
      </c>
      <c r="O422" s="231">
        <v>0</v>
      </c>
      <c r="P422" s="231">
        <v>0</v>
      </c>
    </row>
    <row r="423" spans="1:16" ht="15">
      <c r="A423" s="247">
        <v>13</v>
      </c>
      <c r="B423" s="231">
        <v>0</v>
      </c>
      <c r="C423" s="231">
        <v>0</v>
      </c>
      <c r="D423" s="231">
        <v>6.3395000000000001</v>
      </c>
      <c r="E423" s="231">
        <v>2.5516000000000001</v>
      </c>
      <c r="F423" s="231">
        <v>7.0106000000000002</v>
      </c>
      <c r="G423" s="231">
        <v>2.3984999999999999</v>
      </c>
      <c r="H423" s="231">
        <v>8.0449999999999999</v>
      </c>
      <c r="I423" s="231">
        <v>2.3607999999999998</v>
      </c>
      <c r="J423" s="231">
        <v>9.2593999999999994</v>
      </c>
      <c r="K423" s="231">
        <v>2.3944999999999999</v>
      </c>
      <c r="L423" s="231">
        <v>7.5453999999999999</v>
      </c>
      <c r="M423" s="231">
        <v>4.5686999999999998</v>
      </c>
      <c r="N423" s="231">
        <v>0</v>
      </c>
      <c r="O423" s="231">
        <v>0</v>
      </c>
      <c r="P423" s="231">
        <v>0</v>
      </c>
    </row>
    <row r="424" spans="1:16" ht="15">
      <c r="A424" s="247">
        <v>14</v>
      </c>
      <c r="B424" s="231">
        <v>0</v>
      </c>
      <c r="C424" s="231">
        <v>0</v>
      </c>
      <c r="D424" s="231">
        <v>6.1505999999999998</v>
      </c>
      <c r="E424" s="231">
        <v>2.4805000000000001</v>
      </c>
      <c r="F424" s="231">
        <v>6.6634000000000002</v>
      </c>
      <c r="G424" s="231">
        <v>2.3317000000000001</v>
      </c>
      <c r="H424" s="231">
        <v>7.6257000000000001</v>
      </c>
      <c r="I424" s="231">
        <v>2.2932999999999999</v>
      </c>
      <c r="J424" s="231">
        <v>8.9749999999999996</v>
      </c>
      <c r="K424" s="231">
        <v>2.3271000000000002</v>
      </c>
      <c r="L424" s="231">
        <v>7.3315999999999999</v>
      </c>
      <c r="M424" s="231">
        <v>4.4112</v>
      </c>
      <c r="N424" s="231">
        <v>0</v>
      </c>
      <c r="O424" s="231">
        <v>0</v>
      </c>
      <c r="P424" s="231">
        <v>0</v>
      </c>
    </row>
    <row r="425" spans="1:16" ht="15">
      <c r="A425" s="247">
        <v>15</v>
      </c>
      <c r="B425" s="231">
        <v>0</v>
      </c>
      <c r="C425" s="231">
        <v>0</v>
      </c>
      <c r="D425" s="231">
        <v>5.9617000000000004</v>
      </c>
      <c r="E425" s="231">
        <v>2.4093</v>
      </c>
      <c r="F425" s="231">
        <v>6.3160999999999996</v>
      </c>
      <c r="G425" s="231">
        <v>2.2648000000000001</v>
      </c>
      <c r="H425" s="231">
        <v>7.2065000000000001</v>
      </c>
      <c r="I425" s="231">
        <v>2.2259000000000002</v>
      </c>
      <c r="J425" s="231">
        <v>8.6905000000000001</v>
      </c>
      <c r="K425" s="231">
        <v>2.2597999999999998</v>
      </c>
      <c r="L425" s="231">
        <v>7.1177999999999999</v>
      </c>
      <c r="M425" s="231">
        <v>4.2535999999999996</v>
      </c>
      <c r="N425" s="231">
        <v>0</v>
      </c>
      <c r="O425" s="231">
        <v>0</v>
      </c>
      <c r="P425" s="231">
        <v>0</v>
      </c>
    </row>
    <row r="426" spans="1:16" ht="15">
      <c r="A426" s="247">
        <v>16</v>
      </c>
      <c r="B426" s="231">
        <v>0</v>
      </c>
      <c r="C426" s="231">
        <v>0</v>
      </c>
      <c r="D426" s="231">
        <v>5.7728999999999999</v>
      </c>
      <c r="E426" s="231">
        <v>2.3382000000000001</v>
      </c>
      <c r="F426" s="231">
        <v>5.9687999999999999</v>
      </c>
      <c r="G426" s="231">
        <v>2.1979000000000002</v>
      </c>
      <c r="H426" s="231">
        <v>6.7872000000000003</v>
      </c>
      <c r="I426" s="231">
        <v>2.1583999999999999</v>
      </c>
      <c r="J426" s="231">
        <v>8.4061000000000003</v>
      </c>
      <c r="K426" s="231">
        <v>2.1924000000000001</v>
      </c>
      <c r="L426" s="231">
        <v>6.9039999999999999</v>
      </c>
      <c r="M426" s="231">
        <v>4.0960999999999999</v>
      </c>
      <c r="N426" s="231">
        <v>0</v>
      </c>
      <c r="O426" s="231">
        <v>0</v>
      </c>
      <c r="P426" s="231">
        <v>0</v>
      </c>
    </row>
    <row r="427" spans="1:16" ht="15">
      <c r="A427" s="247">
        <v>17</v>
      </c>
      <c r="B427" s="231">
        <v>0</v>
      </c>
      <c r="C427" s="231">
        <v>0</v>
      </c>
      <c r="D427" s="231">
        <v>5.5839999999999996</v>
      </c>
      <c r="E427" s="231">
        <v>2.2671000000000001</v>
      </c>
      <c r="F427" s="231">
        <v>5.6215999999999999</v>
      </c>
      <c r="G427" s="231">
        <v>2.1309999999999998</v>
      </c>
      <c r="H427" s="231">
        <v>6.3678999999999997</v>
      </c>
      <c r="I427" s="231">
        <v>2.0910000000000002</v>
      </c>
      <c r="J427" s="231">
        <v>8.1217000000000006</v>
      </c>
      <c r="K427" s="231">
        <v>2.1251000000000002</v>
      </c>
      <c r="L427" s="231">
        <v>6.6901999999999999</v>
      </c>
      <c r="M427" s="231">
        <v>3.9386000000000001</v>
      </c>
      <c r="N427" s="231">
        <v>0</v>
      </c>
      <c r="O427" s="231">
        <v>0</v>
      </c>
      <c r="P427" s="231">
        <v>0</v>
      </c>
    </row>
    <row r="428" spans="1:16" ht="15">
      <c r="A428" s="247">
        <v>18</v>
      </c>
      <c r="B428" s="231">
        <v>0</v>
      </c>
      <c r="C428" s="231">
        <v>0</v>
      </c>
      <c r="D428" s="231">
        <v>5.3952</v>
      </c>
      <c r="E428" s="231">
        <v>2.1959</v>
      </c>
      <c r="F428" s="231">
        <v>5.2743000000000002</v>
      </c>
      <c r="G428" s="231">
        <v>2.0640999999999998</v>
      </c>
      <c r="H428" s="231">
        <v>5.9486999999999997</v>
      </c>
      <c r="I428" s="231">
        <v>2.0234999999999999</v>
      </c>
      <c r="J428" s="231">
        <v>7.8372000000000002</v>
      </c>
      <c r="K428" s="231">
        <v>2.0577000000000001</v>
      </c>
      <c r="L428" s="231">
        <v>6.4763999999999999</v>
      </c>
      <c r="M428" s="231">
        <v>3.7810000000000001</v>
      </c>
      <c r="N428" s="231">
        <v>8.2583000000000002</v>
      </c>
      <c r="O428" s="231">
        <v>3.8487</v>
      </c>
      <c r="P428" s="231">
        <v>0</v>
      </c>
    </row>
    <row r="429" spans="1:16" ht="15">
      <c r="A429" s="247">
        <v>19</v>
      </c>
      <c r="B429" s="231">
        <v>0</v>
      </c>
      <c r="C429" s="231">
        <v>0</v>
      </c>
      <c r="D429" s="231">
        <v>5.6642999999999999</v>
      </c>
      <c r="E429" s="231">
        <v>2.194</v>
      </c>
      <c r="F429" s="231">
        <v>5.3319000000000001</v>
      </c>
      <c r="G429" s="231">
        <v>2.0628000000000002</v>
      </c>
      <c r="H429" s="231">
        <v>5.9406999999999996</v>
      </c>
      <c r="I429" s="231">
        <v>2.0217999999999998</v>
      </c>
      <c r="J429" s="231">
        <v>7.5814000000000004</v>
      </c>
      <c r="K429" s="231">
        <v>2.0550000000000002</v>
      </c>
      <c r="L429" s="231">
        <v>6.3395999999999999</v>
      </c>
      <c r="M429" s="231">
        <v>3.7376999999999998</v>
      </c>
      <c r="N429" s="231">
        <v>8.0289000000000001</v>
      </c>
      <c r="O429" s="231">
        <v>3.7418</v>
      </c>
      <c r="P429" s="231">
        <v>0</v>
      </c>
    </row>
    <row r="430" spans="1:16" ht="15">
      <c r="A430" s="247">
        <v>20</v>
      </c>
      <c r="B430" s="231">
        <v>0</v>
      </c>
      <c r="C430" s="231">
        <v>0</v>
      </c>
      <c r="D430" s="231">
        <v>5.9335000000000004</v>
      </c>
      <c r="E430" s="231">
        <v>2.1920000000000002</v>
      </c>
      <c r="F430" s="231">
        <v>5.3895</v>
      </c>
      <c r="G430" s="231">
        <v>2.0615000000000001</v>
      </c>
      <c r="H430" s="231">
        <v>5.9326999999999996</v>
      </c>
      <c r="I430" s="231">
        <v>2.02</v>
      </c>
      <c r="J430" s="231">
        <v>7.3255999999999997</v>
      </c>
      <c r="K430" s="231">
        <v>2.0522</v>
      </c>
      <c r="L430" s="231">
        <v>6.2027999999999999</v>
      </c>
      <c r="M430" s="231">
        <v>3.6943999999999999</v>
      </c>
      <c r="N430" s="231">
        <v>7.7995000000000001</v>
      </c>
      <c r="O430" s="231">
        <v>3.6349</v>
      </c>
      <c r="P430" s="231">
        <v>0</v>
      </c>
    </row>
    <row r="431" spans="1:16" ht="15">
      <c r="A431" s="247">
        <v>21</v>
      </c>
      <c r="B431" s="231">
        <v>0</v>
      </c>
      <c r="C431" s="231">
        <v>0</v>
      </c>
      <c r="D431" s="231">
        <v>6.3266999999999998</v>
      </c>
      <c r="E431" s="231">
        <v>2.2338</v>
      </c>
      <c r="F431" s="231">
        <v>5.5560999999999998</v>
      </c>
      <c r="G431" s="231">
        <v>2.1013999999999999</v>
      </c>
      <c r="H431" s="231">
        <v>6.0430999999999999</v>
      </c>
      <c r="I431" s="231">
        <v>2.0587</v>
      </c>
      <c r="J431" s="231">
        <v>7.2111000000000001</v>
      </c>
      <c r="K431" s="231">
        <v>2.0903999999999998</v>
      </c>
      <c r="L431" s="231">
        <v>6.1874000000000002</v>
      </c>
      <c r="M431" s="231">
        <v>3.7241</v>
      </c>
      <c r="N431" s="231">
        <v>7.7214999999999998</v>
      </c>
      <c r="O431" s="231">
        <v>3.5985999999999998</v>
      </c>
      <c r="P431" s="231">
        <v>0</v>
      </c>
    </row>
    <row r="432" spans="1:16" ht="15">
      <c r="A432" s="247">
        <v>22</v>
      </c>
      <c r="B432" s="231">
        <v>0</v>
      </c>
      <c r="C432" s="231">
        <v>0</v>
      </c>
      <c r="D432" s="231">
        <v>6.6012000000000004</v>
      </c>
      <c r="E432" s="231">
        <v>2.2317999999999998</v>
      </c>
      <c r="F432" s="231">
        <v>5.6147999999999998</v>
      </c>
      <c r="G432" s="231">
        <v>2.1000999999999999</v>
      </c>
      <c r="H432" s="231">
        <v>6.0350000000000001</v>
      </c>
      <c r="I432" s="231">
        <v>2.0569000000000002</v>
      </c>
      <c r="J432" s="231">
        <v>6.9501999999999997</v>
      </c>
      <c r="K432" s="231">
        <v>2.0874999999999999</v>
      </c>
      <c r="L432" s="231">
        <v>6.0479000000000003</v>
      </c>
      <c r="M432" s="231">
        <v>3.6798999999999999</v>
      </c>
      <c r="N432" s="231">
        <v>7.4874999999999998</v>
      </c>
      <c r="O432" s="231">
        <v>3.4895</v>
      </c>
      <c r="P432" s="231">
        <v>0</v>
      </c>
    </row>
    <row r="433" spans="1:16" ht="15">
      <c r="A433" s="247">
        <v>23</v>
      </c>
      <c r="B433" s="231">
        <v>0</v>
      </c>
      <c r="C433" s="231">
        <v>0</v>
      </c>
      <c r="D433" s="231">
        <v>6.8757999999999999</v>
      </c>
      <c r="E433" s="231">
        <v>2.2298</v>
      </c>
      <c r="F433" s="231">
        <v>5.6736000000000004</v>
      </c>
      <c r="G433" s="231">
        <v>2.0987</v>
      </c>
      <c r="H433" s="231">
        <v>6.0267999999999997</v>
      </c>
      <c r="I433" s="231">
        <v>2.0550999999999999</v>
      </c>
      <c r="J433" s="231">
        <v>6.6891999999999996</v>
      </c>
      <c r="K433" s="231">
        <v>2.0847000000000002</v>
      </c>
      <c r="L433" s="231">
        <v>5.9082999999999997</v>
      </c>
      <c r="M433" s="231">
        <v>3.6358000000000001</v>
      </c>
      <c r="N433" s="231">
        <v>7.2534999999999998</v>
      </c>
      <c r="O433" s="231">
        <v>3.3805000000000001</v>
      </c>
      <c r="P433" s="231">
        <v>0</v>
      </c>
    </row>
    <row r="434" spans="1:16" ht="15">
      <c r="A434" s="247">
        <v>24</v>
      </c>
      <c r="B434" s="231">
        <v>0</v>
      </c>
      <c r="C434" s="231">
        <v>0</v>
      </c>
      <c r="D434" s="231">
        <v>7.1502999999999997</v>
      </c>
      <c r="E434" s="231">
        <v>2.2277999999999998</v>
      </c>
      <c r="F434" s="231">
        <v>5.7324000000000002</v>
      </c>
      <c r="G434" s="231">
        <v>2.0973999999999999</v>
      </c>
      <c r="H434" s="231">
        <v>6.0186000000000002</v>
      </c>
      <c r="I434" s="231">
        <v>2.0533999999999999</v>
      </c>
      <c r="J434" s="231">
        <v>6.4282000000000004</v>
      </c>
      <c r="K434" s="231">
        <v>2.0819000000000001</v>
      </c>
      <c r="L434" s="231">
        <v>5.7687999999999997</v>
      </c>
      <c r="M434" s="231">
        <v>3.5916000000000001</v>
      </c>
      <c r="N434" s="231">
        <v>7.0194999999999999</v>
      </c>
      <c r="O434" s="231">
        <v>3.2713999999999999</v>
      </c>
      <c r="P434" s="231">
        <v>0</v>
      </c>
    </row>
    <row r="435" spans="1:16" ht="15">
      <c r="A435" s="247">
        <v>25</v>
      </c>
      <c r="B435" s="231">
        <v>0</v>
      </c>
      <c r="C435" s="231">
        <v>0</v>
      </c>
      <c r="D435" s="231">
        <v>7.4249000000000001</v>
      </c>
      <c r="E435" s="231">
        <v>2.2258</v>
      </c>
      <c r="F435" s="231">
        <v>5.7911000000000001</v>
      </c>
      <c r="G435" s="231">
        <v>2.0960000000000001</v>
      </c>
      <c r="H435" s="231">
        <v>6.0105000000000004</v>
      </c>
      <c r="I435" s="231">
        <v>2.0516000000000001</v>
      </c>
      <c r="J435" s="231">
        <v>6.1673</v>
      </c>
      <c r="K435" s="231">
        <v>2.0790000000000002</v>
      </c>
      <c r="L435" s="231">
        <v>5.6292999999999997</v>
      </c>
      <c r="M435" s="231">
        <v>3.5474000000000001</v>
      </c>
      <c r="N435" s="231">
        <v>6.7855999999999996</v>
      </c>
      <c r="O435" s="231">
        <v>3.1623999999999999</v>
      </c>
      <c r="P435" s="231">
        <v>0</v>
      </c>
    </row>
    <row r="436" spans="1:16" ht="15">
      <c r="A436" s="247">
        <v>26</v>
      </c>
      <c r="B436" s="231">
        <v>0</v>
      </c>
      <c r="C436" s="231">
        <v>0</v>
      </c>
      <c r="D436" s="231">
        <v>7.6993999999999998</v>
      </c>
      <c r="E436" s="231">
        <v>2.2238000000000002</v>
      </c>
      <c r="F436" s="231">
        <v>5.8498999999999999</v>
      </c>
      <c r="G436" s="231">
        <v>2.0947</v>
      </c>
      <c r="H436" s="231">
        <v>6.0023</v>
      </c>
      <c r="I436" s="231">
        <v>2.0497999999999998</v>
      </c>
      <c r="J436" s="231">
        <v>5.9062999999999999</v>
      </c>
      <c r="K436" s="231">
        <v>2.0762</v>
      </c>
      <c r="L436" s="231">
        <v>5.4897999999999998</v>
      </c>
      <c r="M436" s="231">
        <v>3.5032999999999999</v>
      </c>
      <c r="N436" s="231">
        <v>6.5515999999999996</v>
      </c>
      <c r="O436" s="231">
        <v>3.0533000000000001</v>
      </c>
      <c r="P436" s="231">
        <v>0</v>
      </c>
    </row>
    <row r="437" spans="1:16" ht="15">
      <c r="A437" s="247">
        <v>27</v>
      </c>
      <c r="B437" s="231">
        <v>0</v>
      </c>
      <c r="C437" s="231">
        <v>0</v>
      </c>
      <c r="D437" s="231">
        <v>7.9740000000000002</v>
      </c>
      <c r="E437" s="231">
        <v>2.2218</v>
      </c>
      <c r="F437" s="231">
        <v>5.9085999999999999</v>
      </c>
      <c r="G437" s="231">
        <v>2.0933000000000002</v>
      </c>
      <c r="H437" s="231">
        <v>5.9941000000000004</v>
      </c>
      <c r="I437" s="231">
        <v>2.048</v>
      </c>
      <c r="J437" s="231">
        <v>5.6454000000000004</v>
      </c>
      <c r="K437" s="231">
        <v>2.0733999999999999</v>
      </c>
      <c r="L437" s="231">
        <v>5.3502999999999998</v>
      </c>
      <c r="M437" s="231">
        <v>3.4590999999999998</v>
      </c>
      <c r="N437" s="231">
        <v>6.3175999999999997</v>
      </c>
      <c r="O437" s="231">
        <v>2.9443000000000001</v>
      </c>
      <c r="P437" s="231">
        <v>0</v>
      </c>
    </row>
    <row r="438" spans="1:16" ht="15">
      <c r="A438" s="247">
        <v>28</v>
      </c>
      <c r="B438" s="231">
        <v>0</v>
      </c>
      <c r="C438" s="231">
        <v>0</v>
      </c>
      <c r="D438" s="231">
        <v>8.2484999999999999</v>
      </c>
      <c r="E438" s="231">
        <v>2.2198000000000002</v>
      </c>
      <c r="F438" s="231">
        <v>5.9673999999999996</v>
      </c>
      <c r="G438" s="231">
        <v>2.0920000000000001</v>
      </c>
      <c r="H438" s="231">
        <v>5.9859</v>
      </c>
      <c r="I438" s="231">
        <v>2.0463</v>
      </c>
      <c r="J438" s="231">
        <v>5.3844000000000003</v>
      </c>
      <c r="K438" s="231">
        <v>2.0705</v>
      </c>
      <c r="L438" s="231">
        <v>5.2107999999999999</v>
      </c>
      <c r="M438" s="231">
        <v>3.4148999999999998</v>
      </c>
      <c r="N438" s="231">
        <v>6.0835999999999997</v>
      </c>
      <c r="O438" s="231">
        <v>2.8351999999999999</v>
      </c>
      <c r="P438" s="231">
        <v>0</v>
      </c>
    </row>
    <row r="439" spans="1:16" ht="15">
      <c r="A439" s="247">
        <v>29</v>
      </c>
      <c r="B439" s="231">
        <v>0</v>
      </c>
      <c r="C439" s="231">
        <v>0</v>
      </c>
      <c r="D439" s="231">
        <v>8.5230999999999995</v>
      </c>
      <c r="E439" s="231">
        <v>2.2176999999999998</v>
      </c>
      <c r="F439" s="231">
        <v>6.0262000000000002</v>
      </c>
      <c r="G439" s="231">
        <v>2.0907</v>
      </c>
      <c r="H439" s="231">
        <v>5.9778000000000002</v>
      </c>
      <c r="I439" s="231">
        <v>2.0445000000000002</v>
      </c>
      <c r="J439" s="231">
        <v>5.1234000000000002</v>
      </c>
      <c r="K439" s="231">
        <v>2.0676999999999999</v>
      </c>
      <c r="L439" s="231">
        <v>5.0712999999999999</v>
      </c>
      <c r="M439" s="231">
        <v>3.3708</v>
      </c>
      <c r="N439" s="231">
        <v>5.8495999999999997</v>
      </c>
      <c r="O439" s="231">
        <v>2.7262</v>
      </c>
      <c r="P439" s="231">
        <v>0</v>
      </c>
    </row>
    <row r="440" spans="1:16" ht="15">
      <c r="A440" s="247">
        <v>30</v>
      </c>
      <c r="B440" s="231">
        <v>0</v>
      </c>
      <c r="C440" s="231">
        <v>0</v>
      </c>
      <c r="D440" s="231">
        <v>8.7975999999999992</v>
      </c>
      <c r="E440" s="231">
        <v>2.2157</v>
      </c>
      <c r="F440" s="231">
        <v>6.0849000000000002</v>
      </c>
      <c r="G440" s="231">
        <v>2.0893000000000002</v>
      </c>
      <c r="H440" s="231">
        <v>5.9695999999999998</v>
      </c>
      <c r="I440" s="231">
        <v>2.0427</v>
      </c>
      <c r="J440" s="231">
        <v>4.8624999999999998</v>
      </c>
      <c r="K440" s="231">
        <v>2.0649000000000002</v>
      </c>
      <c r="L440" s="231">
        <v>4.9318</v>
      </c>
      <c r="M440" s="231">
        <v>3.3266</v>
      </c>
      <c r="N440" s="231">
        <v>5.6155999999999997</v>
      </c>
      <c r="O440" s="231">
        <v>2.6171000000000002</v>
      </c>
      <c r="P440" s="231">
        <v>0</v>
      </c>
    </row>
    <row r="441" spans="1:16" ht="15">
      <c r="A441" s="247">
        <v>31</v>
      </c>
      <c r="B441" s="231">
        <v>0</v>
      </c>
      <c r="C441" s="231">
        <v>0</v>
      </c>
      <c r="D441" s="231">
        <v>8.4201999999999995</v>
      </c>
      <c r="E441" s="231">
        <v>2.2136999999999998</v>
      </c>
      <c r="F441" s="231">
        <v>5.9919000000000002</v>
      </c>
      <c r="G441" s="231">
        <v>2.0880000000000001</v>
      </c>
      <c r="H441" s="231">
        <v>6.0015000000000001</v>
      </c>
      <c r="I441" s="231">
        <v>2.0247000000000002</v>
      </c>
      <c r="J441" s="231">
        <v>4.7805999999999997</v>
      </c>
      <c r="K441" s="231">
        <v>2.0598999999999998</v>
      </c>
      <c r="L441" s="231">
        <v>4.8929999999999998</v>
      </c>
      <c r="M441" s="231">
        <v>3.3024</v>
      </c>
      <c r="N441" s="231">
        <v>5.5122</v>
      </c>
      <c r="O441" s="231">
        <v>2.5975999999999999</v>
      </c>
      <c r="P441" s="231">
        <v>0</v>
      </c>
    </row>
    <row r="442" spans="1:16" ht="15">
      <c r="A442" s="247">
        <v>32</v>
      </c>
      <c r="B442" s="231">
        <v>0</v>
      </c>
      <c r="C442" s="231">
        <v>0</v>
      </c>
      <c r="D442" s="231">
        <v>8.0427</v>
      </c>
      <c r="E442" s="231">
        <v>2.2118000000000002</v>
      </c>
      <c r="F442" s="231">
        <v>5.8987999999999996</v>
      </c>
      <c r="G442" s="231">
        <v>2.0865999999999998</v>
      </c>
      <c r="H442" s="231">
        <v>6.0334000000000003</v>
      </c>
      <c r="I442" s="231">
        <v>2.0066000000000002</v>
      </c>
      <c r="J442" s="231">
        <v>4.6986999999999997</v>
      </c>
      <c r="K442" s="231">
        <v>2.0548999999999999</v>
      </c>
      <c r="L442" s="231">
        <v>4.8541999999999996</v>
      </c>
      <c r="M442" s="231">
        <v>3.2782</v>
      </c>
      <c r="N442" s="231">
        <v>5.4088000000000003</v>
      </c>
      <c r="O442" s="231">
        <v>2.5781000000000001</v>
      </c>
      <c r="P442" s="231">
        <v>0</v>
      </c>
    </row>
    <row r="443" spans="1:16" ht="15">
      <c r="A443" s="247">
        <v>33</v>
      </c>
      <c r="B443" s="231">
        <v>0</v>
      </c>
      <c r="C443" s="231">
        <v>0</v>
      </c>
      <c r="D443" s="231">
        <v>7.6653000000000002</v>
      </c>
      <c r="E443" s="231">
        <v>2.2098</v>
      </c>
      <c r="F443" s="231">
        <v>5.8057999999999996</v>
      </c>
      <c r="G443" s="231">
        <v>2.0853000000000002</v>
      </c>
      <c r="H443" s="231">
        <v>6.0652999999999997</v>
      </c>
      <c r="I443" s="231">
        <v>1.9884999999999999</v>
      </c>
      <c r="J443" s="231">
        <v>4.6167999999999996</v>
      </c>
      <c r="K443" s="231">
        <v>2.0499000000000001</v>
      </c>
      <c r="L443" s="231">
        <v>4.8154000000000003</v>
      </c>
      <c r="M443" s="231">
        <v>3.254</v>
      </c>
      <c r="N443" s="231">
        <v>5.3055000000000003</v>
      </c>
      <c r="O443" s="231">
        <v>2.5586000000000002</v>
      </c>
      <c r="P443" s="231">
        <v>0</v>
      </c>
    </row>
    <row r="444" spans="1:16" ht="15">
      <c r="A444" s="247">
        <v>34</v>
      </c>
      <c r="B444" s="231">
        <v>0</v>
      </c>
      <c r="C444" s="231">
        <v>0</v>
      </c>
      <c r="D444" s="231">
        <v>7.2877999999999998</v>
      </c>
      <c r="E444" s="231">
        <v>2.2078000000000002</v>
      </c>
      <c r="F444" s="231">
        <v>5.7126999999999999</v>
      </c>
      <c r="G444" s="231">
        <v>2.0840000000000001</v>
      </c>
      <c r="H444" s="231">
        <v>6.0972</v>
      </c>
      <c r="I444" s="231">
        <v>1.9703999999999999</v>
      </c>
      <c r="J444" s="231">
        <v>4.5349000000000004</v>
      </c>
      <c r="K444" s="231">
        <v>2.0449000000000002</v>
      </c>
      <c r="L444" s="231">
        <v>4.7766000000000002</v>
      </c>
      <c r="M444" s="231">
        <v>3.2298</v>
      </c>
      <c r="N444" s="231">
        <v>5.2020999999999997</v>
      </c>
      <c r="O444" s="231">
        <v>2.5390999999999999</v>
      </c>
      <c r="P444" s="231">
        <v>0</v>
      </c>
    </row>
    <row r="445" spans="1:16" ht="15">
      <c r="A445" s="247">
        <v>35</v>
      </c>
      <c r="B445" s="231">
        <v>0</v>
      </c>
      <c r="C445" s="231">
        <v>0</v>
      </c>
      <c r="D445" s="231">
        <v>6.9103000000000003</v>
      </c>
      <c r="E445" s="231">
        <v>2.2058</v>
      </c>
      <c r="F445" s="231">
        <v>5.6196000000000002</v>
      </c>
      <c r="G445" s="231">
        <v>2.0827</v>
      </c>
      <c r="H445" s="231">
        <v>6.1291000000000002</v>
      </c>
      <c r="I445" s="231">
        <v>1.9522999999999999</v>
      </c>
      <c r="J445" s="231">
        <v>4.4531000000000001</v>
      </c>
      <c r="K445" s="231">
        <v>2.04</v>
      </c>
      <c r="L445" s="231">
        <v>4.7378</v>
      </c>
      <c r="M445" s="231">
        <v>3.2056</v>
      </c>
      <c r="N445" s="231">
        <v>5.0987</v>
      </c>
      <c r="O445" s="231">
        <v>2.5196000000000001</v>
      </c>
      <c r="P445" s="231">
        <v>0</v>
      </c>
    </row>
    <row r="446" spans="1:16" ht="15">
      <c r="A446" s="247">
        <v>36</v>
      </c>
      <c r="B446" s="231">
        <v>0</v>
      </c>
      <c r="C446" s="231">
        <v>0</v>
      </c>
      <c r="D446" s="231">
        <v>6.5328999999999997</v>
      </c>
      <c r="E446" s="231">
        <v>2.2038000000000002</v>
      </c>
      <c r="F446" s="231">
        <v>5.5266000000000002</v>
      </c>
      <c r="G446" s="231">
        <v>2.0813000000000001</v>
      </c>
      <c r="H446" s="231">
        <v>6.1611000000000002</v>
      </c>
      <c r="I446" s="231">
        <v>1.9341999999999999</v>
      </c>
      <c r="J446" s="231">
        <v>4.3712</v>
      </c>
      <c r="K446" s="231">
        <v>2.0350000000000001</v>
      </c>
      <c r="L446" s="231">
        <v>4.6989999999999998</v>
      </c>
      <c r="M446" s="231">
        <v>3.1814</v>
      </c>
      <c r="N446" s="231">
        <v>4.9953000000000003</v>
      </c>
      <c r="O446" s="231">
        <v>2.5001000000000002</v>
      </c>
      <c r="P446" s="231">
        <v>0</v>
      </c>
    </row>
    <row r="447" spans="1:16" ht="15">
      <c r="A447" s="247">
        <v>37</v>
      </c>
      <c r="B447" s="231">
        <v>0</v>
      </c>
      <c r="C447" s="231">
        <v>0</v>
      </c>
      <c r="D447" s="231">
        <v>6.1554000000000002</v>
      </c>
      <c r="E447" s="231">
        <v>2.2018</v>
      </c>
      <c r="F447" s="231">
        <v>5.4335000000000004</v>
      </c>
      <c r="G447" s="231">
        <v>2.08</v>
      </c>
      <c r="H447" s="231">
        <v>6.1929999999999996</v>
      </c>
      <c r="I447" s="231">
        <v>1.9160999999999999</v>
      </c>
      <c r="J447" s="231">
        <v>4.2892999999999999</v>
      </c>
      <c r="K447" s="231">
        <v>2.0299999999999998</v>
      </c>
      <c r="L447" s="231">
        <v>4.6601999999999997</v>
      </c>
      <c r="M447" s="231">
        <v>3.1572</v>
      </c>
      <c r="N447" s="231">
        <v>4.8918999999999997</v>
      </c>
      <c r="O447" s="231">
        <v>2.4805999999999999</v>
      </c>
      <c r="P447" s="231">
        <v>0</v>
      </c>
    </row>
    <row r="448" spans="1:16" ht="15">
      <c r="A448" s="247">
        <v>38</v>
      </c>
      <c r="B448" s="231">
        <v>0</v>
      </c>
      <c r="C448" s="231">
        <v>0</v>
      </c>
      <c r="D448" s="231">
        <v>5.7779999999999996</v>
      </c>
      <c r="E448" s="231">
        <v>2.1998000000000002</v>
      </c>
      <c r="F448" s="231">
        <v>5.3404999999999996</v>
      </c>
      <c r="G448" s="231">
        <v>2.0787</v>
      </c>
      <c r="H448" s="231">
        <v>6.2248999999999999</v>
      </c>
      <c r="I448" s="231">
        <v>1.8979999999999999</v>
      </c>
      <c r="J448" s="231">
        <v>4.2073999999999998</v>
      </c>
      <c r="K448" s="231">
        <v>2.0249999999999999</v>
      </c>
      <c r="L448" s="231">
        <v>4.6214000000000004</v>
      </c>
      <c r="M448" s="231">
        <v>3.133</v>
      </c>
      <c r="N448" s="231">
        <v>4.7885</v>
      </c>
      <c r="O448" s="231">
        <v>2.4609999999999999</v>
      </c>
      <c r="P448" s="231">
        <v>0</v>
      </c>
    </row>
    <row r="449" spans="1:16" ht="15">
      <c r="A449" s="247">
        <v>39</v>
      </c>
      <c r="B449" s="231">
        <v>0</v>
      </c>
      <c r="C449" s="231">
        <v>0</v>
      </c>
      <c r="D449" s="231">
        <v>5.4005000000000001</v>
      </c>
      <c r="E449" s="231">
        <v>2.1978</v>
      </c>
      <c r="F449" s="231">
        <v>5.2473999999999998</v>
      </c>
      <c r="G449" s="231">
        <v>2.0773000000000001</v>
      </c>
      <c r="H449" s="231">
        <v>6.2568000000000001</v>
      </c>
      <c r="I449" s="231">
        <v>1.88</v>
      </c>
      <c r="J449" s="231">
        <v>4.1254999999999997</v>
      </c>
      <c r="K449" s="231">
        <v>2.02</v>
      </c>
      <c r="L449" s="231">
        <v>4.5826000000000002</v>
      </c>
      <c r="M449" s="231">
        <v>3.1088</v>
      </c>
      <c r="N449" s="231">
        <v>4.6851000000000003</v>
      </c>
      <c r="O449" s="231">
        <v>2.4415</v>
      </c>
      <c r="P449" s="231">
        <v>0</v>
      </c>
    </row>
    <row r="450" spans="1:16" ht="15">
      <c r="A450" s="247">
        <v>40</v>
      </c>
      <c r="B450" s="231">
        <v>0</v>
      </c>
      <c r="C450" s="231">
        <v>0</v>
      </c>
      <c r="D450" s="231">
        <v>5.0231000000000003</v>
      </c>
      <c r="E450" s="231">
        <v>2.1958000000000002</v>
      </c>
      <c r="F450" s="231">
        <v>5.1543999999999999</v>
      </c>
      <c r="G450" s="231">
        <v>2.0760000000000001</v>
      </c>
      <c r="H450" s="231">
        <v>6.2887000000000004</v>
      </c>
      <c r="I450" s="231">
        <v>1.8619000000000001</v>
      </c>
      <c r="J450" s="231">
        <v>4.0435999999999996</v>
      </c>
      <c r="K450" s="231">
        <v>2.0150000000000001</v>
      </c>
      <c r="L450" s="231">
        <v>4.5438000000000001</v>
      </c>
      <c r="M450" s="231">
        <v>3.0846</v>
      </c>
      <c r="N450" s="231">
        <v>4.5816999999999997</v>
      </c>
      <c r="O450" s="231">
        <v>2.4220000000000002</v>
      </c>
      <c r="P450" s="231">
        <v>0</v>
      </c>
    </row>
    <row r="451" spans="1:16" ht="15">
      <c r="A451" s="247">
        <v>41</v>
      </c>
      <c r="B451" s="231">
        <v>0</v>
      </c>
      <c r="C451" s="231">
        <v>0</v>
      </c>
      <c r="D451" s="231">
        <v>4.6456</v>
      </c>
      <c r="E451" s="231">
        <v>2.1939000000000002</v>
      </c>
      <c r="F451" s="231">
        <v>5.0613000000000001</v>
      </c>
      <c r="G451" s="231">
        <v>2.0747</v>
      </c>
      <c r="H451" s="231">
        <v>6.3205999999999998</v>
      </c>
      <c r="I451" s="231">
        <v>1.8438000000000001</v>
      </c>
      <c r="J451" s="231">
        <v>3.9617</v>
      </c>
      <c r="K451" s="231">
        <v>2.0101</v>
      </c>
      <c r="L451" s="231">
        <v>4.5049999999999999</v>
      </c>
      <c r="M451" s="231">
        <v>3.0604</v>
      </c>
      <c r="N451" s="231">
        <v>4.4782999999999999</v>
      </c>
      <c r="O451" s="231">
        <v>2.4024999999999999</v>
      </c>
      <c r="P451" s="231">
        <v>0</v>
      </c>
    </row>
    <row r="452" spans="1:16" ht="15">
      <c r="A452" s="247">
        <v>42</v>
      </c>
      <c r="B452" s="231">
        <v>0</v>
      </c>
      <c r="C452" s="231">
        <v>0</v>
      </c>
      <c r="D452" s="231">
        <v>4.2682000000000002</v>
      </c>
      <c r="E452" s="231">
        <v>2.1919</v>
      </c>
      <c r="F452" s="231">
        <v>4.9682000000000004</v>
      </c>
      <c r="G452" s="231">
        <v>2.0733000000000001</v>
      </c>
      <c r="H452" s="231">
        <v>6.3525</v>
      </c>
      <c r="I452" s="231">
        <v>1.8257000000000001</v>
      </c>
      <c r="J452" s="231">
        <v>3.8797999999999999</v>
      </c>
      <c r="K452" s="231">
        <v>2.0051000000000001</v>
      </c>
      <c r="L452" s="231">
        <v>4.4661999999999997</v>
      </c>
      <c r="M452" s="231">
        <v>3.0362</v>
      </c>
      <c r="N452" s="231">
        <v>4.3749000000000002</v>
      </c>
      <c r="O452" s="231">
        <v>2.383</v>
      </c>
      <c r="P452" s="231">
        <v>0</v>
      </c>
    </row>
    <row r="453" spans="1:16" ht="15">
      <c r="A453" s="247">
        <v>43</v>
      </c>
      <c r="B453" s="231">
        <v>0</v>
      </c>
      <c r="C453" s="231">
        <v>0</v>
      </c>
      <c r="D453" s="231">
        <v>4.9291999999999998</v>
      </c>
      <c r="E453" s="231">
        <v>2.1812</v>
      </c>
      <c r="F453" s="231">
        <v>4.9843999999999999</v>
      </c>
      <c r="G453" s="231">
        <v>2.0674999999999999</v>
      </c>
      <c r="H453" s="231">
        <v>6.1662999999999997</v>
      </c>
      <c r="I453" s="231">
        <v>1.8241000000000001</v>
      </c>
      <c r="J453" s="231">
        <v>3.8649</v>
      </c>
      <c r="K453" s="231">
        <v>2.0024000000000002</v>
      </c>
      <c r="L453" s="231">
        <v>4.4462000000000002</v>
      </c>
      <c r="M453" s="231">
        <v>3.0249000000000001</v>
      </c>
      <c r="N453" s="231">
        <v>4.3110999999999997</v>
      </c>
      <c r="O453" s="231">
        <v>2.3773</v>
      </c>
      <c r="P453" s="231">
        <v>0</v>
      </c>
    </row>
    <row r="454" spans="1:16" ht="15">
      <c r="A454" s="247">
        <v>44</v>
      </c>
      <c r="B454" s="231">
        <v>0</v>
      </c>
      <c r="C454" s="231">
        <v>0</v>
      </c>
      <c r="D454" s="231">
        <v>5.5902000000000003</v>
      </c>
      <c r="E454" s="231">
        <v>2.1705000000000001</v>
      </c>
      <c r="F454" s="231">
        <v>5.0004999999999997</v>
      </c>
      <c r="G454" s="231">
        <v>2.0615999999999999</v>
      </c>
      <c r="H454" s="231">
        <v>5.9801000000000002</v>
      </c>
      <c r="I454" s="231">
        <v>1.8226</v>
      </c>
      <c r="J454" s="231">
        <v>3.85</v>
      </c>
      <c r="K454" s="231">
        <v>1.9997</v>
      </c>
      <c r="L454" s="231">
        <v>4.4261999999999997</v>
      </c>
      <c r="M454" s="231">
        <v>3.0135999999999998</v>
      </c>
      <c r="N454" s="231">
        <v>4.2472000000000003</v>
      </c>
      <c r="O454" s="231">
        <v>2.3717000000000001</v>
      </c>
      <c r="P454" s="231">
        <v>0</v>
      </c>
    </row>
    <row r="455" spans="1:16" ht="15">
      <c r="A455" s="247">
        <v>45</v>
      </c>
      <c r="B455" s="231">
        <v>0</v>
      </c>
      <c r="C455" s="231">
        <v>0</v>
      </c>
      <c r="D455" s="231">
        <v>4.109</v>
      </c>
      <c r="E455" s="231">
        <v>2.1101000000000001</v>
      </c>
      <c r="F455" s="231">
        <v>4.8129</v>
      </c>
      <c r="G455" s="231">
        <v>2.0085000000000002</v>
      </c>
      <c r="H455" s="231">
        <v>5.6607000000000003</v>
      </c>
      <c r="I455" s="231">
        <v>1.7790999999999999</v>
      </c>
      <c r="J455" s="231">
        <v>3.7469000000000001</v>
      </c>
      <c r="K455" s="231">
        <v>1.9510000000000001</v>
      </c>
      <c r="L455" s="231">
        <v>4.3048999999999999</v>
      </c>
      <c r="M455" s="231">
        <v>2.9333</v>
      </c>
      <c r="N455" s="231">
        <v>4.0872000000000002</v>
      </c>
      <c r="O455" s="231">
        <v>2.3115999999999999</v>
      </c>
      <c r="P455" s="231">
        <v>0</v>
      </c>
    </row>
    <row r="456" spans="1:16" ht="15">
      <c r="A456" s="247">
        <v>46</v>
      </c>
      <c r="B456" s="231">
        <v>0</v>
      </c>
      <c r="C456" s="231">
        <v>0</v>
      </c>
      <c r="D456" s="231">
        <v>4.0887000000000002</v>
      </c>
      <c r="E456" s="231">
        <v>2.0996999999999999</v>
      </c>
      <c r="F456" s="231">
        <v>4.7991999999999999</v>
      </c>
      <c r="G456" s="231">
        <v>2.0028000000000001</v>
      </c>
      <c r="H456" s="231">
        <v>5.4787999999999997</v>
      </c>
      <c r="I456" s="231">
        <v>1.7776000000000001</v>
      </c>
      <c r="J456" s="231">
        <v>3.7323</v>
      </c>
      <c r="K456" s="231">
        <v>1.9483999999999999</v>
      </c>
      <c r="L456" s="231">
        <v>4.2854000000000001</v>
      </c>
      <c r="M456" s="231">
        <v>2.9222000000000001</v>
      </c>
      <c r="N456" s="231">
        <v>4.0247999999999999</v>
      </c>
      <c r="O456" s="231">
        <v>2.3060999999999998</v>
      </c>
      <c r="P456" s="231">
        <v>0</v>
      </c>
    </row>
    <row r="457" spans="1:16" ht="15">
      <c r="A457" s="247">
        <v>47</v>
      </c>
      <c r="B457" s="231">
        <v>0</v>
      </c>
      <c r="C457" s="231">
        <v>0</v>
      </c>
      <c r="D457" s="231">
        <v>4.0683999999999996</v>
      </c>
      <c r="E457" s="231">
        <v>2.0893000000000002</v>
      </c>
      <c r="F457" s="231">
        <v>4.7854999999999999</v>
      </c>
      <c r="G457" s="231">
        <v>1.9971000000000001</v>
      </c>
      <c r="H457" s="231">
        <v>5.2968999999999999</v>
      </c>
      <c r="I457" s="231">
        <v>1.7761</v>
      </c>
      <c r="J457" s="231">
        <v>3.7176999999999998</v>
      </c>
      <c r="K457" s="231">
        <v>1.9457</v>
      </c>
      <c r="L457" s="231">
        <v>4.2657999999999996</v>
      </c>
      <c r="M457" s="231">
        <v>2.9112</v>
      </c>
      <c r="N457" s="231">
        <v>3.9624000000000001</v>
      </c>
      <c r="O457" s="231">
        <v>2.3006000000000002</v>
      </c>
      <c r="P457" s="231">
        <v>0</v>
      </c>
    </row>
    <row r="458" spans="1:16" ht="15">
      <c r="A458" s="247">
        <v>48</v>
      </c>
      <c r="B458" s="231">
        <v>0</v>
      </c>
      <c r="C458" s="231">
        <v>0</v>
      </c>
      <c r="D458" s="231">
        <v>4.048</v>
      </c>
      <c r="E458" s="231">
        <v>2.0788000000000002</v>
      </c>
      <c r="F458" s="231">
        <v>4.7717999999999998</v>
      </c>
      <c r="G458" s="231">
        <v>1.9914000000000001</v>
      </c>
      <c r="H458" s="231">
        <v>5.1150000000000002</v>
      </c>
      <c r="I458" s="231">
        <v>1.7745</v>
      </c>
      <c r="J458" s="231">
        <v>3.7031000000000001</v>
      </c>
      <c r="K458" s="231">
        <v>1.9431</v>
      </c>
      <c r="L458" s="231">
        <v>4.2462999999999997</v>
      </c>
      <c r="M458" s="231">
        <v>2.9001999999999999</v>
      </c>
      <c r="N458" s="231">
        <v>3.9</v>
      </c>
      <c r="O458" s="231">
        <v>2.2951000000000001</v>
      </c>
      <c r="P458" s="231">
        <v>0</v>
      </c>
    </row>
    <row r="459" spans="1:16" ht="15">
      <c r="A459" s="247">
        <v>49</v>
      </c>
      <c r="B459" s="231">
        <v>0</v>
      </c>
      <c r="C459" s="231">
        <v>0</v>
      </c>
      <c r="D459" s="231">
        <v>4.0277000000000003</v>
      </c>
      <c r="E459" s="231">
        <v>2.0684</v>
      </c>
      <c r="F459" s="231">
        <v>4.7582000000000004</v>
      </c>
      <c r="G459" s="231">
        <v>1.9857</v>
      </c>
      <c r="H459" s="231">
        <v>4.9330999999999996</v>
      </c>
      <c r="I459" s="231">
        <v>1.7729999999999999</v>
      </c>
      <c r="J459" s="231">
        <v>3.6886000000000001</v>
      </c>
      <c r="K459" s="231">
        <v>1.9403999999999999</v>
      </c>
      <c r="L459" s="231">
        <v>4.2267999999999999</v>
      </c>
      <c r="M459" s="231">
        <v>2.8892000000000002</v>
      </c>
      <c r="N459" s="231">
        <v>3.8376000000000001</v>
      </c>
      <c r="O459" s="231">
        <v>2.2896000000000001</v>
      </c>
      <c r="P459" s="231">
        <v>0</v>
      </c>
    </row>
    <row r="460" spans="1:16" ht="15">
      <c r="A460" s="247">
        <v>50</v>
      </c>
      <c r="B460" s="231">
        <v>0</v>
      </c>
      <c r="C460" s="231">
        <v>0</v>
      </c>
      <c r="D460" s="231">
        <v>4.0073999999999996</v>
      </c>
      <c r="E460" s="231">
        <v>2.0579000000000001</v>
      </c>
      <c r="F460" s="231">
        <v>4.7445000000000004</v>
      </c>
      <c r="G460" s="231">
        <v>1.9799</v>
      </c>
      <c r="H460" s="231">
        <v>4.7511000000000001</v>
      </c>
      <c r="I460" s="231">
        <v>1.7715000000000001</v>
      </c>
      <c r="J460" s="231">
        <v>3.6739999999999999</v>
      </c>
      <c r="K460" s="231">
        <v>1.9378</v>
      </c>
      <c r="L460" s="231">
        <v>4.2072000000000003</v>
      </c>
      <c r="M460" s="231">
        <v>2.8780999999999999</v>
      </c>
      <c r="N460" s="231">
        <v>3.7753000000000001</v>
      </c>
      <c r="O460" s="231">
        <v>2.2841</v>
      </c>
      <c r="P460" s="231">
        <v>0</v>
      </c>
    </row>
    <row r="461" spans="1:16" ht="15">
      <c r="A461" s="247">
        <v>51</v>
      </c>
      <c r="B461" s="231">
        <v>0</v>
      </c>
      <c r="C461" s="231">
        <v>0</v>
      </c>
      <c r="D461" s="231">
        <v>3.9870999999999999</v>
      </c>
      <c r="E461" s="231">
        <v>2.0474999999999999</v>
      </c>
      <c r="F461" s="231">
        <v>4.7308000000000003</v>
      </c>
      <c r="G461" s="231">
        <v>1.9742</v>
      </c>
      <c r="H461" s="231">
        <v>4.5692000000000004</v>
      </c>
      <c r="I461" s="231">
        <v>1.7699</v>
      </c>
      <c r="J461" s="231">
        <v>3.6594000000000002</v>
      </c>
      <c r="K461" s="231">
        <v>1.9352</v>
      </c>
      <c r="L461" s="231">
        <v>4.1877000000000004</v>
      </c>
      <c r="M461" s="231">
        <v>2.8671000000000002</v>
      </c>
      <c r="N461" s="231">
        <v>3.7128999999999999</v>
      </c>
      <c r="O461" s="231">
        <v>2.2785000000000002</v>
      </c>
      <c r="P461" s="231">
        <v>0</v>
      </c>
    </row>
    <row r="462" spans="1:16" ht="15">
      <c r="A462" s="247">
        <v>52</v>
      </c>
      <c r="B462" s="231">
        <v>0</v>
      </c>
      <c r="C462" s="231">
        <v>0</v>
      </c>
      <c r="D462" s="231">
        <v>3.9666999999999999</v>
      </c>
      <c r="E462" s="231">
        <v>2.0371000000000001</v>
      </c>
      <c r="F462" s="231">
        <v>4.7171000000000003</v>
      </c>
      <c r="G462" s="231">
        <v>1.9684999999999999</v>
      </c>
      <c r="H462" s="231">
        <v>4.3872999999999998</v>
      </c>
      <c r="I462" s="231">
        <v>1.7684</v>
      </c>
      <c r="J462" s="231">
        <v>3.6448</v>
      </c>
      <c r="K462" s="231">
        <v>1.9325000000000001</v>
      </c>
      <c r="L462" s="231">
        <v>4.1681999999999997</v>
      </c>
      <c r="M462" s="231">
        <v>2.8561000000000001</v>
      </c>
      <c r="N462" s="231">
        <v>3.6505000000000001</v>
      </c>
      <c r="O462" s="231">
        <v>2.2730000000000001</v>
      </c>
      <c r="P462" s="231">
        <v>0</v>
      </c>
    </row>
    <row r="463" spans="1:16" ht="15">
      <c r="A463" s="247">
        <v>53</v>
      </c>
      <c r="B463" s="231">
        <v>0</v>
      </c>
      <c r="C463" s="231">
        <v>0</v>
      </c>
      <c r="D463" s="231">
        <v>3.9464000000000001</v>
      </c>
      <c r="E463" s="231">
        <v>2.0266000000000002</v>
      </c>
      <c r="F463" s="231">
        <v>4.7034000000000002</v>
      </c>
      <c r="G463" s="231">
        <v>1.9628000000000001</v>
      </c>
      <c r="H463" s="231">
        <v>4.2054</v>
      </c>
      <c r="I463" s="231">
        <v>1.7668999999999999</v>
      </c>
      <c r="J463" s="231">
        <v>3.6301999999999999</v>
      </c>
      <c r="K463" s="231">
        <v>1.9298999999999999</v>
      </c>
      <c r="L463" s="231">
        <v>4.1486000000000001</v>
      </c>
      <c r="M463" s="231">
        <v>2.8450000000000002</v>
      </c>
      <c r="N463" s="231">
        <v>3.5880999999999998</v>
      </c>
      <c r="O463" s="231">
        <v>2.2675000000000001</v>
      </c>
      <c r="P463" s="231">
        <v>0</v>
      </c>
    </row>
    <row r="464" spans="1:16" ht="15">
      <c r="A464" s="247">
        <v>54</v>
      </c>
      <c r="B464" s="231">
        <v>0</v>
      </c>
      <c r="C464" s="231">
        <v>0</v>
      </c>
      <c r="D464" s="231">
        <v>3.9260999999999999</v>
      </c>
      <c r="E464" s="231">
        <v>2.0162</v>
      </c>
      <c r="F464" s="231">
        <v>4.6897000000000002</v>
      </c>
      <c r="G464" s="231">
        <v>1.9571000000000001</v>
      </c>
      <c r="H464" s="231">
        <v>4.0235000000000003</v>
      </c>
      <c r="I464" s="231">
        <v>1.7653000000000001</v>
      </c>
      <c r="J464" s="231">
        <v>3.6156999999999999</v>
      </c>
      <c r="K464" s="231">
        <v>1.9272</v>
      </c>
      <c r="L464" s="231">
        <v>4.1291000000000002</v>
      </c>
      <c r="M464" s="231">
        <v>2.8340000000000001</v>
      </c>
      <c r="N464" s="231">
        <v>3.5257000000000001</v>
      </c>
      <c r="O464" s="231">
        <v>2.262</v>
      </c>
      <c r="P464" s="231">
        <v>0</v>
      </c>
    </row>
    <row r="465" spans="1:16" ht="15">
      <c r="A465" s="247">
        <v>55</v>
      </c>
      <c r="B465" s="231">
        <v>0</v>
      </c>
      <c r="C465" s="231">
        <v>0</v>
      </c>
      <c r="D465" s="231">
        <v>3.7919999999999998</v>
      </c>
      <c r="E465" s="231">
        <v>1.9823</v>
      </c>
      <c r="F465" s="231">
        <v>4.5743999999999998</v>
      </c>
      <c r="G465" s="231">
        <v>1.9291</v>
      </c>
      <c r="H465" s="231">
        <v>3.8992</v>
      </c>
      <c r="I465" s="231">
        <v>1.7529999999999999</v>
      </c>
      <c r="J465" s="231">
        <v>3.5350999999999999</v>
      </c>
      <c r="K465" s="231">
        <v>1.9018999999999999</v>
      </c>
      <c r="L465" s="231">
        <v>4.05</v>
      </c>
      <c r="M465" s="231">
        <v>2.7841999999999998</v>
      </c>
      <c r="N465" s="231">
        <v>3.4613999999999998</v>
      </c>
      <c r="O465" s="231">
        <v>2.2227000000000001</v>
      </c>
      <c r="P465" s="231">
        <v>0</v>
      </c>
    </row>
    <row r="466" spans="1:16" ht="15">
      <c r="A466" s="247">
        <v>56</v>
      </c>
      <c r="B466" s="231">
        <v>0</v>
      </c>
      <c r="C466" s="231">
        <v>0</v>
      </c>
      <c r="D466" s="231">
        <v>3.6579000000000002</v>
      </c>
      <c r="E466" s="231">
        <v>1.9483999999999999</v>
      </c>
      <c r="F466" s="231">
        <v>4.4589999999999996</v>
      </c>
      <c r="G466" s="231">
        <v>1.9012</v>
      </c>
      <c r="H466" s="231">
        <v>3.7747999999999999</v>
      </c>
      <c r="I466" s="231">
        <v>1.7406999999999999</v>
      </c>
      <c r="J466" s="231">
        <v>3.4546000000000001</v>
      </c>
      <c r="K466" s="231">
        <v>1.8766</v>
      </c>
      <c r="L466" s="231">
        <v>3.9708999999999999</v>
      </c>
      <c r="M466" s="231">
        <v>2.7345000000000002</v>
      </c>
      <c r="N466" s="231">
        <v>3.3969999999999998</v>
      </c>
      <c r="O466" s="231">
        <v>2.1833999999999998</v>
      </c>
      <c r="P466" s="231">
        <v>0</v>
      </c>
    </row>
    <row r="467" spans="1:16" ht="15">
      <c r="A467" s="247">
        <v>57</v>
      </c>
      <c r="B467" s="231">
        <v>0</v>
      </c>
      <c r="C467" s="231">
        <v>0</v>
      </c>
      <c r="D467" s="231">
        <v>3.5238</v>
      </c>
      <c r="E467" s="231">
        <v>1.9146000000000001</v>
      </c>
      <c r="F467" s="231">
        <v>4.3436000000000003</v>
      </c>
      <c r="G467" s="231">
        <v>1.8732</v>
      </c>
      <c r="H467" s="231">
        <v>3.6505000000000001</v>
      </c>
      <c r="I467" s="231">
        <v>1.7283999999999999</v>
      </c>
      <c r="J467" s="231">
        <v>3.3740999999999999</v>
      </c>
      <c r="K467" s="231">
        <v>1.8512999999999999</v>
      </c>
      <c r="L467" s="231">
        <v>3.8917999999999999</v>
      </c>
      <c r="M467" s="231">
        <v>2.6846999999999999</v>
      </c>
      <c r="N467" s="231">
        <v>3.3327</v>
      </c>
      <c r="O467" s="231">
        <v>2.1440999999999999</v>
      </c>
      <c r="P467" s="231">
        <v>0</v>
      </c>
    </row>
    <row r="468" spans="1:16" ht="15">
      <c r="A468" s="247">
        <v>58</v>
      </c>
      <c r="B468" s="231">
        <v>0</v>
      </c>
      <c r="C468" s="231">
        <v>0</v>
      </c>
      <c r="D468" s="231">
        <v>3.3896999999999999</v>
      </c>
      <c r="E468" s="231">
        <v>1.8807</v>
      </c>
      <c r="F468" s="231">
        <v>4.2282999999999999</v>
      </c>
      <c r="G468" s="231">
        <v>1.8452</v>
      </c>
      <c r="H468" s="231">
        <v>3.5261</v>
      </c>
      <c r="I468" s="231">
        <v>1.7161</v>
      </c>
      <c r="J468" s="231">
        <v>3.2934999999999999</v>
      </c>
      <c r="K468" s="231">
        <v>1.8260000000000001</v>
      </c>
      <c r="L468" s="231">
        <v>3.8127</v>
      </c>
      <c r="M468" s="231">
        <v>2.6349</v>
      </c>
      <c r="N468" s="231">
        <v>3.2683</v>
      </c>
      <c r="O468" s="231">
        <v>2.1048</v>
      </c>
      <c r="P468" s="231">
        <v>0</v>
      </c>
    </row>
    <row r="469" spans="1:16" ht="15">
      <c r="A469" s="247">
        <v>59</v>
      </c>
      <c r="B469" s="231">
        <v>0</v>
      </c>
      <c r="C469" s="231">
        <v>0</v>
      </c>
      <c r="D469" s="231">
        <v>3.2557</v>
      </c>
      <c r="E469" s="231">
        <v>1.8468</v>
      </c>
      <c r="F469" s="231">
        <v>4.1128999999999998</v>
      </c>
      <c r="G469" s="231">
        <v>1.8172999999999999</v>
      </c>
      <c r="H469" s="231">
        <v>3.4016999999999999</v>
      </c>
      <c r="I469" s="231">
        <v>1.7038</v>
      </c>
      <c r="J469" s="231">
        <v>3.2130000000000001</v>
      </c>
      <c r="K469" s="231">
        <v>1.8007</v>
      </c>
      <c r="L469" s="231">
        <v>3.7336</v>
      </c>
      <c r="M469" s="231">
        <v>2.5851000000000002</v>
      </c>
      <c r="N469" s="231">
        <v>3.2039</v>
      </c>
      <c r="O469" s="231">
        <v>2.0655999999999999</v>
      </c>
      <c r="P469" s="231">
        <v>0</v>
      </c>
    </row>
    <row r="470" spans="1:16" ht="15">
      <c r="A470" s="247">
        <v>60</v>
      </c>
      <c r="B470" s="231">
        <v>0</v>
      </c>
      <c r="C470" s="231">
        <v>0</v>
      </c>
      <c r="D470" s="231">
        <v>3.1215999999999999</v>
      </c>
      <c r="E470" s="231">
        <v>1.8129999999999999</v>
      </c>
      <c r="F470" s="231">
        <v>3.9975999999999998</v>
      </c>
      <c r="G470" s="231">
        <v>1.7892999999999999</v>
      </c>
      <c r="H470" s="231">
        <v>3.2774000000000001</v>
      </c>
      <c r="I470" s="231">
        <v>1.6915</v>
      </c>
      <c r="J470" s="231">
        <v>3.1324999999999998</v>
      </c>
      <c r="K470" s="231">
        <v>1.7754000000000001</v>
      </c>
      <c r="L470" s="231">
        <v>3.6545000000000001</v>
      </c>
      <c r="M470" s="231">
        <v>2.5354000000000001</v>
      </c>
      <c r="N470" s="231">
        <v>3.1396000000000002</v>
      </c>
      <c r="O470" s="231">
        <v>2.0263</v>
      </c>
      <c r="P470" s="231">
        <v>0</v>
      </c>
    </row>
    <row r="471" spans="1:16">
      <c r="A471" s="257"/>
    </row>
    <row r="472" spans="1:16">
      <c r="A472" s="73" t="e">
        <v>#N/A</v>
      </c>
    </row>
    <row r="473" spans="1:16" s="256"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21.654199999999999</v>
      </c>
      <c r="E477" s="231">
        <v>9.1318000000000001</v>
      </c>
      <c r="F477" s="231">
        <v>25.232700000000001</v>
      </c>
      <c r="G477" s="231">
        <v>8.4565999999999999</v>
      </c>
      <c r="H477" s="231">
        <v>34.821899999999999</v>
      </c>
      <c r="I477" s="231">
        <v>8.2710000000000008</v>
      </c>
      <c r="J477" s="231">
        <v>23.1127</v>
      </c>
      <c r="K477" s="231">
        <v>9.9248999999999992</v>
      </c>
      <c r="L477" s="231">
        <v>37</v>
      </c>
      <c r="M477" s="231">
        <v>10.946400000000001</v>
      </c>
      <c r="N477" s="231">
        <v>0</v>
      </c>
      <c r="O477" s="231">
        <v>0</v>
      </c>
      <c r="P477" s="231">
        <v>0</v>
      </c>
    </row>
    <row r="478" spans="1:16" ht="15">
      <c r="A478" s="247">
        <v>1</v>
      </c>
      <c r="B478" s="231">
        <v>0</v>
      </c>
      <c r="C478" s="231">
        <v>0</v>
      </c>
      <c r="D478" s="231">
        <v>19.248200000000001</v>
      </c>
      <c r="E478" s="231">
        <v>8.1172000000000004</v>
      </c>
      <c r="F478" s="231">
        <v>22.428999999999998</v>
      </c>
      <c r="G478" s="231">
        <v>7.5170000000000003</v>
      </c>
      <c r="H478" s="231">
        <v>30.9528</v>
      </c>
      <c r="I478" s="231">
        <v>7.3520000000000003</v>
      </c>
      <c r="J478" s="231">
        <v>20.544599999999999</v>
      </c>
      <c r="K478" s="231">
        <v>8.8221000000000007</v>
      </c>
      <c r="L478" s="231">
        <v>32.8889</v>
      </c>
      <c r="M478" s="231">
        <v>9.7301000000000002</v>
      </c>
      <c r="N478" s="231">
        <v>0</v>
      </c>
      <c r="O478" s="231">
        <v>0</v>
      </c>
      <c r="P478" s="231">
        <v>0</v>
      </c>
    </row>
    <row r="479" spans="1:16" ht="15">
      <c r="A479" s="247">
        <v>2</v>
      </c>
      <c r="B479" s="231">
        <v>0</v>
      </c>
      <c r="C479" s="231">
        <v>0</v>
      </c>
      <c r="D479" s="231">
        <v>16.842099999999999</v>
      </c>
      <c r="E479" s="231">
        <v>7.1025</v>
      </c>
      <c r="F479" s="231">
        <v>19.625399999999999</v>
      </c>
      <c r="G479" s="231">
        <v>6.5773999999999999</v>
      </c>
      <c r="H479" s="231">
        <v>27.0837</v>
      </c>
      <c r="I479" s="231">
        <v>6.4329999999999998</v>
      </c>
      <c r="J479" s="231">
        <v>17.976500000000001</v>
      </c>
      <c r="K479" s="231">
        <v>7.7192999999999996</v>
      </c>
      <c r="L479" s="231">
        <v>28.777799999999999</v>
      </c>
      <c r="M479" s="231">
        <v>8.5137999999999998</v>
      </c>
      <c r="N479" s="231">
        <v>0</v>
      </c>
      <c r="O479" s="231">
        <v>0</v>
      </c>
      <c r="P479" s="231">
        <v>0</v>
      </c>
    </row>
    <row r="480" spans="1:16" ht="15">
      <c r="A480" s="247">
        <v>3</v>
      </c>
      <c r="B480" s="231">
        <v>0</v>
      </c>
      <c r="C480" s="231">
        <v>0</v>
      </c>
      <c r="D480" s="231">
        <v>14.4361</v>
      </c>
      <c r="E480" s="231">
        <v>6.0879000000000003</v>
      </c>
      <c r="F480" s="231">
        <v>16.8218</v>
      </c>
      <c r="G480" s="231">
        <v>5.6378000000000004</v>
      </c>
      <c r="H480" s="231">
        <v>23.214600000000001</v>
      </c>
      <c r="I480" s="231">
        <v>5.5140000000000002</v>
      </c>
      <c r="J480" s="231">
        <v>15.4085</v>
      </c>
      <c r="K480" s="231">
        <v>6.6166</v>
      </c>
      <c r="L480" s="231">
        <v>24.666599999999999</v>
      </c>
      <c r="M480" s="231">
        <v>7.2976000000000001</v>
      </c>
      <c r="N480" s="231">
        <v>0</v>
      </c>
      <c r="O480" s="231">
        <v>0</v>
      </c>
      <c r="P480" s="231">
        <v>0</v>
      </c>
    </row>
    <row r="481" spans="1:16" ht="15">
      <c r="A481" s="247">
        <v>4</v>
      </c>
      <c r="B481" s="231">
        <v>0</v>
      </c>
      <c r="C481" s="231">
        <v>0</v>
      </c>
      <c r="D481" s="231">
        <v>12.030099999999999</v>
      </c>
      <c r="E481" s="231">
        <v>5.0731999999999999</v>
      </c>
      <c r="F481" s="231">
        <v>14.0181</v>
      </c>
      <c r="G481" s="231">
        <v>4.6981000000000002</v>
      </c>
      <c r="H481" s="231">
        <v>19.345500000000001</v>
      </c>
      <c r="I481" s="231">
        <v>4.5949999999999998</v>
      </c>
      <c r="J481" s="231">
        <v>12.840400000000001</v>
      </c>
      <c r="K481" s="231">
        <v>5.5137999999999998</v>
      </c>
      <c r="L481" s="231">
        <v>20.555499999999999</v>
      </c>
      <c r="M481" s="231">
        <v>6.0812999999999997</v>
      </c>
      <c r="N481" s="231">
        <v>0</v>
      </c>
      <c r="O481" s="231">
        <v>0</v>
      </c>
      <c r="P481" s="231">
        <v>0</v>
      </c>
    </row>
    <row r="482" spans="1:16" ht="15">
      <c r="A482" s="247">
        <v>5</v>
      </c>
      <c r="B482" s="231">
        <v>0</v>
      </c>
      <c r="C482" s="231">
        <v>0</v>
      </c>
      <c r="D482" s="231">
        <v>9.6241000000000003</v>
      </c>
      <c r="E482" s="231">
        <v>4.0586000000000002</v>
      </c>
      <c r="F482" s="231">
        <v>11.214499999999999</v>
      </c>
      <c r="G482" s="231">
        <v>3.7585000000000002</v>
      </c>
      <c r="H482" s="231">
        <v>15.4764</v>
      </c>
      <c r="I482" s="231">
        <v>3.6760000000000002</v>
      </c>
      <c r="J482" s="231">
        <v>10.2723</v>
      </c>
      <c r="K482" s="231">
        <v>4.4111000000000002</v>
      </c>
      <c r="L482" s="231">
        <v>16.444400000000002</v>
      </c>
      <c r="M482" s="231">
        <v>4.8650000000000002</v>
      </c>
      <c r="N482" s="231">
        <v>0</v>
      </c>
      <c r="O482" s="231">
        <v>0</v>
      </c>
      <c r="P482" s="231">
        <v>0</v>
      </c>
    </row>
    <row r="483" spans="1:16" ht="15">
      <c r="A483" s="247">
        <v>6</v>
      </c>
      <c r="B483" s="231">
        <v>0</v>
      </c>
      <c r="C483" s="231">
        <v>0</v>
      </c>
      <c r="D483" s="231">
        <v>7.2180999999999997</v>
      </c>
      <c r="E483" s="231">
        <v>3.0438999999999998</v>
      </c>
      <c r="F483" s="231">
        <v>8.4108999999999998</v>
      </c>
      <c r="G483" s="231">
        <v>2.8189000000000002</v>
      </c>
      <c r="H483" s="231">
        <v>11.6073</v>
      </c>
      <c r="I483" s="231">
        <v>2.7570000000000001</v>
      </c>
      <c r="J483" s="231">
        <v>7.7042000000000002</v>
      </c>
      <c r="K483" s="231">
        <v>3.3083</v>
      </c>
      <c r="L483" s="231">
        <v>12.333299999999999</v>
      </c>
      <c r="M483" s="231">
        <v>3.6488</v>
      </c>
      <c r="N483" s="231">
        <v>0</v>
      </c>
      <c r="O483" s="231">
        <v>0</v>
      </c>
      <c r="P483" s="231">
        <v>0</v>
      </c>
    </row>
    <row r="484" spans="1:16" ht="15">
      <c r="A484" s="247">
        <v>7</v>
      </c>
      <c r="B484" s="231">
        <v>0</v>
      </c>
      <c r="C484" s="231">
        <v>0</v>
      </c>
      <c r="D484" s="231">
        <v>7.0545999999999998</v>
      </c>
      <c r="E484" s="231">
        <v>2.9735</v>
      </c>
      <c r="F484" s="231">
        <v>8.0751000000000008</v>
      </c>
      <c r="G484" s="231">
        <v>2.7534000000000001</v>
      </c>
      <c r="H484" s="231">
        <v>11.066000000000001</v>
      </c>
      <c r="I484" s="231">
        <v>2.6926999999999999</v>
      </c>
      <c r="J484" s="231">
        <v>7.6345000000000001</v>
      </c>
      <c r="K484" s="231">
        <v>3.2164000000000001</v>
      </c>
      <c r="L484" s="231">
        <v>11.728899999999999</v>
      </c>
      <c r="M484" s="231">
        <v>3.5636999999999999</v>
      </c>
      <c r="N484" s="231">
        <v>0</v>
      </c>
      <c r="O484" s="231">
        <v>0</v>
      </c>
      <c r="P484" s="231">
        <v>0</v>
      </c>
    </row>
    <row r="485" spans="1:16" ht="15">
      <c r="A485" s="247">
        <v>8</v>
      </c>
      <c r="B485" s="231">
        <v>0</v>
      </c>
      <c r="C485" s="231">
        <v>0</v>
      </c>
      <c r="D485" s="231">
        <v>6.8910999999999998</v>
      </c>
      <c r="E485" s="231">
        <v>2.9030999999999998</v>
      </c>
      <c r="F485" s="231">
        <v>7.7393000000000001</v>
      </c>
      <c r="G485" s="231">
        <v>2.6879</v>
      </c>
      <c r="H485" s="231">
        <v>10.524699999999999</v>
      </c>
      <c r="I485" s="231">
        <v>2.6282999999999999</v>
      </c>
      <c r="J485" s="231">
        <v>7.5648</v>
      </c>
      <c r="K485" s="231">
        <v>3.1244999999999998</v>
      </c>
      <c r="L485" s="231">
        <v>11.1244</v>
      </c>
      <c r="M485" s="231">
        <v>3.4786999999999999</v>
      </c>
      <c r="N485" s="231">
        <v>0</v>
      </c>
      <c r="O485" s="231">
        <v>0</v>
      </c>
      <c r="P485" s="231">
        <v>0</v>
      </c>
    </row>
    <row r="486" spans="1:16" ht="15">
      <c r="A486" s="247">
        <v>9</v>
      </c>
      <c r="B486" s="231">
        <v>0</v>
      </c>
      <c r="C486" s="231">
        <v>0</v>
      </c>
      <c r="D486" s="231">
        <v>6.7276999999999996</v>
      </c>
      <c r="E486" s="231">
        <v>2.8327</v>
      </c>
      <c r="F486" s="231">
        <v>7.4036</v>
      </c>
      <c r="G486" s="231">
        <v>2.6225000000000001</v>
      </c>
      <c r="H486" s="231">
        <v>9.9833999999999996</v>
      </c>
      <c r="I486" s="231">
        <v>2.5640000000000001</v>
      </c>
      <c r="J486" s="231">
        <v>7.4950999999999999</v>
      </c>
      <c r="K486" s="231">
        <v>3.0326</v>
      </c>
      <c r="L486" s="231">
        <v>10.52</v>
      </c>
      <c r="M486" s="231">
        <v>3.3936000000000002</v>
      </c>
      <c r="N486" s="231">
        <v>0</v>
      </c>
      <c r="O486" s="231">
        <v>0</v>
      </c>
      <c r="P486" s="231">
        <v>0</v>
      </c>
    </row>
    <row r="487" spans="1:16" ht="15">
      <c r="A487" s="247">
        <v>10</v>
      </c>
      <c r="B487" s="231">
        <v>0</v>
      </c>
      <c r="C487" s="231">
        <v>0</v>
      </c>
      <c r="D487" s="231">
        <v>6.5641999999999996</v>
      </c>
      <c r="E487" s="231">
        <v>2.7623000000000002</v>
      </c>
      <c r="F487" s="231">
        <v>7.0678000000000001</v>
      </c>
      <c r="G487" s="231">
        <v>2.5569999999999999</v>
      </c>
      <c r="H487" s="231">
        <v>9.4420999999999999</v>
      </c>
      <c r="I487" s="231">
        <v>2.4996999999999998</v>
      </c>
      <c r="J487" s="231">
        <v>7.4253999999999998</v>
      </c>
      <c r="K487" s="231">
        <v>2.9407000000000001</v>
      </c>
      <c r="L487" s="231">
        <v>9.9155999999999995</v>
      </c>
      <c r="M487" s="231">
        <v>3.3085</v>
      </c>
      <c r="N487" s="231">
        <v>0</v>
      </c>
      <c r="O487" s="231">
        <v>0</v>
      </c>
      <c r="P487" s="231">
        <v>0</v>
      </c>
    </row>
    <row r="488" spans="1:16" ht="15">
      <c r="A488" s="247">
        <v>11</v>
      </c>
      <c r="B488" s="231">
        <v>0</v>
      </c>
      <c r="C488" s="231">
        <v>0</v>
      </c>
      <c r="D488" s="231">
        <v>6.4006999999999996</v>
      </c>
      <c r="E488" s="231">
        <v>2.6919</v>
      </c>
      <c r="F488" s="231">
        <v>6.7320000000000002</v>
      </c>
      <c r="G488" s="231">
        <v>2.4914999999999998</v>
      </c>
      <c r="H488" s="231">
        <v>8.9008000000000003</v>
      </c>
      <c r="I488" s="231">
        <v>2.4352999999999998</v>
      </c>
      <c r="J488" s="231">
        <v>7.3556999999999997</v>
      </c>
      <c r="K488" s="231">
        <v>2.8488000000000002</v>
      </c>
      <c r="L488" s="231">
        <v>9.3110999999999997</v>
      </c>
      <c r="M488" s="231">
        <v>3.2235</v>
      </c>
      <c r="N488" s="231">
        <v>0</v>
      </c>
      <c r="O488" s="231">
        <v>0</v>
      </c>
      <c r="P488" s="231">
        <v>0</v>
      </c>
    </row>
    <row r="489" spans="1:16" ht="15">
      <c r="A489" s="247">
        <v>12</v>
      </c>
      <c r="B489" s="231">
        <v>0</v>
      </c>
      <c r="C489" s="231">
        <v>0</v>
      </c>
      <c r="D489" s="231">
        <v>6.2371999999999996</v>
      </c>
      <c r="E489" s="231">
        <v>2.6215000000000002</v>
      </c>
      <c r="F489" s="231">
        <v>6.3963000000000001</v>
      </c>
      <c r="G489" s="231">
        <v>2.4260999999999999</v>
      </c>
      <c r="H489" s="231">
        <v>8.3595000000000006</v>
      </c>
      <c r="I489" s="231">
        <v>2.371</v>
      </c>
      <c r="J489" s="231">
        <v>7.2859999999999996</v>
      </c>
      <c r="K489" s="231">
        <v>2.7568999999999999</v>
      </c>
      <c r="L489" s="231">
        <v>8.7066999999999997</v>
      </c>
      <c r="M489" s="231">
        <v>3.1383999999999999</v>
      </c>
      <c r="N489" s="231">
        <v>0</v>
      </c>
      <c r="O489" s="231">
        <v>0</v>
      </c>
      <c r="P489" s="231">
        <v>0</v>
      </c>
    </row>
    <row r="490" spans="1:16" ht="15">
      <c r="A490" s="247">
        <v>13</v>
      </c>
      <c r="B490" s="231">
        <v>0</v>
      </c>
      <c r="C490" s="231">
        <v>0</v>
      </c>
      <c r="D490" s="231">
        <v>6.0738000000000003</v>
      </c>
      <c r="E490" s="231">
        <v>2.5510999999999999</v>
      </c>
      <c r="F490" s="231">
        <v>6.0605000000000002</v>
      </c>
      <c r="G490" s="231">
        <v>2.3605999999999998</v>
      </c>
      <c r="H490" s="231">
        <v>7.8182</v>
      </c>
      <c r="I490" s="231">
        <v>2.3067000000000002</v>
      </c>
      <c r="J490" s="231">
        <v>7.2163000000000004</v>
      </c>
      <c r="K490" s="231">
        <v>2.665</v>
      </c>
      <c r="L490" s="231">
        <v>8.1022999999999996</v>
      </c>
      <c r="M490" s="231">
        <v>3.0533000000000001</v>
      </c>
      <c r="N490" s="231">
        <v>0</v>
      </c>
      <c r="O490" s="231">
        <v>0</v>
      </c>
      <c r="P490" s="231">
        <v>0</v>
      </c>
    </row>
    <row r="491" spans="1:16" ht="15">
      <c r="A491" s="247">
        <v>14</v>
      </c>
      <c r="B491" s="231">
        <v>0</v>
      </c>
      <c r="C491" s="231">
        <v>0</v>
      </c>
      <c r="D491" s="231">
        <v>5.9103000000000003</v>
      </c>
      <c r="E491" s="231">
        <v>2.4807000000000001</v>
      </c>
      <c r="F491" s="231">
        <v>5.7247000000000003</v>
      </c>
      <c r="G491" s="231">
        <v>2.2951000000000001</v>
      </c>
      <c r="H491" s="231">
        <v>7.2769000000000004</v>
      </c>
      <c r="I491" s="231">
        <v>2.2423999999999999</v>
      </c>
      <c r="J491" s="231">
        <v>7.1466000000000003</v>
      </c>
      <c r="K491" s="231">
        <v>2.5731000000000002</v>
      </c>
      <c r="L491" s="231">
        <v>7.4977999999999998</v>
      </c>
      <c r="M491" s="231">
        <v>2.9683000000000002</v>
      </c>
      <c r="N491" s="231">
        <v>0</v>
      </c>
      <c r="O491" s="231">
        <v>0</v>
      </c>
      <c r="P491" s="231">
        <v>0</v>
      </c>
    </row>
    <row r="492" spans="1:16" ht="15">
      <c r="A492" s="247">
        <v>15</v>
      </c>
      <c r="B492" s="231">
        <v>0</v>
      </c>
      <c r="C492" s="231">
        <v>0</v>
      </c>
      <c r="D492" s="231">
        <v>5.7468000000000004</v>
      </c>
      <c r="E492" s="231">
        <v>2.4102999999999999</v>
      </c>
      <c r="F492" s="231">
        <v>5.3890000000000002</v>
      </c>
      <c r="G492" s="231">
        <v>2.2296999999999998</v>
      </c>
      <c r="H492" s="231">
        <v>6.7355999999999998</v>
      </c>
      <c r="I492" s="231">
        <v>2.1779999999999999</v>
      </c>
      <c r="J492" s="231">
        <v>7.0769000000000002</v>
      </c>
      <c r="K492" s="231">
        <v>2.4811999999999999</v>
      </c>
      <c r="L492" s="231">
        <v>6.8933999999999997</v>
      </c>
      <c r="M492" s="231">
        <v>2.8832</v>
      </c>
      <c r="N492" s="231">
        <v>0</v>
      </c>
      <c r="O492" s="231">
        <v>0</v>
      </c>
      <c r="P492" s="231">
        <v>0</v>
      </c>
    </row>
    <row r="493" spans="1:16" ht="15">
      <c r="A493" s="247">
        <v>16</v>
      </c>
      <c r="B493" s="231">
        <v>0</v>
      </c>
      <c r="C493" s="231">
        <v>0</v>
      </c>
      <c r="D493" s="231">
        <v>5.5834000000000001</v>
      </c>
      <c r="E493" s="231">
        <v>2.3399000000000001</v>
      </c>
      <c r="F493" s="231">
        <v>5.0532000000000004</v>
      </c>
      <c r="G493" s="231">
        <v>2.1642000000000001</v>
      </c>
      <c r="H493" s="231">
        <v>6.1943000000000001</v>
      </c>
      <c r="I493" s="231">
        <v>2.1137000000000001</v>
      </c>
      <c r="J493" s="231">
        <v>7.0072000000000001</v>
      </c>
      <c r="K493" s="231">
        <v>2.3893</v>
      </c>
      <c r="L493" s="231">
        <v>6.2888999999999999</v>
      </c>
      <c r="M493" s="231">
        <v>2.7980999999999998</v>
      </c>
      <c r="N493" s="231">
        <v>0</v>
      </c>
      <c r="O493" s="231">
        <v>0</v>
      </c>
      <c r="P493" s="231">
        <v>0</v>
      </c>
    </row>
    <row r="494" spans="1:16" ht="15">
      <c r="A494" s="247">
        <v>17</v>
      </c>
      <c r="B494" s="231">
        <v>0</v>
      </c>
      <c r="C494" s="231">
        <v>0</v>
      </c>
      <c r="D494" s="231">
        <v>5.4199000000000002</v>
      </c>
      <c r="E494" s="231">
        <v>2.2694999999999999</v>
      </c>
      <c r="F494" s="231">
        <v>4.7173999999999996</v>
      </c>
      <c r="G494" s="231">
        <v>2.0987</v>
      </c>
      <c r="H494" s="231">
        <v>5.6531000000000002</v>
      </c>
      <c r="I494" s="231">
        <v>2.0493999999999999</v>
      </c>
      <c r="J494" s="231">
        <v>6.9375</v>
      </c>
      <c r="K494" s="231">
        <v>2.2974000000000001</v>
      </c>
      <c r="L494" s="231">
        <v>5.6844999999999999</v>
      </c>
      <c r="M494" s="231">
        <v>2.7130999999999998</v>
      </c>
      <c r="N494" s="231">
        <v>0</v>
      </c>
      <c r="O494" s="231">
        <v>0</v>
      </c>
      <c r="P494" s="231">
        <v>0</v>
      </c>
    </row>
    <row r="495" spans="1:16" ht="15">
      <c r="A495" s="247">
        <v>18</v>
      </c>
      <c r="B495" s="231">
        <v>0</v>
      </c>
      <c r="C495" s="231">
        <v>0</v>
      </c>
      <c r="D495" s="231">
        <v>5.2564000000000002</v>
      </c>
      <c r="E495" s="231">
        <v>2.1991000000000001</v>
      </c>
      <c r="F495" s="231">
        <v>4.3817000000000004</v>
      </c>
      <c r="G495" s="231">
        <v>2.0333000000000001</v>
      </c>
      <c r="H495" s="231">
        <v>5.1117999999999997</v>
      </c>
      <c r="I495" s="231">
        <v>1.9850000000000001</v>
      </c>
      <c r="J495" s="231">
        <v>6.8677999999999999</v>
      </c>
      <c r="K495" s="231">
        <v>2.2054999999999998</v>
      </c>
      <c r="L495" s="231">
        <v>5.0800999999999998</v>
      </c>
      <c r="M495" s="231">
        <v>2.6280000000000001</v>
      </c>
      <c r="N495" s="231">
        <v>7.1710000000000003</v>
      </c>
      <c r="O495" s="231">
        <v>3.7570000000000001</v>
      </c>
      <c r="P495" s="231">
        <v>0</v>
      </c>
    </row>
    <row r="496" spans="1:16" ht="15">
      <c r="A496" s="247">
        <v>19</v>
      </c>
      <c r="B496" s="231">
        <v>0</v>
      </c>
      <c r="C496" s="231">
        <v>0</v>
      </c>
      <c r="D496" s="231">
        <v>5.4336000000000002</v>
      </c>
      <c r="E496" s="231">
        <v>2.1884000000000001</v>
      </c>
      <c r="F496" s="231">
        <v>4.4310999999999998</v>
      </c>
      <c r="G496" s="231">
        <v>2.0261</v>
      </c>
      <c r="H496" s="231">
        <v>4.9962</v>
      </c>
      <c r="I496" s="231">
        <v>1.9845999999999999</v>
      </c>
      <c r="J496" s="231">
        <v>6.5869</v>
      </c>
      <c r="K496" s="231">
        <v>2.1911999999999998</v>
      </c>
      <c r="L496" s="231">
        <v>4.9470000000000001</v>
      </c>
      <c r="M496" s="231">
        <v>2.6240000000000001</v>
      </c>
      <c r="N496" s="231">
        <v>6.9718</v>
      </c>
      <c r="O496" s="231">
        <v>3.6526000000000001</v>
      </c>
      <c r="P496" s="231">
        <v>0</v>
      </c>
    </row>
    <row r="497" spans="1:16" ht="15">
      <c r="A497" s="247">
        <v>20</v>
      </c>
      <c r="B497" s="231">
        <v>0</v>
      </c>
      <c r="C497" s="231">
        <v>0</v>
      </c>
      <c r="D497" s="231">
        <v>5.6108000000000002</v>
      </c>
      <c r="E497" s="231">
        <v>2.1777000000000002</v>
      </c>
      <c r="F497" s="231">
        <v>4.4805999999999999</v>
      </c>
      <c r="G497" s="231">
        <v>2.0188999999999999</v>
      </c>
      <c r="H497" s="231">
        <v>4.8806000000000003</v>
      </c>
      <c r="I497" s="231">
        <v>1.9841</v>
      </c>
      <c r="J497" s="231">
        <v>6.306</v>
      </c>
      <c r="K497" s="231">
        <v>2.1768000000000001</v>
      </c>
      <c r="L497" s="231">
        <v>4.8140000000000001</v>
      </c>
      <c r="M497" s="231">
        <v>2.62</v>
      </c>
      <c r="N497" s="231">
        <v>6.7725999999999997</v>
      </c>
      <c r="O497" s="231">
        <v>3.5482999999999998</v>
      </c>
      <c r="P497" s="231">
        <v>0</v>
      </c>
    </row>
    <row r="498" spans="1:16" ht="15">
      <c r="A498" s="247">
        <v>21</v>
      </c>
      <c r="B498" s="231">
        <v>0</v>
      </c>
      <c r="C498" s="231">
        <v>0</v>
      </c>
      <c r="D498" s="231">
        <v>5.9036999999999997</v>
      </c>
      <c r="E498" s="231">
        <v>2.2103999999999999</v>
      </c>
      <c r="F498" s="231">
        <v>4.6205999999999996</v>
      </c>
      <c r="G498" s="231">
        <v>2.0518999999999998</v>
      </c>
      <c r="H498" s="231">
        <v>4.8602999999999996</v>
      </c>
      <c r="I498" s="231">
        <v>2.0232999999999999</v>
      </c>
      <c r="J498" s="231">
        <v>6.1456999999999997</v>
      </c>
      <c r="K498" s="231">
        <v>2.2057000000000002</v>
      </c>
      <c r="L498" s="231">
        <v>4.7746000000000004</v>
      </c>
      <c r="M498" s="231">
        <v>2.6684000000000001</v>
      </c>
      <c r="N498" s="231">
        <v>6.7047999999999996</v>
      </c>
      <c r="O498" s="231">
        <v>3.5127999999999999</v>
      </c>
      <c r="P498" s="231">
        <v>0</v>
      </c>
    </row>
    <row r="499" spans="1:16" ht="15">
      <c r="A499" s="247">
        <v>22</v>
      </c>
      <c r="B499" s="231">
        <v>0</v>
      </c>
      <c r="C499" s="231">
        <v>0</v>
      </c>
      <c r="D499" s="231">
        <v>6.0843999999999996</v>
      </c>
      <c r="E499" s="231">
        <v>2.1993999999999998</v>
      </c>
      <c r="F499" s="231">
        <v>4.6711</v>
      </c>
      <c r="G499" s="231">
        <v>2.0446</v>
      </c>
      <c r="H499" s="231">
        <v>4.7423000000000002</v>
      </c>
      <c r="I499" s="231">
        <v>2.0228000000000002</v>
      </c>
      <c r="J499" s="231">
        <v>5.8592000000000004</v>
      </c>
      <c r="K499" s="231">
        <v>2.1909999999999998</v>
      </c>
      <c r="L499" s="231">
        <v>4.6388999999999996</v>
      </c>
      <c r="M499" s="231">
        <v>2.6642999999999999</v>
      </c>
      <c r="N499" s="231">
        <v>6.5016999999999996</v>
      </c>
      <c r="O499" s="231">
        <v>3.4062999999999999</v>
      </c>
      <c r="P499" s="231">
        <v>0</v>
      </c>
    </row>
    <row r="500" spans="1:16" ht="15">
      <c r="A500" s="247">
        <v>23</v>
      </c>
      <c r="B500" s="231">
        <v>0</v>
      </c>
      <c r="C500" s="231">
        <v>0</v>
      </c>
      <c r="D500" s="231">
        <v>6.2651000000000003</v>
      </c>
      <c r="E500" s="231">
        <v>2.1884999999999999</v>
      </c>
      <c r="F500" s="231">
        <v>4.7214999999999998</v>
      </c>
      <c r="G500" s="231">
        <v>2.0371999999999999</v>
      </c>
      <c r="H500" s="231">
        <v>4.6243999999999996</v>
      </c>
      <c r="I500" s="231">
        <v>2.0223</v>
      </c>
      <c r="J500" s="231">
        <v>5.5728</v>
      </c>
      <c r="K500" s="231">
        <v>2.1764000000000001</v>
      </c>
      <c r="L500" s="231">
        <v>4.5031999999999996</v>
      </c>
      <c r="M500" s="231">
        <v>2.6602000000000001</v>
      </c>
      <c r="N500" s="231">
        <v>6.2984999999999998</v>
      </c>
      <c r="O500" s="231">
        <v>3.2999000000000001</v>
      </c>
      <c r="P500" s="231">
        <v>0</v>
      </c>
    </row>
    <row r="501" spans="1:16" ht="15">
      <c r="A501" s="247">
        <v>24</v>
      </c>
      <c r="B501" s="231">
        <v>0</v>
      </c>
      <c r="C501" s="231">
        <v>0</v>
      </c>
      <c r="D501" s="231">
        <v>6.4458000000000002</v>
      </c>
      <c r="E501" s="231">
        <v>2.1776</v>
      </c>
      <c r="F501" s="231">
        <v>4.7720000000000002</v>
      </c>
      <c r="G501" s="231">
        <v>2.0299</v>
      </c>
      <c r="H501" s="231">
        <v>4.5065</v>
      </c>
      <c r="I501" s="231">
        <v>2.0217999999999998</v>
      </c>
      <c r="J501" s="231">
        <v>5.2862999999999998</v>
      </c>
      <c r="K501" s="231">
        <v>2.1617000000000002</v>
      </c>
      <c r="L501" s="231">
        <v>4.3674999999999997</v>
      </c>
      <c r="M501" s="231">
        <v>2.6560999999999999</v>
      </c>
      <c r="N501" s="231">
        <v>6.0952999999999999</v>
      </c>
      <c r="O501" s="231">
        <v>3.1934</v>
      </c>
      <c r="P501" s="231">
        <v>0</v>
      </c>
    </row>
    <row r="502" spans="1:16" ht="15">
      <c r="A502" s="247">
        <v>25</v>
      </c>
      <c r="B502" s="231">
        <v>0</v>
      </c>
      <c r="C502" s="231">
        <v>0</v>
      </c>
      <c r="D502" s="231">
        <v>6.6265000000000001</v>
      </c>
      <c r="E502" s="231">
        <v>2.1667000000000001</v>
      </c>
      <c r="F502" s="231">
        <v>4.8224</v>
      </c>
      <c r="G502" s="231">
        <v>2.0226000000000002</v>
      </c>
      <c r="H502" s="231">
        <v>4.3886000000000003</v>
      </c>
      <c r="I502" s="231">
        <v>2.0213000000000001</v>
      </c>
      <c r="J502" s="231">
        <v>4.9997999999999996</v>
      </c>
      <c r="K502" s="231">
        <v>2.1471</v>
      </c>
      <c r="L502" s="231">
        <v>4.2317999999999998</v>
      </c>
      <c r="M502" s="231">
        <v>2.6520999999999999</v>
      </c>
      <c r="N502" s="231">
        <v>5.8921000000000001</v>
      </c>
      <c r="O502" s="231">
        <v>3.0870000000000002</v>
      </c>
      <c r="P502" s="231">
        <v>0</v>
      </c>
    </row>
    <row r="503" spans="1:16" ht="15">
      <c r="A503" s="247">
        <v>26</v>
      </c>
      <c r="B503" s="231">
        <v>0</v>
      </c>
      <c r="C503" s="231">
        <v>0</v>
      </c>
      <c r="D503" s="231">
        <v>6.8071999999999999</v>
      </c>
      <c r="E503" s="231">
        <v>2.1556999999999999</v>
      </c>
      <c r="F503" s="231">
        <v>4.8728999999999996</v>
      </c>
      <c r="G503" s="231">
        <v>2.0152000000000001</v>
      </c>
      <c r="H503" s="231">
        <v>4.2706999999999997</v>
      </c>
      <c r="I503" s="231">
        <v>2.0207999999999999</v>
      </c>
      <c r="J503" s="231">
        <v>4.7134</v>
      </c>
      <c r="K503" s="231">
        <v>2.1324000000000001</v>
      </c>
      <c r="L503" s="231">
        <v>4.0960999999999999</v>
      </c>
      <c r="M503" s="231">
        <v>2.6480000000000001</v>
      </c>
      <c r="N503" s="231">
        <v>5.6890000000000001</v>
      </c>
      <c r="O503" s="231">
        <v>2.9805999999999999</v>
      </c>
      <c r="P503" s="231">
        <v>0</v>
      </c>
    </row>
    <row r="504" spans="1:16" ht="15">
      <c r="A504" s="247">
        <v>27</v>
      </c>
      <c r="B504" s="231">
        <v>0</v>
      </c>
      <c r="C504" s="231">
        <v>0</v>
      </c>
      <c r="D504" s="231">
        <v>6.9878999999999998</v>
      </c>
      <c r="E504" s="231">
        <v>2.1448</v>
      </c>
      <c r="F504" s="231">
        <v>4.9233000000000002</v>
      </c>
      <c r="G504" s="231">
        <v>2.0078999999999998</v>
      </c>
      <c r="H504" s="231">
        <v>4.1528</v>
      </c>
      <c r="I504" s="231">
        <v>2.0203000000000002</v>
      </c>
      <c r="J504" s="231">
        <v>4.4268999999999998</v>
      </c>
      <c r="K504" s="231">
        <v>2.1177999999999999</v>
      </c>
      <c r="L504" s="231">
        <v>3.9603999999999999</v>
      </c>
      <c r="M504" s="231">
        <v>2.6438999999999999</v>
      </c>
      <c r="N504" s="231">
        <v>5.4858000000000002</v>
      </c>
      <c r="O504" s="231">
        <v>2.8740999999999999</v>
      </c>
      <c r="P504" s="231">
        <v>0</v>
      </c>
    </row>
    <row r="505" spans="1:16" ht="15">
      <c r="A505" s="247">
        <v>28</v>
      </c>
      <c r="B505" s="231">
        <v>0</v>
      </c>
      <c r="C505" s="231">
        <v>0</v>
      </c>
      <c r="D505" s="231">
        <v>7.1685999999999996</v>
      </c>
      <c r="E505" s="231">
        <v>2.1339000000000001</v>
      </c>
      <c r="F505" s="231">
        <v>4.9737</v>
      </c>
      <c r="G505" s="231">
        <v>2.0005000000000002</v>
      </c>
      <c r="H505" s="231">
        <v>4.0349000000000004</v>
      </c>
      <c r="I505" s="231">
        <v>2.0198</v>
      </c>
      <c r="J505" s="231">
        <v>4.1403999999999996</v>
      </c>
      <c r="K505" s="231">
        <v>2.1031</v>
      </c>
      <c r="L505" s="231">
        <v>3.8248000000000002</v>
      </c>
      <c r="M505" s="231">
        <v>2.6398999999999999</v>
      </c>
      <c r="N505" s="231">
        <v>5.2826000000000004</v>
      </c>
      <c r="O505" s="231">
        <v>2.7677</v>
      </c>
      <c r="P505" s="231">
        <v>0</v>
      </c>
    </row>
    <row r="506" spans="1:16" ht="15">
      <c r="A506" s="247">
        <v>29</v>
      </c>
      <c r="B506" s="231">
        <v>0</v>
      </c>
      <c r="C506" s="231">
        <v>0</v>
      </c>
      <c r="D506" s="231">
        <v>7.3493000000000004</v>
      </c>
      <c r="E506" s="231">
        <v>2.1230000000000002</v>
      </c>
      <c r="F506" s="231">
        <v>5.0242000000000004</v>
      </c>
      <c r="G506" s="231">
        <v>1.9932000000000001</v>
      </c>
      <c r="H506" s="231">
        <v>3.9169</v>
      </c>
      <c r="I506" s="231">
        <v>2.0192999999999999</v>
      </c>
      <c r="J506" s="231">
        <v>3.8538999999999999</v>
      </c>
      <c r="K506" s="231">
        <v>2.0884999999999998</v>
      </c>
      <c r="L506" s="231">
        <v>3.6890999999999998</v>
      </c>
      <c r="M506" s="231">
        <v>2.6358000000000001</v>
      </c>
      <c r="N506" s="231">
        <v>5.0793999999999997</v>
      </c>
      <c r="O506" s="231">
        <v>2.6612</v>
      </c>
      <c r="P506" s="231">
        <v>0</v>
      </c>
    </row>
    <row r="507" spans="1:16" ht="15">
      <c r="A507" s="247">
        <v>30</v>
      </c>
      <c r="B507" s="231">
        <v>0</v>
      </c>
      <c r="C507" s="231">
        <v>0</v>
      </c>
      <c r="D507" s="231">
        <v>7.53</v>
      </c>
      <c r="E507" s="231">
        <v>2.1120999999999999</v>
      </c>
      <c r="F507" s="231">
        <v>5.0746000000000002</v>
      </c>
      <c r="G507" s="231">
        <v>1.9859</v>
      </c>
      <c r="H507" s="231">
        <v>3.7989999999999999</v>
      </c>
      <c r="I507" s="231">
        <v>2.0188000000000001</v>
      </c>
      <c r="J507" s="231">
        <v>3.5674999999999999</v>
      </c>
      <c r="K507" s="231">
        <v>2.0737999999999999</v>
      </c>
      <c r="L507" s="231">
        <v>3.5533999999999999</v>
      </c>
      <c r="M507" s="231">
        <v>2.6316999999999999</v>
      </c>
      <c r="N507" s="231">
        <v>4.8762999999999996</v>
      </c>
      <c r="O507" s="231">
        <v>2.5548000000000002</v>
      </c>
      <c r="P507" s="231">
        <v>0</v>
      </c>
    </row>
    <row r="508" spans="1:16" ht="15">
      <c r="A508" s="247">
        <v>31</v>
      </c>
      <c r="B508" s="231">
        <v>0</v>
      </c>
      <c r="C508" s="231">
        <v>0</v>
      </c>
      <c r="D508" s="231">
        <v>7.7678000000000003</v>
      </c>
      <c r="E508" s="231">
        <v>2.1017999999999999</v>
      </c>
      <c r="F508" s="231">
        <v>5.2073</v>
      </c>
      <c r="G508" s="231">
        <v>1.9787999999999999</v>
      </c>
      <c r="H508" s="231">
        <v>3.8128000000000002</v>
      </c>
      <c r="I508" s="231">
        <v>2.0183</v>
      </c>
      <c r="J508" s="231">
        <v>3.7688000000000001</v>
      </c>
      <c r="K508" s="231">
        <v>2.0686</v>
      </c>
      <c r="L508" s="231">
        <v>3.5438999999999998</v>
      </c>
      <c r="M508" s="231">
        <v>2.6276999999999999</v>
      </c>
      <c r="N508" s="231">
        <v>4.7746000000000004</v>
      </c>
      <c r="O508" s="231">
        <v>2.5205000000000002</v>
      </c>
      <c r="P508" s="231">
        <v>0</v>
      </c>
    </row>
    <row r="509" spans="1:16" ht="15">
      <c r="A509" s="247">
        <v>32</v>
      </c>
      <c r="B509" s="231">
        <v>0</v>
      </c>
      <c r="C509" s="231">
        <v>0</v>
      </c>
      <c r="D509" s="231">
        <v>8.0056999999999992</v>
      </c>
      <c r="E509" s="231">
        <v>2.0914999999999999</v>
      </c>
      <c r="F509" s="231">
        <v>5.3399000000000001</v>
      </c>
      <c r="G509" s="231">
        <v>1.9718</v>
      </c>
      <c r="H509" s="231">
        <v>3.8264999999999998</v>
      </c>
      <c r="I509" s="231">
        <v>2.0177999999999998</v>
      </c>
      <c r="J509" s="231">
        <v>3.97</v>
      </c>
      <c r="K509" s="231">
        <v>2.0632999999999999</v>
      </c>
      <c r="L509" s="231">
        <v>3.5345</v>
      </c>
      <c r="M509" s="231">
        <v>2.6236999999999999</v>
      </c>
      <c r="N509" s="231">
        <v>4.673</v>
      </c>
      <c r="O509" s="231">
        <v>2.4862000000000002</v>
      </c>
      <c r="P509" s="231">
        <v>0</v>
      </c>
    </row>
    <row r="510" spans="1:16" ht="15">
      <c r="A510" s="247">
        <v>33</v>
      </c>
      <c r="B510" s="231">
        <v>0</v>
      </c>
      <c r="C510" s="231">
        <v>0</v>
      </c>
      <c r="D510" s="231">
        <v>8.2436000000000007</v>
      </c>
      <c r="E510" s="231">
        <v>2.0811999999999999</v>
      </c>
      <c r="F510" s="231">
        <v>5.4725000000000001</v>
      </c>
      <c r="G510" s="231">
        <v>1.9648000000000001</v>
      </c>
      <c r="H510" s="231">
        <v>3.8401999999999998</v>
      </c>
      <c r="I510" s="231">
        <v>2.0173000000000001</v>
      </c>
      <c r="J510" s="231">
        <v>4.1712999999999996</v>
      </c>
      <c r="K510" s="231">
        <v>2.0579999999999998</v>
      </c>
      <c r="L510" s="231">
        <v>3.5249999999999999</v>
      </c>
      <c r="M510" s="231">
        <v>2.6196999999999999</v>
      </c>
      <c r="N510" s="231">
        <v>4.5712999999999999</v>
      </c>
      <c r="O510" s="231">
        <v>2.4519000000000002</v>
      </c>
      <c r="P510" s="231">
        <v>0</v>
      </c>
    </row>
    <row r="511" spans="1:16" ht="15">
      <c r="A511" s="247">
        <v>34</v>
      </c>
      <c r="B511" s="231">
        <v>0</v>
      </c>
      <c r="C511" s="231">
        <v>0</v>
      </c>
      <c r="D511" s="231">
        <v>8.4814000000000007</v>
      </c>
      <c r="E511" s="231">
        <v>2.0709</v>
      </c>
      <c r="F511" s="231">
        <v>5.6052</v>
      </c>
      <c r="G511" s="231">
        <v>1.9578</v>
      </c>
      <c r="H511" s="231">
        <v>3.8538999999999999</v>
      </c>
      <c r="I511" s="231">
        <v>2.0167999999999999</v>
      </c>
      <c r="J511" s="231">
        <v>4.3726000000000003</v>
      </c>
      <c r="K511" s="231">
        <v>2.0527000000000002</v>
      </c>
      <c r="L511" s="231">
        <v>3.5156000000000001</v>
      </c>
      <c r="M511" s="231">
        <v>2.6156999999999999</v>
      </c>
      <c r="N511" s="231">
        <v>4.4696999999999996</v>
      </c>
      <c r="O511" s="231">
        <v>2.4177</v>
      </c>
      <c r="P511" s="231">
        <v>0</v>
      </c>
    </row>
    <row r="512" spans="1:16" ht="15">
      <c r="A512" s="247">
        <v>35</v>
      </c>
      <c r="B512" s="231">
        <v>0</v>
      </c>
      <c r="C512" s="231">
        <v>0</v>
      </c>
      <c r="D512" s="231">
        <v>8.7193000000000005</v>
      </c>
      <c r="E512" s="231">
        <v>2.0606</v>
      </c>
      <c r="F512" s="231">
        <v>5.7378</v>
      </c>
      <c r="G512" s="231">
        <v>1.9507000000000001</v>
      </c>
      <c r="H512" s="231">
        <v>3.8675999999999999</v>
      </c>
      <c r="I512" s="231">
        <v>2.0163000000000002</v>
      </c>
      <c r="J512" s="231">
        <v>4.5738000000000003</v>
      </c>
      <c r="K512" s="231">
        <v>2.0474000000000001</v>
      </c>
      <c r="L512" s="231">
        <v>3.5062000000000002</v>
      </c>
      <c r="M512" s="231">
        <v>2.6118000000000001</v>
      </c>
      <c r="N512" s="231">
        <v>4.3680000000000003</v>
      </c>
      <c r="O512" s="231">
        <v>2.3834</v>
      </c>
      <c r="P512" s="231">
        <v>0</v>
      </c>
    </row>
    <row r="513" spans="1:16" ht="15">
      <c r="A513" s="247">
        <v>36</v>
      </c>
      <c r="B513" s="231">
        <v>0</v>
      </c>
      <c r="C513" s="231">
        <v>0</v>
      </c>
      <c r="D513" s="231">
        <v>8.9572000000000003</v>
      </c>
      <c r="E513" s="231">
        <v>2.0503999999999998</v>
      </c>
      <c r="F513" s="231">
        <v>5.8704000000000001</v>
      </c>
      <c r="G513" s="231">
        <v>1.9437</v>
      </c>
      <c r="H513" s="231">
        <v>3.8813</v>
      </c>
      <c r="I513" s="231">
        <v>2.0158</v>
      </c>
      <c r="J513" s="231">
        <v>4.7751000000000001</v>
      </c>
      <c r="K513" s="231">
        <v>2.0421</v>
      </c>
      <c r="L513" s="231">
        <v>3.4967000000000001</v>
      </c>
      <c r="M513" s="231">
        <v>2.6078000000000001</v>
      </c>
      <c r="N513" s="231">
        <v>4.2664</v>
      </c>
      <c r="O513" s="231">
        <v>2.3491</v>
      </c>
      <c r="P513" s="231">
        <v>0</v>
      </c>
    </row>
    <row r="514" spans="1:16" ht="15">
      <c r="A514" s="247">
        <v>37</v>
      </c>
      <c r="B514" s="231">
        <v>0</v>
      </c>
      <c r="C514" s="231">
        <v>0</v>
      </c>
      <c r="D514" s="231">
        <v>9.1950000000000003</v>
      </c>
      <c r="E514" s="231">
        <v>2.0400999999999998</v>
      </c>
      <c r="F514" s="231">
        <v>6.0030999999999999</v>
      </c>
      <c r="G514" s="231">
        <v>1.9367000000000001</v>
      </c>
      <c r="H514" s="231">
        <v>3.8950999999999998</v>
      </c>
      <c r="I514" s="231">
        <v>2.0152999999999999</v>
      </c>
      <c r="J514" s="231">
        <v>4.9763999999999999</v>
      </c>
      <c r="K514" s="231">
        <v>2.0367999999999999</v>
      </c>
      <c r="L514" s="231">
        <v>3.4872999999999998</v>
      </c>
      <c r="M514" s="231">
        <v>2.6038000000000001</v>
      </c>
      <c r="N514" s="231">
        <v>4.1646999999999998</v>
      </c>
      <c r="O514" s="231">
        <v>2.3148</v>
      </c>
      <c r="P514" s="231">
        <v>0</v>
      </c>
    </row>
    <row r="515" spans="1:16" ht="15">
      <c r="A515" s="247">
        <v>38</v>
      </c>
      <c r="B515" s="231">
        <v>0</v>
      </c>
      <c r="C515" s="231">
        <v>0</v>
      </c>
      <c r="D515" s="231">
        <v>9.4329000000000001</v>
      </c>
      <c r="E515" s="231">
        <v>2.0297999999999998</v>
      </c>
      <c r="F515" s="231">
        <v>6.1356999999999999</v>
      </c>
      <c r="G515" s="231">
        <v>1.9297</v>
      </c>
      <c r="H515" s="231">
        <v>3.9087999999999998</v>
      </c>
      <c r="I515" s="231">
        <v>2.0148000000000001</v>
      </c>
      <c r="J515" s="231">
        <v>5.1776</v>
      </c>
      <c r="K515" s="231">
        <v>2.0316000000000001</v>
      </c>
      <c r="L515" s="231">
        <v>3.4777999999999998</v>
      </c>
      <c r="M515" s="231">
        <v>2.5998000000000001</v>
      </c>
      <c r="N515" s="231">
        <v>4.0631000000000004</v>
      </c>
      <c r="O515" s="231">
        <v>2.2806000000000002</v>
      </c>
      <c r="P515" s="231">
        <v>0</v>
      </c>
    </row>
    <row r="516" spans="1:16" ht="15">
      <c r="A516" s="247">
        <v>39</v>
      </c>
      <c r="B516" s="231">
        <v>0</v>
      </c>
      <c r="C516" s="231">
        <v>0</v>
      </c>
      <c r="D516" s="231">
        <v>9.6707999999999998</v>
      </c>
      <c r="E516" s="231">
        <v>2.0194999999999999</v>
      </c>
      <c r="F516" s="231">
        <v>6.2683</v>
      </c>
      <c r="G516" s="231">
        <v>1.9226000000000001</v>
      </c>
      <c r="H516" s="231">
        <v>3.9224999999999999</v>
      </c>
      <c r="I516" s="231">
        <v>2.0143</v>
      </c>
      <c r="J516" s="231">
        <v>5.3788999999999998</v>
      </c>
      <c r="K516" s="231">
        <v>2.0263</v>
      </c>
      <c r="L516" s="231">
        <v>3.4683999999999999</v>
      </c>
      <c r="M516" s="231">
        <v>2.5958000000000001</v>
      </c>
      <c r="N516" s="231">
        <v>3.9615</v>
      </c>
      <c r="O516" s="231">
        <v>2.2463000000000002</v>
      </c>
      <c r="P516" s="231">
        <v>0</v>
      </c>
    </row>
    <row r="517" spans="1:16" ht="15">
      <c r="A517" s="247">
        <v>40</v>
      </c>
      <c r="B517" s="231">
        <v>0</v>
      </c>
      <c r="C517" s="231">
        <v>0</v>
      </c>
      <c r="D517" s="231">
        <v>9.9086999999999996</v>
      </c>
      <c r="E517" s="231">
        <v>2.0091999999999999</v>
      </c>
      <c r="F517" s="231">
        <v>6.4009999999999998</v>
      </c>
      <c r="G517" s="231">
        <v>1.9156</v>
      </c>
      <c r="H517" s="231">
        <v>3.9361999999999999</v>
      </c>
      <c r="I517" s="231">
        <v>2.0137999999999998</v>
      </c>
      <c r="J517" s="231">
        <v>5.5801999999999996</v>
      </c>
      <c r="K517" s="231">
        <v>2.0209999999999999</v>
      </c>
      <c r="L517" s="231">
        <v>3.4590000000000001</v>
      </c>
      <c r="M517" s="231">
        <v>2.5918000000000001</v>
      </c>
      <c r="N517" s="231">
        <v>3.8597999999999999</v>
      </c>
      <c r="O517" s="231">
        <v>2.2120000000000002</v>
      </c>
      <c r="P517" s="231">
        <v>0</v>
      </c>
    </row>
    <row r="518" spans="1:16" ht="15">
      <c r="A518" s="247">
        <v>41</v>
      </c>
      <c r="B518" s="231">
        <v>0</v>
      </c>
      <c r="C518" s="231">
        <v>0</v>
      </c>
      <c r="D518" s="231">
        <v>10.1465</v>
      </c>
      <c r="E518" s="231">
        <v>1.9988999999999999</v>
      </c>
      <c r="F518" s="231">
        <v>6.5335999999999999</v>
      </c>
      <c r="G518" s="231">
        <v>1.9086000000000001</v>
      </c>
      <c r="H518" s="231">
        <v>3.9499</v>
      </c>
      <c r="I518" s="231">
        <v>2.0133000000000001</v>
      </c>
      <c r="J518" s="231">
        <v>5.7813999999999997</v>
      </c>
      <c r="K518" s="231">
        <v>2.0156999999999998</v>
      </c>
      <c r="L518" s="231">
        <v>3.4495</v>
      </c>
      <c r="M518" s="231">
        <v>2.5878000000000001</v>
      </c>
      <c r="N518" s="231">
        <v>3.7582</v>
      </c>
      <c r="O518" s="231">
        <v>2.1778</v>
      </c>
      <c r="P518" s="231">
        <v>0</v>
      </c>
    </row>
    <row r="519" spans="1:16" ht="15">
      <c r="A519" s="247">
        <v>42</v>
      </c>
      <c r="B519" s="231">
        <v>0</v>
      </c>
      <c r="C519" s="231">
        <v>0</v>
      </c>
      <c r="D519" s="231">
        <v>10.384399999999999</v>
      </c>
      <c r="E519" s="231">
        <v>1.9885999999999999</v>
      </c>
      <c r="F519" s="231">
        <v>6.6662999999999997</v>
      </c>
      <c r="G519" s="231">
        <v>1.9016</v>
      </c>
      <c r="H519" s="231">
        <v>3.9636999999999998</v>
      </c>
      <c r="I519" s="231">
        <v>2.0127999999999999</v>
      </c>
      <c r="J519" s="231">
        <v>5.9827000000000004</v>
      </c>
      <c r="K519" s="231">
        <v>2.0104000000000002</v>
      </c>
      <c r="L519" s="231">
        <v>3.4401000000000002</v>
      </c>
      <c r="M519" s="231">
        <v>2.5838000000000001</v>
      </c>
      <c r="N519" s="231">
        <v>3.6564999999999999</v>
      </c>
      <c r="O519" s="231">
        <v>2.1435</v>
      </c>
      <c r="P519" s="231">
        <v>0</v>
      </c>
    </row>
    <row r="520" spans="1:16" ht="15">
      <c r="A520" s="247">
        <v>43</v>
      </c>
      <c r="B520" s="231">
        <v>0</v>
      </c>
      <c r="C520" s="231">
        <v>0</v>
      </c>
      <c r="D520" s="231">
        <v>9.7660999999999998</v>
      </c>
      <c r="E520" s="231">
        <v>1.9717</v>
      </c>
      <c r="F520" s="231">
        <v>6.4946000000000002</v>
      </c>
      <c r="G520" s="231">
        <v>1.8925000000000001</v>
      </c>
      <c r="H520" s="231">
        <v>4.032</v>
      </c>
      <c r="I520" s="231">
        <v>2.0055999999999998</v>
      </c>
      <c r="J520" s="231">
        <v>6.04</v>
      </c>
      <c r="K520" s="231">
        <v>1.9963</v>
      </c>
      <c r="L520" s="231">
        <v>3.4161999999999999</v>
      </c>
      <c r="M520" s="231">
        <v>2.5724999999999998</v>
      </c>
      <c r="N520" s="231">
        <v>3.6030000000000002</v>
      </c>
      <c r="O520" s="231">
        <v>2.1352000000000002</v>
      </c>
      <c r="P520" s="231">
        <v>0</v>
      </c>
    </row>
    <row r="521" spans="1:16" ht="15">
      <c r="A521" s="247">
        <v>44</v>
      </c>
      <c r="B521" s="231">
        <v>0</v>
      </c>
      <c r="C521" s="231">
        <v>0</v>
      </c>
      <c r="D521" s="231">
        <v>9.1478000000000002</v>
      </c>
      <c r="E521" s="231">
        <v>1.9548000000000001</v>
      </c>
      <c r="F521" s="231">
        <v>6.3228999999999997</v>
      </c>
      <c r="G521" s="231">
        <v>1.8834</v>
      </c>
      <c r="H521" s="231">
        <v>4.1002999999999998</v>
      </c>
      <c r="I521" s="231">
        <v>1.9983</v>
      </c>
      <c r="J521" s="231">
        <v>6.0972</v>
      </c>
      <c r="K521" s="231">
        <v>1.9822</v>
      </c>
      <c r="L521" s="231">
        <v>3.3923999999999999</v>
      </c>
      <c r="M521" s="231">
        <v>2.5611999999999999</v>
      </c>
      <c r="N521" s="231">
        <v>3.5493999999999999</v>
      </c>
      <c r="O521" s="231">
        <v>2.1269</v>
      </c>
      <c r="P521" s="231">
        <v>0</v>
      </c>
    </row>
    <row r="522" spans="1:16" ht="15">
      <c r="A522" s="247">
        <v>45</v>
      </c>
      <c r="B522" s="231">
        <v>0</v>
      </c>
      <c r="C522" s="231">
        <v>0</v>
      </c>
      <c r="D522" s="231">
        <v>8.3332999999999995</v>
      </c>
      <c r="E522" s="231">
        <v>1.8933</v>
      </c>
      <c r="F522" s="231">
        <v>6.0096999999999996</v>
      </c>
      <c r="G522" s="231">
        <v>1.8311999999999999</v>
      </c>
      <c r="H522" s="231">
        <v>3.7980999999999998</v>
      </c>
      <c r="I522" s="231">
        <v>1.9453</v>
      </c>
      <c r="J522" s="231">
        <v>5.1032999999999999</v>
      </c>
      <c r="K522" s="231">
        <v>1.9228000000000001</v>
      </c>
      <c r="L522" s="231">
        <v>3.2909999999999999</v>
      </c>
      <c r="M522" s="231">
        <v>2.4912999999999998</v>
      </c>
      <c r="N522" s="231">
        <v>3.4155000000000002</v>
      </c>
      <c r="O522" s="231">
        <v>2.0699999999999998</v>
      </c>
      <c r="P522" s="231">
        <v>0</v>
      </c>
    </row>
    <row r="523" spans="1:16" ht="15">
      <c r="A523" s="247">
        <v>46</v>
      </c>
      <c r="B523" s="231">
        <v>0</v>
      </c>
      <c r="C523" s="231">
        <v>0</v>
      </c>
      <c r="D523" s="231">
        <v>7.7293000000000003</v>
      </c>
      <c r="E523" s="231">
        <v>1.8767</v>
      </c>
      <c r="F523" s="231">
        <v>5.8418999999999999</v>
      </c>
      <c r="G523" s="231">
        <v>1.8224</v>
      </c>
      <c r="H523" s="231">
        <v>3.7732999999999999</v>
      </c>
      <c r="I523" s="231">
        <v>1.9381999999999999</v>
      </c>
      <c r="J523" s="231">
        <v>4.8560999999999996</v>
      </c>
      <c r="K523" s="231">
        <v>1.909</v>
      </c>
      <c r="L523" s="231">
        <v>3.2677</v>
      </c>
      <c r="M523" s="231">
        <v>2.4802</v>
      </c>
      <c r="N523" s="231">
        <v>3.3632</v>
      </c>
      <c r="O523" s="231">
        <v>2.0619000000000001</v>
      </c>
      <c r="P523" s="231">
        <v>0</v>
      </c>
    </row>
    <row r="524" spans="1:16" ht="15">
      <c r="A524" s="247">
        <v>47</v>
      </c>
      <c r="B524" s="231">
        <v>0</v>
      </c>
      <c r="C524" s="231">
        <v>0</v>
      </c>
      <c r="D524" s="231">
        <v>7.1252000000000004</v>
      </c>
      <c r="E524" s="231">
        <v>1.8602000000000001</v>
      </c>
      <c r="F524" s="231">
        <v>5.6741999999999999</v>
      </c>
      <c r="G524" s="231">
        <v>1.8134999999999999</v>
      </c>
      <c r="H524" s="231">
        <v>3.7484000000000002</v>
      </c>
      <c r="I524" s="231">
        <v>1.9311</v>
      </c>
      <c r="J524" s="231">
        <v>4.6087999999999996</v>
      </c>
      <c r="K524" s="231">
        <v>1.8952</v>
      </c>
      <c r="L524" s="231">
        <v>3.2444000000000002</v>
      </c>
      <c r="M524" s="231">
        <v>2.4691999999999998</v>
      </c>
      <c r="N524" s="231">
        <v>3.3108</v>
      </c>
      <c r="O524" s="231">
        <v>2.0537999999999998</v>
      </c>
      <c r="P524" s="231">
        <v>0</v>
      </c>
    </row>
    <row r="525" spans="1:16" ht="15">
      <c r="A525" s="247">
        <v>48</v>
      </c>
      <c r="B525" s="231">
        <v>0</v>
      </c>
      <c r="C525" s="231">
        <v>0</v>
      </c>
      <c r="D525" s="231">
        <v>6.5210999999999997</v>
      </c>
      <c r="E525" s="231">
        <v>1.8435999999999999</v>
      </c>
      <c r="F525" s="231">
        <v>5.5065</v>
      </c>
      <c r="G525" s="231">
        <v>1.8046</v>
      </c>
      <c r="H525" s="231">
        <v>3.7235999999999998</v>
      </c>
      <c r="I525" s="231">
        <v>1.9239999999999999</v>
      </c>
      <c r="J525" s="231">
        <v>4.3615000000000004</v>
      </c>
      <c r="K525" s="231">
        <v>1.8815</v>
      </c>
      <c r="L525" s="231">
        <v>3.2210999999999999</v>
      </c>
      <c r="M525" s="231">
        <v>2.4582000000000002</v>
      </c>
      <c r="N525" s="231">
        <v>3.2585000000000002</v>
      </c>
      <c r="O525" s="231">
        <v>2.0457000000000001</v>
      </c>
      <c r="P525" s="231">
        <v>0</v>
      </c>
    </row>
    <row r="526" spans="1:16" ht="15">
      <c r="A526" s="247">
        <v>49</v>
      </c>
      <c r="B526" s="231">
        <v>0</v>
      </c>
      <c r="C526" s="231">
        <v>0</v>
      </c>
      <c r="D526" s="231">
        <v>5.9170999999999996</v>
      </c>
      <c r="E526" s="231">
        <v>1.8270999999999999</v>
      </c>
      <c r="F526" s="231">
        <v>5.3387000000000002</v>
      </c>
      <c r="G526" s="231">
        <v>1.7958000000000001</v>
      </c>
      <c r="H526" s="231">
        <v>3.6987999999999999</v>
      </c>
      <c r="I526" s="231">
        <v>1.9169</v>
      </c>
      <c r="J526" s="231">
        <v>4.1143000000000001</v>
      </c>
      <c r="K526" s="231">
        <v>1.8676999999999999</v>
      </c>
      <c r="L526" s="231">
        <v>3.1978</v>
      </c>
      <c r="M526" s="231">
        <v>2.4472</v>
      </c>
      <c r="N526" s="231">
        <v>3.2061999999999999</v>
      </c>
      <c r="O526" s="231">
        <v>2.0377000000000001</v>
      </c>
      <c r="P526" s="231">
        <v>0</v>
      </c>
    </row>
    <row r="527" spans="1:16" ht="15">
      <c r="A527" s="247">
        <v>50</v>
      </c>
      <c r="B527" s="231">
        <v>0</v>
      </c>
      <c r="C527" s="231">
        <v>0</v>
      </c>
      <c r="D527" s="231">
        <v>5.3129999999999997</v>
      </c>
      <c r="E527" s="231">
        <v>1.8105</v>
      </c>
      <c r="F527" s="231">
        <v>5.1710000000000003</v>
      </c>
      <c r="G527" s="231">
        <v>1.7868999999999999</v>
      </c>
      <c r="H527" s="231">
        <v>3.6739999999999999</v>
      </c>
      <c r="I527" s="231">
        <v>1.9097999999999999</v>
      </c>
      <c r="J527" s="231">
        <v>3.867</v>
      </c>
      <c r="K527" s="231">
        <v>1.8539000000000001</v>
      </c>
      <c r="L527" s="231">
        <v>3.1745000000000001</v>
      </c>
      <c r="M527" s="231">
        <v>2.4361000000000002</v>
      </c>
      <c r="N527" s="231">
        <v>3.1539000000000001</v>
      </c>
      <c r="O527" s="231">
        <v>2.0295999999999998</v>
      </c>
      <c r="P527" s="231">
        <v>0</v>
      </c>
    </row>
    <row r="528" spans="1:16" ht="15">
      <c r="A528" s="247">
        <v>51</v>
      </c>
      <c r="B528" s="231">
        <v>0</v>
      </c>
      <c r="C528" s="231">
        <v>0</v>
      </c>
      <c r="D528" s="231">
        <v>4.7088999999999999</v>
      </c>
      <c r="E528" s="231">
        <v>1.794</v>
      </c>
      <c r="F528" s="231">
        <v>5.0031999999999996</v>
      </c>
      <c r="G528" s="231">
        <v>1.778</v>
      </c>
      <c r="H528" s="231">
        <v>3.6492</v>
      </c>
      <c r="I528" s="231">
        <v>1.9027000000000001</v>
      </c>
      <c r="J528" s="231">
        <v>3.6198000000000001</v>
      </c>
      <c r="K528" s="231">
        <v>1.8401000000000001</v>
      </c>
      <c r="L528" s="231">
        <v>3.1511999999999998</v>
      </c>
      <c r="M528" s="231">
        <v>2.4251</v>
      </c>
      <c r="N528" s="231">
        <v>3.1015999999999999</v>
      </c>
      <c r="O528" s="231">
        <v>2.0215000000000001</v>
      </c>
      <c r="P528" s="231">
        <v>0</v>
      </c>
    </row>
    <row r="529" spans="1:16" ht="15">
      <c r="A529" s="247">
        <v>52</v>
      </c>
      <c r="B529" s="231">
        <v>0</v>
      </c>
      <c r="C529" s="231">
        <v>0</v>
      </c>
      <c r="D529" s="231">
        <v>4.1048999999999998</v>
      </c>
      <c r="E529" s="231">
        <v>1.7775000000000001</v>
      </c>
      <c r="F529" s="231">
        <v>4.8354999999999997</v>
      </c>
      <c r="G529" s="231">
        <v>1.7692000000000001</v>
      </c>
      <c r="H529" s="231">
        <v>3.6244000000000001</v>
      </c>
      <c r="I529" s="231">
        <v>1.8956</v>
      </c>
      <c r="J529" s="231">
        <v>3.3725000000000001</v>
      </c>
      <c r="K529" s="231">
        <v>1.8263</v>
      </c>
      <c r="L529" s="231">
        <v>3.1278999999999999</v>
      </c>
      <c r="M529" s="231">
        <v>2.4140999999999999</v>
      </c>
      <c r="N529" s="231">
        <v>3.0493000000000001</v>
      </c>
      <c r="O529" s="231">
        <v>2.0133999999999999</v>
      </c>
      <c r="P529" s="231">
        <v>0</v>
      </c>
    </row>
    <row r="530" spans="1:16" ht="15">
      <c r="A530" s="247">
        <v>53</v>
      </c>
      <c r="B530" s="231">
        <v>0</v>
      </c>
      <c r="C530" s="231">
        <v>0</v>
      </c>
      <c r="D530" s="231">
        <v>3.5007999999999999</v>
      </c>
      <c r="E530" s="231">
        <v>1.7608999999999999</v>
      </c>
      <c r="F530" s="231">
        <v>4.6677</v>
      </c>
      <c r="G530" s="231">
        <v>1.7603</v>
      </c>
      <c r="H530" s="231">
        <v>3.5996000000000001</v>
      </c>
      <c r="I530" s="231">
        <v>1.8885000000000001</v>
      </c>
      <c r="J530" s="231">
        <v>3.1252</v>
      </c>
      <c r="K530" s="231">
        <v>1.8125</v>
      </c>
      <c r="L530" s="231">
        <v>3.1046</v>
      </c>
      <c r="M530" s="231">
        <v>2.403</v>
      </c>
      <c r="N530" s="231">
        <v>2.9969999999999999</v>
      </c>
      <c r="O530" s="231">
        <v>2.0053000000000001</v>
      </c>
      <c r="P530" s="231">
        <v>0</v>
      </c>
    </row>
    <row r="531" spans="1:16" ht="15">
      <c r="A531" s="247">
        <v>54</v>
      </c>
      <c r="B531" s="231">
        <v>0</v>
      </c>
      <c r="C531" s="231">
        <v>0</v>
      </c>
      <c r="D531" s="231">
        <v>2.8967000000000001</v>
      </c>
      <c r="E531" s="231">
        <v>1.7444</v>
      </c>
      <c r="F531" s="231">
        <v>4.5</v>
      </c>
      <c r="G531" s="231">
        <v>1.7515000000000001</v>
      </c>
      <c r="H531" s="231">
        <v>3.5748000000000002</v>
      </c>
      <c r="I531" s="231">
        <v>1.8815</v>
      </c>
      <c r="J531" s="231">
        <v>2.8780000000000001</v>
      </c>
      <c r="K531" s="231">
        <v>1.7987</v>
      </c>
      <c r="L531" s="231">
        <v>3.0811999999999999</v>
      </c>
      <c r="M531" s="231">
        <v>2.3919999999999999</v>
      </c>
      <c r="N531" s="231">
        <v>2.9445999999999999</v>
      </c>
      <c r="O531" s="231">
        <v>1.9973000000000001</v>
      </c>
      <c r="P531" s="231">
        <v>0</v>
      </c>
    </row>
    <row r="532" spans="1:16" ht="15">
      <c r="A532" s="247">
        <v>55</v>
      </c>
      <c r="B532" s="231">
        <v>0</v>
      </c>
      <c r="C532" s="231">
        <v>0</v>
      </c>
      <c r="D532" s="231">
        <v>2.8555000000000001</v>
      </c>
      <c r="E532" s="231">
        <v>1.7195</v>
      </c>
      <c r="F532" s="231">
        <v>4.2995000000000001</v>
      </c>
      <c r="G532" s="231">
        <v>1.7263999999999999</v>
      </c>
      <c r="H532" s="231">
        <v>3.4514</v>
      </c>
      <c r="I532" s="231">
        <v>1.8469</v>
      </c>
      <c r="J532" s="231">
        <v>2.7831999999999999</v>
      </c>
      <c r="K532" s="231">
        <v>1.7706999999999999</v>
      </c>
      <c r="L532" s="231">
        <v>3.08</v>
      </c>
      <c r="M532" s="231">
        <v>2.3551000000000002</v>
      </c>
      <c r="N532" s="231">
        <v>2.9058000000000002</v>
      </c>
      <c r="O532" s="231">
        <v>1.9671000000000001</v>
      </c>
      <c r="P532" s="231">
        <v>0</v>
      </c>
    </row>
    <row r="533" spans="1:16" ht="15">
      <c r="A533" s="247">
        <v>56</v>
      </c>
      <c r="B533" s="231">
        <v>0</v>
      </c>
      <c r="C533" s="231">
        <v>0</v>
      </c>
      <c r="D533" s="231">
        <v>2.8142</v>
      </c>
      <c r="E533" s="231">
        <v>1.6947000000000001</v>
      </c>
      <c r="F533" s="231">
        <v>4.0991</v>
      </c>
      <c r="G533" s="231">
        <v>1.7013</v>
      </c>
      <c r="H533" s="231">
        <v>3.3281000000000001</v>
      </c>
      <c r="I533" s="231">
        <v>1.8123</v>
      </c>
      <c r="J533" s="231">
        <v>2.6884000000000001</v>
      </c>
      <c r="K533" s="231">
        <v>1.7426999999999999</v>
      </c>
      <c r="L533" s="231">
        <v>3.0788000000000002</v>
      </c>
      <c r="M533" s="231">
        <v>2.3182999999999998</v>
      </c>
      <c r="N533" s="231">
        <v>2.867</v>
      </c>
      <c r="O533" s="231">
        <v>1.9369000000000001</v>
      </c>
      <c r="P533" s="231">
        <v>0</v>
      </c>
    </row>
    <row r="534" spans="1:16" ht="15">
      <c r="A534" s="247">
        <v>57</v>
      </c>
      <c r="B534" s="231">
        <v>0</v>
      </c>
      <c r="C534" s="231">
        <v>0</v>
      </c>
      <c r="D534" s="231">
        <v>2.7728999999999999</v>
      </c>
      <c r="E534" s="231">
        <v>1.6698999999999999</v>
      </c>
      <c r="F534" s="231">
        <v>3.8986000000000001</v>
      </c>
      <c r="G534" s="231">
        <v>1.6761999999999999</v>
      </c>
      <c r="H534" s="231">
        <v>3.2046999999999999</v>
      </c>
      <c r="I534" s="231">
        <v>1.7777000000000001</v>
      </c>
      <c r="J534" s="231">
        <v>2.5935999999999999</v>
      </c>
      <c r="K534" s="231">
        <v>1.7145999999999999</v>
      </c>
      <c r="L534" s="231">
        <v>3.0775999999999999</v>
      </c>
      <c r="M534" s="231">
        <v>2.2814000000000001</v>
      </c>
      <c r="N534" s="231">
        <v>2.8281999999999998</v>
      </c>
      <c r="O534" s="231">
        <v>1.9068000000000001</v>
      </c>
      <c r="P534" s="231">
        <v>0</v>
      </c>
    </row>
    <row r="535" spans="1:16" ht="15">
      <c r="A535" s="247">
        <v>58</v>
      </c>
      <c r="B535" s="231">
        <v>0</v>
      </c>
      <c r="C535" s="231">
        <v>0</v>
      </c>
      <c r="D535" s="231">
        <v>2.7315999999999998</v>
      </c>
      <c r="E535" s="231">
        <v>1.6451</v>
      </c>
      <c r="F535" s="231">
        <v>3.6981000000000002</v>
      </c>
      <c r="G535" s="231">
        <v>1.6511</v>
      </c>
      <c r="H535" s="231">
        <v>3.0813000000000001</v>
      </c>
      <c r="I535" s="231">
        <v>1.7431000000000001</v>
      </c>
      <c r="J535" s="231">
        <v>2.4988000000000001</v>
      </c>
      <c r="K535" s="231">
        <v>1.6866000000000001</v>
      </c>
      <c r="L535" s="231">
        <v>3.0764</v>
      </c>
      <c r="M535" s="231">
        <v>2.2446000000000002</v>
      </c>
      <c r="N535" s="231">
        <v>2.7894000000000001</v>
      </c>
      <c r="O535" s="231">
        <v>1.8766</v>
      </c>
      <c r="P535" s="231">
        <v>0</v>
      </c>
    </row>
    <row r="536" spans="1:16" ht="15">
      <c r="A536" s="247">
        <v>59</v>
      </c>
      <c r="B536" s="231">
        <v>0</v>
      </c>
      <c r="C536" s="231">
        <v>0</v>
      </c>
      <c r="D536" s="231">
        <v>2.6903999999999999</v>
      </c>
      <c r="E536" s="231">
        <v>1.6203000000000001</v>
      </c>
      <c r="F536" s="231">
        <v>3.4977</v>
      </c>
      <c r="G536" s="231">
        <v>1.6261000000000001</v>
      </c>
      <c r="H536" s="231">
        <v>2.9580000000000002</v>
      </c>
      <c r="I536" s="231">
        <v>1.7084999999999999</v>
      </c>
      <c r="J536" s="231">
        <v>2.4041000000000001</v>
      </c>
      <c r="K536" s="231">
        <v>1.6586000000000001</v>
      </c>
      <c r="L536" s="231">
        <v>3.0752000000000002</v>
      </c>
      <c r="M536" s="231">
        <v>2.2077</v>
      </c>
      <c r="N536" s="231">
        <v>2.7505999999999999</v>
      </c>
      <c r="O536" s="231">
        <v>1.8464</v>
      </c>
      <c r="P536" s="231">
        <v>0</v>
      </c>
    </row>
    <row r="537" spans="1:16" ht="15">
      <c r="A537" s="247">
        <v>60</v>
      </c>
      <c r="B537" s="231">
        <v>0</v>
      </c>
      <c r="C537" s="231">
        <v>0</v>
      </c>
      <c r="D537" s="231">
        <v>2.6490999999999998</v>
      </c>
      <c r="E537" s="231">
        <v>1.5954999999999999</v>
      </c>
      <c r="F537" s="231">
        <v>3.2972000000000001</v>
      </c>
      <c r="G537" s="231">
        <v>1.601</v>
      </c>
      <c r="H537" s="231">
        <v>2.8346</v>
      </c>
      <c r="I537" s="231">
        <v>1.6738</v>
      </c>
      <c r="J537" s="231">
        <v>2.3092999999999999</v>
      </c>
      <c r="K537" s="231">
        <v>1.6305000000000001</v>
      </c>
      <c r="L537" s="231">
        <v>3.0739999999999998</v>
      </c>
      <c r="M537" s="231">
        <v>2.1709000000000001</v>
      </c>
      <c r="N537" s="231">
        <v>2.7118000000000002</v>
      </c>
      <c r="O537" s="231">
        <v>1.8163</v>
      </c>
      <c r="P537" s="231">
        <v>0</v>
      </c>
    </row>
  </sheetData>
  <sheetProtection algorithmName="SHA-512" hashValue="luH2MuRGqkT9JvJQPJj2JFYCtnV3KN4LytJSL1CYtqRs4Oppq2IGgTI71Jfy6zQE3qIj4PnEjgE/E71tLHw7wg==" saltValue="lFHPDlkneOH1hFagjCGL/Q=="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37"/>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65"/>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63"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63.986400000000003</v>
      </c>
      <c r="E8" s="231">
        <v>10.7776</v>
      </c>
      <c r="F8" s="231">
        <v>44.1205</v>
      </c>
      <c r="G8" s="231">
        <v>12.590299999999999</v>
      </c>
      <c r="H8" s="231">
        <v>40.577199999999998</v>
      </c>
      <c r="I8" s="231">
        <v>10.2376</v>
      </c>
      <c r="J8" s="231">
        <v>33.478099999999998</v>
      </c>
      <c r="K8" s="231">
        <v>11.017099999999999</v>
      </c>
      <c r="L8" s="231">
        <v>19.7881</v>
      </c>
      <c r="M8" s="231">
        <v>14.5174</v>
      </c>
      <c r="N8" s="231">
        <v>0</v>
      </c>
      <c r="O8" s="231">
        <v>0</v>
      </c>
      <c r="P8" s="231">
        <v>0</v>
      </c>
    </row>
    <row r="9" spans="1:16" ht="15">
      <c r="A9" s="247">
        <v>1</v>
      </c>
      <c r="B9" s="231">
        <v>0</v>
      </c>
      <c r="C9" s="231">
        <v>0</v>
      </c>
      <c r="D9" s="231">
        <v>56.876800000000003</v>
      </c>
      <c r="E9" s="231">
        <v>9.5800999999999998</v>
      </c>
      <c r="F9" s="231">
        <v>39.218200000000003</v>
      </c>
      <c r="G9" s="231">
        <v>11.1913</v>
      </c>
      <c r="H9" s="231">
        <v>36.068600000000004</v>
      </c>
      <c r="I9" s="231">
        <v>9.1000999999999994</v>
      </c>
      <c r="J9" s="231">
        <v>29.758299999999998</v>
      </c>
      <c r="K9" s="231">
        <v>9.7929999999999993</v>
      </c>
      <c r="L9" s="231">
        <v>17.589400000000001</v>
      </c>
      <c r="M9" s="231">
        <v>12.904400000000001</v>
      </c>
      <c r="N9" s="231">
        <v>0</v>
      </c>
      <c r="O9" s="231">
        <v>0</v>
      </c>
      <c r="P9" s="231">
        <v>0</v>
      </c>
    </row>
    <row r="10" spans="1:16" ht="15">
      <c r="A10" s="247">
        <v>2</v>
      </c>
      <c r="B10" s="231">
        <v>0</v>
      </c>
      <c r="C10" s="231">
        <v>0</v>
      </c>
      <c r="D10" s="231">
        <v>49.767200000000003</v>
      </c>
      <c r="E10" s="231">
        <v>8.3826000000000001</v>
      </c>
      <c r="F10" s="231">
        <v>34.315899999999999</v>
      </c>
      <c r="G10" s="231">
        <v>9.7924000000000007</v>
      </c>
      <c r="H10" s="231">
        <v>31.56</v>
      </c>
      <c r="I10" s="231">
        <v>7.9626000000000001</v>
      </c>
      <c r="J10" s="231">
        <v>26.038499999999999</v>
      </c>
      <c r="K10" s="231">
        <v>8.5687999999999995</v>
      </c>
      <c r="L10" s="231">
        <v>15.390700000000001</v>
      </c>
      <c r="M10" s="231">
        <v>11.2913</v>
      </c>
      <c r="N10" s="231">
        <v>0</v>
      </c>
      <c r="O10" s="231">
        <v>0</v>
      </c>
      <c r="P10" s="231">
        <v>0</v>
      </c>
    </row>
    <row r="11" spans="1:16" ht="15">
      <c r="A11" s="247">
        <v>3</v>
      </c>
      <c r="B11" s="231">
        <v>0</v>
      </c>
      <c r="C11" s="231">
        <v>0</v>
      </c>
      <c r="D11" s="231">
        <v>42.657600000000002</v>
      </c>
      <c r="E11" s="231">
        <v>7.1851000000000003</v>
      </c>
      <c r="F11" s="231">
        <v>29.413599999999999</v>
      </c>
      <c r="G11" s="231">
        <v>8.3934999999999995</v>
      </c>
      <c r="H11" s="231">
        <v>27.051400000000001</v>
      </c>
      <c r="I11" s="231">
        <v>6.8250999999999999</v>
      </c>
      <c r="J11" s="231">
        <v>22.3187</v>
      </c>
      <c r="K11" s="231">
        <v>7.3446999999999996</v>
      </c>
      <c r="L11" s="231">
        <v>13.1921</v>
      </c>
      <c r="M11" s="231">
        <v>9.6783000000000001</v>
      </c>
      <c r="N11" s="231">
        <v>0</v>
      </c>
      <c r="O11" s="231">
        <v>0</v>
      </c>
      <c r="P11" s="231">
        <v>0</v>
      </c>
    </row>
    <row r="12" spans="1:16" ht="15">
      <c r="A12" s="247">
        <v>4</v>
      </c>
      <c r="B12" s="231">
        <v>0</v>
      </c>
      <c r="C12" s="231">
        <v>0</v>
      </c>
      <c r="D12" s="231">
        <v>35.548000000000002</v>
      </c>
      <c r="E12" s="231">
        <v>5.9875999999999996</v>
      </c>
      <c r="F12" s="231">
        <v>24.511399999999998</v>
      </c>
      <c r="G12" s="231">
        <v>6.9946000000000002</v>
      </c>
      <c r="H12" s="231">
        <v>22.542899999999999</v>
      </c>
      <c r="I12" s="231">
        <v>5.6875</v>
      </c>
      <c r="J12" s="231">
        <v>18.5989</v>
      </c>
      <c r="K12" s="231">
        <v>6.1205999999999996</v>
      </c>
      <c r="L12" s="231">
        <v>10.993399999999999</v>
      </c>
      <c r="M12" s="231">
        <v>8.0652000000000008</v>
      </c>
      <c r="N12" s="231">
        <v>0</v>
      </c>
      <c r="O12" s="231">
        <v>0</v>
      </c>
      <c r="P12" s="231">
        <v>0</v>
      </c>
    </row>
    <row r="13" spans="1:16" ht="15">
      <c r="A13" s="247">
        <v>5</v>
      </c>
      <c r="B13" s="231">
        <v>0</v>
      </c>
      <c r="C13" s="231">
        <v>0</v>
      </c>
      <c r="D13" s="231">
        <v>28.438400000000001</v>
      </c>
      <c r="E13" s="231">
        <v>4.7900999999999998</v>
      </c>
      <c r="F13" s="231">
        <v>19.609100000000002</v>
      </c>
      <c r="G13" s="231">
        <v>5.5956999999999999</v>
      </c>
      <c r="H13" s="231">
        <v>18.034300000000002</v>
      </c>
      <c r="I13" s="231">
        <v>4.55</v>
      </c>
      <c r="J13" s="231">
        <v>14.879099999999999</v>
      </c>
      <c r="K13" s="231">
        <v>4.8964999999999996</v>
      </c>
      <c r="L13" s="231">
        <v>8.7947000000000006</v>
      </c>
      <c r="M13" s="231">
        <v>6.4522000000000004</v>
      </c>
      <c r="N13" s="231">
        <v>0</v>
      </c>
      <c r="O13" s="231">
        <v>0</v>
      </c>
      <c r="P13" s="231">
        <v>0</v>
      </c>
    </row>
    <row r="14" spans="1:16" ht="15">
      <c r="A14" s="247">
        <v>6</v>
      </c>
      <c r="B14" s="231">
        <v>0</v>
      </c>
      <c r="C14" s="231">
        <v>0</v>
      </c>
      <c r="D14" s="231">
        <v>21.328800000000001</v>
      </c>
      <c r="E14" s="231">
        <v>3.5924999999999998</v>
      </c>
      <c r="F14" s="231">
        <v>14.706799999999999</v>
      </c>
      <c r="G14" s="231">
        <v>4.1967999999999996</v>
      </c>
      <c r="H14" s="231">
        <v>13.525700000000001</v>
      </c>
      <c r="I14" s="231">
        <v>3.4125000000000001</v>
      </c>
      <c r="J14" s="231">
        <v>11.1594</v>
      </c>
      <c r="K14" s="231">
        <v>3.6724000000000001</v>
      </c>
      <c r="L14" s="231">
        <v>6.5960000000000001</v>
      </c>
      <c r="M14" s="231">
        <v>4.8391000000000002</v>
      </c>
      <c r="N14" s="231">
        <v>0</v>
      </c>
      <c r="O14" s="231">
        <v>0</v>
      </c>
      <c r="P14" s="231">
        <v>0</v>
      </c>
    </row>
    <row r="15" spans="1:16" ht="15">
      <c r="A15" s="247">
        <v>7</v>
      </c>
      <c r="B15" s="231">
        <v>0</v>
      </c>
      <c r="C15" s="231">
        <v>0</v>
      </c>
      <c r="D15" s="231">
        <v>20.323699999999999</v>
      </c>
      <c r="E15" s="231">
        <v>3.5070000000000001</v>
      </c>
      <c r="F15" s="231">
        <v>14.055300000000001</v>
      </c>
      <c r="G15" s="231">
        <v>4.0968</v>
      </c>
      <c r="H15" s="231">
        <v>13.0763</v>
      </c>
      <c r="I15" s="231">
        <v>3.3313000000000001</v>
      </c>
      <c r="J15" s="231">
        <v>10.971299999999999</v>
      </c>
      <c r="K15" s="231">
        <v>3.5849000000000002</v>
      </c>
      <c r="L15" s="231">
        <v>6.6043000000000003</v>
      </c>
      <c r="M15" s="231">
        <v>4.7239000000000004</v>
      </c>
      <c r="N15" s="231">
        <v>0</v>
      </c>
      <c r="O15" s="231">
        <v>0</v>
      </c>
      <c r="P15" s="231">
        <v>0</v>
      </c>
    </row>
    <row r="16" spans="1:16" ht="15">
      <c r="A16" s="247">
        <v>8</v>
      </c>
      <c r="B16" s="231">
        <v>0</v>
      </c>
      <c r="C16" s="231">
        <v>0</v>
      </c>
      <c r="D16" s="231">
        <v>19.3185</v>
      </c>
      <c r="E16" s="231">
        <v>3.4215</v>
      </c>
      <c r="F16" s="231">
        <v>13.4038</v>
      </c>
      <c r="G16" s="231">
        <v>3.9969000000000001</v>
      </c>
      <c r="H16" s="231">
        <v>12.626799999999999</v>
      </c>
      <c r="I16" s="231">
        <v>3.25</v>
      </c>
      <c r="J16" s="231">
        <v>10.783099999999999</v>
      </c>
      <c r="K16" s="231">
        <v>3.4975000000000001</v>
      </c>
      <c r="L16" s="231">
        <v>6.6124999999999998</v>
      </c>
      <c r="M16" s="231">
        <v>4.6086999999999998</v>
      </c>
      <c r="N16" s="231">
        <v>0</v>
      </c>
      <c r="O16" s="231">
        <v>0</v>
      </c>
      <c r="P16" s="231">
        <v>0</v>
      </c>
    </row>
    <row r="17" spans="1:16" ht="15">
      <c r="A17" s="247">
        <v>9</v>
      </c>
      <c r="B17" s="231">
        <v>0</v>
      </c>
      <c r="C17" s="231">
        <v>0</v>
      </c>
      <c r="D17" s="231">
        <v>18.313400000000001</v>
      </c>
      <c r="E17" s="231">
        <v>3.3359000000000001</v>
      </c>
      <c r="F17" s="231">
        <v>12.7522</v>
      </c>
      <c r="G17" s="231">
        <v>3.8969999999999998</v>
      </c>
      <c r="H17" s="231">
        <v>12.1774</v>
      </c>
      <c r="I17" s="231">
        <v>3.1688000000000001</v>
      </c>
      <c r="J17" s="231">
        <v>10.595000000000001</v>
      </c>
      <c r="K17" s="231">
        <v>3.41</v>
      </c>
      <c r="L17" s="231">
        <v>6.6207000000000003</v>
      </c>
      <c r="M17" s="231">
        <v>4.4935</v>
      </c>
      <c r="N17" s="231">
        <v>0</v>
      </c>
      <c r="O17" s="231">
        <v>0</v>
      </c>
      <c r="P17" s="231">
        <v>0</v>
      </c>
    </row>
    <row r="18" spans="1:16" ht="15">
      <c r="A18" s="247">
        <v>10</v>
      </c>
      <c r="B18" s="231">
        <v>0</v>
      </c>
      <c r="C18" s="231">
        <v>0</v>
      </c>
      <c r="D18" s="231">
        <v>17.308199999999999</v>
      </c>
      <c r="E18" s="231">
        <v>3.2504</v>
      </c>
      <c r="F18" s="231">
        <v>12.1007</v>
      </c>
      <c r="G18" s="231">
        <v>3.7970999999999999</v>
      </c>
      <c r="H18" s="231">
        <v>11.7279</v>
      </c>
      <c r="I18" s="231">
        <v>3.0874999999999999</v>
      </c>
      <c r="J18" s="231">
        <v>10.4069</v>
      </c>
      <c r="K18" s="231">
        <v>3.3226</v>
      </c>
      <c r="L18" s="231">
        <v>6.6289999999999996</v>
      </c>
      <c r="M18" s="231">
        <v>4.3783000000000003</v>
      </c>
      <c r="N18" s="231">
        <v>0</v>
      </c>
      <c r="O18" s="231">
        <v>0</v>
      </c>
      <c r="P18" s="231">
        <v>0</v>
      </c>
    </row>
    <row r="19" spans="1:16" ht="15">
      <c r="A19" s="247">
        <v>11</v>
      </c>
      <c r="B19" s="231">
        <v>0</v>
      </c>
      <c r="C19" s="231">
        <v>0</v>
      </c>
      <c r="D19" s="231">
        <v>16.303100000000001</v>
      </c>
      <c r="E19" s="231">
        <v>3.1648999999999998</v>
      </c>
      <c r="F19" s="231">
        <v>11.4491</v>
      </c>
      <c r="G19" s="231">
        <v>3.6970999999999998</v>
      </c>
      <c r="H19" s="231">
        <v>11.278499999999999</v>
      </c>
      <c r="I19" s="231">
        <v>3.0063</v>
      </c>
      <c r="J19" s="231">
        <v>10.2188</v>
      </c>
      <c r="K19" s="231">
        <v>3.2351999999999999</v>
      </c>
      <c r="L19" s="231">
        <v>6.6372</v>
      </c>
      <c r="M19" s="231">
        <v>4.2629999999999999</v>
      </c>
      <c r="N19" s="231">
        <v>0</v>
      </c>
      <c r="O19" s="231">
        <v>0</v>
      </c>
      <c r="P19" s="231">
        <v>0</v>
      </c>
    </row>
    <row r="20" spans="1:16" ht="15">
      <c r="A20" s="247">
        <v>12</v>
      </c>
      <c r="B20" s="231">
        <v>0</v>
      </c>
      <c r="C20" s="231">
        <v>0</v>
      </c>
      <c r="D20" s="231">
        <v>15.2979</v>
      </c>
      <c r="E20" s="231">
        <v>3.0792999999999999</v>
      </c>
      <c r="F20" s="231">
        <v>10.797599999999999</v>
      </c>
      <c r="G20" s="231">
        <v>3.5972</v>
      </c>
      <c r="H20" s="231">
        <v>10.829000000000001</v>
      </c>
      <c r="I20" s="231">
        <v>2.9249999999999998</v>
      </c>
      <c r="J20" s="231">
        <v>10.0307</v>
      </c>
      <c r="K20" s="231">
        <v>3.1476999999999999</v>
      </c>
      <c r="L20" s="231">
        <v>6.6454000000000004</v>
      </c>
      <c r="M20" s="231">
        <v>4.1478000000000002</v>
      </c>
      <c r="N20" s="231">
        <v>0</v>
      </c>
      <c r="O20" s="231">
        <v>0</v>
      </c>
      <c r="P20" s="231">
        <v>0</v>
      </c>
    </row>
    <row r="21" spans="1:16" ht="15">
      <c r="A21" s="247">
        <v>13</v>
      </c>
      <c r="B21" s="231">
        <v>0</v>
      </c>
      <c r="C21" s="231">
        <v>0</v>
      </c>
      <c r="D21" s="231">
        <v>14.2928</v>
      </c>
      <c r="E21" s="231">
        <v>2.9937999999999998</v>
      </c>
      <c r="F21" s="231">
        <v>10.146100000000001</v>
      </c>
      <c r="G21" s="231">
        <v>3.4973000000000001</v>
      </c>
      <c r="H21" s="231">
        <v>10.3796</v>
      </c>
      <c r="I21" s="231">
        <v>2.8437999999999999</v>
      </c>
      <c r="J21" s="231">
        <v>9.8425999999999991</v>
      </c>
      <c r="K21" s="231">
        <v>3.0602999999999998</v>
      </c>
      <c r="L21" s="231">
        <v>6.6536</v>
      </c>
      <c r="M21" s="231">
        <v>4.0326000000000004</v>
      </c>
      <c r="N21" s="231">
        <v>0</v>
      </c>
      <c r="O21" s="231">
        <v>0</v>
      </c>
      <c r="P21" s="231">
        <v>0</v>
      </c>
    </row>
    <row r="22" spans="1:16" ht="15">
      <c r="A22" s="247">
        <v>14</v>
      </c>
      <c r="B22" s="231">
        <v>0</v>
      </c>
      <c r="C22" s="231">
        <v>0</v>
      </c>
      <c r="D22" s="231">
        <v>13.287599999999999</v>
      </c>
      <c r="E22" s="231">
        <v>2.9083000000000001</v>
      </c>
      <c r="F22" s="231">
        <v>9.4945000000000004</v>
      </c>
      <c r="G22" s="231">
        <v>3.3974000000000002</v>
      </c>
      <c r="H22" s="231">
        <v>9.9300999999999995</v>
      </c>
      <c r="I22" s="231">
        <v>2.7625000000000002</v>
      </c>
      <c r="J22" s="231">
        <v>9.6545000000000005</v>
      </c>
      <c r="K22" s="231">
        <v>2.9729000000000001</v>
      </c>
      <c r="L22" s="231">
        <v>6.6619000000000002</v>
      </c>
      <c r="M22" s="231">
        <v>3.9174000000000002</v>
      </c>
      <c r="N22" s="231">
        <v>0</v>
      </c>
      <c r="O22" s="231">
        <v>0</v>
      </c>
      <c r="P22" s="231">
        <v>0</v>
      </c>
    </row>
    <row r="23" spans="1:16" ht="15">
      <c r="A23" s="247">
        <v>15</v>
      </c>
      <c r="B23" s="231">
        <v>0</v>
      </c>
      <c r="C23" s="231">
        <v>0</v>
      </c>
      <c r="D23" s="231">
        <v>12.282500000000001</v>
      </c>
      <c r="E23" s="231">
        <v>2.8227000000000002</v>
      </c>
      <c r="F23" s="231">
        <v>8.843</v>
      </c>
      <c r="G23" s="231">
        <v>3.2974999999999999</v>
      </c>
      <c r="H23" s="231">
        <v>9.4807000000000006</v>
      </c>
      <c r="I23" s="231">
        <v>2.6812999999999998</v>
      </c>
      <c r="J23" s="231">
        <v>9.4664000000000001</v>
      </c>
      <c r="K23" s="231">
        <v>2.8854000000000002</v>
      </c>
      <c r="L23" s="231">
        <v>6.6700999999999997</v>
      </c>
      <c r="M23" s="231">
        <v>3.8022</v>
      </c>
      <c r="N23" s="231">
        <v>0</v>
      </c>
      <c r="O23" s="231">
        <v>0</v>
      </c>
      <c r="P23" s="231">
        <v>0</v>
      </c>
    </row>
    <row r="24" spans="1:16" ht="15">
      <c r="A24" s="247">
        <v>16</v>
      </c>
      <c r="B24" s="231">
        <v>0</v>
      </c>
      <c r="C24" s="231">
        <v>0</v>
      </c>
      <c r="D24" s="231">
        <v>11.2773</v>
      </c>
      <c r="E24" s="231">
        <v>2.7372000000000001</v>
      </c>
      <c r="F24" s="231">
        <v>8.1914999999999996</v>
      </c>
      <c r="G24" s="231">
        <v>3.1974999999999998</v>
      </c>
      <c r="H24" s="231">
        <v>9.0312000000000001</v>
      </c>
      <c r="I24" s="231">
        <v>2.6</v>
      </c>
      <c r="J24" s="231">
        <v>9.2782999999999998</v>
      </c>
      <c r="K24" s="231">
        <v>2.798</v>
      </c>
      <c r="L24" s="231">
        <v>6.6783000000000001</v>
      </c>
      <c r="M24" s="231">
        <v>3.6869999999999998</v>
      </c>
      <c r="N24" s="231">
        <v>0</v>
      </c>
      <c r="O24" s="231">
        <v>0</v>
      </c>
      <c r="P24" s="231">
        <v>0</v>
      </c>
    </row>
    <row r="25" spans="1:16" ht="15">
      <c r="A25" s="247">
        <v>17</v>
      </c>
      <c r="B25" s="231">
        <v>0</v>
      </c>
      <c r="C25" s="231">
        <v>0</v>
      </c>
      <c r="D25" s="231">
        <v>10.2722</v>
      </c>
      <c r="E25" s="231">
        <v>2.6516000000000002</v>
      </c>
      <c r="F25" s="231">
        <v>7.5399000000000003</v>
      </c>
      <c r="G25" s="231">
        <v>3.0975999999999999</v>
      </c>
      <c r="H25" s="231">
        <v>8.5817999999999994</v>
      </c>
      <c r="I25" s="231">
        <v>2.5188000000000001</v>
      </c>
      <c r="J25" s="231">
        <v>9.0901999999999994</v>
      </c>
      <c r="K25" s="231">
        <v>2.7105999999999999</v>
      </c>
      <c r="L25" s="231">
        <v>6.6866000000000003</v>
      </c>
      <c r="M25" s="231">
        <v>3.5716999999999999</v>
      </c>
      <c r="N25" s="231">
        <v>0</v>
      </c>
      <c r="O25" s="231">
        <v>0</v>
      </c>
      <c r="P25" s="231">
        <v>0</v>
      </c>
    </row>
    <row r="26" spans="1:16" ht="15">
      <c r="A26" s="247">
        <v>18</v>
      </c>
      <c r="B26" s="231">
        <v>0</v>
      </c>
      <c r="C26" s="231">
        <v>0</v>
      </c>
      <c r="D26" s="231">
        <v>9.2669999999999995</v>
      </c>
      <c r="E26" s="231">
        <v>2.5661</v>
      </c>
      <c r="F26" s="231">
        <v>6.8883999999999999</v>
      </c>
      <c r="G26" s="231">
        <v>2.9977</v>
      </c>
      <c r="H26" s="231">
        <v>8.1323000000000008</v>
      </c>
      <c r="I26" s="231">
        <v>2.4375</v>
      </c>
      <c r="J26" s="231">
        <v>8.9021000000000008</v>
      </c>
      <c r="K26" s="231">
        <v>2.6231</v>
      </c>
      <c r="L26" s="231">
        <v>6.6947999999999999</v>
      </c>
      <c r="M26" s="231">
        <v>3.4565000000000001</v>
      </c>
      <c r="N26" s="231">
        <v>9.1221999999999994</v>
      </c>
      <c r="O26" s="231">
        <v>4.5956000000000001</v>
      </c>
      <c r="P26" s="231">
        <v>0</v>
      </c>
    </row>
    <row r="27" spans="1:16" ht="15">
      <c r="A27" s="247">
        <v>19</v>
      </c>
      <c r="B27" s="231">
        <v>0</v>
      </c>
      <c r="C27" s="231">
        <v>0</v>
      </c>
      <c r="D27" s="231">
        <v>9.0617000000000001</v>
      </c>
      <c r="E27" s="231">
        <v>2.5648</v>
      </c>
      <c r="F27" s="231">
        <v>6.8611000000000004</v>
      </c>
      <c r="G27" s="231">
        <v>2.9870000000000001</v>
      </c>
      <c r="H27" s="231">
        <v>8.0512999999999995</v>
      </c>
      <c r="I27" s="231">
        <v>2.4365999999999999</v>
      </c>
      <c r="J27" s="231">
        <v>8.6180000000000003</v>
      </c>
      <c r="K27" s="231">
        <v>2.6219000000000001</v>
      </c>
      <c r="L27" s="231">
        <v>6.7030000000000003</v>
      </c>
      <c r="M27" s="231">
        <v>3.4506999999999999</v>
      </c>
      <c r="N27" s="231">
        <v>8.9049999999999994</v>
      </c>
      <c r="O27" s="231">
        <v>4.4862000000000002</v>
      </c>
      <c r="P27" s="231">
        <v>0</v>
      </c>
    </row>
    <row r="28" spans="1:16" ht="15">
      <c r="A28" s="247">
        <v>20</v>
      </c>
      <c r="B28" s="231">
        <v>0</v>
      </c>
      <c r="C28" s="231">
        <v>0</v>
      </c>
      <c r="D28" s="231">
        <v>8.8564000000000007</v>
      </c>
      <c r="E28" s="231">
        <v>2.5634999999999999</v>
      </c>
      <c r="F28" s="231">
        <v>6.8337000000000003</v>
      </c>
      <c r="G28" s="231">
        <v>2.9763999999999999</v>
      </c>
      <c r="H28" s="231">
        <v>7.9702999999999999</v>
      </c>
      <c r="I28" s="231">
        <v>2.4357000000000002</v>
      </c>
      <c r="J28" s="231">
        <v>8.3338000000000001</v>
      </c>
      <c r="K28" s="231">
        <v>2.6206999999999998</v>
      </c>
      <c r="L28" s="231">
        <v>6.7112999999999996</v>
      </c>
      <c r="M28" s="231">
        <v>3.4447999999999999</v>
      </c>
      <c r="N28" s="231">
        <v>8.6877999999999993</v>
      </c>
      <c r="O28" s="231">
        <v>4.3768000000000002</v>
      </c>
      <c r="P28" s="231">
        <v>0</v>
      </c>
    </row>
    <row r="29" spans="1:16" ht="15">
      <c r="A29" s="247">
        <v>21</v>
      </c>
      <c r="B29" s="231">
        <v>0</v>
      </c>
      <c r="C29" s="231">
        <v>0</v>
      </c>
      <c r="D29" s="231">
        <v>8.6510999999999996</v>
      </c>
      <c r="E29" s="231">
        <v>2.5621999999999998</v>
      </c>
      <c r="F29" s="231">
        <v>6.8064</v>
      </c>
      <c r="G29" s="231">
        <v>2.9658000000000002</v>
      </c>
      <c r="H29" s="231">
        <v>7.8893000000000004</v>
      </c>
      <c r="I29" s="231">
        <v>2.4348000000000001</v>
      </c>
      <c r="J29" s="231">
        <v>8.0496999999999996</v>
      </c>
      <c r="K29" s="231">
        <v>2.6194999999999999</v>
      </c>
      <c r="L29" s="231">
        <v>6.7195</v>
      </c>
      <c r="M29" s="231">
        <v>3.4390000000000001</v>
      </c>
      <c r="N29" s="231">
        <v>8.4705999999999992</v>
      </c>
      <c r="O29" s="231">
        <v>4.2672999999999996</v>
      </c>
      <c r="P29" s="231">
        <v>0</v>
      </c>
    </row>
    <row r="30" spans="1:16" ht="15">
      <c r="A30" s="247">
        <v>22</v>
      </c>
      <c r="B30" s="231">
        <v>0</v>
      </c>
      <c r="C30" s="231">
        <v>0</v>
      </c>
      <c r="D30" s="231">
        <v>8.4458000000000002</v>
      </c>
      <c r="E30" s="231">
        <v>2.5609000000000002</v>
      </c>
      <c r="F30" s="231">
        <v>6.7790999999999997</v>
      </c>
      <c r="G30" s="231">
        <v>2.9550999999999998</v>
      </c>
      <c r="H30" s="231">
        <v>7.8083999999999998</v>
      </c>
      <c r="I30" s="231">
        <v>2.4339</v>
      </c>
      <c r="J30" s="231">
        <v>7.7656000000000001</v>
      </c>
      <c r="K30" s="231">
        <v>2.6181999999999999</v>
      </c>
      <c r="L30" s="231">
        <v>6.7276999999999996</v>
      </c>
      <c r="M30" s="231">
        <v>3.4331</v>
      </c>
      <c r="N30" s="231">
        <v>8.2533999999999992</v>
      </c>
      <c r="O30" s="231">
        <v>4.1578999999999997</v>
      </c>
      <c r="P30" s="231">
        <v>0</v>
      </c>
    </row>
    <row r="31" spans="1:16" ht="15">
      <c r="A31" s="247">
        <v>23</v>
      </c>
      <c r="B31" s="231">
        <v>0</v>
      </c>
      <c r="C31" s="231">
        <v>0</v>
      </c>
      <c r="D31" s="231">
        <v>8.2403999999999993</v>
      </c>
      <c r="E31" s="231">
        <v>2.5596000000000001</v>
      </c>
      <c r="F31" s="231">
        <v>6.7516999999999996</v>
      </c>
      <c r="G31" s="231">
        <v>2.9445000000000001</v>
      </c>
      <c r="H31" s="231">
        <v>7.7274000000000003</v>
      </c>
      <c r="I31" s="231">
        <v>2.4329999999999998</v>
      </c>
      <c r="J31" s="231">
        <v>7.4813999999999998</v>
      </c>
      <c r="K31" s="231">
        <v>2.617</v>
      </c>
      <c r="L31" s="231">
        <v>6.7359999999999998</v>
      </c>
      <c r="M31" s="231">
        <v>3.4272</v>
      </c>
      <c r="N31" s="231">
        <v>8.0361999999999991</v>
      </c>
      <c r="O31" s="231">
        <v>4.0484999999999998</v>
      </c>
      <c r="P31" s="231">
        <v>0</v>
      </c>
    </row>
    <row r="32" spans="1:16" ht="15">
      <c r="A32" s="247">
        <v>24</v>
      </c>
      <c r="B32" s="231">
        <v>0</v>
      </c>
      <c r="C32" s="231">
        <v>0</v>
      </c>
      <c r="D32" s="231">
        <v>8.0350999999999999</v>
      </c>
      <c r="E32" s="231">
        <v>2.5583</v>
      </c>
      <c r="F32" s="231">
        <v>6.7244000000000002</v>
      </c>
      <c r="G32" s="231">
        <v>2.9339</v>
      </c>
      <c r="H32" s="231">
        <v>7.6463999999999999</v>
      </c>
      <c r="I32" s="231">
        <v>2.4321000000000002</v>
      </c>
      <c r="J32" s="231">
        <v>7.1973000000000003</v>
      </c>
      <c r="K32" s="231">
        <v>2.6158000000000001</v>
      </c>
      <c r="L32" s="231">
        <v>6.7442000000000002</v>
      </c>
      <c r="M32" s="231">
        <v>3.4214000000000002</v>
      </c>
      <c r="N32" s="231">
        <v>7.819</v>
      </c>
      <c r="O32" s="231">
        <v>3.9390999999999998</v>
      </c>
      <c r="P32" s="231">
        <v>0</v>
      </c>
    </row>
    <row r="33" spans="1:16" ht="15">
      <c r="A33" s="247">
        <v>25</v>
      </c>
      <c r="B33" s="231">
        <v>0</v>
      </c>
      <c r="C33" s="231">
        <v>0</v>
      </c>
      <c r="D33" s="231">
        <v>7.8297999999999996</v>
      </c>
      <c r="E33" s="231">
        <v>2.5569999999999999</v>
      </c>
      <c r="F33" s="231">
        <v>6.6970999999999998</v>
      </c>
      <c r="G33" s="231">
        <v>2.9232</v>
      </c>
      <c r="H33" s="231">
        <v>7.5654000000000003</v>
      </c>
      <c r="I33" s="231">
        <v>2.4312</v>
      </c>
      <c r="J33" s="231">
        <v>6.9131</v>
      </c>
      <c r="K33" s="231">
        <v>2.6145999999999998</v>
      </c>
      <c r="L33" s="231">
        <v>6.7523999999999997</v>
      </c>
      <c r="M33" s="231">
        <v>3.4155000000000002</v>
      </c>
      <c r="N33" s="231">
        <v>7.6017999999999999</v>
      </c>
      <c r="O33" s="231">
        <v>3.8296999999999999</v>
      </c>
      <c r="P33" s="231">
        <v>0</v>
      </c>
    </row>
    <row r="34" spans="1:16" ht="15">
      <c r="A34" s="247">
        <v>26</v>
      </c>
      <c r="B34" s="231">
        <v>0</v>
      </c>
      <c r="C34" s="231">
        <v>0</v>
      </c>
      <c r="D34" s="231">
        <v>7.6245000000000003</v>
      </c>
      <c r="E34" s="231">
        <v>2.5556999999999999</v>
      </c>
      <c r="F34" s="231">
        <v>6.6696999999999997</v>
      </c>
      <c r="G34" s="231">
        <v>2.9125999999999999</v>
      </c>
      <c r="H34" s="231">
        <v>7.4843999999999999</v>
      </c>
      <c r="I34" s="231">
        <v>2.4302999999999999</v>
      </c>
      <c r="J34" s="231">
        <v>6.6289999999999996</v>
      </c>
      <c r="K34" s="231">
        <v>2.6133999999999999</v>
      </c>
      <c r="L34" s="231">
        <v>6.7606000000000002</v>
      </c>
      <c r="M34" s="231">
        <v>3.4097</v>
      </c>
      <c r="N34" s="231">
        <v>7.3845999999999998</v>
      </c>
      <c r="O34" s="231">
        <v>3.7202999999999999</v>
      </c>
      <c r="P34" s="231">
        <v>0</v>
      </c>
    </row>
    <row r="35" spans="1:16" ht="15">
      <c r="A35" s="247">
        <v>27</v>
      </c>
      <c r="B35" s="231">
        <v>0</v>
      </c>
      <c r="C35" s="231">
        <v>0</v>
      </c>
      <c r="D35" s="231">
        <v>7.4192</v>
      </c>
      <c r="E35" s="231">
        <v>2.5543999999999998</v>
      </c>
      <c r="F35" s="231">
        <v>6.6424000000000003</v>
      </c>
      <c r="G35" s="231">
        <v>2.9018999999999999</v>
      </c>
      <c r="H35" s="231">
        <v>7.4034000000000004</v>
      </c>
      <c r="I35" s="231">
        <v>2.4293999999999998</v>
      </c>
      <c r="J35" s="231">
        <v>6.3448000000000002</v>
      </c>
      <c r="K35" s="231">
        <v>2.6122000000000001</v>
      </c>
      <c r="L35" s="231">
        <v>6.7689000000000004</v>
      </c>
      <c r="M35" s="231">
        <v>3.4037999999999999</v>
      </c>
      <c r="N35" s="231">
        <v>7.1673999999999998</v>
      </c>
      <c r="O35" s="231">
        <v>3.6107999999999998</v>
      </c>
      <c r="P35" s="231">
        <v>0</v>
      </c>
    </row>
    <row r="36" spans="1:16" ht="15">
      <c r="A36" s="247">
        <v>28</v>
      </c>
      <c r="B36" s="231">
        <v>0</v>
      </c>
      <c r="C36" s="231">
        <v>0</v>
      </c>
      <c r="D36" s="231">
        <v>7.2138999999999998</v>
      </c>
      <c r="E36" s="231">
        <v>2.5531000000000001</v>
      </c>
      <c r="F36" s="231">
        <v>6.6151</v>
      </c>
      <c r="G36" s="231">
        <v>2.8913000000000002</v>
      </c>
      <c r="H36" s="231">
        <v>7.3224</v>
      </c>
      <c r="I36" s="231">
        <v>2.4285000000000001</v>
      </c>
      <c r="J36" s="231">
        <v>6.0606999999999998</v>
      </c>
      <c r="K36" s="231">
        <v>2.6109</v>
      </c>
      <c r="L36" s="231">
        <v>6.7770999999999999</v>
      </c>
      <c r="M36" s="231">
        <v>3.3980000000000001</v>
      </c>
      <c r="N36" s="231">
        <v>6.9503000000000004</v>
      </c>
      <c r="O36" s="231">
        <v>3.5013999999999998</v>
      </c>
      <c r="P36" s="231">
        <v>0</v>
      </c>
    </row>
    <row r="37" spans="1:16" ht="15">
      <c r="A37" s="247">
        <v>29</v>
      </c>
      <c r="B37" s="231">
        <v>0</v>
      </c>
      <c r="C37" s="231">
        <v>0</v>
      </c>
      <c r="D37" s="231">
        <v>7.0086000000000004</v>
      </c>
      <c r="E37" s="231">
        <v>2.5518000000000001</v>
      </c>
      <c r="F37" s="231">
        <v>6.5876999999999999</v>
      </c>
      <c r="G37" s="231">
        <v>2.8807</v>
      </c>
      <c r="H37" s="231">
        <v>7.2413999999999996</v>
      </c>
      <c r="I37" s="231">
        <v>2.4276</v>
      </c>
      <c r="J37" s="231">
        <v>5.7765000000000004</v>
      </c>
      <c r="K37" s="231">
        <v>2.6097000000000001</v>
      </c>
      <c r="L37" s="231">
        <v>6.7853000000000003</v>
      </c>
      <c r="M37" s="231">
        <v>3.3921000000000001</v>
      </c>
      <c r="N37" s="231">
        <v>6.7331000000000003</v>
      </c>
      <c r="O37" s="231">
        <v>3.3919999999999999</v>
      </c>
      <c r="P37" s="231">
        <v>0</v>
      </c>
    </row>
    <row r="38" spans="1:16" ht="15">
      <c r="A38" s="247">
        <v>30</v>
      </c>
      <c r="B38" s="231">
        <v>0</v>
      </c>
      <c r="C38" s="231">
        <v>0</v>
      </c>
      <c r="D38" s="231">
        <v>6.8032000000000004</v>
      </c>
      <c r="E38" s="231">
        <v>2.5506000000000002</v>
      </c>
      <c r="F38" s="231">
        <v>6.5603999999999996</v>
      </c>
      <c r="G38" s="231">
        <v>2.87</v>
      </c>
      <c r="H38" s="231">
        <v>7.1604000000000001</v>
      </c>
      <c r="I38" s="231">
        <v>2.4266999999999999</v>
      </c>
      <c r="J38" s="231">
        <v>5.4923999999999999</v>
      </c>
      <c r="K38" s="231">
        <v>2.6084999999999998</v>
      </c>
      <c r="L38" s="231">
        <v>6.7935999999999996</v>
      </c>
      <c r="M38" s="231">
        <v>3.3862999999999999</v>
      </c>
      <c r="N38" s="231">
        <v>6.5159000000000002</v>
      </c>
      <c r="O38" s="231">
        <v>3.2826</v>
      </c>
      <c r="P38" s="231">
        <v>0</v>
      </c>
    </row>
    <row r="39" spans="1:16" ht="15">
      <c r="A39" s="247">
        <v>31</v>
      </c>
      <c r="B39" s="231">
        <v>0</v>
      </c>
      <c r="C39" s="231">
        <v>0</v>
      </c>
      <c r="D39" s="231">
        <v>6.7320000000000002</v>
      </c>
      <c r="E39" s="231">
        <v>2.5432999999999999</v>
      </c>
      <c r="F39" s="231">
        <v>6.5067000000000004</v>
      </c>
      <c r="G39" s="231">
        <v>2.8527</v>
      </c>
      <c r="H39" s="231">
        <v>7.1315999999999997</v>
      </c>
      <c r="I39" s="231">
        <v>2.4258000000000002</v>
      </c>
      <c r="J39" s="231">
        <v>5.3461999999999996</v>
      </c>
      <c r="K39" s="231">
        <v>2.5989</v>
      </c>
      <c r="L39" s="231">
        <v>6.7781000000000002</v>
      </c>
      <c r="M39" s="231">
        <v>3.375</v>
      </c>
      <c r="N39" s="231">
        <v>6.4305000000000003</v>
      </c>
      <c r="O39" s="231">
        <v>3.2443</v>
      </c>
      <c r="P39" s="231">
        <v>0</v>
      </c>
    </row>
    <row r="40" spans="1:16" ht="15">
      <c r="A40" s="247">
        <v>32</v>
      </c>
      <c r="B40" s="231">
        <v>0</v>
      </c>
      <c r="C40" s="231">
        <v>0</v>
      </c>
      <c r="D40" s="231">
        <v>6.6608000000000001</v>
      </c>
      <c r="E40" s="231">
        <v>2.536</v>
      </c>
      <c r="F40" s="231">
        <v>6.4530000000000003</v>
      </c>
      <c r="G40" s="231">
        <v>2.8353000000000002</v>
      </c>
      <c r="H40" s="231">
        <v>7.1028000000000002</v>
      </c>
      <c r="I40" s="231">
        <v>2.4249000000000001</v>
      </c>
      <c r="J40" s="231">
        <v>5.2</v>
      </c>
      <c r="K40" s="231">
        <v>2.5893000000000002</v>
      </c>
      <c r="L40" s="231">
        <v>6.7625000000000002</v>
      </c>
      <c r="M40" s="231">
        <v>3.3637000000000001</v>
      </c>
      <c r="N40" s="231">
        <v>6.3451000000000004</v>
      </c>
      <c r="O40" s="231">
        <v>3.206</v>
      </c>
      <c r="P40" s="231">
        <v>0</v>
      </c>
    </row>
    <row r="41" spans="1:16" ht="15">
      <c r="A41" s="247">
        <v>33</v>
      </c>
      <c r="B41" s="231">
        <v>0</v>
      </c>
      <c r="C41" s="231">
        <v>0</v>
      </c>
      <c r="D41" s="231">
        <v>6.4379999999999997</v>
      </c>
      <c r="E41" s="231">
        <v>2.4704999999999999</v>
      </c>
      <c r="F41" s="231">
        <v>6.2521000000000004</v>
      </c>
      <c r="G41" s="231">
        <v>2.7530999999999999</v>
      </c>
      <c r="H41" s="231">
        <v>6.9112999999999998</v>
      </c>
      <c r="I41" s="231">
        <v>2.3681999999999999</v>
      </c>
      <c r="J41" s="231">
        <v>4.9375</v>
      </c>
      <c r="K41" s="231">
        <v>2.5204</v>
      </c>
      <c r="L41" s="231">
        <v>6.5918000000000001</v>
      </c>
      <c r="M41" s="231">
        <v>3.2753000000000001</v>
      </c>
      <c r="N41" s="231">
        <v>6.1157000000000004</v>
      </c>
      <c r="O41" s="231">
        <v>3.0949</v>
      </c>
      <c r="P41" s="231">
        <v>0</v>
      </c>
    </row>
    <row r="42" spans="1:16" ht="15">
      <c r="A42" s="247">
        <v>34</v>
      </c>
      <c r="B42" s="231">
        <v>0</v>
      </c>
      <c r="C42" s="231">
        <v>0</v>
      </c>
      <c r="D42" s="231">
        <v>6.3684000000000003</v>
      </c>
      <c r="E42" s="231">
        <v>2.4634</v>
      </c>
      <c r="F42" s="231">
        <v>6.1997</v>
      </c>
      <c r="G42" s="231">
        <v>2.7361</v>
      </c>
      <c r="H42" s="231">
        <v>6.8830999999999998</v>
      </c>
      <c r="I42" s="231">
        <v>2.3673999999999999</v>
      </c>
      <c r="J42" s="231">
        <v>4.7946999999999997</v>
      </c>
      <c r="K42" s="231">
        <v>2.5110000000000001</v>
      </c>
      <c r="L42" s="231">
        <v>6.5766999999999998</v>
      </c>
      <c r="M42" s="231">
        <v>3.2643</v>
      </c>
      <c r="N42" s="231">
        <v>6.0323000000000002</v>
      </c>
      <c r="O42" s="231">
        <v>3.0575000000000001</v>
      </c>
      <c r="P42" s="231">
        <v>0</v>
      </c>
    </row>
    <row r="43" spans="1:16" ht="15">
      <c r="A43" s="247">
        <v>35</v>
      </c>
      <c r="B43" s="231">
        <v>0</v>
      </c>
      <c r="C43" s="231">
        <v>0</v>
      </c>
      <c r="D43" s="231">
        <v>6.2988</v>
      </c>
      <c r="E43" s="231">
        <v>2.4563000000000001</v>
      </c>
      <c r="F43" s="231">
        <v>6.1471999999999998</v>
      </c>
      <c r="G43" s="231">
        <v>2.7191000000000001</v>
      </c>
      <c r="H43" s="231">
        <v>6.8550000000000004</v>
      </c>
      <c r="I43" s="231">
        <v>2.3664999999999998</v>
      </c>
      <c r="J43" s="231">
        <v>4.6517999999999997</v>
      </c>
      <c r="K43" s="231">
        <v>2.5017</v>
      </c>
      <c r="L43" s="231">
        <v>6.5614999999999997</v>
      </c>
      <c r="M43" s="231">
        <v>3.2532999999999999</v>
      </c>
      <c r="N43" s="231">
        <v>5.9489000000000001</v>
      </c>
      <c r="O43" s="231">
        <v>3.0200999999999998</v>
      </c>
      <c r="P43" s="231">
        <v>0</v>
      </c>
    </row>
    <row r="44" spans="1:16" ht="15">
      <c r="A44" s="247">
        <v>36</v>
      </c>
      <c r="B44" s="231">
        <v>0</v>
      </c>
      <c r="C44" s="231">
        <v>0</v>
      </c>
      <c r="D44" s="231">
        <v>6.2291999999999996</v>
      </c>
      <c r="E44" s="231">
        <v>2.4491999999999998</v>
      </c>
      <c r="F44" s="231">
        <v>6.0946999999999996</v>
      </c>
      <c r="G44" s="231">
        <v>2.7021000000000002</v>
      </c>
      <c r="H44" s="231">
        <v>6.8268000000000004</v>
      </c>
      <c r="I44" s="231">
        <v>2.3656000000000001</v>
      </c>
      <c r="J44" s="231">
        <v>4.5088999999999997</v>
      </c>
      <c r="K44" s="231">
        <v>2.4923000000000002</v>
      </c>
      <c r="L44" s="231">
        <v>6.5464000000000002</v>
      </c>
      <c r="M44" s="231">
        <v>3.2422</v>
      </c>
      <c r="N44" s="231">
        <v>5.8654999999999999</v>
      </c>
      <c r="O44" s="231">
        <v>2.9826999999999999</v>
      </c>
      <c r="P44" s="231">
        <v>0</v>
      </c>
    </row>
    <row r="45" spans="1:16" ht="15">
      <c r="A45" s="247">
        <v>37</v>
      </c>
      <c r="B45" s="231">
        <v>0</v>
      </c>
      <c r="C45" s="231">
        <v>0</v>
      </c>
      <c r="D45" s="231">
        <v>6.1596000000000002</v>
      </c>
      <c r="E45" s="231">
        <v>2.4420000000000002</v>
      </c>
      <c r="F45" s="231">
        <v>6.0423</v>
      </c>
      <c r="G45" s="231">
        <v>2.6852</v>
      </c>
      <c r="H45" s="231">
        <v>6.7987000000000002</v>
      </c>
      <c r="I45" s="231">
        <v>2.3647</v>
      </c>
      <c r="J45" s="231">
        <v>4.3661000000000003</v>
      </c>
      <c r="K45" s="231">
        <v>2.4828999999999999</v>
      </c>
      <c r="L45" s="231">
        <v>6.5312000000000001</v>
      </c>
      <c r="M45" s="231">
        <v>3.2311999999999999</v>
      </c>
      <c r="N45" s="231">
        <v>5.782</v>
      </c>
      <c r="O45" s="231">
        <v>2.9453</v>
      </c>
      <c r="P45" s="231">
        <v>0</v>
      </c>
    </row>
    <row r="46" spans="1:16" ht="15">
      <c r="A46" s="247">
        <v>38</v>
      </c>
      <c r="B46" s="231">
        <v>0</v>
      </c>
      <c r="C46" s="231">
        <v>0</v>
      </c>
      <c r="D46" s="231">
        <v>6.09</v>
      </c>
      <c r="E46" s="231">
        <v>2.4348999999999998</v>
      </c>
      <c r="F46" s="231">
        <v>5.9897999999999998</v>
      </c>
      <c r="G46" s="231">
        <v>2.6682000000000001</v>
      </c>
      <c r="H46" s="231">
        <v>6.7705000000000002</v>
      </c>
      <c r="I46" s="231">
        <v>2.3637999999999999</v>
      </c>
      <c r="J46" s="231">
        <v>4.2232000000000003</v>
      </c>
      <c r="K46" s="231">
        <v>2.4735999999999998</v>
      </c>
      <c r="L46" s="231">
        <v>6.516</v>
      </c>
      <c r="M46" s="231">
        <v>3.2202000000000002</v>
      </c>
      <c r="N46" s="231">
        <v>5.6985999999999999</v>
      </c>
      <c r="O46" s="231">
        <v>2.9079000000000002</v>
      </c>
      <c r="P46" s="231">
        <v>0</v>
      </c>
    </row>
    <row r="47" spans="1:16" ht="15">
      <c r="A47" s="247">
        <v>39</v>
      </c>
      <c r="B47" s="231">
        <v>0</v>
      </c>
      <c r="C47" s="231">
        <v>0</v>
      </c>
      <c r="D47" s="231">
        <v>6.0204000000000004</v>
      </c>
      <c r="E47" s="231">
        <v>2.4278</v>
      </c>
      <c r="F47" s="231">
        <v>5.9374000000000002</v>
      </c>
      <c r="G47" s="231">
        <v>2.6511999999999998</v>
      </c>
      <c r="H47" s="231">
        <v>6.7423999999999999</v>
      </c>
      <c r="I47" s="231">
        <v>2.363</v>
      </c>
      <c r="J47" s="231">
        <v>4.0804</v>
      </c>
      <c r="K47" s="231">
        <v>2.4641999999999999</v>
      </c>
      <c r="L47" s="231">
        <v>6.5008999999999997</v>
      </c>
      <c r="M47" s="231">
        <v>3.2092000000000001</v>
      </c>
      <c r="N47" s="231">
        <v>5.6151999999999997</v>
      </c>
      <c r="O47" s="231">
        <v>2.8704999999999998</v>
      </c>
      <c r="P47" s="231">
        <v>0</v>
      </c>
    </row>
    <row r="48" spans="1:16" ht="15">
      <c r="A48" s="247">
        <v>40</v>
      </c>
      <c r="B48" s="231">
        <v>0</v>
      </c>
      <c r="C48" s="231">
        <v>0</v>
      </c>
      <c r="D48" s="231">
        <v>5.9508000000000001</v>
      </c>
      <c r="E48" s="231">
        <v>2.4207000000000001</v>
      </c>
      <c r="F48" s="231">
        <v>5.8849</v>
      </c>
      <c r="G48" s="231">
        <v>2.6341999999999999</v>
      </c>
      <c r="H48" s="231">
        <v>6.7142999999999997</v>
      </c>
      <c r="I48" s="231">
        <v>2.3620999999999999</v>
      </c>
      <c r="J48" s="231">
        <v>3.9375</v>
      </c>
      <c r="K48" s="231">
        <v>2.4548000000000001</v>
      </c>
      <c r="L48" s="231">
        <v>6.4856999999999996</v>
      </c>
      <c r="M48" s="231">
        <v>3.1981999999999999</v>
      </c>
      <c r="N48" s="231">
        <v>5.5317999999999996</v>
      </c>
      <c r="O48" s="231">
        <v>2.8331</v>
      </c>
      <c r="P48" s="231">
        <v>0</v>
      </c>
    </row>
    <row r="49" spans="1:16" ht="15">
      <c r="A49" s="247">
        <v>41</v>
      </c>
      <c r="B49" s="231">
        <v>0</v>
      </c>
      <c r="C49" s="231">
        <v>0</v>
      </c>
      <c r="D49" s="231">
        <v>5.8811999999999998</v>
      </c>
      <c r="E49" s="231">
        <v>2.4135</v>
      </c>
      <c r="F49" s="231">
        <v>5.8324999999999996</v>
      </c>
      <c r="G49" s="231">
        <v>2.6172</v>
      </c>
      <c r="H49" s="231">
        <v>6.6860999999999997</v>
      </c>
      <c r="I49" s="231">
        <v>2.3612000000000002</v>
      </c>
      <c r="J49" s="231">
        <v>3.7947000000000002</v>
      </c>
      <c r="K49" s="231">
        <v>2.4455</v>
      </c>
      <c r="L49" s="231">
        <v>6.4706000000000001</v>
      </c>
      <c r="M49" s="231">
        <v>3.1871</v>
      </c>
      <c r="N49" s="231">
        <v>5.4482999999999997</v>
      </c>
      <c r="O49" s="231">
        <v>2.7957000000000001</v>
      </c>
      <c r="P49" s="231">
        <v>0</v>
      </c>
    </row>
    <row r="50" spans="1:16" ht="15">
      <c r="A50" s="247">
        <v>42</v>
      </c>
      <c r="B50" s="231">
        <v>0</v>
      </c>
      <c r="C50" s="231">
        <v>0</v>
      </c>
      <c r="D50" s="231">
        <v>5.8116000000000003</v>
      </c>
      <c r="E50" s="231">
        <v>2.4064000000000001</v>
      </c>
      <c r="F50" s="231">
        <v>5.78</v>
      </c>
      <c r="G50" s="231">
        <v>2.6002999999999998</v>
      </c>
      <c r="H50" s="231">
        <v>6.6580000000000004</v>
      </c>
      <c r="I50" s="231">
        <v>2.3603000000000001</v>
      </c>
      <c r="J50" s="231">
        <v>3.6518000000000002</v>
      </c>
      <c r="K50" s="231">
        <v>2.4361000000000002</v>
      </c>
      <c r="L50" s="231">
        <v>6.4554</v>
      </c>
      <c r="M50" s="231">
        <v>3.1760999999999999</v>
      </c>
      <c r="N50" s="231">
        <v>5.3648999999999996</v>
      </c>
      <c r="O50" s="231">
        <v>2.7583000000000002</v>
      </c>
      <c r="P50" s="231">
        <v>0</v>
      </c>
    </row>
    <row r="51" spans="1:16" ht="15">
      <c r="A51" s="247">
        <v>43</v>
      </c>
      <c r="B51" s="231">
        <v>0</v>
      </c>
      <c r="C51" s="231">
        <v>0</v>
      </c>
      <c r="D51" s="231">
        <v>5.8007</v>
      </c>
      <c r="E51" s="231">
        <v>2.4051999999999998</v>
      </c>
      <c r="F51" s="231">
        <v>5.6727999999999996</v>
      </c>
      <c r="G51" s="231">
        <v>2.6</v>
      </c>
      <c r="H51" s="231">
        <v>6.4344999999999999</v>
      </c>
      <c r="I51" s="231">
        <v>2.3593999999999999</v>
      </c>
      <c r="J51" s="231">
        <v>3.6198999999999999</v>
      </c>
      <c r="K51" s="231">
        <v>2.4350000000000001</v>
      </c>
      <c r="L51" s="231">
        <v>6.3718000000000004</v>
      </c>
      <c r="M51" s="231">
        <v>3.1671</v>
      </c>
      <c r="N51" s="231">
        <v>5.2713999999999999</v>
      </c>
      <c r="O51" s="231">
        <v>2.7507999999999999</v>
      </c>
      <c r="P51" s="231">
        <v>0</v>
      </c>
    </row>
    <row r="52" spans="1:16" ht="15">
      <c r="A52" s="247">
        <v>44</v>
      </c>
      <c r="B52" s="231">
        <v>0</v>
      </c>
      <c r="C52" s="231">
        <v>0</v>
      </c>
      <c r="D52" s="231">
        <v>5.7897999999999996</v>
      </c>
      <c r="E52" s="231">
        <v>2.4039999999999999</v>
      </c>
      <c r="F52" s="231">
        <v>5.5655000000000001</v>
      </c>
      <c r="G52" s="231">
        <v>2.5996999999999999</v>
      </c>
      <c r="H52" s="231">
        <v>6.2110000000000003</v>
      </c>
      <c r="I52" s="231">
        <v>2.3586</v>
      </c>
      <c r="J52" s="231">
        <v>3.5878999999999999</v>
      </c>
      <c r="K52" s="231">
        <v>2.4338000000000002</v>
      </c>
      <c r="L52" s="231">
        <v>6.2881999999999998</v>
      </c>
      <c r="M52" s="231">
        <v>3.1579999999999999</v>
      </c>
      <c r="N52" s="231">
        <v>5.1778000000000004</v>
      </c>
      <c r="O52" s="231">
        <v>2.7433999999999998</v>
      </c>
      <c r="P52" s="231">
        <v>0</v>
      </c>
    </row>
    <row r="53" spans="1:16" ht="15">
      <c r="A53" s="247">
        <v>45</v>
      </c>
      <c r="B53" s="231">
        <v>0</v>
      </c>
      <c r="C53" s="231">
        <v>0</v>
      </c>
      <c r="D53" s="231">
        <v>5.7789000000000001</v>
      </c>
      <c r="E53" s="231">
        <v>2.4028</v>
      </c>
      <c r="F53" s="231">
        <v>5.4583000000000004</v>
      </c>
      <c r="G53" s="231">
        <v>2.5994000000000002</v>
      </c>
      <c r="H53" s="231">
        <v>5.9874999999999998</v>
      </c>
      <c r="I53" s="231">
        <v>2.3576999999999999</v>
      </c>
      <c r="J53" s="231">
        <v>3.5558999999999998</v>
      </c>
      <c r="K53" s="231">
        <v>2.4327000000000001</v>
      </c>
      <c r="L53" s="231">
        <v>6.2046000000000001</v>
      </c>
      <c r="M53" s="231">
        <v>3.149</v>
      </c>
      <c r="N53" s="231">
        <v>5.0842999999999998</v>
      </c>
      <c r="O53" s="231">
        <v>2.7359</v>
      </c>
      <c r="P53" s="231">
        <v>0</v>
      </c>
    </row>
    <row r="54" spans="1:16" ht="15">
      <c r="A54" s="247">
        <v>46</v>
      </c>
      <c r="B54" s="231">
        <v>0</v>
      </c>
      <c r="C54" s="231">
        <v>0</v>
      </c>
      <c r="D54" s="231">
        <v>5.7679999999999998</v>
      </c>
      <c r="E54" s="231">
        <v>2.4016000000000002</v>
      </c>
      <c r="F54" s="231">
        <v>5.3510999999999997</v>
      </c>
      <c r="G54" s="231">
        <v>2.5991</v>
      </c>
      <c r="H54" s="231">
        <v>5.7641</v>
      </c>
      <c r="I54" s="231">
        <v>2.3567999999999998</v>
      </c>
      <c r="J54" s="231">
        <v>3.524</v>
      </c>
      <c r="K54" s="231">
        <v>2.4316</v>
      </c>
      <c r="L54" s="231">
        <v>6.1208999999999998</v>
      </c>
      <c r="M54" s="231">
        <v>3.14</v>
      </c>
      <c r="N54" s="231">
        <v>4.9908000000000001</v>
      </c>
      <c r="O54" s="231">
        <v>2.7284999999999999</v>
      </c>
      <c r="P54" s="231">
        <v>0</v>
      </c>
    </row>
    <row r="55" spans="1:16" ht="15">
      <c r="A55" s="247">
        <v>47</v>
      </c>
      <c r="B55" s="231">
        <v>0</v>
      </c>
      <c r="C55" s="231">
        <v>0</v>
      </c>
      <c r="D55" s="231">
        <v>5.7571000000000003</v>
      </c>
      <c r="E55" s="231">
        <v>2.4003000000000001</v>
      </c>
      <c r="F55" s="231">
        <v>5.2438000000000002</v>
      </c>
      <c r="G55" s="231">
        <v>2.5988000000000002</v>
      </c>
      <c r="H55" s="231">
        <v>5.5406000000000004</v>
      </c>
      <c r="I55" s="231">
        <v>2.3559000000000001</v>
      </c>
      <c r="J55" s="231">
        <v>3.492</v>
      </c>
      <c r="K55" s="231">
        <v>2.4304000000000001</v>
      </c>
      <c r="L55" s="231">
        <v>6.0373000000000001</v>
      </c>
      <c r="M55" s="231">
        <v>3.1309</v>
      </c>
      <c r="N55" s="231">
        <v>4.8971999999999998</v>
      </c>
      <c r="O55" s="231">
        <v>2.7210000000000001</v>
      </c>
      <c r="P55" s="231">
        <v>0</v>
      </c>
    </row>
    <row r="56" spans="1:16" ht="15">
      <c r="A56" s="247">
        <v>48</v>
      </c>
      <c r="B56" s="231">
        <v>0</v>
      </c>
      <c r="C56" s="231">
        <v>0</v>
      </c>
      <c r="D56" s="231">
        <v>5.7462</v>
      </c>
      <c r="E56" s="231">
        <v>2.3990999999999998</v>
      </c>
      <c r="F56" s="231">
        <v>5.1365999999999996</v>
      </c>
      <c r="G56" s="231">
        <v>2.5985</v>
      </c>
      <c r="H56" s="231">
        <v>5.3170999999999999</v>
      </c>
      <c r="I56" s="231">
        <v>2.3551000000000002</v>
      </c>
      <c r="J56" s="231">
        <v>3.4601000000000002</v>
      </c>
      <c r="K56" s="231">
        <v>2.4293</v>
      </c>
      <c r="L56" s="231">
        <v>5.9537000000000004</v>
      </c>
      <c r="M56" s="231">
        <v>3.1219000000000001</v>
      </c>
      <c r="N56" s="231">
        <v>4.8037000000000001</v>
      </c>
      <c r="O56" s="231">
        <v>2.7136</v>
      </c>
      <c r="P56" s="231">
        <v>0</v>
      </c>
    </row>
    <row r="57" spans="1:16" ht="15">
      <c r="A57" s="247">
        <v>49</v>
      </c>
      <c r="B57" s="231">
        <v>0</v>
      </c>
      <c r="C57" s="231">
        <v>0</v>
      </c>
      <c r="D57" s="231">
        <v>5.7352999999999996</v>
      </c>
      <c r="E57" s="231">
        <v>2.3978999999999999</v>
      </c>
      <c r="F57" s="231">
        <v>5.0293000000000001</v>
      </c>
      <c r="G57" s="231">
        <v>2.5981999999999998</v>
      </c>
      <c r="H57" s="231">
        <v>5.0936000000000003</v>
      </c>
      <c r="I57" s="231">
        <v>2.3542000000000001</v>
      </c>
      <c r="J57" s="231">
        <v>3.4281000000000001</v>
      </c>
      <c r="K57" s="231">
        <v>2.4281999999999999</v>
      </c>
      <c r="L57" s="231">
        <v>5.8700999999999999</v>
      </c>
      <c r="M57" s="231">
        <v>3.1128999999999998</v>
      </c>
      <c r="N57" s="231">
        <v>4.7100999999999997</v>
      </c>
      <c r="O57" s="231">
        <v>2.7061000000000002</v>
      </c>
      <c r="P57" s="231">
        <v>0</v>
      </c>
    </row>
    <row r="58" spans="1:16" ht="15">
      <c r="A58" s="247">
        <v>50</v>
      </c>
      <c r="B58" s="231">
        <v>0</v>
      </c>
      <c r="C58" s="231">
        <v>0</v>
      </c>
      <c r="D58" s="231">
        <v>5.7244000000000002</v>
      </c>
      <c r="E58" s="231">
        <v>2.3967000000000001</v>
      </c>
      <c r="F58" s="231">
        <v>4.9221000000000004</v>
      </c>
      <c r="G58" s="231">
        <v>2.5979000000000001</v>
      </c>
      <c r="H58" s="231">
        <v>4.8701999999999996</v>
      </c>
      <c r="I58" s="231">
        <v>2.3532999999999999</v>
      </c>
      <c r="J58" s="231">
        <v>3.3961000000000001</v>
      </c>
      <c r="K58" s="231">
        <v>2.4270999999999998</v>
      </c>
      <c r="L58" s="231">
        <v>5.7865000000000002</v>
      </c>
      <c r="M58" s="231">
        <v>3.1038000000000001</v>
      </c>
      <c r="N58" s="231">
        <v>4.6166</v>
      </c>
      <c r="O58" s="231">
        <v>2.6987000000000001</v>
      </c>
      <c r="P58" s="231">
        <v>0</v>
      </c>
    </row>
    <row r="59" spans="1:16" ht="15">
      <c r="A59" s="247">
        <v>51</v>
      </c>
      <c r="B59" s="231">
        <v>0</v>
      </c>
      <c r="C59" s="231">
        <v>0</v>
      </c>
      <c r="D59" s="231">
        <v>5.7134999999999998</v>
      </c>
      <c r="E59" s="231">
        <v>2.3955000000000002</v>
      </c>
      <c r="F59" s="231">
        <v>4.8148999999999997</v>
      </c>
      <c r="G59" s="231">
        <v>2.5975999999999999</v>
      </c>
      <c r="H59" s="231">
        <v>4.6467000000000001</v>
      </c>
      <c r="I59" s="231">
        <v>2.3523999999999998</v>
      </c>
      <c r="J59" s="231">
        <v>3.3641999999999999</v>
      </c>
      <c r="K59" s="231">
        <v>2.4258999999999999</v>
      </c>
      <c r="L59" s="231">
        <v>5.7028999999999996</v>
      </c>
      <c r="M59" s="231">
        <v>3.0948000000000002</v>
      </c>
      <c r="N59" s="231">
        <v>4.5231000000000003</v>
      </c>
      <c r="O59" s="231">
        <v>2.6911999999999998</v>
      </c>
      <c r="P59" s="231">
        <v>0</v>
      </c>
    </row>
    <row r="60" spans="1:16" ht="15">
      <c r="A60" s="247">
        <v>52</v>
      </c>
      <c r="B60" s="231">
        <v>0</v>
      </c>
      <c r="C60" s="231">
        <v>0</v>
      </c>
      <c r="D60" s="231">
        <v>5.7026000000000003</v>
      </c>
      <c r="E60" s="231">
        <v>2.3942999999999999</v>
      </c>
      <c r="F60" s="231">
        <v>4.7076000000000002</v>
      </c>
      <c r="G60" s="231">
        <v>2.5973000000000002</v>
      </c>
      <c r="H60" s="231">
        <v>4.4231999999999996</v>
      </c>
      <c r="I60" s="231">
        <v>2.3515000000000001</v>
      </c>
      <c r="J60" s="231">
        <v>3.3321999999999998</v>
      </c>
      <c r="K60" s="231">
        <v>2.4247999999999998</v>
      </c>
      <c r="L60" s="231">
        <v>5.6193</v>
      </c>
      <c r="M60" s="231">
        <v>3.0857000000000001</v>
      </c>
      <c r="N60" s="231">
        <v>4.4295</v>
      </c>
      <c r="O60" s="231">
        <v>2.6838000000000002</v>
      </c>
      <c r="P60" s="231">
        <v>0</v>
      </c>
    </row>
    <row r="61" spans="1:16" ht="15">
      <c r="A61" s="247">
        <v>53</v>
      </c>
      <c r="B61" s="231">
        <v>0</v>
      </c>
      <c r="C61" s="231">
        <v>0</v>
      </c>
      <c r="D61" s="231">
        <v>5.6917</v>
      </c>
      <c r="E61" s="231">
        <v>2.3929999999999998</v>
      </c>
      <c r="F61" s="231">
        <v>4.6003999999999996</v>
      </c>
      <c r="G61" s="231">
        <v>2.597</v>
      </c>
      <c r="H61" s="231">
        <v>4.1997</v>
      </c>
      <c r="I61" s="231">
        <v>2.3506999999999998</v>
      </c>
      <c r="J61" s="231">
        <v>3.3001999999999998</v>
      </c>
      <c r="K61" s="231">
        <v>2.4237000000000002</v>
      </c>
      <c r="L61" s="231">
        <v>5.5355999999999996</v>
      </c>
      <c r="M61" s="231">
        <v>3.0767000000000002</v>
      </c>
      <c r="N61" s="231">
        <v>4.3360000000000003</v>
      </c>
      <c r="O61" s="231">
        <v>2.6762999999999999</v>
      </c>
      <c r="P61" s="231">
        <v>0</v>
      </c>
    </row>
    <row r="62" spans="1:16" ht="15">
      <c r="A62" s="247">
        <v>54</v>
      </c>
      <c r="B62" s="231">
        <v>0</v>
      </c>
      <c r="C62" s="231">
        <v>0</v>
      </c>
      <c r="D62" s="231">
        <v>5.6807999999999996</v>
      </c>
      <c r="E62" s="231">
        <v>2.3917999999999999</v>
      </c>
      <c r="F62" s="231">
        <v>4.4931000000000001</v>
      </c>
      <c r="G62" s="231">
        <v>2.5966999999999998</v>
      </c>
      <c r="H62" s="231">
        <v>3.9763000000000002</v>
      </c>
      <c r="I62" s="231">
        <v>2.3498000000000001</v>
      </c>
      <c r="J62" s="231">
        <v>3.2683</v>
      </c>
      <c r="K62" s="231">
        <v>2.4224999999999999</v>
      </c>
      <c r="L62" s="231">
        <v>5.452</v>
      </c>
      <c r="M62" s="231">
        <v>3.0676999999999999</v>
      </c>
      <c r="N62" s="231">
        <v>4.2424999999999997</v>
      </c>
      <c r="O62" s="231">
        <v>2.6688999999999998</v>
      </c>
      <c r="P62" s="231">
        <v>0</v>
      </c>
    </row>
    <row r="63" spans="1:16" ht="15">
      <c r="A63" s="247">
        <v>55</v>
      </c>
      <c r="B63" s="231">
        <v>0</v>
      </c>
      <c r="C63" s="231">
        <v>0</v>
      </c>
      <c r="D63" s="231">
        <v>5.6090999999999998</v>
      </c>
      <c r="E63" s="231">
        <v>2.3690000000000002</v>
      </c>
      <c r="F63" s="231">
        <v>4.4208999999999996</v>
      </c>
      <c r="G63" s="231">
        <v>2.5568</v>
      </c>
      <c r="H63" s="231">
        <v>3.8826999999999998</v>
      </c>
      <c r="I63" s="231">
        <v>2.3304</v>
      </c>
      <c r="J63" s="231">
        <v>3.2359</v>
      </c>
      <c r="K63" s="231">
        <v>2.3984999999999999</v>
      </c>
      <c r="L63" s="231">
        <v>5.44</v>
      </c>
      <c r="M63" s="231">
        <v>3.0381</v>
      </c>
      <c r="N63" s="231">
        <v>4.2110000000000003</v>
      </c>
      <c r="O63" s="231">
        <v>2.6406000000000001</v>
      </c>
      <c r="P63" s="231">
        <v>0</v>
      </c>
    </row>
    <row r="64" spans="1:16" ht="15">
      <c r="A64" s="247">
        <v>56</v>
      </c>
      <c r="B64" s="231">
        <v>0</v>
      </c>
      <c r="C64" s="231">
        <v>0</v>
      </c>
      <c r="D64" s="231">
        <v>5.5373000000000001</v>
      </c>
      <c r="E64" s="231">
        <v>2.3460999999999999</v>
      </c>
      <c r="F64" s="231">
        <v>4.3486000000000002</v>
      </c>
      <c r="G64" s="231">
        <v>2.5167999999999999</v>
      </c>
      <c r="H64" s="231">
        <v>3.7890999999999999</v>
      </c>
      <c r="I64" s="231">
        <v>2.3111000000000002</v>
      </c>
      <c r="J64" s="231">
        <v>3.2035</v>
      </c>
      <c r="K64" s="231">
        <v>2.3744999999999998</v>
      </c>
      <c r="L64" s="231">
        <v>5.4279000000000002</v>
      </c>
      <c r="M64" s="231">
        <v>3.0085999999999999</v>
      </c>
      <c r="N64" s="231">
        <v>4.1795</v>
      </c>
      <c r="O64" s="231">
        <v>2.6122999999999998</v>
      </c>
      <c r="P64" s="231">
        <v>0</v>
      </c>
    </row>
    <row r="65" spans="1:16" ht="15">
      <c r="A65" s="247">
        <v>57</v>
      </c>
      <c r="B65" s="231">
        <v>0</v>
      </c>
      <c r="C65" s="231">
        <v>0</v>
      </c>
      <c r="D65" s="231">
        <v>5.4656000000000002</v>
      </c>
      <c r="E65" s="231">
        <v>2.3231999999999999</v>
      </c>
      <c r="F65" s="231">
        <v>4.2763</v>
      </c>
      <c r="G65" s="231">
        <v>2.4769000000000001</v>
      </c>
      <c r="H65" s="231">
        <v>3.6956000000000002</v>
      </c>
      <c r="I65" s="231">
        <v>2.2917000000000001</v>
      </c>
      <c r="J65" s="231">
        <v>3.1711</v>
      </c>
      <c r="K65" s="231">
        <v>2.3504999999999998</v>
      </c>
      <c r="L65" s="231">
        <v>5.4158999999999997</v>
      </c>
      <c r="M65" s="231">
        <v>2.9790000000000001</v>
      </c>
      <c r="N65" s="231">
        <v>4.1479999999999997</v>
      </c>
      <c r="O65" s="231">
        <v>2.5840000000000001</v>
      </c>
      <c r="P65" s="231">
        <v>0</v>
      </c>
    </row>
    <row r="66" spans="1:16" ht="15">
      <c r="A66" s="247">
        <v>58</v>
      </c>
      <c r="B66" s="231">
        <v>0</v>
      </c>
      <c r="C66" s="231">
        <v>0</v>
      </c>
      <c r="D66" s="231">
        <v>5.3939000000000004</v>
      </c>
      <c r="E66" s="231">
        <v>2.3003999999999998</v>
      </c>
      <c r="F66" s="231">
        <v>4.2039999999999997</v>
      </c>
      <c r="G66" s="231">
        <v>2.4369999999999998</v>
      </c>
      <c r="H66" s="231">
        <v>3.6019999999999999</v>
      </c>
      <c r="I66" s="231">
        <v>2.2724000000000002</v>
      </c>
      <c r="J66" s="231">
        <v>3.1387</v>
      </c>
      <c r="K66" s="231">
        <v>2.3264999999999998</v>
      </c>
      <c r="L66" s="231">
        <v>5.4038000000000004</v>
      </c>
      <c r="M66" s="231">
        <v>2.9495</v>
      </c>
      <c r="N66" s="231">
        <v>4.1165000000000003</v>
      </c>
      <c r="O66" s="231">
        <v>2.5556999999999999</v>
      </c>
      <c r="P66" s="231">
        <v>0</v>
      </c>
    </row>
    <row r="67" spans="1:16" ht="15">
      <c r="A67" s="247">
        <v>59</v>
      </c>
      <c r="B67" s="231">
        <v>0</v>
      </c>
      <c r="C67" s="231">
        <v>0</v>
      </c>
      <c r="D67" s="231">
        <v>5.3221999999999996</v>
      </c>
      <c r="E67" s="231">
        <v>2.2774999999999999</v>
      </c>
      <c r="F67" s="231">
        <v>4.1317000000000004</v>
      </c>
      <c r="G67" s="231">
        <v>2.3969999999999998</v>
      </c>
      <c r="H67" s="231">
        <v>3.5084</v>
      </c>
      <c r="I67" s="231">
        <v>2.2530000000000001</v>
      </c>
      <c r="J67" s="231">
        <v>3.1063999999999998</v>
      </c>
      <c r="K67" s="231">
        <v>2.3025000000000002</v>
      </c>
      <c r="L67" s="231">
        <v>5.3917999999999999</v>
      </c>
      <c r="M67" s="231">
        <v>2.9199000000000002</v>
      </c>
      <c r="N67" s="231">
        <v>4.0849000000000002</v>
      </c>
      <c r="O67" s="231">
        <v>2.5274999999999999</v>
      </c>
      <c r="P67" s="231">
        <v>0</v>
      </c>
    </row>
    <row r="68" spans="1:16" ht="15">
      <c r="A68" s="247">
        <v>60</v>
      </c>
      <c r="B68" s="231">
        <v>0</v>
      </c>
      <c r="C68" s="231">
        <v>0</v>
      </c>
      <c r="D68" s="231">
        <v>5.2504</v>
      </c>
      <c r="E68" s="231">
        <v>2.2547000000000001</v>
      </c>
      <c r="F68" s="231">
        <v>4.0594999999999999</v>
      </c>
      <c r="G68" s="231">
        <v>2.3571</v>
      </c>
      <c r="H68" s="231">
        <v>3.4148999999999998</v>
      </c>
      <c r="I68" s="231">
        <v>2.2336</v>
      </c>
      <c r="J68" s="231">
        <v>3.0739999999999998</v>
      </c>
      <c r="K68" s="231">
        <v>2.2785000000000002</v>
      </c>
      <c r="L68" s="231">
        <v>5.3796999999999997</v>
      </c>
      <c r="M68" s="231">
        <v>2.8904000000000001</v>
      </c>
      <c r="N68" s="231">
        <v>4.0533999999999999</v>
      </c>
      <c r="O68" s="231">
        <v>2.4992000000000001</v>
      </c>
      <c r="P68" s="231">
        <v>0</v>
      </c>
    </row>
    <row r="69" spans="1:16">
      <c r="A69" s="264"/>
    </row>
    <row r="70" spans="1:16">
      <c r="A70" s="73" t="e">
        <v>#N/A</v>
      </c>
    </row>
    <row r="71" spans="1:16" s="263"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86.478300000000004</v>
      </c>
      <c r="E75" s="231">
        <v>22.459199999999999</v>
      </c>
      <c r="F75" s="231">
        <v>95.886799999999994</v>
      </c>
      <c r="G75" s="231">
        <v>26.6799</v>
      </c>
      <c r="H75" s="231">
        <v>79.832599999999999</v>
      </c>
      <c r="I75" s="231">
        <v>30.656099999999999</v>
      </c>
      <c r="J75" s="231">
        <v>92.599199999999996</v>
      </c>
      <c r="K75" s="231">
        <v>27.921500000000002</v>
      </c>
      <c r="L75" s="231">
        <v>47.7378</v>
      </c>
      <c r="M75" s="231">
        <v>40.5655</v>
      </c>
      <c r="N75" s="231">
        <v>0</v>
      </c>
      <c r="O75" s="231">
        <v>0</v>
      </c>
      <c r="P75" s="231">
        <v>0</v>
      </c>
    </row>
    <row r="76" spans="1:16" ht="15">
      <c r="A76" s="247">
        <v>1</v>
      </c>
      <c r="B76" s="231">
        <v>0</v>
      </c>
      <c r="C76" s="231">
        <v>0</v>
      </c>
      <c r="D76" s="231">
        <v>76.869600000000005</v>
      </c>
      <c r="E76" s="231">
        <v>19.963699999999999</v>
      </c>
      <c r="F76" s="231">
        <v>85.232699999999994</v>
      </c>
      <c r="G76" s="231">
        <v>23.715499999999999</v>
      </c>
      <c r="H76" s="231">
        <v>70.962299999999999</v>
      </c>
      <c r="I76" s="231">
        <v>27.2499</v>
      </c>
      <c r="J76" s="231">
        <v>82.310400000000001</v>
      </c>
      <c r="K76" s="231">
        <v>24.819099999999999</v>
      </c>
      <c r="L76" s="231">
        <v>42.433599999999998</v>
      </c>
      <c r="M76" s="231">
        <v>36.058199999999999</v>
      </c>
      <c r="N76" s="231">
        <v>0</v>
      </c>
      <c r="O76" s="231">
        <v>0</v>
      </c>
      <c r="P76" s="231">
        <v>0</v>
      </c>
    </row>
    <row r="77" spans="1:16" ht="15">
      <c r="A77" s="247">
        <v>2</v>
      </c>
      <c r="B77" s="231">
        <v>0</v>
      </c>
      <c r="C77" s="231">
        <v>0</v>
      </c>
      <c r="D77" s="231">
        <v>67.260900000000007</v>
      </c>
      <c r="E77" s="231">
        <v>17.468299999999999</v>
      </c>
      <c r="F77" s="231">
        <v>74.578699999999998</v>
      </c>
      <c r="G77" s="231">
        <v>20.751100000000001</v>
      </c>
      <c r="H77" s="231">
        <v>62.091999999999999</v>
      </c>
      <c r="I77" s="231">
        <v>23.843599999999999</v>
      </c>
      <c r="J77" s="231">
        <v>72.021600000000007</v>
      </c>
      <c r="K77" s="231">
        <v>21.716699999999999</v>
      </c>
      <c r="L77" s="231">
        <v>37.129399999999997</v>
      </c>
      <c r="M77" s="231">
        <v>31.550899999999999</v>
      </c>
      <c r="N77" s="231">
        <v>0</v>
      </c>
      <c r="O77" s="231">
        <v>0</v>
      </c>
      <c r="P77" s="231">
        <v>0</v>
      </c>
    </row>
    <row r="78" spans="1:16" ht="15">
      <c r="A78" s="247">
        <v>3</v>
      </c>
      <c r="B78" s="231">
        <v>0</v>
      </c>
      <c r="C78" s="231">
        <v>0</v>
      </c>
      <c r="D78" s="231">
        <v>57.652200000000001</v>
      </c>
      <c r="E78" s="231">
        <v>14.972799999999999</v>
      </c>
      <c r="F78" s="231">
        <v>63.924599999999998</v>
      </c>
      <c r="G78" s="231">
        <v>17.7866</v>
      </c>
      <c r="H78" s="231">
        <v>53.221699999999998</v>
      </c>
      <c r="I78" s="231">
        <v>20.4374</v>
      </c>
      <c r="J78" s="231">
        <v>61.732799999999997</v>
      </c>
      <c r="K78" s="231">
        <v>18.6143</v>
      </c>
      <c r="L78" s="231">
        <v>31.825199999999999</v>
      </c>
      <c r="M78" s="231">
        <v>27.043700000000001</v>
      </c>
      <c r="N78" s="231">
        <v>0</v>
      </c>
      <c r="O78" s="231">
        <v>0</v>
      </c>
      <c r="P78" s="231">
        <v>0</v>
      </c>
    </row>
    <row r="79" spans="1:16" ht="15">
      <c r="A79" s="247">
        <v>4</v>
      </c>
      <c r="B79" s="231">
        <v>0</v>
      </c>
      <c r="C79" s="231">
        <v>0</v>
      </c>
      <c r="D79" s="231">
        <v>48.043500000000002</v>
      </c>
      <c r="E79" s="231">
        <v>12.4773</v>
      </c>
      <c r="F79" s="231">
        <v>53.270499999999998</v>
      </c>
      <c r="G79" s="231">
        <v>14.8222</v>
      </c>
      <c r="H79" s="231">
        <v>44.351500000000001</v>
      </c>
      <c r="I79" s="231">
        <v>17.031199999999998</v>
      </c>
      <c r="J79" s="231">
        <v>51.444000000000003</v>
      </c>
      <c r="K79" s="231">
        <v>15.511900000000001</v>
      </c>
      <c r="L79" s="231">
        <v>26.521000000000001</v>
      </c>
      <c r="M79" s="231">
        <v>22.5364</v>
      </c>
      <c r="N79" s="231">
        <v>0</v>
      </c>
      <c r="O79" s="231">
        <v>0</v>
      </c>
      <c r="P79" s="231">
        <v>0</v>
      </c>
    </row>
    <row r="80" spans="1:16" ht="15">
      <c r="A80" s="247">
        <v>5</v>
      </c>
      <c r="B80" s="231">
        <v>0</v>
      </c>
      <c r="C80" s="231">
        <v>0</v>
      </c>
      <c r="D80" s="231">
        <v>38.434800000000003</v>
      </c>
      <c r="E80" s="231">
        <v>9.9818999999999996</v>
      </c>
      <c r="F80" s="231">
        <v>42.616399999999999</v>
      </c>
      <c r="G80" s="231">
        <v>11.857699999999999</v>
      </c>
      <c r="H80" s="231">
        <v>35.481200000000001</v>
      </c>
      <c r="I80" s="231">
        <v>13.6249</v>
      </c>
      <c r="J80" s="231">
        <v>41.155200000000001</v>
      </c>
      <c r="K80" s="231">
        <v>12.4095</v>
      </c>
      <c r="L80" s="231">
        <v>21.216799999999999</v>
      </c>
      <c r="M80" s="231">
        <v>18.0291</v>
      </c>
      <c r="N80" s="231">
        <v>0</v>
      </c>
      <c r="O80" s="231">
        <v>0</v>
      </c>
      <c r="P80" s="231">
        <v>0</v>
      </c>
    </row>
    <row r="81" spans="1:16" ht="15">
      <c r="A81" s="247">
        <v>6</v>
      </c>
      <c r="B81" s="231">
        <v>0</v>
      </c>
      <c r="C81" s="231">
        <v>0</v>
      </c>
      <c r="D81" s="231">
        <v>28.8261</v>
      </c>
      <c r="E81" s="231">
        <v>7.4863999999999997</v>
      </c>
      <c r="F81" s="231">
        <v>31.962299999999999</v>
      </c>
      <c r="G81" s="231">
        <v>8.8933</v>
      </c>
      <c r="H81" s="231">
        <v>26.610900000000001</v>
      </c>
      <c r="I81" s="231">
        <v>10.2187</v>
      </c>
      <c r="J81" s="231">
        <v>30.866399999999999</v>
      </c>
      <c r="K81" s="231">
        <v>9.3071999999999999</v>
      </c>
      <c r="L81" s="231">
        <v>15.912599999999999</v>
      </c>
      <c r="M81" s="231">
        <v>13.521800000000001</v>
      </c>
      <c r="N81" s="231">
        <v>0</v>
      </c>
      <c r="O81" s="231">
        <v>0</v>
      </c>
      <c r="P81" s="231">
        <v>0</v>
      </c>
    </row>
    <row r="82" spans="1:16" ht="15">
      <c r="A82" s="247">
        <v>7</v>
      </c>
      <c r="B82" s="231">
        <v>0</v>
      </c>
      <c r="C82" s="231">
        <v>0</v>
      </c>
      <c r="D82" s="231">
        <v>27.674199999999999</v>
      </c>
      <c r="E82" s="231">
        <v>7.3080999999999996</v>
      </c>
      <c r="F82" s="231">
        <v>30.290400000000002</v>
      </c>
      <c r="G82" s="231">
        <v>8.6815999999999995</v>
      </c>
      <c r="H82" s="231">
        <v>25.5336</v>
      </c>
      <c r="I82" s="231">
        <v>9.9754000000000005</v>
      </c>
      <c r="J82" s="231">
        <v>29.8782</v>
      </c>
      <c r="K82" s="231">
        <v>9.0855999999999995</v>
      </c>
      <c r="L82" s="231">
        <v>15.948600000000001</v>
      </c>
      <c r="M82" s="231">
        <v>13.1999</v>
      </c>
      <c r="N82" s="231">
        <v>0</v>
      </c>
      <c r="O82" s="231">
        <v>0</v>
      </c>
      <c r="P82" s="231">
        <v>0</v>
      </c>
    </row>
    <row r="83" spans="1:16" ht="15">
      <c r="A83" s="247">
        <v>8</v>
      </c>
      <c r="B83" s="231">
        <v>0</v>
      </c>
      <c r="C83" s="231">
        <v>0</v>
      </c>
      <c r="D83" s="231">
        <v>26.522300000000001</v>
      </c>
      <c r="E83" s="231">
        <v>7.1299000000000001</v>
      </c>
      <c r="F83" s="231">
        <v>28.618600000000001</v>
      </c>
      <c r="G83" s="231">
        <v>8.4697999999999993</v>
      </c>
      <c r="H83" s="231">
        <v>24.456399999999999</v>
      </c>
      <c r="I83" s="231">
        <v>9.7321000000000009</v>
      </c>
      <c r="J83" s="231">
        <v>28.8901</v>
      </c>
      <c r="K83" s="231">
        <v>8.8640000000000008</v>
      </c>
      <c r="L83" s="231">
        <v>15.9846</v>
      </c>
      <c r="M83" s="231">
        <v>12.8779</v>
      </c>
      <c r="N83" s="231">
        <v>0</v>
      </c>
      <c r="O83" s="231">
        <v>0</v>
      </c>
      <c r="P83" s="231">
        <v>0</v>
      </c>
    </row>
    <row r="84" spans="1:16" ht="15">
      <c r="A84" s="247">
        <v>9</v>
      </c>
      <c r="B84" s="231">
        <v>0</v>
      </c>
      <c r="C84" s="231">
        <v>0</v>
      </c>
      <c r="D84" s="231">
        <v>25.3704</v>
      </c>
      <c r="E84" s="231">
        <v>6.9516999999999998</v>
      </c>
      <c r="F84" s="231">
        <v>26.9467</v>
      </c>
      <c r="G84" s="231">
        <v>8.2581000000000007</v>
      </c>
      <c r="H84" s="231">
        <v>23.379200000000001</v>
      </c>
      <c r="I84" s="231">
        <v>9.4887999999999995</v>
      </c>
      <c r="J84" s="231">
        <v>27.901900000000001</v>
      </c>
      <c r="K84" s="231">
        <v>8.6424000000000003</v>
      </c>
      <c r="L84" s="231">
        <v>16.020600000000002</v>
      </c>
      <c r="M84" s="231">
        <v>12.555999999999999</v>
      </c>
      <c r="N84" s="231">
        <v>0</v>
      </c>
      <c r="O84" s="231">
        <v>0</v>
      </c>
      <c r="P84" s="231">
        <v>0</v>
      </c>
    </row>
    <row r="85" spans="1:16" ht="15">
      <c r="A85" s="247">
        <v>10</v>
      </c>
      <c r="B85" s="231">
        <v>0</v>
      </c>
      <c r="C85" s="231">
        <v>0</v>
      </c>
      <c r="D85" s="231">
        <v>24.218599999999999</v>
      </c>
      <c r="E85" s="231">
        <v>6.7733999999999996</v>
      </c>
      <c r="F85" s="231">
        <v>25.274899999999999</v>
      </c>
      <c r="G85" s="231">
        <v>8.0463000000000005</v>
      </c>
      <c r="H85" s="231">
        <v>22.3019</v>
      </c>
      <c r="I85" s="231">
        <v>9.2454999999999998</v>
      </c>
      <c r="J85" s="231">
        <v>26.913699999999999</v>
      </c>
      <c r="K85" s="231">
        <v>8.4207999999999998</v>
      </c>
      <c r="L85" s="231">
        <v>16.0566</v>
      </c>
      <c r="M85" s="231">
        <v>12.234</v>
      </c>
      <c r="N85" s="231">
        <v>0</v>
      </c>
      <c r="O85" s="231">
        <v>0</v>
      </c>
      <c r="P85" s="231">
        <v>0</v>
      </c>
    </row>
    <row r="86" spans="1:16" ht="15">
      <c r="A86" s="247">
        <v>11</v>
      </c>
      <c r="B86" s="231">
        <v>0</v>
      </c>
      <c r="C86" s="231">
        <v>0</v>
      </c>
      <c r="D86" s="231">
        <v>23.066700000000001</v>
      </c>
      <c r="E86" s="231">
        <v>6.5952000000000002</v>
      </c>
      <c r="F86" s="231">
        <v>23.603100000000001</v>
      </c>
      <c r="G86" s="231">
        <v>7.8346</v>
      </c>
      <c r="H86" s="231">
        <v>21.224699999999999</v>
      </c>
      <c r="I86" s="231">
        <v>9.0022000000000002</v>
      </c>
      <c r="J86" s="231">
        <v>25.925599999999999</v>
      </c>
      <c r="K86" s="231">
        <v>8.1991999999999994</v>
      </c>
      <c r="L86" s="231">
        <v>16.092600000000001</v>
      </c>
      <c r="M86" s="231">
        <v>11.912100000000001</v>
      </c>
      <c r="N86" s="231">
        <v>0</v>
      </c>
      <c r="O86" s="231">
        <v>0</v>
      </c>
      <c r="P86" s="231">
        <v>0</v>
      </c>
    </row>
    <row r="87" spans="1:16" ht="15">
      <c r="A87" s="247">
        <v>12</v>
      </c>
      <c r="B87" s="231">
        <v>0</v>
      </c>
      <c r="C87" s="231">
        <v>0</v>
      </c>
      <c r="D87" s="231">
        <v>21.9148</v>
      </c>
      <c r="E87" s="231">
        <v>6.4169</v>
      </c>
      <c r="F87" s="231">
        <v>21.9312</v>
      </c>
      <c r="G87" s="231">
        <v>7.6227999999999998</v>
      </c>
      <c r="H87" s="231">
        <v>20.147500000000001</v>
      </c>
      <c r="I87" s="231">
        <v>8.7589000000000006</v>
      </c>
      <c r="J87" s="231">
        <v>24.9374</v>
      </c>
      <c r="K87" s="231">
        <v>7.9775999999999998</v>
      </c>
      <c r="L87" s="231">
        <v>16.128599999999999</v>
      </c>
      <c r="M87" s="231">
        <v>11.5901</v>
      </c>
      <c r="N87" s="231">
        <v>0</v>
      </c>
      <c r="O87" s="231">
        <v>0</v>
      </c>
      <c r="P87" s="231">
        <v>0</v>
      </c>
    </row>
    <row r="88" spans="1:16" ht="15">
      <c r="A88" s="247">
        <v>13</v>
      </c>
      <c r="B88" s="231">
        <v>0</v>
      </c>
      <c r="C88" s="231">
        <v>0</v>
      </c>
      <c r="D88" s="231">
        <v>20.762899999999998</v>
      </c>
      <c r="E88" s="231">
        <v>6.2386999999999997</v>
      </c>
      <c r="F88" s="231">
        <v>20.259399999999999</v>
      </c>
      <c r="G88" s="231">
        <v>7.4111000000000002</v>
      </c>
      <c r="H88" s="231">
        <v>19.0702</v>
      </c>
      <c r="I88" s="231">
        <v>8.5155999999999992</v>
      </c>
      <c r="J88" s="231">
        <v>23.949200000000001</v>
      </c>
      <c r="K88" s="231">
        <v>7.7560000000000002</v>
      </c>
      <c r="L88" s="231">
        <v>16.1646</v>
      </c>
      <c r="M88" s="231">
        <v>11.2682</v>
      </c>
      <c r="N88" s="231">
        <v>0</v>
      </c>
      <c r="O88" s="231">
        <v>0</v>
      </c>
      <c r="P88" s="231">
        <v>0</v>
      </c>
    </row>
    <row r="89" spans="1:16" ht="15">
      <c r="A89" s="247">
        <v>14</v>
      </c>
      <c r="B89" s="231">
        <v>0</v>
      </c>
      <c r="C89" s="231">
        <v>0</v>
      </c>
      <c r="D89" s="231">
        <v>19.611000000000001</v>
      </c>
      <c r="E89" s="231">
        <v>6.0603999999999996</v>
      </c>
      <c r="F89" s="231">
        <v>18.587499999999999</v>
      </c>
      <c r="G89" s="231">
        <v>7.1993</v>
      </c>
      <c r="H89" s="231">
        <v>17.992999999999999</v>
      </c>
      <c r="I89" s="231">
        <v>8.2722999999999995</v>
      </c>
      <c r="J89" s="231">
        <v>22.961099999999998</v>
      </c>
      <c r="K89" s="231">
        <v>7.5343999999999998</v>
      </c>
      <c r="L89" s="231">
        <v>16.200600000000001</v>
      </c>
      <c r="M89" s="231">
        <v>10.946199999999999</v>
      </c>
      <c r="N89" s="231">
        <v>0</v>
      </c>
      <c r="O89" s="231">
        <v>0</v>
      </c>
      <c r="P89" s="231">
        <v>0</v>
      </c>
    </row>
    <row r="90" spans="1:16" ht="15">
      <c r="A90" s="247">
        <v>15</v>
      </c>
      <c r="B90" s="231">
        <v>0</v>
      </c>
      <c r="C90" s="231">
        <v>0</v>
      </c>
      <c r="D90" s="231">
        <v>18.459199999999999</v>
      </c>
      <c r="E90" s="231">
        <v>5.8822000000000001</v>
      </c>
      <c r="F90" s="231">
        <v>16.915700000000001</v>
      </c>
      <c r="G90" s="231">
        <v>6.9875999999999996</v>
      </c>
      <c r="H90" s="231">
        <v>16.915800000000001</v>
      </c>
      <c r="I90" s="231">
        <v>8.0289999999999999</v>
      </c>
      <c r="J90" s="231">
        <v>21.972899999999999</v>
      </c>
      <c r="K90" s="231">
        <v>7.3128000000000002</v>
      </c>
      <c r="L90" s="231">
        <v>16.236599999999999</v>
      </c>
      <c r="M90" s="231">
        <v>10.6243</v>
      </c>
      <c r="N90" s="231">
        <v>0</v>
      </c>
      <c r="O90" s="231">
        <v>0</v>
      </c>
      <c r="P90" s="231">
        <v>0</v>
      </c>
    </row>
    <row r="91" spans="1:16" ht="15">
      <c r="A91" s="247">
        <v>16</v>
      </c>
      <c r="B91" s="231">
        <v>0</v>
      </c>
      <c r="C91" s="231">
        <v>0</v>
      </c>
      <c r="D91" s="231">
        <v>17.307300000000001</v>
      </c>
      <c r="E91" s="231">
        <v>5.7039</v>
      </c>
      <c r="F91" s="231">
        <v>15.2438</v>
      </c>
      <c r="G91" s="231">
        <v>6.7759</v>
      </c>
      <c r="H91" s="231">
        <v>15.8385</v>
      </c>
      <c r="I91" s="231">
        <v>7.7857000000000003</v>
      </c>
      <c r="J91" s="231">
        <v>20.9847</v>
      </c>
      <c r="K91" s="231">
        <v>7.0911999999999997</v>
      </c>
      <c r="L91" s="231">
        <v>16.272600000000001</v>
      </c>
      <c r="M91" s="231">
        <v>10.302300000000001</v>
      </c>
      <c r="N91" s="231">
        <v>0</v>
      </c>
      <c r="O91" s="231">
        <v>0</v>
      </c>
      <c r="P91" s="231">
        <v>0</v>
      </c>
    </row>
    <row r="92" spans="1:16" ht="15">
      <c r="A92" s="247">
        <v>17</v>
      </c>
      <c r="B92" s="231">
        <v>0</v>
      </c>
      <c r="C92" s="231">
        <v>0</v>
      </c>
      <c r="D92" s="231">
        <v>16.1554</v>
      </c>
      <c r="E92" s="231">
        <v>5.5256999999999996</v>
      </c>
      <c r="F92" s="231">
        <v>13.571999999999999</v>
      </c>
      <c r="G92" s="231">
        <v>6.5640999999999998</v>
      </c>
      <c r="H92" s="231">
        <v>14.7613</v>
      </c>
      <c r="I92" s="231">
        <v>7.5423999999999998</v>
      </c>
      <c r="J92" s="231">
        <v>19.996500000000001</v>
      </c>
      <c r="K92" s="231">
        <v>6.8696000000000002</v>
      </c>
      <c r="L92" s="231">
        <v>16.308599999999998</v>
      </c>
      <c r="M92" s="231">
        <v>9.9803999999999995</v>
      </c>
      <c r="N92" s="231">
        <v>0</v>
      </c>
      <c r="O92" s="231">
        <v>0</v>
      </c>
      <c r="P92" s="231">
        <v>0</v>
      </c>
    </row>
    <row r="93" spans="1:16" ht="15">
      <c r="A93" s="247">
        <v>18</v>
      </c>
      <c r="B93" s="231">
        <v>0</v>
      </c>
      <c r="C93" s="231">
        <v>0</v>
      </c>
      <c r="D93" s="231">
        <v>15.003500000000001</v>
      </c>
      <c r="E93" s="231">
        <v>5.3474000000000004</v>
      </c>
      <c r="F93" s="231">
        <v>11.9001</v>
      </c>
      <c r="G93" s="231">
        <v>6.3524000000000003</v>
      </c>
      <c r="H93" s="231">
        <v>13.684100000000001</v>
      </c>
      <c r="I93" s="231">
        <v>7.2991000000000001</v>
      </c>
      <c r="J93" s="231">
        <v>19.008400000000002</v>
      </c>
      <c r="K93" s="231">
        <v>6.6479999999999997</v>
      </c>
      <c r="L93" s="231">
        <v>16.3446</v>
      </c>
      <c r="M93" s="231">
        <v>9.6584000000000003</v>
      </c>
      <c r="N93" s="231">
        <v>18.7377</v>
      </c>
      <c r="O93" s="231">
        <v>8.2666000000000004</v>
      </c>
      <c r="P93" s="231">
        <v>0</v>
      </c>
    </row>
    <row r="94" spans="1:16" ht="15">
      <c r="A94" s="247">
        <v>19</v>
      </c>
      <c r="B94" s="231">
        <v>0</v>
      </c>
      <c r="C94" s="231">
        <v>0</v>
      </c>
      <c r="D94" s="231">
        <v>14.734500000000001</v>
      </c>
      <c r="E94" s="231">
        <v>5.3216999999999999</v>
      </c>
      <c r="F94" s="231">
        <v>11.773400000000001</v>
      </c>
      <c r="G94" s="231">
        <v>6.2847</v>
      </c>
      <c r="H94" s="231">
        <v>13.6577</v>
      </c>
      <c r="I94" s="231">
        <v>7.1765999999999996</v>
      </c>
      <c r="J94" s="231">
        <v>18.401599999999998</v>
      </c>
      <c r="K94" s="231">
        <v>6.5670000000000002</v>
      </c>
      <c r="L94" s="231">
        <v>15.8573</v>
      </c>
      <c r="M94" s="231">
        <v>9.6426999999999996</v>
      </c>
      <c r="N94" s="231">
        <v>18.291499999999999</v>
      </c>
      <c r="O94" s="231">
        <v>8.0698000000000008</v>
      </c>
      <c r="P94" s="231">
        <v>0</v>
      </c>
    </row>
    <row r="95" spans="1:16" ht="15">
      <c r="A95" s="247">
        <v>20</v>
      </c>
      <c r="B95" s="231">
        <v>0</v>
      </c>
      <c r="C95" s="231">
        <v>0</v>
      </c>
      <c r="D95" s="231">
        <v>14.4655</v>
      </c>
      <c r="E95" s="231">
        <v>5.2958999999999996</v>
      </c>
      <c r="F95" s="231">
        <v>11.646699999999999</v>
      </c>
      <c r="G95" s="231">
        <v>6.2171000000000003</v>
      </c>
      <c r="H95" s="231">
        <v>13.631399999999999</v>
      </c>
      <c r="I95" s="231">
        <v>7.0541</v>
      </c>
      <c r="J95" s="231">
        <v>17.794899999999998</v>
      </c>
      <c r="K95" s="231">
        <v>6.4861000000000004</v>
      </c>
      <c r="L95" s="231">
        <v>15.37</v>
      </c>
      <c r="M95" s="231">
        <v>9.6268999999999991</v>
      </c>
      <c r="N95" s="231">
        <v>17.845400000000001</v>
      </c>
      <c r="O95" s="231">
        <v>7.8730000000000002</v>
      </c>
      <c r="P95" s="231">
        <v>0</v>
      </c>
    </row>
    <row r="96" spans="1:16" ht="15">
      <c r="A96" s="247">
        <v>21</v>
      </c>
      <c r="B96" s="231">
        <v>0</v>
      </c>
      <c r="C96" s="231">
        <v>0</v>
      </c>
      <c r="D96" s="231">
        <v>14.1966</v>
      </c>
      <c r="E96" s="231">
        <v>5.2702</v>
      </c>
      <c r="F96" s="231">
        <v>11.52</v>
      </c>
      <c r="G96" s="231">
        <v>6.1494</v>
      </c>
      <c r="H96" s="231">
        <v>13.6051</v>
      </c>
      <c r="I96" s="231">
        <v>6.9316000000000004</v>
      </c>
      <c r="J96" s="231">
        <v>17.188199999999998</v>
      </c>
      <c r="K96" s="231">
        <v>6.4051</v>
      </c>
      <c r="L96" s="231">
        <v>14.8827</v>
      </c>
      <c r="M96" s="231">
        <v>9.6111000000000004</v>
      </c>
      <c r="N96" s="231">
        <v>17.3993</v>
      </c>
      <c r="O96" s="231">
        <v>7.6761999999999997</v>
      </c>
      <c r="P96" s="231">
        <v>0</v>
      </c>
    </row>
    <row r="97" spans="1:16" ht="15">
      <c r="A97" s="247">
        <v>22</v>
      </c>
      <c r="B97" s="231">
        <v>0</v>
      </c>
      <c r="C97" s="231">
        <v>0</v>
      </c>
      <c r="D97" s="231">
        <v>13.9276</v>
      </c>
      <c r="E97" s="231">
        <v>5.2443999999999997</v>
      </c>
      <c r="F97" s="231">
        <v>11.3933</v>
      </c>
      <c r="G97" s="231">
        <v>6.0818000000000003</v>
      </c>
      <c r="H97" s="231">
        <v>13.5787</v>
      </c>
      <c r="I97" s="231">
        <v>6.8090999999999999</v>
      </c>
      <c r="J97" s="231">
        <v>16.581499999999998</v>
      </c>
      <c r="K97" s="231">
        <v>6.3242000000000003</v>
      </c>
      <c r="L97" s="231">
        <v>14.395300000000001</v>
      </c>
      <c r="M97" s="231">
        <v>9.5952999999999999</v>
      </c>
      <c r="N97" s="231">
        <v>16.953099999999999</v>
      </c>
      <c r="O97" s="231">
        <v>7.4793000000000003</v>
      </c>
      <c r="P97" s="231">
        <v>0</v>
      </c>
    </row>
    <row r="98" spans="1:16" ht="15">
      <c r="A98" s="247">
        <v>23</v>
      </c>
      <c r="B98" s="231">
        <v>0</v>
      </c>
      <c r="C98" s="231">
        <v>0</v>
      </c>
      <c r="D98" s="231">
        <v>13.6586</v>
      </c>
      <c r="E98" s="231">
        <v>5.2187000000000001</v>
      </c>
      <c r="F98" s="231">
        <v>11.266500000000001</v>
      </c>
      <c r="G98" s="231">
        <v>6.0141</v>
      </c>
      <c r="H98" s="231">
        <v>13.5524</v>
      </c>
      <c r="I98" s="231">
        <v>6.6866000000000003</v>
      </c>
      <c r="J98" s="231">
        <v>15.9747</v>
      </c>
      <c r="K98" s="231">
        <v>6.2431999999999999</v>
      </c>
      <c r="L98" s="231">
        <v>13.907999999999999</v>
      </c>
      <c r="M98" s="231">
        <v>9.5794999999999995</v>
      </c>
      <c r="N98" s="231">
        <v>16.507000000000001</v>
      </c>
      <c r="O98" s="231">
        <v>7.2824999999999998</v>
      </c>
      <c r="P98" s="231">
        <v>0</v>
      </c>
    </row>
    <row r="99" spans="1:16" ht="15">
      <c r="A99" s="247">
        <v>24</v>
      </c>
      <c r="B99" s="231">
        <v>0</v>
      </c>
      <c r="C99" s="231">
        <v>0</v>
      </c>
      <c r="D99" s="231">
        <v>13.3896</v>
      </c>
      <c r="E99" s="231">
        <v>5.1928999999999998</v>
      </c>
      <c r="F99" s="231">
        <v>11.139799999999999</v>
      </c>
      <c r="G99" s="231">
        <v>5.9465000000000003</v>
      </c>
      <c r="H99" s="231">
        <v>13.5261</v>
      </c>
      <c r="I99" s="231">
        <v>6.5640999999999998</v>
      </c>
      <c r="J99" s="231">
        <v>15.368</v>
      </c>
      <c r="K99" s="231">
        <v>6.1623000000000001</v>
      </c>
      <c r="L99" s="231">
        <v>13.4207</v>
      </c>
      <c r="M99" s="231">
        <v>9.5638000000000005</v>
      </c>
      <c r="N99" s="231">
        <v>16.0609</v>
      </c>
      <c r="O99" s="231">
        <v>7.0857000000000001</v>
      </c>
      <c r="P99" s="231">
        <v>0</v>
      </c>
    </row>
    <row r="100" spans="1:16" ht="15">
      <c r="A100" s="247">
        <v>25</v>
      </c>
      <c r="B100" s="231">
        <v>0</v>
      </c>
      <c r="C100" s="231">
        <v>0</v>
      </c>
      <c r="D100" s="231">
        <v>13.1206</v>
      </c>
      <c r="E100" s="231">
        <v>5.1672000000000002</v>
      </c>
      <c r="F100" s="231">
        <v>11.0131</v>
      </c>
      <c r="G100" s="231">
        <v>5.8788</v>
      </c>
      <c r="H100" s="231">
        <v>13.4998</v>
      </c>
      <c r="I100" s="231">
        <v>6.4416000000000002</v>
      </c>
      <c r="J100" s="231">
        <v>14.7613</v>
      </c>
      <c r="K100" s="231">
        <v>6.0812999999999997</v>
      </c>
      <c r="L100" s="231">
        <v>12.933400000000001</v>
      </c>
      <c r="M100" s="231">
        <v>9.548</v>
      </c>
      <c r="N100" s="231">
        <v>15.614699999999999</v>
      </c>
      <c r="O100" s="231">
        <v>6.8888999999999996</v>
      </c>
      <c r="P100" s="231">
        <v>0</v>
      </c>
    </row>
    <row r="101" spans="1:16" ht="15">
      <c r="A101" s="247">
        <v>26</v>
      </c>
      <c r="B101" s="231">
        <v>0</v>
      </c>
      <c r="C101" s="231">
        <v>0</v>
      </c>
      <c r="D101" s="231">
        <v>12.851699999999999</v>
      </c>
      <c r="E101" s="231">
        <v>5.1414</v>
      </c>
      <c r="F101" s="231">
        <v>10.8864</v>
      </c>
      <c r="G101" s="231">
        <v>5.8112000000000004</v>
      </c>
      <c r="H101" s="231">
        <v>13.4734</v>
      </c>
      <c r="I101" s="231">
        <v>6.319</v>
      </c>
      <c r="J101" s="231">
        <v>14.1546</v>
      </c>
      <c r="K101" s="231">
        <v>6.0004</v>
      </c>
      <c r="L101" s="231">
        <v>12.446</v>
      </c>
      <c r="M101" s="231">
        <v>9.5321999999999996</v>
      </c>
      <c r="N101" s="231">
        <v>15.1686</v>
      </c>
      <c r="O101" s="231">
        <v>6.6920000000000002</v>
      </c>
      <c r="P101" s="231">
        <v>0</v>
      </c>
    </row>
    <row r="102" spans="1:16" ht="15">
      <c r="A102" s="247">
        <v>27</v>
      </c>
      <c r="B102" s="231">
        <v>0</v>
      </c>
      <c r="C102" s="231">
        <v>0</v>
      </c>
      <c r="D102" s="231">
        <v>12.582700000000001</v>
      </c>
      <c r="E102" s="231">
        <v>5.1157000000000004</v>
      </c>
      <c r="F102" s="231">
        <v>10.759600000000001</v>
      </c>
      <c r="G102" s="231">
        <v>5.7435999999999998</v>
      </c>
      <c r="H102" s="231">
        <v>13.447100000000001</v>
      </c>
      <c r="I102" s="231">
        <v>6.1965000000000003</v>
      </c>
      <c r="J102" s="231">
        <v>13.547800000000001</v>
      </c>
      <c r="K102" s="231">
        <v>5.9194000000000004</v>
      </c>
      <c r="L102" s="231">
        <v>11.9587</v>
      </c>
      <c r="M102" s="231">
        <v>9.5164000000000009</v>
      </c>
      <c r="N102" s="231">
        <v>14.7224</v>
      </c>
      <c r="O102" s="231">
        <v>6.4951999999999996</v>
      </c>
      <c r="P102" s="231">
        <v>0</v>
      </c>
    </row>
    <row r="103" spans="1:16" ht="15">
      <c r="A103" s="247">
        <v>28</v>
      </c>
      <c r="B103" s="231">
        <v>0</v>
      </c>
      <c r="C103" s="231">
        <v>0</v>
      </c>
      <c r="D103" s="231">
        <v>12.313700000000001</v>
      </c>
      <c r="E103" s="231">
        <v>5.0899000000000001</v>
      </c>
      <c r="F103" s="231">
        <v>10.632899999999999</v>
      </c>
      <c r="G103" s="231">
        <v>5.6759000000000004</v>
      </c>
      <c r="H103" s="231">
        <v>13.4208</v>
      </c>
      <c r="I103" s="231">
        <v>6.0739999999999998</v>
      </c>
      <c r="J103" s="231">
        <v>12.9411</v>
      </c>
      <c r="K103" s="231">
        <v>5.8384999999999998</v>
      </c>
      <c r="L103" s="231">
        <v>11.471399999999999</v>
      </c>
      <c r="M103" s="231">
        <v>9.5006000000000004</v>
      </c>
      <c r="N103" s="231">
        <v>14.276300000000001</v>
      </c>
      <c r="O103" s="231">
        <v>6.2984</v>
      </c>
      <c r="P103" s="231">
        <v>0</v>
      </c>
    </row>
    <row r="104" spans="1:16" ht="15">
      <c r="A104" s="247">
        <v>29</v>
      </c>
      <c r="B104" s="231">
        <v>0</v>
      </c>
      <c r="C104" s="231">
        <v>0</v>
      </c>
      <c r="D104" s="231">
        <v>12.044700000000001</v>
      </c>
      <c r="E104" s="231">
        <v>5.0641999999999996</v>
      </c>
      <c r="F104" s="231">
        <v>10.5062</v>
      </c>
      <c r="G104" s="231">
        <v>5.6082999999999998</v>
      </c>
      <c r="H104" s="231">
        <v>13.394500000000001</v>
      </c>
      <c r="I104" s="231">
        <v>5.9515000000000002</v>
      </c>
      <c r="J104" s="231">
        <v>12.3344</v>
      </c>
      <c r="K104" s="231">
        <v>5.7575000000000003</v>
      </c>
      <c r="L104" s="231">
        <v>10.9841</v>
      </c>
      <c r="M104" s="231">
        <v>9.4847999999999999</v>
      </c>
      <c r="N104" s="231">
        <v>13.8302</v>
      </c>
      <c r="O104" s="231">
        <v>6.1016000000000004</v>
      </c>
      <c r="P104" s="231">
        <v>0</v>
      </c>
    </row>
    <row r="105" spans="1:16" ht="15">
      <c r="A105" s="247">
        <v>30</v>
      </c>
      <c r="B105" s="231">
        <v>0</v>
      </c>
      <c r="C105" s="231">
        <v>0</v>
      </c>
      <c r="D105" s="231">
        <v>11.775700000000001</v>
      </c>
      <c r="E105" s="231">
        <v>5.0384000000000002</v>
      </c>
      <c r="F105" s="231">
        <v>10.3795</v>
      </c>
      <c r="G105" s="231">
        <v>5.5406000000000004</v>
      </c>
      <c r="H105" s="231">
        <v>13.3681</v>
      </c>
      <c r="I105" s="231">
        <v>5.8289999999999997</v>
      </c>
      <c r="J105" s="231">
        <v>11.7277</v>
      </c>
      <c r="K105" s="231">
        <v>5.6765999999999996</v>
      </c>
      <c r="L105" s="231">
        <v>10.4968</v>
      </c>
      <c r="M105" s="231">
        <v>9.4690999999999992</v>
      </c>
      <c r="N105" s="231">
        <v>13.384</v>
      </c>
      <c r="O105" s="231">
        <v>5.9047000000000001</v>
      </c>
      <c r="P105" s="231">
        <v>0</v>
      </c>
    </row>
    <row r="106" spans="1:16" ht="15">
      <c r="A106" s="247">
        <v>31</v>
      </c>
      <c r="B106" s="231">
        <v>0</v>
      </c>
      <c r="C106" s="231">
        <v>0</v>
      </c>
      <c r="D106" s="231">
        <v>11.6524</v>
      </c>
      <c r="E106" s="231">
        <v>5.0246000000000004</v>
      </c>
      <c r="F106" s="231">
        <v>10.2241</v>
      </c>
      <c r="G106" s="231">
        <v>5.4816000000000003</v>
      </c>
      <c r="H106" s="231">
        <v>12.957599999999999</v>
      </c>
      <c r="I106" s="231">
        <v>5.7876000000000003</v>
      </c>
      <c r="J106" s="231">
        <v>11.412000000000001</v>
      </c>
      <c r="K106" s="231">
        <v>5.6538000000000004</v>
      </c>
      <c r="L106" s="231">
        <v>10.472799999999999</v>
      </c>
      <c r="M106" s="231">
        <v>9.3539999999999992</v>
      </c>
      <c r="N106" s="231">
        <v>13.139699999999999</v>
      </c>
      <c r="O106" s="231">
        <v>5.8495999999999997</v>
      </c>
      <c r="P106" s="231">
        <v>0</v>
      </c>
    </row>
    <row r="107" spans="1:16" ht="15">
      <c r="A107" s="247">
        <v>32</v>
      </c>
      <c r="B107" s="231">
        <v>0</v>
      </c>
      <c r="C107" s="231">
        <v>0</v>
      </c>
      <c r="D107" s="231">
        <v>11.5291</v>
      </c>
      <c r="E107" s="231">
        <v>5.0106999999999999</v>
      </c>
      <c r="F107" s="231">
        <v>10.0687</v>
      </c>
      <c r="G107" s="231">
        <v>5.4225000000000003</v>
      </c>
      <c r="H107" s="231">
        <v>12.547000000000001</v>
      </c>
      <c r="I107" s="231">
        <v>5.7462</v>
      </c>
      <c r="J107" s="231">
        <v>11.096299999999999</v>
      </c>
      <c r="K107" s="231">
        <v>5.6310000000000002</v>
      </c>
      <c r="L107" s="231">
        <v>10.4488</v>
      </c>
      <c r="M107" s="231">
        <v>9.2388999999999992</v>
      </c>
      <c r="N107" s="231">
        <v>12.8954</v>
      </c>
      <c r="O107" s="231">
        <v>5.7944000000000004</v>
      </c>
      <c r="P107" s="231">
        <v>0</v>
      </c>
    </row>
    <row r="108" spans="1:16" ht="15">
      <c r="A108" s="247">
        <v>33</v>
      </c>
      <c r="B108" s="231">
        <v>0</v>
      </c>
      <c r="C108" s="231">
        <v>0</v>
      </c>
      <c r="D108" s="231">
        <v>11.1435</v>
      </c>
      <c r="E108" s="231">
        <v>4.8818999999999999</v>
      </c>
      <c r="F108" s="231">
        <v>9.6852999999999998</v>
      </c>
      <c r="G108" s="231">
        <v>5.24</v>
      </c>
      <c r="H108" s="231">
        <v>11.8574</v>
      </c>
      <c r="I108" s="231">
        <v>5.5735999999999999</v>
      </c>
      <c r="J108" s="231">
        <v>10.5327</v>
      </c>
      <c r="K108" s="231">
        <v>5.4793000000000003</v>
      </c>
      <c r="L108" s="231">
        <v>10.1851</v>
      </c>
      <c r="M108" s="231">
        <v>8.9138999999999999</v>
      </c>
      <c r="N108" s="231">
        <v>12.360099999999999</v>
      </c>
      <c r="O108" s="231">
        <v>5.6071999999999997</v>
      </c>
      <c r="P108" s="231">
        <v>0</v>
      </c>
    </row>
    <row r="109" spans="1:16" ht="15">
      <c r="A109" s="247">
        <v>34</v>
      </c>
      <c r="B109" s="231">
        <v>0</v>
      </c>
      <c r="C109" s="231">
        <v>0</v>
      </c>
      <c r="D109" s="231">
        <v>11.023</v>
      </c>
      <c r="E109" s="231">
        <v>4.8684000000000003</v>
      </c>
      <c r="F109" s="231">
        <v>9.5335000000000001</v>
      </c>
      <c r="G109" s="231">
        <v>5.1822999999999997</v>
      </c>
      <c r="H109" s="231">
        <v>11.456300000000001</v>
      </c>
      <c r="I109" s="231">
        <v>5.5331000000000001</v>
      </c>
      <c r="J109" s="231">
        <v>10.2242</v>
      </c>
      <c r="K109" s="231">
        <v>5.4569999999999999</v>
      </c>
      <c r="L109" s="231">
        <v>10.1616</v>
      </c>
      <c r="M109" s="231">
        <v>8.8015000000000008</v>
      </c>
      <c r="N109" s="231">
        <v>12.121499999999999</v>
      </c>
      <c r="O109" s="231">
        <v>5.5533000000000001</v>
      </c>
      <c r="P109" s="231">
        <v>0</v>
      </c>
    </row>
    <row r="110" spans="1:16" ht="15">
      <c r="A110" s="247">
        <v>35</v>
      </c>
      <c r="B110" s="231">
        <v>0</v>
      </c>
      <c r="C110" s="231">
        <v>0</v>
      </c>
      <c r="D110" s="231">
        <v>10.9026</v>
      </c>
      <c r="E110" s="231">
        <v>4.8548</v>
      </c>
      <c r="F110" s="231">
        <v>9.3817000000000004</v>
      </c>
      <c r="G110" s="231">
        <v>5.1246</v>
      </c>
      <c r="H110" s="231">
        <v>11.055199999999999</v>
      </c>
      <c r="I110" s="231">
        <v>5.4926000000000004</v>
      </c>
      <c r="J110" s="231">
        <v>9.9158000000000008</v>
      </c>
      <c r="K110" s="231">
        <v>5.4348000000000001</v>
      </c>
      <c r="L110" s="231">
        <v>10.138199999999999</v>
      </c>
      <c r="M110" s="231">
        <v>8.6890999999999998</v>
      </c>
      <c r="N110" s="231">
        <v>11.8828</v>
      </c>
      <c r="O110" s="231">
        <v>5.4993999999999996</v>
      </c>
      <c r="P110" s="231">
        <v>0</v>
      </c>
    </row>
    <row r="111" spans="1:16" ht="15">
      <c r="A111" s="247">
        <v>36</v>
      </c>
      <c r="B111" s="231">
        <v>0</v>
      </c>
      <c r="C111" s="231">
        <v>0</v>
      </c>
      <c r="D111" s="231">
        <v>10.7821</v>
      </c>
      <c r="E111" s="231">
        <v>4.8411999999999997</v>
      </c>
      <c r="F111" s="231">
        <v>9.2299000000000007</v>
      </c>
      <c r="G111" s="231">
        <v>5.0669000000000004</v>
      </c>
      <c r="H111" s="231">
        <v>10.6541</v>
      </c>
      <c r="I111" s="231">
        <v>5.4520999999999997</v>
      </c>
      <c r="J111" s="231">
        <v>9.6074000000000002</v>
      </c>
      <c r="K111" s="231">
        <v>5.4124999999999996</v>
      </c>
      <c r="L111" s="231">
        <v>10.114800000000001</v>
      </c>
      <c r="M111" s="231">
        <v>8.5765999999999991</v>
      </c>
      <c r="N111" s="231">
        <v>11.6441</v>
      </c>
      <c r="O111" s="231">
        <v>5.4455</v>
      </c>
      <c r="P111" s="231">
        <v>0</v>
      </c>
    </row>
    <row r="112" spans="1:16" ht="15">
      <c r="A112" s="247">
        <v>37</v>
      </c>
      <c r="B112" s="231">
        <v>0</v>
      </c>
      <c r="C112" s="231">
        <v>0</v>
      </c>
      <c r="D112" s="231">
        <v>10.6616</v>
      </c>
      <c r="E112" s="231">
        <v>4.8277000000000001</v>
      </c>
      <c r="F112" s="231">
        <v>9.0780999999999992</v>
      </c>
      <c r="G112" s="231">
        <v>5.0091999999999999</v>
      </c>
      <c r="H112" s="231">
        <v>10.253</v>
      </c>
      <c r="I112" s="231">
        <v>5.4116999999999997</v>
      </c>
      <c r="J112" s="231">
        <v>9.2989999999999995</v>
      </c>
      <c r="K112" s="231">
        <v>5.3902999999999999</v>
      </c>
      <c r="L112" s="231">
        <v>10.0914</v>
      </c>
      <c r="M112" s="231">
        <v>8.4641999999999999</v>
      </c>
      <c r="N112" s="231">
        <v>11.4054</v>
      </c>
      <c r="O112" s="231">
        <v>5.3914999999999997</v>
      </c>
      <c r="P112" s="231">
        <v>0</v>
      </c>
    </row>
    <row r="113" spans="1:16" ht="15">
      <c r="A113" s="247">
        <v>38</v>
      </c>
      <c r="B113" s="231">
        <v>0</v>
      </c>
      <c r="C113" s="231">
        <v>0</v>
      </c>
      <c r="D113" s="231">
        <v>10.5412</v>
      </c>
      <c r="E113" s="231">
        <v>4.8140999999999998</v>
      </c>
      <c r="F113" s="231">
        <v>8.9262999999999995</v>
      </c>
      <c r="G113" s="231">
        <v>4.9515000000000002</v>
      </c>
      <c r="H113" s="231">
        <v>9.8519000000000005</v>
      </c>
      <c r="I113" s="231">
        <v>5.3712</v>
      </c>
      <c r="J113" s="231">
        <v>8.9905000000000008</v>
      </c>
      <c r="K113" s="231">
        <v>5.3680000000000003</v>
      </c>
      <c r="L113" s="231">
        <v>10.0679</v>
      </c>
      <c r="M113" s="231">
        <v>8.3516999999999992</v>
      </c>
      <c r="N113" s="231">
        <v>11.166700000000001</v>
      </c>
      <c r="O113" s="231">
        <v>5.3376000000000001</v>
      </c>
      <c r="P113" s="231">
        <v>0</v>
      </c>
    </row>
    <row r="114" spans="1:16" ht="15">
      <c r="A114" s="247">
        <v>39</v>
      </c>
      <c r="B114" s="231">
        <v>0</v>
      </c>
      <c r="C114" s="231">
        <v>0</v>
      </c>
      <c r="D114" s="231">
        <v>10.4207</v>
      </c>
      <c r="E114" s="231">
        <v>4.8006000000000002</v>
      </c>
      <c r="F114" s="231">
        <v>8.7744999999999997</v>
      </c>
      <c r="G114" s="231">
        <v>4.8937999999999997</v>
      </c>
      <c r="H114" s="231">
        <v>9.4507999999999992</v>
      </c>
      <c r="I114" s="231">
        <v>5.3307000000000002</v>
      </c>
      <c r="J114" s="231">
        <v>8.6821000000000002</v>
      </c>
      <c r="K114" s="231">
        <v>5.3457999999999997</v>
      </c>
      <c r="L114" s="231">
        <v>10.044499999999999</v>
      </c>
      <c r="M114" s="231">
        <v>8.2393000000000001</v>
      </c>
      <c r="N114" s="231">
        <v>10.928000000000001</v>
      </c>
      <c r="O114" s="231">
        <v>5.2836999999999996</v>
      </c>
      <c r="P114" s="231">
        <v>0</v>
      </c>
    </row>
    <row r="115" spans="1:16" ht="15">
      <c r="A115" s="247">
        <v>40</v>
      </c>
      <c r="B115" s="231">
        <v>0</v>
      </c>
      <c r="C115" s="231">
        <v>0</v>
      </c>
      <c r="D115" s="231">
        <v>10.3002</v>
      </c>
      <c r="E115" s="231">
        <v>4.7869999999999999</v>
      </c>
      <c r="F115" s="231">
        <v>8.6226000000000003</v>
      </c>
      <c r="G115" s="231">
        <v>4.8361000000000001</v>
      </c>
      <c r="H115" s="231">
        <v>9.0496999999999996</v>
      </c>
      <c r="I115" s="231">
        <v>5.2903000000000002</v>
      </c>
      <c r="J115" s="231">
        <v>8.3736999999999995</v>
      </c>
      <c r="K115" s="231">
        <v>5.3235000000000001</v>
      </c>
      <c r="L115" s="231">
        <v>10.021100000000001</v>
      </c>
      <c r="M115" s="231">
        <v>8.1267999999999994</v>
      </c>
      <c r="N115" s="231">
        <v>10.689299999999999</v>
      </c>
      <c r="O115" s="231">
        <v>5.2298</v>
      </c>
      <c r="P115" s="231">
        <v>0</v>
      </c>
    </row>
    <row r="116" spans="1:16" ht="15">
      <c r="A116" s="247">
        <v>41</v>
      </c>
      <c r="B116" s="231">
        <v>0</v>
      </c>
      <c r="C116" s="231">
        <v>0</v>
      </c>
      <c r="D116" s="231">
        <v>10.1798</v>
      </c>
      <c r="E116" s="231">
        <v>4.7735000000000003</v>
      </c>
      <c r="F116" s="231">
        <v>8.4708000000000006</v>
      </c>
      <c r="G116" s="231">
        <v>4.7782999999999998</v>
      </c>
      <c r="H116" s="231">
        <v>8.6486000000000001</v>
      </c>
      <c r="I116" s="231">
        <v>5.2497999999999996</v>
      </c>
      <c r="J116" s="231">
        <v>8.0653000000000006</v>
      </c>
      <c r="K116" s="231">
        <v>5.3013000000000003</v>
      </c>
      <c r="L116" s="231">
        <v>9.9977</v>
      </c>
      <c r="M116" s="231">
        <v>8.0144000000000002</v>
      </c>
      <c r="N116" s="231">
        <v>10.4506</v>
      </c>
      <c r="O116" s="231">
        <v>5.1759000000000004</v>
      </c>
      <c r="P116" s="231">
        <v>0</v>
      </c>
    </row>
    <row r="117" spans="1:16" ht="15">
      <c r="A117" s="247">
        <v>42</v>
      </c>
      <c r="B117" s="231">
        <v>0</v>
      </c>
      <c r="C117" s="231">
        <v>0</v>
      </c>
      <c r="D117" s="231">
        <v>10.0593</v>
      </c>
      <c r="E117" s="231">
        <v>4.7599</v>
      </c>
      <c r="F117" s="231">
        <v>8.3190000000000008</v>
      </c>
      <c r="G117" s="231">
        <v>4.7206000000000001</v>
      </c>
      <c r="H117" s="231">
        <v>8.2475000000000005</v>
      </c>
      <c r="I117" s="231">
        <v>5.2092999999999998</v>
      </c>
      <c r="J117" s="231">
        <v>7.7568999999999999</v>
      </c>
      <c r="K117" s="231">
        <v>5.2789999999999999</v>
      </c>
      <c r="L117" s="231">
        <v>9.9742999999999995</v>
      </c>
      <c r="M117" s="231">
        <v>7.9020000000000001</v>
      </c>
      <c r="N117" s="231">
        <v>10.2119</v>
      </c>
      <c r="O117" s="231">
        <v>5.1219999999999999</v>
      </c>
      <c r="P117" s="231">
        <v>0</v>
      </c>
    </row>
    <row r="118" spans="1:16" ht="15">
      <c r="A118" s="247">
        <v>43</v>
      </c>
      <c r="B118" s="231">
        <v>0</v>
      </c>
      <c r="C118" s="231">
        <v>0</v>
      </c>
      <c r="D118" s="231">
        <v>10.0176</v>
      </c>
      <c r="E118" s="231">
        <v>4.7401</v>
      </c>
      <c r="F118" s="231">
        <v>8.1646999999999998</v>
      </c>
      <c r="G118" s="231">
        <v>4.7050999999999998</v>
      </c>
      <c r="H118" s="231">
        <v>8.1753</v>
      </c>
      <c r="I118" s="231">
        <v>5.1866000000000003</v>
      </c>
      <c r="J118" s="231">
        <v>7.6890000000000001</v>
      </c>
      <c r="K118" s="231">
        <v>5.2786</v>
      </c>
      <c r="L118" s="231">
        <v>9.8451000000000004</v>
      </c>
      <c r="M118" s="231">
        <v>7.8811</v>
      </c>
      <c r="N118" s="231">
        <v>10.087899999999999</v>
      </c>
      <c r="O118" s="231">
        <v>5.1052999999999997</v>
      </c>
      <c r="P118" s="231">
        <v>0</v>
      </c>
    </row>
    <row r="119" spans="1:16" ht="15">
      <c r="A119" s="247">
        <v>44</v>
      </c>
      <c r="B119" s="231">
        <v>0</v>
      </c>
      <c r="C119" s="231">
        <v>0</v>
      </c>
      <c r="D119" s="231">
        <v>9.9758999999999993</v>
      </c>
      <c r="E119" s="231">
        <v>4.7202999999999999</v>
      </c>
      <c r="F119" s="231">
        <v>8.0103000000000009</v>
      </c>
      <c r="G119" s="231">
        <v>4.6894999999999998</v>
      </c>
      <c r="H119" s="231">
        <v>8.1030999999999995</v>
      </c>
      <c r="I119" s="231">
        <v>5.1638000000000002</v>
      </c>
      <c r="J119" s="231">
        <v>7.6211000000000002</v>
      </c>
      <c r="K119" s="231">
        <v>5.2782</v>
      </c>
      <c r="L119" s="231">
        <v>9.7158999999999995</v>
      </c>
      <c r="M119" s="231">
        <v>7.8602999999999996</v>
      </c>
      <c r="N119" s="231">
        <v>9.9638000000000009</v>
      </c>
      <c r="O119" s="231">
        <v>5.0887000000000002</v>
      </c>
      <c r="P119" s="231">
        <v>0</v>
      </c>
    </row>
    <row r="120" spans="1:16" ht="15">
      <c r="A120" s="247">
        <v>45</v>
      </c>
      <c r="B120" s="231">
        <v>0</v>
      </c>
      <c r="C120" s="231">
        <v>0</v>
      </c>
      <c r="D120" s="231">
        <v>9.9342000000000006</v>
      </c>
      <c r="E120" s="231">
        <v>4.7004000000000001</v>
      </c>
      <c r="F120" s="231">
        <v>7.8559999999999999</v>
      </c>
      <c r="G120" s="231">
        <v>4.6740000000000004</v>
      </c>
      <c r="H120" s="231">
        <v>8.0309000000000008</v>
      </c>
      <c r="I120" s="231">
        <v>5.141</v>
      </c>
      <c r="J120" s="231">
        <v>7.5532000000000004</v>
      </c>
      <c r="K120" s="231">
        <v>5.2777000000000003</v>
      </c>
      <c r="L120" s="231">
        <v>9.5867000000000004</v>
      </c>
      <c r="M120" s="231">
        <v>7.8395000000000001</v>
      </c>
      <c r="N120" s="231">
        <v>9.8397000000000006</v>
      </c>
      <c r="O120" s="231">
        <v>5.0720999999999998</v>
      </c>
      <c r="P120" s="231">
        <v>0</v>
      </c>
    </row>
    <row r="121" spans="1:16" ht="15">
      <c r="A121" s="247">
        <v>46</v>
      </c>
      <c r="B121" s="231">
        <v>0</v>
      </c>
      <c r="C121" s="231">
        <v>0</v>
      </c>
      <c r="D121" s="231">
        <v>9.8925000000000001</v>
      </c>
      <c r="E121" s="231">
        <v>4.6806000000000001</v>
      </c>
      <c r="F121" s="231">
        <v>7.7016</v>
      </c>
      <c r="G121" s="231">
        <v>4.6584000000000003</v>
      </c>
      <c r="H121" s="231">
        <v>7.9588000000000001</v>
      </c>
      <c r="I121" s="231">
        <v>5.1182999999999996</v>
      </c>
      <c r="J121" s="231">
        <v>7.4852999999999996</v>
      </c>
      <c r="K121" s="231">
        <v>5.2773000000000003</v>
      </c>
      <c r="L121" s="231">
        <v>9.4574999999999996</v>
      </c>
      <c r="M121" s="231">
        <v>7.8186999999999998</v>
      </c>
      <c r="N121" s="231">
        <v>9.7156000000000002</v>
      </c>
      <c r="O121" s="231">
        <v>5.0553999999999997</v>
      </c>
      <c r="P121" s="231">
        <v>0</v>
      </c>
    </row>
    <row r="122" spans="1:16" ht="15">
      <c r="A122" s="247">
        <v>47</v>
      </c>
      <c r="B122" s="231">
        <v>0</v>
      </c>
      <c r="C122" s="231">
        <v>0</v>
      </c>
      <c r="D122" s="231">
        <v>9.8508999999999993</v>
      </c>
      <c r="E122" s="231">
        <v>4.6608000000000001</v>
      </c>
      <c r="F122" s="231">
        <v>7.5472999999999999</v>
      </c>
      <c r="G122" s="231">
        <v>4.6429</v>
      </c>
      <c r="H122" s="231">
        <v>7.8865999999999996</v>
      </c>
      <c r="I122" s="231">
        <v>5.0955000000000004</v>
      </c>
      <c r="J122" s="231">
        <v>7.4173999999999998</v>
      </c>
      <c r="K122" s="231">
        <v>5.2769000000000004</v>
      </c>
      <c r="L122" s="231">
        <v>9.3283000000000005</v>
      </c>
      <c r="M122" s="231">
        <v>7.7979000000000003</v>
      </c>
      <c r="N122" s="231">
        <v>9.5914999999999999</v>
      </c>
      <c r="O122" s="231">
        <v>5.0388000000000002</v>
      </c>
      <c r="P122" s="231">
        <v>0</v>
      </c>
    </row>
    <row r="123" spans="1:16" ht="15">
      <c r="A123" s="247">
        <v>48</v>
      </c>
      <c r="B123" s="231">
        <v>0</v>
      </c>
      <c r="C123" s="231">
        <v>0</v>
      </c>
      <c r="D123" s="231">
        <v>9.8092000000000006</v>
      </c>
      <c r="E123" s="231">
        <v>4.6409000000000002</v>
      </c>
      <c r="F123" s="231">
        <v>7.3929999999999998</v>
      </c>
      <c r="G123" s="231">
        <v>4.6273</v>
      </c>
      <c r="H123" s="231">
        <v>7.8144</v>
      </c>
      <c r="I123" s="231">
        <v>5.0727000000000002</v>
      </c>
      <c r="J123" s="231">
        <v>7.3494999999999999</v>
      </c>
      <c r="K123" s="231">
        <v>5.2765000000000004</v>
      </c>
      <c r="L123" s="231">
        <v>9.1990999999999996</v>
      </c>
      <c r="M123" s="231">
        <v>7.7770999999999999</v>
      </c>
      <c r="N123" s="231">
        <v>9.4674999999999994</v>
      </c>
      <c r="O123" s="231">
        <v>5.0221999999999998</v>
      </c>
      <c r="P123" s="231">
        <v>0</v>
      </c>
    </row>
    <row r="124" spans="1:16" ht="15">
      <c r="A124" s="247">
        <v>49</v>
      </c>
      <c r="B124" s="231">
        <v>0</v>
      </c>
      <c r="C124" s="231">
        <v>0</v>
      </c>
      <c r="D124" s="231">
        <v>9.7675000000000001</v>
      </c>
      <c r="E124" s="231">
        <v>4.6211000000000002</v>
      </c>
      <c r="F124" s="231">
        <v>7.2385999999999999</v>
      </c>
      <c r="G124" s="231">
        <v>4.6117999999999997</v>
      </c>
      <c r="H124" s="231">
        <v>7.7423000000000002</v>
      </c>
      <c r="I124" s="231">
        <v>5.05</v>
      </c>
      <c r="J124" s="231">
        <v>7.2816000000000001</v>
      </c>
      <c r="K124" s="231">
        <v>5.2759999999999998</v>
      </c>
      <c r="L124" s="231">
        <v>9.0699000000000005</v>
      </c>
      <c r="M124" s="231">
        <v>7.7561999999999998</v>
      </c>
      <c r="N124" s="231">
        <v>9.3434000000000008</v>
      </c>
      <c r="O124" s="231">
        <v>5.0056000000000003</v>
      </c>
      <c r="P124" s="231">
        <v>0</v>
      </c>
    </row>
    <row r="125" spans="1:16" ht="15">
      <c r="A125" s="247">
        <v>50</v>
      </c>
      <c r="B125" s="231">
        <v>0</v>
      </c>
      <c r="C125" s="231">
        <v>0</v>
      </c>
      <c r="D125" s="231">
        <v>9.7257999999999996</v>
      </c>
      <c r="E125" s="231">
        <v>4.6013000000000002</v>
      </c>
      <c r="F125" s="231">
        <v>7.0842999999999998</v>
      </c>
      <c r="G125" s="231">
        <v>4.5961999999999996</v>
      </c>
      <c r="H125" s="231">
        <v>7.6700999999999997</v>
      </c>
      <c r="I125" s="231">
        <v>5.0271999999999997</v>
      </c>
      <c r="J125" s="231">
        <v>7.2137000000000002</v>
      </c>
      <c r="K125" s="231">
        <v>5.2755999999999998</v>
      </c>
      <c r="L125" s="231">
        <v>8.9406999999999996</v>
      </c>
      <c r="M125" s="231">
        <v>7.7354000000000003</v>
      </c>
      <c r="N125" s="231">
        <v>9.2193000000000005</v>
      </c>
      <c r="O125" s="231">
        <v>4.9889000000000001</v>
      </c>
      <c r="P125" s="231">
        <v>0</v>
      </c>
    </row>
    <row r="126" spans="1:16" ht="15">
      <c r="A126" s="247">
        <v>51</v>
      </c>
      <c r="B126" s="231">
        <v>0</v>
      </c>
      <c r="C126" s="231">
        <v>0</v>
      </c>
      <c r="D126" s="231">
        <v>9.6841000000000008</v>
      </c>
      <c r="E126" s="231">
        <v>4.5814000000000004</v>
      </c>
      <c r="F126" s="231">
        <v>6.9298999999999999</v>
      </c>
      <c r="G126" s="231">
        <v>4.5807000000000002</v>
      </c>
      <c r="H126" s="231">
        <v>7.5979000000000001</v>
      </c>
      <c r="I126" s="231">
        <v>5.0044000000000004</v>
      </c>
      <c r="J126" s="231">
        <v>7.1458000000000004</v>
      </c>
      <c r="K126" s="231">
        <v>5.2751999999999999</v>
      </c>
      <c r="L126" s="231">
        <v>8.8115000000000006</v>
      </c>
      <c r="M126" s="231">
        <v>7.7145999999999999</v>
      </c>
      <c r="N126" s="231">
        <v>9.0952000000000002</v>
      </c>
      <c r="O126" s="231">
        <v>4.9722999999999997</v>
      </c>
      <c r="P126" s="231">
        <v>0</v>
      </c>
    </row>
    <row r="127" spans="1:16" ht="15">
      <c r="A127" s="247">
        <v>52</v>
      </c>
      <c r="B127" s="231">
        <v>0</v>
      </c>
      <c r="C127" s="231">
        <v>0</v>
      </c>
      <c r="D127" s="231">
        <v>9.6424000000000003</v>
      </c>
      <c r="E127" s="231">
        <v>4.5616000000000003</v>
      </c>
      <c r="F127" s="231">
        <v>6.7755999999999998</v>
      </c>
      <c r="G127" s="231">
        <v>4.5651000000000002</v>
      </c>
      <c r="H127" s="231">
        <v>7.5256999999999996</v>
      </c>
      <c r="I127" s="231">
        <v>4.9817</v>
      </c>
      <c r="J127" s="231">
        <v>7.0780000000000003</v>
      </c>
      <c r="K127" s="231">
        <v>5.2747999999999999</v>
      </c>
      <c r="L127" s="231">
        <v>8.6822999999999997</v>
      </c>
      <c r="M127" s="231">
        <v>7.6938000000000004</v>
      </c>
      <c r="N127" s="231">
        <v>8.9710999999999999</v>
      </c>
      <c r="O127" s="231">
        <v>4.9557000000000002</v>
      </c>
      <c r="P127" s="231">
        <v>0</v>
      </c>
    </row>
    <row r="128" spans="1:16" ht="15">
      <c r="A128" s="247">
        <v>53</v>
      </c>
      <c r="B128" s="231">
        <v>0</v>
      </c>
      <c r="C128" s="231">
        <v>0</v>
      </c>
      <c r="D128" s="231">
        <v>9.6006999999999998</v>
      </c>
      <c r="E128" s="231">
        <v>4.5418000000000003</v>
      </c>
      <c r="F128" s="231">
        <v>6.6212</v>
      </c>
      <c r="G128" s="231">
        <v>4.5495000000000001</v>
      </c>
      <c r="H128" s="231">
        <v>7.4535999999999998</v>
      </c>
      <c r="I128" s="231">
        <v>4.9588999999999999</v>
      </c>
      <c r="J128" s="231">
        <v>7.0101000000000004</v>
      </c>
      <c r="K128" s="231">
        <v>5.2743000000000002</v>
      </c>
      <c r="L128" s="231">
        <v>8.5531000000000006</v>
      </c>
      <c r="M128" s="231">
        <v>7.673</v>
      </c>
      <c r="N128" s="231">
        <v>8.8470999999999993</v>
      </c>
      <c r="O128" s="231">
        <v>4.9390000000000001</v>
      </c>
      <c r="P128" s="231">
        <v>0</v>
      </c>
    </row>
    <row r="129" spans="1:16" ht="15">
      <c r="A129" s="247">
        <v>54</v>
      </c>
      <c r="B129" s="231">
        <v>0</v>
      </c>
      <c r="C129" s="231">
        <v>0</v>
      </c>
      <c r="D129" s="231">
        <v>9.5589999999999993</v>
      </c>
      <c r="E129" s="231">
        <v>4.5218999999999996</v>
      </c>
      <c r="F129" s="231">
        <v>6.4668999999999999</v>
      </c>
      <c r="G129" s="231">
        <v>4.5339999999999998</v>
      </c>
      <c r="H129" s="231">
        <v>7.3814000000000002</v>
      </c>
      <c r="I129" s="231">
        <v>4.9360999999999997</v>
      </c>
      <c r="J129" s="231">
        <v>6.9421999999999997</v>
      </c>
      <c r="K129" s="231">
        <v>5.2739000000000003</v>
      </c>
      <c r="L129" s="231">
        <v>8.4238999999999997</v>
      </c>
      <c r="M129" s="231">
        <v>7.6521999999999997</v>
      </c>
      <c r="N129" s="231">
        <v>8.7230000000000008</v>
      </c>
      <c r="O129" s="231">
        <v>4.9223999999999997</v>
      </c>
      <c r="P129" s="231">
        <v>0</v>
      </c>
    </row>
    <row r="130" spans="1:16" ht="15">
      <c r="A130" s="247">
        <v>55</v>
      </c>
      <c r="B130" s="231">
        <v>0</v>
      </c>
      <c r="C130" s="231">
        <v>0</v>
      </c>
      <c r="D130" s="231">
        <v>9.4382999999999999</v>
      </c>
      <c r="E130" s="231">
        <v>4.282</v>
      </c>
      <c r="F130" s="231">
        <v>6.3628999999999998</v>
      </c>
      <c r="G130" s="231">
        <v>4.5183999999999997</v>
      </c>
      <c r="H130" s="231">
        <v>7.2077</v>
      </c>
      <c r="I130" s="231">
        <v>4.8917999999999999</v>
      </c>
      <c r="J130" s="231">
        <v>6.8445</v>
      </c>
      <c r="K130" s="231">
        <v>5.1997</v>
      </c>
      <c r="L130" s="231">
        <v>8.4053000000000004</v>
      </c>
      <c r="M130" s="231">
        <v>7.5258000000000003</v>
      </c>
      <c r="N130" s="231">
        <v>8.6319999999999997</v>
      </c>
      <c r="O130" s="231">
        <v>4.9058000000000002</v>
      </c>
      <c r="P130" s="231">
        <v>0</v>
      </c>
    </row>
    <row r="131" spans="1:16" ht="15">
      <c r="A131" s="247">
        <v>56</v>
      </c>
      <c r="B131" s="231">
        <v>0</v>
      </c>
      <c r="C131" s="231">
        <v>0</v>
      </c>
      <c r="D131" s="231">
        <v>9.3176000000000005</v>
      </c>
      <c r="E131" s="231">
        <v>4.0420999999999996</v>
      </c>
      <c r="F131" s="231">
        <v>6.2587999999999999</v>
      </c>
      <c r="G131" s="231">
        <v>4.5029000000000003</v>
      </c>
      <c r="H131" s="231">
        <v>7.0339999999999998</v>
      </c>
      <c r="I131" s="231">
        <v>4.8475000000000001</v>
      </c>
      <c r="J131" s="231">
        <v>6.7468000000000004</v>
      </c>
      <c r="K131" s="231">
        <v>5.1254999999999997</v>
      </c>
      <c r="L131" s="231">
        <v>8.3866999999999994</v>
      </c>
      <c r="M131" s="231">
        <v>7.3994999999999997</v>
      </c>
      <c r="N131" s="231">
        <v>8.5410000000000004</v>
      </c>
      <c r="O131" s="231">
        <v>4.8891</v>
      </c>
      <c r="P131" s="231">
        <v>0</v>
      </c>
    </row>
    <row r="132" spans="1:16" ht="15">
      <c r="A132" s="247">
        <v>57</v>
      </c>
      <c r="B132" s="231">
        <v>0</v>
      </c>
      <c r="C132" s="231">
        <v>0</v>
      </c>
      <c r="D132" s="231">
        <v>9.1969999999999992</v>
      </c>
      <c r="E132" s="231">
        <v>3.8020999999999998</v>
      </c>
      <c r="F132" s="231">
        <v>6.1547999999999998</v>
      </c>
      <c r="G132" s="231">
        <v>4.4873000000000003</v>
      </c>
      <c r="H132" s="231">
        <v>6.8602999999999996</v>
      </c>
      <c r="I132" s="231">
        <v>4.8033000000000001</v>
      </c>
      <c r="J132" s="231">
        <v>6.6490999999999998</v>
      </c>
      <c r="K132" s="231">
        <v>5.0513000000000003</v>
      </c>
      <c r="L132" s="231">
        <v>8.3681000000000001</v>
      </c>
      <c r="M132" s="231">
        <v>7.2732000000000001</v>
      </c>
      <c r="N132" s="231">
        <v>8.4499999999999993</v>
      </c>
      <c r="O132" s="231">
        <v>4.8724999999999996</v>
      </c>
      <c r="P132" s="231">
        <v>0</v>
      </c>
    </row>
    <row r="133" spans="1:16" ht="15">
      <c r="A133" s="247">
        <v>58</v>
      </c>
      <c r="B133" s="231">
        <v>0</v>
      </c>
      <c r="C133" s="231">
        <v>0</v>
      </c>
      <c r="D133" s="231">
        <v>9.0762999999999998</v>
      </c>
      <c r="E133" s="231">
        <v>3.5621999999999998</v>
      </c>
      <c r="F133" s="231">
        <v>6.0507999999999997</v>
      </c>
      <c r="G133" s="231">
        <v>4.4718</v>
      </c>
      <c r="H133" s="231">
        <v>6.6866000000000003</v>
      </c>
      <c r="I133" s="231">
        <v>4.7590000000000003</v>
      </c>
      <c r="J133" s="231">
        <v>6.5514000000000001</v>
      </c>
      <c r="K133" s="231">
        <v>4.9771000000000001</v>
      </c>
      <c r="L133" s="231">
        <v>8.3493999999999993</v>
      </c>
      <c r="M133" s="231">
        <v>7.1468999999999996</v>
      </c>
      <c r="N133" s="231">
        <v>8.3590999999999998</v>
      </c>
      <c r="O133" s="231">
        <v>4.8559000000000001</v>
      </c>
      <c r="P133" s="231">
        <v>0</v>
      </c>
    </row>
    <row r="134" spans="1:16" ht="15">
      <c r="A134" s="247">
        <v>59</v>
      </c>
      <c r="B134" s="231">
        <v>0</v>
      </c>
      <c r="C134" s="231">
        <v>0</v>
      </c>
      <c r="D134" s="231">
        <v>8.9556000000000004</v>
      </c>
      <c r="E134" s="231">
        <v>3.3222999999999998</v>
      </c>
      <c r="F134" s="231">
        <v>5.9466999999999999</v>
      </c>
      <c r="G134" s="231">
        <v>4.4561999999999999</v>
      </c>
      <c r="H134" s="231">
        <v>6.5129000000000001</v>
      </c>
      <c r="I134" s="231">
        <v>4.7146999999999997</v>
      </c>
      <c r="J134" s="231">
        <v>6.4537000000000004</v>
      </c>
      <c r="K134" s="231">
        <v>4.9028999999999998</v>
      </c>
      <c r="L134" s="231">
        <v>8.3308</v>
      </c>
      <c r="M134" s="231">
        <v>7.0206</v>
      </c>
      <c r="N134" s="231">
        <v>8.2681000000000004</v>
      </c>
      <c r="O134" s="231">
        <v>4.8391999999999999</v>
      </c>
      <c r="P134" s="231">
        <v>0</v>
      </c>
    </row>
    <row r="135" spans="1:16" ht="15">
      <c r="A135" s="247">
        <v>60</v>
      </c>
      <c r="B135" s="231">
        <v>0</v>
      </c>
      <c r="C135" s="231">
        <v>0</v>
      </c>
      <c r="D135" s="231">
        <v>8.8348999999999993</v>
      </c>
      <c r="E135" s="231">
        <v>3.0823</v>
      </c>
      <c r="F135" s="231">
        <v>5.8426999999999998</v>
      </c>
      <c r="G135" s="231">
        <v>4.4406999999999996</v>
      </c>
      <c r="H135" s="231">
        <v>6.3392999999999997</v>
      </c>
      <c r="I135" s="231">
        <v>4.6703999999999999</v>
      </c>
      <c r="J135" s="231">
        <v>6.3560999999999996</v>
      </c>
      <c r="K135" s="231">
        <v>4.8287000000000004</v>
      </c>
      <c r="L135" s="231">
        <v>8.3122000000000007</v>
      </c>
      <c r="M135" s="231">
        <v>6.8941999999999997</v>
      </c>
      <c r="N135" s="231">
        <v>8.1770999999999994</v>
      </c>
      <c r="O135" s="231">
        <v>4.8226000000000004</v>
      </c>
      <c r="P135" s="231">
        <v>0</v>
      </c>
    </row>
    <row r="136" spans="1:16">
      <c r="A136" s="264"/>
    </row>
    <row r="137" spans="1:16">
      <c r="A137" s="73" t="e">
        <v>#N/A</v>
      </c>
    </row>
    <row r="138" spans="1:16" s="263"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44.403300000000002</v>
      </c>
      <c r="E142" s="231">
        <v>8.5135000000000005</v>
      </c>
      <c r="F142" s="231">
        <v>32.6738</v>
      </c>
      <c r="G142" s="231">
        <v>10.5968</v>
      </c>
      <c r="H142" s="231">
        <v>41.527500000000003</v>
      </c>
      <c r="I142" s="231">
        <v>11.376899999999999</v>
      </c>
      <c r="J142" s="231">
        <v>27.1768</v>
      </c>
      <c r="K142" s="231">
        <v>8.8880999999999997</v>
      </c>
      <c r="L142" s="231">
        <v>19.037700000000001</v>
      </c>
      <c r="M142" s="231">
        <v>14.4788</v>
      </c>
      <c r="N142" s="231">
        <v>0</v>
      </c>
      <c r="O142" s="231">
        <v>0</v>
      </c>
      <c r="P142" s="231">
        <v>0</v>
      </c>
    </row>
    <row r="143" spans="1:16" ht="15">
      <c r="A143" s="247">
        <v>1</v>
      </c>
      <c r="B143" s="231">
        <v>0</v>
      </c>
      <c r="C143" s="231">
        <v>0</v>
      </c>
      <c r="D143" s="231">
        <v>39.4696</v>
      </c>
      <c r="E143" s="231">
        <v>7.5675999999999997</v>
      </c>
      <c r="F143" s="231">
        <v>29.043399999999998</v>
      </c>
      <c r="G143" s="231">
        <v>9.4193999999999996</v>
      </c>
      <c r="H143" s="231">
        <v>36.9133</v>
      </c>
      <c r="I143" s="231">
        <v>10.1128</v>
      </c>
      <c r="J143" s="231">
        <v>24.1572</v>
      </c>
      <c r="K143" s="231">
        <v>7.9005000000000001</v>
      </c>
      <c r="L143" s="231">
        <v>16.9224</v>
      </c>
      <c r="M143" s="231">
        <v>12.87</v>
      </c>
      <c r="N143" s="231">
        <v>0</v>
      </c>
      <c r="O143" s="231">
        <v>0</v>
      </c>
      <c r="P143" s="231">
        <v>0</v>
      </c>
    </row>
    <row r="144" spans="1:16" ht="15">
      <c r="A144" s="247">
        <v>2</v>
      </c>
      <c r="B144" s="231">
        <v>0</v>
      </c>
      <c r="C144" s="231">
        <v>0</v>
      </c>
      <c r="D144" s="231">
        <v>34.535899999999998</v>
      </c>
      <c r="E144" s="231">
        <v>6.6215999999999999</v>
      </c>
      <c r="F144" s="231">
        <v>25.4129</v>
      </c>
      <c r="G144" s="231">
        <v>8.2418999999999993</v>
      </c>
      <c r="H144" s="231">
        <v>32.299100000000003</v>
      </c>
      <c r="I144" s="231">
        <v>8.8486999999999991</v>
      </c>
      <c r="J144" s="231">
        <v>21.137499999999999</v>
      </c>
      <c r="K144" s="231">
        <v>6.9128999999999996</v>
      </c>
      <c r="L144" s="231">
        <v>14.8071</v>
      </c>
      <c r="M144" s="231">
        <v>11.2613</v>
      </c>
      <c r="N144" s="231">
        <v>0</v>
      </c>
      <c r="O144" s="231">
        <v>0</v>
      </c>
      <c r="P144" s="231">
        <v>0</v>
      </c>
    </row>
    <row r="145" spans="1:16" ht="15">
      <c r="A145" s="247">
        <v>3</v>
      </c>
      <c r="B145" s="231">
        <v>0</v>
      </c>
      <c r="C145" s="231">
        <v>0</v>
      </c>
      <c r="D145" s="231">
        <v>29.6022</v>
      </c>
      <c r="E145" s="231">
        <v>5.6757</v>
      </c>
      <c r="F145" s="231">
        <v>21.782499999999999</v>
      </c>
      <c r="G145" s="231">
        <v>7.0644999999999998</v>
      </c>
      <c r="H145" s="231">
        <v>27.684999999999999</v>
      </c>
      <c r="I145" s="231">
        <v>7.5846</v>
      </c>
      <c r="J145" s="231">
        <v>18.117899999999999</v>
      </c>
      <c r="K145" s="231">
        <v>5.9253999999999998</v>
      </c>
      <c r="L145" s="231">
        <v>12.691800000000001</v>
      </c>
      <c r="M145" s="231">
        <v>9.6524999999999999</v>
      </c>
      <c r="N145" s="231">
        <v>0</v>
      </c>
      <c r="O145" s="231">
        <v>0</v>
      </c>
      <c r="P145" s="231">
        <v>0</v>
      </c>
    </row>
    <row r="146" spans="1:16" ht="15">
      <c r="A146" s="247">
        <v>4</v>
      </c>
      <c r="B146" s="231">
        <v>0</v>
      </c>
      <c r="C146" s="231">
        <v>0</v>
      </c>
      <c r="D146" s="231">
        <v>24.668500000000002</v>
      </c>
      <c r="E146" s="231">
        <v>4.7297000000000002</v>
      </c>
      <c r="F146" s="231">
        <v>18.152100000000001</v>
      </c>
      <c r="G146" s="231">
        <v>5.8871000000000002</v>
      </c>
      <c r="H146" s="231">
        <v>23.070799999999998</v>
      </c>
      <c r="I146" s="231">
        <v>6.3205</v>
      </c>
      <c r="J146" s="231">
        <v>15.0982</v>
      </c>
      <c r="K146" s="231">
        <v>4.9378000000000002</v>
      </c>
      <c r="L146" s="231">
        <v>10.576499999999999</v>
      </c>
      <c r="M146" s="231">
        <v>8.0437999999999992</v>
      </c>
      <c r="N146" s="231">
        <v>0</v>
      </c>
      <c r="O146" s="231">
        <v>0</v>
      </c>
      <c r="P146" s="231">
        <v>0</v>
      </c>
    </row>
    <row r="147" spans="1:16" ht="15">
      <c r="A147" s="247">
        <v>5</v>
      </c>
      <c r="B147" s="231">
        <v>0</v>
      </c>
      <c r="C147" s="231">
        <v>0</v>
      </c>
      <c r="D147" s="231">
        <v>19.7348</v>
      </c>
      <c r="E147" s="231">
        <v>3.7837999999999998</v>
      </c>
      <c r="F147" s="231">
        <v>14.521699999999999</v>
      </c>
      <c r="G147" s="231">
        <v>4.7096999999999998</v>
      </c>
      <c r="H147" s="231">
        <v>18.456600000000002</v>
      </c>
      <c r="I147" s="231">
        <v>5.0564</v>
      </c>
      <c r="J147" s="231">
        <v>12.0786</v>
      </c>
      <c r="K147" s="231">
        <v>3.9502999999999999</v>
      </c>
      <c r="L147" s="231">
        <v>8.4611999999999998</v>
      </c>
      <c r="M147" s="231">
        <v>6.4349999999999996</v>
      </c>
      <c r="N147" s="231">
        <v>0</v>
      </c>
      <c r="O147" s="231">
        <v>0</v>
      </c>
      <c r="P147" s="231">
        <v>0</v>
      </c>
    </row>
    <row r="148" spans="1:16" ht="15">
      <c r="A148" s="247">
        <v>6</v>
      </c>
      <c r="B148" s="231">
        <v>0</v>
      </c>
      <c r="C148" s="231">
        <v>0</v>
      </c>
      <c r="D148" s="231">
        <v>14.8011</v>
      </c>
      <c r="E148" s="231">
        <v>2.8378000000000001</v>
      </c>
      <c r="F148" s="231">
        <v>10.891299999999999</v>
      </c>
      <c r="G148" s="231">
        <v>3.5323000000000002</v>
      </c>
      <c r="H148" s="231">
        <v>13.842499999999999</v>
      </c>
      <c r="I148" s="231">
        <v>3.7923</v>
      </c>
      <c r="J148" s="231">
        <v>9.0588999999999995</v>
      </c>
      <c r="K148" s="231">
        <v>2.9626999999999999</v>
      </c>
      <c r="L148" s="231">
        <v>6.3459000000000003</v>
      </c>
      <c r="M148" s="231">
        <v>4.8262999999999998</v>
      </c>
      <c r="N148" s="231">
        <v>0</v>
      </c>
      <c r="O148" s="231">
        <v>0</v>
      </c>
      <c r="P148" s="231">
        <v>0</v>
      </c>
    </row>
    <row r="149" spans="1:16" ht="15">
      <c r="A149" s="247">
        <v>7</v>
      </c>
      <c r="B149" s="231">
        <v>0</v>
      </c>
      <c r="C149" s="231">
        <v>0</v>
      </c>
      <c r="D149" s="231">
        <v>14.1655</v>
      </c>
      <c r="E149" s="231">
        <v>2.7703000000000002</v>
      </c>
      <c r="F149" s="231">
        <v>10.475899999999999</v>
      </c>
      <c r="G149" s="231">
        <v>3.4481999999999999</v>
      </c>
      <c r="H149" s="231">
        <v>13.1713</v>
      </c>
      <c r="I149" s="231">
        <v>3.702</v>
      </c>
      <c r="J149" s="231">
        <v>9.1068999999999996</v>
      </c>
      <c r="K149" s="231">
        <v>2.8921999999999999</v>
      </c>
      <c r="L149" s="231">
        <v>6.3376000000000001</v>
      </c>
      <c r="M149" s="231">
        <v>4.7112999999999996</v>
      </c>
      <c r="N149" s="231">
        <v>0</v>
      </c>
      <c r="O149" s="231">
        <v>0</v>
      </c>
      <c r="P149" s="231">
        <v>0</v>
      </c>
    </row>
    <row r="150" spans="1:16" ht="15">
      <c r="A150" s="247">
        <v>8</v>
      </c>
      <c r="B150" s="231">
        <v>0</v>
      </c>
      <c r="C150" s="231">
        <v>0</v>
      </c>
      <c r="D150" s="231">
        <v>13.53</v>
      </c>
      <c r="E150" s="231">
        <v>2.7027000000000001</v>
      </c>
      <c r="F150" s="231">
        <v>10.060499999999999</v>
      </c>
      <c r="G150" s="231">
        <v>3.3641000000000001</v>
      </c>
      <c r="H150" s="231">
        <v>12.5001</v>
      </c>
      <c r="I150" s="231">
        <v>3.6116999999999999</v>
      </c>
      <c r="J150" s="231">
        <v>9.1547999999999998</v>
      </c>
      <c r="K150" s="231">
        <v>2.8216000000000001</v>
      </c>
      <c r="L150" s="231">
        <v>6.3293999999999997</v>
      </c>
      <c r="M150" s="231">
        <v>4.5964</v>
      </c>
      <c r="N150" s="231">
        <v>0</v>
      </c>
      <c r="O150" s="231">
        <v>0</v>
      </c>
      <c r="P150" s="231">
        <v>0</v>
      </c>
    </row>
    <row r="151" spans="1:16" ht="15">
      <c r="A151" s="247">
        <v>9</v>
      </c>
      <c r="B151" s="231">
        <v>0</v>
      </c>
      <c r="C151" s="231">
        <v>0</v>
      </c>
      <c r="D151" s="231">
        <v>12.894399999999999</v>
      </c>
      <c r="E151" s="231">
        <v>2.6351</v>
      </c>
      <c r="F151" s="231">
        <v>9.6452000000000009</v>
      </c>
      <c r="G151" s="231">
        <v>3.28</v>
      </c>
      <c r="H151" s="231">
        <v>11.828900000000001</v>
      </c>
      <c r="I151" s="231">
        <v>3.5213999999999999</v>
      </c>
      <c r="J151" s="231">
        <v>9.2027999999999999</v>
      </c>
      <c r="K151" s="231">
        <v>2.7511000000000001</v>
      </c>
      <c r="L151" s="231">
        <v>6.3211000000000004</v>
      </c>
      <c r="M151" s="231">
        <v>4.4814999999999996</v>
      </c>
      <c r="N151" s="231">
        <v>0</v>
      </c>
      <c r="O151" s="231">
        <v>0</v>
      </c>
      <c r="P151" s="231">
        <v>0</v>
      </c>
    </row>
    <row r="152" spans="1:16" ht="15">
      <c r="A152" s="247">
        <v>10</v>
      </c>
      <c r="B152" s="231">
        <v>0</v>
      </c>
      <c r="C152" s="231">
        <v>0</v>
      </c>
      <c r="D152" s="231">
        <v>12.258800000000001</v>
      </c>
      <c r="E152" s="231">
        <v>2.5676000000000001</v>
      </c>
      <c r="F152" s="231">
        <v>9.2297999999999991</v>
      </c>
      <c r="G152" s="231">
        <v>3.1959</v>
      </c>
      <c r="H152" s="231">
        <v>11.1578</v>
      </c>
      <c r="I152" s="231">
        <v>3.4310999999999998</v>
      </c>
      <c r="J152" s="231">
        <v>9.2507000000000001</v>
      </c>
      <c r="K152" s="231">
        <v>2.6804999999999999</v>
      </c>
      <c r="L152" s="231">
        <v>6.3128000000000002</v>
      </c>
      <c r="M152" s="231">
        <v>4.3666</v>
      </c>
      <c r="N152" s="231">
        <v>0</v>
      </c>
      <c r="O152" s="231">
        <v>0</v>
      </c>
      <c r="P152" s="231">
        <v>0</v>
      </c>
    </row>
    <row r="153" spans="1:16" ht="15">
      <c r="A153" s="247">
        <v>11</v>
      </c>
      <c r="B153" s="231">
        <v>0</v>
      </c>
      <c r="C153" s="231">
        <v>0</v>
      </c>
      <c r="D153" s="231">
        <v>11.623200000000001</v>
      </c>
      <c r="E153" s="231">
        <v>2.5</v>
      </c>
      <c r="F153" s="231">
        <v>8.8143999999999991</v>
      </c>
      <c r="G153" s="231">
        <v>3.1118000000000001</v>
      </c>
      <c r="H153" s="231">
        <v>10.486599999999999</v>
      </c>
      <c r="I153" s="231">
        <v>3.3408000000000002</v>
      </c>
      <c r="J153" s="231">
        <v>9.2987000000000002</v>
      </c>
      <c r="K153" s="231">
        <v>2.61</v>
      </c>
      <c r="L153" s="231">
        <v>6.3045999999999998</v>
      </c>
      <c r="M153" s="231">
        <v>4.2516999999999996</v>
      </c>
      <c r="N153" s="231">
        <v>0</v>
      </c>
      <c r="O153" s="231">
        <v>0</v>
      </c>
      <c r="P153" s="231">
        <v>0</v>
      </c>
    </row>
    <row r="154" spans="1:16" ht="15">
      <c r="A154" s="247">
        <v>12</v>
      </c>
      <c r="B154" s="231">
        <v>0</v>
      </c>
      <c r="C154" s="231">
        <v>0</v>
      </c>
      <c r="D154" s="231">
        <v>10.9877</v>
      </c>
      <c r="E154" s="231">
        <v>2.4323999999999999</v>
      </c>
      <c r="F154" s="231">
        <v>8.3989999999999991</v>
      </c>
      <c r="G154" s="231">
        <v>3.0276000000000001</v>
      </c>
      <c r="H154" s="231">
        <v>9.8154000000000003</v>
      </c>
      <c r="I154" s="231">
        <v>3.2505000000000002</v>
      </c>
      <c r="J154" s="231">
        <v>9.3467000000000002</v>
      </c>
      <c r="K154" s="231">
        <v>2.5394999999999999</v>
      </c>
      <c r="L154" s="231">
        <v>6.2962999999999996</v>
      </c>
      <c r="M154" s="231">
        <v>4.1368</v>
      </c>
      <c r="N154" s="231">
        <v>0</v>
      </c>
      <c r="O154" s="231">
        <v>0</v>
      </c>
      <c r="P154" s="231">
        <v>0</v>
      </c>
    </row>
    <row r="155" spans="1:16" ht="15">
      <c r="A155" s="247">
        <v>13</v>
      </c>
      <c r="B155" s="231">
        <v>0</v>
      </c>
      <c r="C155" s="231">
        <v>0</v>
      </c>
      <c r="D155" s="231">
        <v>10.3521</v>
      </c>
      <c r="E155" s="231">
        <v>2.3649</v>
      </c>
      <c r="F155" s="231">
        <v>7.9836999999999998</v>
      </c>
      <c r="G155" s="231">
        <v>2.9434999999999998</v>
      </c>
      <c r="H155" s="231">
        <v>9.1441999999999997</v>
      </c>
      <c r="I155" s="231">
        <v>3.1602000000000001</v>
      </c>
      <c r="J155" s="231">
        <v>9.3946000000000005</v>
      </c>
      <c r="K155" s="231">
        <v>2.4689000000000001</v>
      </c>
      <c r="L155" s="231">
        <v>6.2880000000000003</v>
      </c>
      <c r="M155" s="231">
        <v>4.0218999999999996</v>
      </c>
      <c r="N155" s="231">
        <v>0</v>
      </c>
      <c r="O155" s="231">
        <v>0</v>
      </c>
      <c r="P155" s="231">
        <v>0</v>
      </c>
    </row>
    <row r="156" spans="1:16" ht="15">
      <c r="A156" s="247">
        <v>14</v>
      </c>
      <c r="B156" s="231">
        <v>0</v>
      </c>
      <c r="C156" s="231">
        <v>0</v>
      </c>
      <c r="D156" s="231">
        <v>9.7164999999999999</v>
      </c>
      <c r="E156" s="231">
        <v>2.2972999999999999</v>
      </c>
      <c r="F156" s="231">
        <v>7.5682999999999998</v>
      </c>
      <c r="G156" s="231">
        <v>2.8593999999999999</v>
      </c>
      <c r="H156" s="231">
        <v>8.4730000000000008</v>
      </c>
      <c r="I156" s="231">
        <v>3.07</v>
      </c>
      <c r="J156" s="231">
        <v>9.4426000000000005</v>
      </c>
      <c r="K156" s="231">
        <v>2.3984000000000001</v>
      </c>
      <c r="L156" s="231">
        <v>6.2797000000000001</v>
      </c>
      <c r="M156" s="231">
        <v>3.907</v>
      </c>
      <c r="N156" s="231">
        <v>0</v>
      </c>
      <c r="O156" s="231">
        <v>0</v>
      </c>
      <c r="P156" s="231">
        <v>0</v>
      </c>
    </row>
    <row r="157" spans="1:16" ht="15">
      <c r="A157" s="247">
        <v>15</v>
      </c>
      <c r="B157" s="231">
        <v>0</v>
      </c>
      <c r="C157" s="231">
        <v>0</v>
      </c>
      <c r="D157" s="231">
        <v>9.0809999999999995</v>
      </c>
      <c r="E157" s="231">
        <v>2.2296999999999998</v>
      </c>
      <c r="F157" s="231">
        <v>7.1528999999999998</v>
      </c>
      <c r="G157" s="231">
        <v>2.7753000000000001</v>
      </c>
      <c r="H157" s="231">
        <v>7.8018999999999998</v>
      </c>
      <c r="I157" s="231">
        <v>2.9796999999999998</v>
      </c>
      <c r="J157" s="231">
        <v>9.4905000000000008</v>
      </c>
      <c r="K157" s="231">
        <v>2.3277999999999999</v>
      </c>
      <c r="L157" s="231">
        <v>6.2714999999999996</v>
      </c>
      <c r="M157" s="231">
        <v>3.7921</v>
      </c>
      <c r="N157" s="231">
        <v>0</v>
      </c>
      <c r="O157" s="231">
        <v>0</v>
      </c>
      <c r="P157" s="231">
        <v>0</v>
      </c>
    </row>
    <row r="158" spans="1:16" ht="15">
      <c r="A158" s="247">
        <v>16</v>
      </c>
      <c r="B158" s="231">
        <v>0</v>
      </c>
      <c r="C158" s="231">
        <v>0</v>
      </c>
      <c r="D158" s="231">
        <v>8.4453999999999994</v>
      </c>
      <c r="E158" s="231">
        <v>2.1621999999999999</v>
      </c>
      <c r="F158" s="231">
        <v>6.7375999999999996</v>
      </c>
      <c r="G158" s="231">
        <v>2.6911999999999998</v>
      </c>
      <c r="H158" s="231">
        <v>7.1307</v>
      </c>
      <c r="I158" s="231">
        <v>2.8894000000000002</v>
      </c>
      <c r="J158" s="231">
        <v>9.5385000000000009</v>
      </c>
      <c r="K158" s="231">
        <v>2.2572999999999999</v>
      </c>
      <c r="L158" s="231">
        <v>6.2632000000000003</v>
      </c>
      <c r="M158" s="231">
        <v>3.6770999999999998</v>
      </c>
      <c r="N158" s="231">
        <v>0</v>
      </c>
      <c r="O158" s="231">
        <v>0</v>
      </c>
      <c r="P158" s="231">
        <v>0</v>
      </c>
    </row>
    <row r="159" spans="1:16" ht="15">
      <c r="A159" s="247">
        <v>17</v>
      </c>
      <c r="B159" s="231">
        <v>0</v>
      </c>
      <c r="C159" s="231">
        <v>0</v>
      </c>
      <c r="D159" s="231">
        <v>7.8098000000000001</v>
      </c>
      <c r="E159" s="231">
        <v>2.0945999999999998</v>
      </c>
      <c r="F159" s="231">
        <v>6.3221999999999996</v>
      </c>
      <c r="G159" s="231">
        <v>2.6071</v>
      </c>
      <c r="H159" s="231">
        <v>6.4595000000000002</v>
      </c>
      <c r="I159" s="231">
        <v>2.7991000000000001</v>
      </c>
      <c r="J159" s="231">
        <v>9.5863999999999994</v>
      </c>
      <c r="K159" s="231">
        <v>2.1867000000000001</v>
      </c>
      <c r="L159" s="231">
        <v>6.2549000000000001</v>
      </c>
      <c r="M159" s="231">
        <v>3.5621999999999998</v>
      </c>
      <c r="N159" s="231">
        <v>0</v>
      </c>
      <c r="O159" s="231">
        <v>0</v>
      </c>
      <c r="P159" s="231">
        <v>0</v>
      </c>
    </row>
    <row r="160" spans="1:16" ht="15">
      <c r="A160" s="247">
        <v>18</v>
      </c>
      <c r="B160" s="231">
        <v>0</v>
      </c>
      <c r="C160" s="231">
        <v>0</v>
      </c>
      <c r="D160" s="231">
        <v>7.1741999999999999</v>
      </c>
      <c r="E160" s="231">
        <v>2.0270000000000001</v>
      </c>
      <c r="F160" s="231">
        <v>5.9067999999999996</v>
      </c>
      <c r="G160" s="231">
        <v>2.5230000000000001</v>
      </c>
      <c r="H160" s="231">
        <v>5.7882999999999996</v>
      </c>
      <c r="I160" s="231">
        <v>2.7088000000000001</v>
      </c>
      <c r="J160" s="231">
        <v>9.6343999999999994</v>
      </c>
      <c r="K160" s="231">
        <v>2.1162000000000001</v>
      </c>
      <c r="L160" s="231">
        <v>6.2466999999999997</v>
      </c>
      <c r="M160" s="231">
        <v>3.4472999999999998</v>
      </c>
      <c r="N160" s="231">
        <v>8.5073000000000008</v>
      </c>
      <c r="O160" s="231">
        <v>3.8715999999999999</v>
      </c>
      <c r="P160" s="231">
        <v>0</v>
      </c>
    </row>
    <row r="161" spans="1:16" ht="15">
      <c r="A161" s="247">
        <v>19</v>
      </c>
      <c r="B161" s="231">
        <v>0</v>
      </c>
      <c r="C161" s="231">
        <v>0</v>
      </c>
      <c r="D161" s="231">
        <v>6.9069000000000003</v>
      </c>
      <c r="E161" s="231">
        <v>2.0228000000000002</v>
      </c>
      <c r="F161" s="231">
        <v>5.8834</v>
      </c>
      <c r="G161" s="231">
        <v>2.5165999999999999</v>
      </c>
      <c r="H161" s="231">
        <v>5.7306999999999997</v>
      </c>
      <c r="I161" s="231">
        <v>2.6793</v>
      </c>
      <c r="J161" s="231">
        <v>9.3082999999999991</v>
      </c>
      <c r="K161" s="231">
        <v>2.1145</v>
      </c>
      <c r="L161" s="231">
        <v>6.0758999999999999</v>
      </c>
      <c r="M161" s="231">
        <v>3.4072</v>
      </c>
      <c r="N161" s="231">
        <v>8.3047000000000004</v>
      </c>
      <c r="O161" s="231">
        <v>3.7793999999999999</v>
      </c>
      <c r="P161" s="231">
        <v>0</v>
      </c>
    </row>
    <row r="162" spans="1:16" ht="15">
      <c r="A162" s="247">
        <v>20</v>
      </c>
      <c r="B162" s="231">
        <v>0</v>
      </c>
      <c r="C162" s="231">
        <v>0</v>
      </c>
      <c r="D162" s="231">
        <v>6.6395</v>
      </c>
      <c r="E162" s="231">
        <v>2.0186000000000002</v>
      </c>
      <c r="F162" s="231">
        <v>5.86</v>
      </c>
      <c r="G162" s="231">
        <v>2.5103</v>
      </c>
      <c r="H162" s="231">
        <v>5.673</v>
      </c>
      <c r="I162" s="231">
        <v>2.6499000000000001</v>
      </c>
      <c r="J162" s="231">
        <v>8.9822000000000006</v>
      </c>
      <c r="K162" s="231">
        <v>2.1126999999999998</v>
      </c>
      <c r="L162" s="231">
        <v>5.9051</v>
      </c>
      <c r="M162" s="231">
        <v>3.367</v>
      </c>
      <c r="N162" s="231">
        <v>8.1021999999999998</v>
      </c>
      <c r="O162" s="231">
        <v>3.6871999999999998</v>
      </c>
      <c r="P162" s="231">
        <v>0</v>
      </c>
    </row>
    <row r="163" spans="1:16" ht="15">
      <c r="A163" s="247">
        <v>21</v>
      </c>
      <c r="B163" s="231">
        <v>0</v>
      </c>
      <c r="C163" s="231">
        <v>0</v>
      </c>
      <c r="D163" s="231">
        <v>6.3722000000000003</v>
      </c>
      <c r="E163" s="231">
        <v>2.0144000000000002</v>
      </c>
      <c r="F163" s="231">
        <v>5.8365</v>
      </c>
      <c r="G163" s="231">
        <v>2.5038999999999998</v>
      </c>
      <c r="H163" s="231">
        <v>5.6154000000000002</v>
      </c>
      <c r="I163" s="231">
        <v>2.6204000000000001</v>
      </c>
      <c r="J163" s="231">
        <v>8.6561000000000003</v>
      </c>
      <c r="K163" s="231">
        <v>2.1110000000000002</v>
      </c>
      <c r="L163" s="231">
        <v>5.7343000000000002</v>
      </c>
      <c r="M163" s="231">
        <v>3.3268</v>
      </c>
      <c r="N163" s="231">
        <v>7.8996000000000004</v>
      </c>
      <c r="O163" s="231">
        <v>3.5950000000000002</v>
      </c>
      <c r="P163" s="231">
        <v>0</v>
      </c>
    </row>
    <row r="164" spans="1:16" ht="15">
      <c r="A164" s="247">
        <v>22</v>
      </c>
      <c r="B164" s="231">
        <v>0</v>
      </c>
      <c r="C164" s="231">
        <v>0</v>
      </c>
      <c r="D164" s="231">
        <v>6.1048</v>
      </c>
      <c r="E164" s="231">
        <v>2.0102000000000002</v>
      </c>
      <c r="F164" s="231">
        <v>5.8131000000000004</v>
      </c>
      <c r="G164" s="231">
        <v>2.4975000000000001</v>
      </c>
      <c r="H164" s="231">
        <v>5.5576999999999996</v>
      </c>
      <c r="I164" s="231">
        <v>2.5910000000000002</v>
      </c>
      <c r="J164" s="231">
        <v>8.33</v>
      </c>
      <c r="K164" s="231">
        <v>2.1092</v>
      </c>
      <c r="L164" s="231">
        <v>5.5636000000000001</v>
      </c>
      <c r="M164" s="231">
        <v>3.2867000000000002</v>
      </c>
      <c r="N164" s="231">
        <v>7.6970999999999998</v>
      </c>
      <c r="O164" s="231">
        <v>3.5028000000000001</v>
      </c>
      <c r="P164" s="231">
        <v>0</v>
      </c>
    </row>
    <row r="165" spans="1:16" ht="15">
      <c r="A165" s="247">
        <v>23</v>
      </c>
      <c r="B165" s="231">
        <v>0</v>
      </c>
      <c r="C165" s="231">
        <v>0</v>
      </c>
      <c r="D165" s="231">
        <v>5.8375000000000004</v>
      </c>
      <c r="E165" s="231">
        <v>2.0059999999999998</v>
      </c>
      <c r="F165" s="231">
        <v>5.7896000000000001</v>
      </c>
      <c r="G165" s="231">
        <v>2.4910999999999999</v>
      </c>
      <c r="H165" s="231">
        <v>5.5000999999999998</v>
      </c>
      <c r="I165" s="231">
        <v>2.5615000000000001</v>
      </c>
      <c r="J165" s="231">
        <v>8.0038999999999998</v>
      </c>
      <c r="K165" s="231">
        <v>2.1074999999999999</v>
      </c>
      <c r="L165" s="231">
        <v>5.3928000000000003</v>
      </c>
      <c r="M165" s="231">
        <v>3.2465000000000002</v>
      </c>
      <c r="N165" s="231">
        <v>7.4945000000000004</v>
      </c>
      <c r="O165" s="231">
        <v>3.4106999999999998</v>
      </c>
      <c r="P165" s="231">
        <v>0</v>
      </c>
    </row>
    <row r="166" spans="1:16" ht="15">
      <c r="A166" s="247">
        <v>24</v>
      </c>
      <c r="B166" s="231">
        <v>0</v>
      </c>
      <c r="C166" s="231">
        <v>0</v>
      </c>
      <c r="D166" s="231">
        <v>5.5701000000000001</v>
      </c>
      <c r="E166" s="231">
        <v>2.0017</v>
      </c>
      <c r="F166" s="231">
        <v>5.7662000000000004</v>
      </c>
      <c r="G166" s="231">
        <v>2.4847000000000001</v>
      </c>
      <c r="H166" s="231">
        <v>5.4424000000000001</v>
      </c>
      <c r="I166" s="231">
        <v>2.5320999999999998</v>
      </c>
      <c r="J166" s="231">
        <v>7.6778000000000004</v>
      </c>
      <c r="K166" s="231">
        <v>2.1057000000000001</v>
      </c>
      <c r="L166" s="231">
        <v>5.2220000000000004</v>
      </c>
      <c r="M166" s="231">
        <v>3.2063999999999999</v>
      </c>
      <c r="N166" s="231">
        <v>7.2919999999999998</v>
      </c>
      <c r="O166" s="231">
        <v>3.3184999999999998</v>
      </c>
      <c r="P166" s="231">
        <v>0</v>
      </c>
    </row>
    <row r="167" spans="1:16" ht="15">
      <c r="A167" s="247">
        <v>25</v>
      </c>
      <c r="B167" s="231">
        <v>0</v>
      </c>
      <c r="C167" s="231">
        <v>0</v>
      </c>
      <c r="D167" s="231">
        <v>5.3028000000000004</v>
      </c>
      <c r="E167" s="231">
        <v>1.9975000000000001</v>
      </c>
      <c r="F167" s="231">
        <v>5.7427999999999999</v>
      </c>
      <c r="G167" s="231">
        <v>2.4782999999999999</v>
      </c>
      <c r="H167" s="231">
        <v>5.3848000000000003</v>
      </c>
      <c r="I167" s="231">
        <v>2.5026000000000002</v>
      </c>
      <c r="J167" s="231">
        <v>7.3517000000000001</v>
      </c>
      <c r="K167" s="231">
        <v>2.1040000000000001</v>
      </c>
      <c r="L167" s="231">
        <v>5.0513000000000003</v>
      </c>
      <c r="M167" s="231">
        <v>3.1661999999999999</v>
      </c>
      <c r="N167" s="231">
        <v>7.0894000000000004</v>
      </c>
      <c r="O167" s="231">
        <v>3.2263000000000002</v>
      </c>
      <c r="P167" s="231">
        <v>0</v>
      </c>
    </row>
    <row r="168" spans="1:16" ht="15">
      <c r="A168" s="247">
        <v>26</v>
      </c>
      <c r="B168" s="231">
        <v>0</v>
      </c>
      <c r="C168" s="231">
        <v>0</v>
      </c>
      <c r="D168" s="231">
        <v>5.0354999999999999</v>
      </c>
      <c r="E168" s="231">
        <v>1.9933000000000001</v>
      </c>
      <c r="F168" s="231">
        <v>5.7192999999999996</v>
      </c>
      <c r="G168" s="231">
        <v>2.4719000000000002</v>
      </c>
      <c r="H168" s="231">
        <v>5.3270999999999997</v>
      </c>
      <c r="I168" s="231">
        <v>2.4731999999999998</v>
      </c>
      <c r="J168" s="231">
        <v>7.0255000000000001</v>
      </c>
      <c r="K168" s="231">
        <v>2.1021999999999998</v>
      </c>
      <c r="L168" s="231">
        <v>4.8804999999999996</v>
      </c>
      <c r="M168" s="231">
        <v>3.1259999999999999</v>
      </c>
      <c r="N168" s="231">
        <v>6.8868</v>
      </c>
      <c r="O168" s="231">
        <v>3.1341000000000001</v>
      </c>
      <c r="P168" s="231">
        <v>0</v>
      </c>
    </row>
    <row r="169" spans="1:16" ht="15">
      <c r="A169" s="247">
        <v>27</v>
      </c>
      <c r="B169" s="231">
        <v>0</v>
      </c>
      <c r="C169" s="231">
        <v>0</v>
      </c>
      <c r="D169" s="231">
        <v>4.7680999999999996</v>
      </c>
      <c r="E169" s="231">
        <v>1.9891000000000001</v>
      </c>
      <c r="F169" s="231">
        <v>5.6959</v>
      </c>
      <c r="G169" s="231">
        <v>2.4655</v>
      </c>
      <c r="H169" s="231">
        <v>5.2694999999999999</v>
      </c>
      <c r="I169" s="231">
        <v>2.4437000000000002</v>
      </c>
      <c r="J169" s="231">
        <v>6.6993999999999998</v>
      </c>
      <c r="K169" s="231">
        <v>2.1004999999999998</v>
      </c>
      <c r="L169" s="231">
        <v>4.7096999999999998</v>
      </c>
      <c r="M169" s="231">
        <v>3.0859000000000001</v>
      </c>
      <c r="N169" s="231">
        <v>6.6843000000000004</v>
      </c>
      <c r="O169" s="231">
        <v>3.0419</v>
      </c>
      <c r="P169" s="231">
        <v>0</v>
      </c>
    </row>
    <row r="170" spans="1:16" ht="15">
      <c r="A170" s="247">
        <v>28</v>
      </c>
      <c r="B170" s="231">
        <v>0</v>
      </c>
      <c r="C170" s="231">
        <v>0</v>
      </c>
      <c r="D170" s="231">
        <v>4.5007999999999999</v>
      </c>
      <c r="E170" s="231">
        <v>1.9849000000000001</v>
      </c>
      <c r="F170" s="231">
        <v>5.6723999999999997</v>
      </c>
      <c r="G170" s="231">
        <v>2.4590999999999998</v>
      </c>
      <c r="H170" s="231">
        <v>5.2118000000000002</v>
      </c>
      <c r="I170" s="231">
        <v>2.4142999999999999</v>
      </c>
      <c r="J170" s="231">
        <v>6.3733000000000004</v>
      </c>
      <c r="K170" s="231">
        <v>2.0987</v>
      </c>
      <c r="L170" s="231">
        <v>4.5388999999999999</v>
      </c>
      <c r="M170" s="231">
        <v>3.0457000000000001</v>
      </c>
      <c r="N170" s="231">
        <v>6.4817</v>
      </c>
      <c r="O170" s="231">
        <v>2.9498000000000002</v>
      </c>
      <c r="P170" s="231">
        <v>0</v>
      </c>
    </row>
    <row r="171" spans="1:16" ht="15">
      <c r="A171" s="247">
        <v>29</v>
      </c>
      <c r="B171" s="231">
        <v>0</v>
      </c>
      <c r="C171" s="231">
        <v>0</v>
      </c>
      <c r="D171" s="231">
        <v>4.2333999999999996</v>
      </c>
      <c r="E171" s="231">
        <v>1.9806999999999999</v>
      </c>
      <c r="F171" s="231">
        <v>5.649</v>
      </c>
      <c r="G171" s="231">
        <v>2.4527000000000001</v>
      </c>
      <c r="H171" s="231">
        <v>5.1542000000000003</v>
      </c>
      <c r="I171" s="231">
        <v>2.3847999999999998</v>
      </c>
      <c r="J171" s="231">
        <v>6.0472000000000001</v>
      </c>
      <c r="K171" s="231">
        <v>2.097</v>
      </c>
      <c r="L171" s="231">
        <v>4.3681999999999999</v>
      </c>
      <c r="M171" s="231">
        <v>3.0055999999999998</v>
      </c>
      <c r="N171" s="231">
        <v>6.2792000000000003</v>
      </c>
      <c r="O171" s="231">
        <v>2.8576000000000001</v>
      </c>
      <c r="P171" s="231">
        <v>0</v>
      </c>
    </row>
    <row r="172" spans="1:16" ht="15">
      <c r="A172" s="247">
        <v>30</v>
      </c>
      <c r="B172" s="231">
        <v>0</v>
      </c>
      <c r="C172" s="231">
        <v>0</v>
      </c>
      <c r="D172" s="231">
        <v>3.9661</v>
      </c>
      <c r="E172" s="231">
        <v>1.9764999999999999</v>
      </c>
      <c r="F172" s="231">
        <v>5.6256000000000004</v>
      </c>
      <c r="G172" s="231">
        <v>2.4462999999999999</v>
      </c>
      <c r="H172" s="231">
        <v>5.0964999999999998</v>
      </c>
      <c r="I172" s="231">
        <v>2.3553999999999999</v>
      </c>
      <c r="J172" s="231">
        <v>5.7210999999999999</v>
      </c>
      <c r="K172" s="231">
        <v>2.0952999999999999</v>
      </c>
      <c r="L172" s="231">
        <v>4.1974</v>
      </c>
      <c r="M172" s="231">
        <v>2.9653999999999998</v>
      </c>
      <c r="N172" s="231">
        <v>6.0766</v>
      </c>
      <c r="O172" s="231">
        <v>2.7654000000000001</v>
      </c>
      <c r="P172" s="231">
        <v>0</v>
      </c>
    </row>
    <row r="173" spans="1:16" ht="15">
      <c r="A173" s="247">
        <v>31</v>
      </c>
      <c r="B173" s="231">
        <v>0</v>
      </c>
      <c r="C173" s="231">
        <v>0</v>
      </c>
      <c r="D173" s="231">
        <v>3.9578000000000002</v>
      </c>
      <c r="E173" s="231">
        <v>1.9723999999999999</v>
      </c>
      <c r="F173" s="231">
        <v>5.5795000000000003</v>
      </c>
      <c r="G173" s="231">
        <v>2.4258999999999999</v>
      </c>
      <c r="H173" s="231">
        <v>5.0759999999999996</v>
      </c>
      <c r="I173" s="231">
        <v>2.3452999999999999</v>
      </c>
      <c r="J173" s="231">
        <v>5.6125999999999996</v>
      </c>
      <c r="K173" s="231">
        <v>2.0897999999999999</v>
      </c>
      <c r="L173" s="231">
        <v>4.1878000000000002</v>
      </c>
      <c r="M173" s="231">
        <v>2.9523999999999999</v>
      </c>
      <c r="N173" s="231">
        <v>5.9485000000000001</v>
      </c>
      <c r="O173" s="231">
        <v>2.7242999999999999</v>
      </c>
      <c r="P173" s="231">
        <v>0</v>
      </c>
    </row>
    <row r="174" spans="1:16" ht="15">
      <c r="A174" s="247">
        <v>32</v>
      </c>
      <c r="B174" s="231">
        <v>0</v>
      </c>
      <c r="C174" s="231">
        <v>0</v>
      </c>
      <c r="D174" s="231">
        <v>3.9496000000000002</v>
      </c>
      <c r="E174" s="231">
        <v>1.9681999999999999</v>
      </c>
      <c r="F174" s="231">
        <v>5.5335000000000001</v>
      </c>
      <c r="G174" s="231">
        <v>2.4056000000000002</v>
      </c>
      <c r="H174" s="231">
        <v>5.0555000000000003</v>
      </c>
      <c r="I174" s="231">
        <v>2.3351999999999999</v>
      </c>
      <c r="J174" s="231">
        <v>5.5039999999999996</v>
      </c>
      <c r="K174" s="231">
        <v>2.0844</v>
      </c>
      <c r="L174" s="231">
        <v>4.1782000000000004</v>
      </c>
      <c r="M174" s="231">
        <v>2.9394999999999998</v>
      </c>
      <c r="N174" s="231">
        <v>5.8204000000000002</v>
      </c>
      <c r="O174" s="231">
        <v>2.6831</v>
      </c>
      <c r="P174" s="231">
        <v>0</v>
      </c>
    </row>
    <row r="175" spans="1:16" ht="15">
      <c r="A175" s="247">
        <v>33</v>
      </c>
      <c r="B175" s="231">
        <v>0</v>
      </c>
      <c r="C175" s="231">
        <v>0</v>
      </c>
      <c r="D175" s="231">
        <v>3.8506999999999998</v>
      </c>
      <c r="E175" s="231">
        <v>1.919</v>
      </c>
      <c r="F175" s="231">
        <v>5.3612000000000002</v>
      </c>
      <c r="G175" s="231">
        <v>2.3302999999999998</v>
      </c>
      <c r="H175" s="231">
        <v>4.9192</v>
      </c>
      <c r="I175" s="231">
        <v>2.2717000000000001</v>
      </c>
      <c r="J175" s="231">
        <v>5.2713999999999999</v>
      </c>
      <c r="K175" s="231">
        <v>2.0312000000000001</v>
      </c>
      <c r="L175" s="231">
        <v>4.0728</v>
      </c>
      <c r="M175" s="231">
        <v>2.8592</v>
      </c>
      <c r="N175" s="231">
        <v>5.5613999999999999</v>
      </c>
      <c r="O175" s="231">
        <v>2.5813000000000001</v>
      </c>
      <c r="P175" s="231">
        <v>0</v>
      </c>
    </row>
    <row r="176" spans="1:16" ht="15">
      <c r="A176" s="247">
        <v>34</v>
      </c>
      <c r="B176" s="231">
        <v>0</v>
      </c>
      <c r="C176" s="231">
        <v>0</v>
      </c>
      <c r="D176" s="231">
        <v>3.8426</v>
      </c>
      <c r="E176" s="231">
        <v>1.9149</v>
      </c>
      <c r="F176" s="231">
        <v>5.3162000000000003</v>
      </c>
      <c r="G176" s="231">
        <v>2.3104</v>
      </c>
      <c r="H176" s="231">
        <v>4.8992000000000004</v>
      </c>
      <c r="I176" s="231">
        <v>2.2618</v>
      </c>
      <c r="J176" s="231">
        <v>5.1653000000000002</v>
      </c>
      <c r="K176" s="231">
        <v>2.0257999999999998</v>
      </c>
      <c r="L176" s="231">
        <v>4.0633999999999997</v>
      </c>
      <c r="M176" s="231">
        <v>2.8466</v>
      </c>
      <c r="N176" s="231">
        <v>5.4362000000000004</v>
      </c>
      <c r="O176" s="231">
        <v>2.5411000000000001</v>
      </c>
      <c r="P176" s="231">
        <v>0</v>
      </c>
    </row>
    <row r="177" spans="1:16" ht="15">
      <c r="A177" s="247">
        <v>35</v>
      </c>
      <c r="B177" s="231">
        <v>0</v>
      </c>
      <c r="C177" s="231">
        <v>0</v>
      </c>
      <c r="D177" s="231">
        <v>3.8346</v>
      </c>
      <c r="E177" s="231">
        <v>1.9109</v>
      </c>
      <c r="F177" s="231">
        <v>5.2713000000000001</v>
      </c>
      <c r="G177" s="231">
        <v>2.2905000000000002</v>
      </c>
      <c r="H177" s="231">
        <v>4.8791000000000002</v>
      </c>
      <c r="I177" s="231">
        <v>2.2519999999999998</v>
      </c>
      <c r="J177" s="231">
        <v>5.0591999999999997</v>
      </c>
      <c r="K177" s="231">
        <v>2.0205000000000002</v>
      </c>
      <c r="L177" s="231">
        <v>4.0540000000000003</v>
      </c>
      <c r="M177" s="231">
        <v>2.8338999999999999</v>
      </c>
      <c r="N177" s="231">
        <v>5.3109999999999999</v>
      </c>
      <c r="O177" s="231">
        <v>2.5009000000000001</v>
      </c>
      <c r="P177" s="231">
        <v>0</v>
      </c>
    </row>
    <row r="178" spans="1:16" ht="15">
      <c r="A178" s="247">
        <v>36</v>
      </c>
      <c r="B178" s="231">
        <v>0</v>
      </c>
      <c r="C178" s="231">
        <v>0</v>
      </c>
      <c r="D178" s="231">
        <v>3.8264999999999998</v>
      </c>
      <c r="E178" s="231">
        <v>1.9069</v>
      </c>
      <c r="F178" s="231">
        <v>5.2263000000000002</v>
      </c>
      <c r="G178" s="231">
        <v>2.2706</v>
      </c>
      <c r="H178" s="231">
        <v>4.8590999999999998</v>
      </c>
      <c r="I178" s="231">
        <v>2.2421000000000002</v>
      </c>
      <c r="J178" s="231">
        <v>4.9531999999999998</v>
      </c>
      <c r="K178" s="231">
        <v>2.0152000000000001</v>
      </c>
      <c r="L178" s="231">
        <v>4.0446999999999997</v>
      </c>
      <c r="M178" s="231">
        <v>2.8212000000000002</v>
      </c>
      <c r="N178" s="231">
        <v>5.1859000000000002</v>
      </c>
      <c r="O178" s="231">
        <v>2.4607000000000001</v>
      </c>
      <c r="P178" s="231">
        <v>0</v>
      </c>
    </row>
    <row r="179" spans="1:16" ht="15">
      <c r="A179" s="247">
        <v>37</v>
      </c>
      <c r="B179" s="231">
        <v>0</v>
      </c>
      <c r="C179" s="231">
        <v>0</v>
      </c>
      <c r="D179" s="231">
        <v>3.8184999999999998</v>
      </c>
      <c r="E179" s="231">
        <v>1.9029</v>
      </c>
      <c r="F179" s="231">
        <v>5.1813000000000002</v>
      </c>
      <c r="G179" s="231">
        <v>2.2507000000000001</v>
      </c>
      <c r="H179" s="231">
        <v>4.8391000000000002</v>
      </c>
      <c r="I179" s="231">
        <v>2.2323</v>
      </c>
      <c r="J179" s="231">
        <v>4.8471000000000002</v>
      </c>
      <c r="K179" s="231">
        <v>2.0099</v>
      </c>
      <c r="L179" s="231">
        <v>4.0353000000000003</v>
      </c>
      <c r="M179" s="231">
        <v>2.8086000000000002</v>
      </c>
      <c r="N179" s="231">
        <v>5.0606999999999998</v>
      </c>
      <c r="O179" s="231">
        <v>2.4205000000000001</v>
      </c>
      <c r="P179" s="231">
        <v>0</v>
      </c>
    </row>
    <row r="180" spans="1:16" ht="15">
      <c r="A180" s="247">
        <v>38</v>
      </c>
      <c r="B180" s="231">
        <v>0</v>
      </c>
      <c r="C180" s="231">
        <v>0</v>
      </c>
      <c r="D180" s="231">
        <v>3.8104</v>
      </c>
      <c r="E180" s="231">
        <v>1.8989</v>
      </c>
      <c r="F180" s="231">
        <v>5.1363000000000003</v>
      </c>
      <c r="G180" s="231">
        <v>2.2307999999999999</v>
      </c>
      <c r="H180" s="231">
        <v>4.819</v>
      </c>
      <c r="I180" s="231">
        <v>2.2223999999999999</v>
      </c>
      <c r="J180" s="231">
        <v>4.7409999999999997</v>
      </c>
      <c r="K180" s="231">
        <v>2.0045999999999999</v>
      </c>
      <c r="L180" s="231">
        <v>4.0259</v>
      </c>
      <c r="M180" s="231">
        <v>2.7959000000000001</v>
      </c>
      <c r="N180" s="231">
        <v>4.9355000000000002</v>
      </c>
      <c r="O180" s="231">
        <v>2.3803000000000001</v>
      </c>
      <c r="P180" s="231">
        <v>0</v>
      </c>
    </row>
    <row r="181" spans="1:16" ht="15">
      <c r="A181" s="247">
        <v>39</v>
      </c>
      <c r="B181" s="231">
        <v>0</v>
      </c>
      <c r="C181" s="231">
        <v>0</v>
      </c>
      <c r="D181" s="231">
        <v>3.8022999999999998</v>
      </c>
      <c r="E181" s="231">
        <v>1.8949</v>
      </c>
      <c r="F181" s="231">
        <v>5.0913000000000004</v>
      </c>
      <c r="G181" s="231">
        <v>2.2109000000000001</v>
      </c>
      <c r="H181" s="231">
        <v>4.7990000000000004</v>
      </c>
      <c r="I181" s="231">
        <v>2.2126000000000001</v>
      </c>
      <c r="J181" s="231">
        <v>4.6349999999999998</v>
      </c>
      <c r="K181" s="231">
        <v>1.9993000000000001</v>
      </c>
      <c r="L181" s="231">
        <v>4.0166000000000004</v>
      </c>
      <c r="M181" s="231">
        <v>2.7833000000000001</v>
      </c>
      <c r="N181" s="231">
        <v>4.8103999999999996</v>
      </c>
      <c r="O181" s="231">
        <v>2.3401999999999998</v>
      </c>
      <c r="P181" s="231">
        <v>0</v>
      </c>
    </row>
    <row r="182" spans="1:16" ht="15">
      <c r="A182" s="247">
        <v>40</v>
      </c>
      <c r="B182" s="231">
        <v>0</v>
      </c>
      <c r="C182" s="231">
        <v>0</v>
      </c>
      <c r="D182" s="231">
        <v>3.7942999999999998</v>
      </c>
      <c r="E182" s="231">
        <v>1.8909</v>
      </c>
      <c r="F182" s="231">
        <v>5.0462999999999996</v>
      </c>
      <c r="G182" s="231">
        <v>2.1911</v>
      </c>
      <c r="H182" s="231">
        <v>4.7789999999999999</v>
      </c>
      <c r="I182" s="231">
        <v>2.2027000000000001</v>
      </c>
      <c r="J182" s="231">
        <v>4.5289000000000001</v>
      </c>
      <c r="K182" s="231">
        <v>1.994</v>
      </c>
      <c r="L182" s="231">
        <v>4.0072000000000001</v>
      </c>
      <c r="M182" s="231">
        <v>2.7706</v>
      </c>
      <c r="N182" s="231">
        <v>4.6852</v>
      </c>
      <c r="O182" s="231">
        <v>2.2999999999999998</v>
      </c>
      <c r="P182" s="231">
        <v>0</v>
      </c>
    </row>
    <row r="183" spans="1:16" ht="15">
      <c r="A183" s="247">
        <v>41</v>
      </c>
      <c r="B183" s="231">
        <v>0</v>
      </c>
      <c r="C183" s="231">
        <v>0</v>
      </c>
      <c r="D183" s="231">
        <v>3.7862</v>
      </c>
      <c r="E183" s="231">
        <v>1.8868</v>
      </c>
      <c r="F183" s="231">
        <v>5.0014000000000003</v>
      </c>
      <c r="G183" s="231">
        <v>2.1711999999999998</v>
      </c>
      <c r="H183" s="231">
        <v>4.7588999999999997</v>
      </c>
      <c r="I183" s="231">
        <v>2.1928999999999998</v>
      </c>
      <c r="J183" s="231">
        <v>4.4227999999999996</v>
      </c>
      <c r="K183" s="231">
        <v>1.9886999999999999</v>
      </c>
      <c r="L183" s="231">
        <v>3.9977999999999998</v>
      </c>
      <c r="M183" s="231">
        <v>2.758</v>
      </c>
      <c r="N183" s="231">
        <v>4.5599999999999996</v>
      </c>
      <c r="O183" s="231">
        <v>2.2597999999999998</v>
      </c>
      <c r="P183" s="231">
        <v>0</v>
      </c>
    </row>
    <row r="184" spans="1:16" ht="15">
      <c r="A184" s="247">
        <v>42</v>
      </c>
      <c r="B184" s="231">
        <v>0</v>
      </c>
      <c r="C184" s="231">
        <v>0</v>
      </c>
      <c r="D184" s="231">
        <v>3.7782</v>
      </c>
      <c r="E184" s="231">
        <v>1.8828</v>
      </c>
      <c r="F184" s="231">
        <v>4.9564000000000004</v>
      </c>
      <c r="G184" s="231">
        <v>2.1513</v>
      </c>
      <c r="H184" s="231">
        <v>4.7389000000000001</v>
      </c>
      <c r="I184" s="231">
        <v>2.1829999999999998</v>
      </c>
      <c r="J184" s="231">
        <v>4.3167999999999997</v>
      </c>
      <c r="K184" s="231">
        <v>1.9834000000000001</v>
      </c>
      <c r="L184" s="231">
        <v>3.9885000000000002</v>
      </c>
      <c r="M184" s="231">
        <v>2.7452999999999999</v>
      </c>
      <c r="N184" s="231">
        <v>4.4348999999999998</v>
      </c>
      <c r="O184" s="231">
        <v>2.2195999999999998</v>
      </c>
      <c r="P184" s="231">
        <v>0</v>
      </c>
    </row>
    <row r="185" spans="1:16" ht="15">
      <c r="A185" s="247">
        <v>43</v>
      </c>
      <c r="B185" s="231">
        <v>0</v>
      </c>
      <c r="C185" s="231">
        <v>0</v>
      </c>
      <c r="D185" s="231">
        <v>3.7155999999999998</v>
      </c>
      <c r="E185" s="231">
        <v>1.8826000000000001</v>
      </c>
      <c r="F185" s="231">
        <v>4.8643999999999998</v>
      </c>
      <c r="G185" s="231">
        <v>2.1465999999999998</v>
      </c>
      <c r="H185" s="231">
        <v>4.6974</v>
      </c>
      <c r="I185" s="231">
        <v>2.1701999999999999</v>
      </c>
      <c r="J185" s="231">
        <v>4.2789999999999999</v>
      </c>
      <c r="K185" s="231">
        <v>1.9781</v>
      </c>
      <c r="L185" s="231">
        <v>3.9367999999999999</v>
      </c>
      <c r="M185" s="231">
        <v>2.7355</v>
      </c>
      <c r="N185" s="231">
        <v>4.3547000000000002</v>
      </c>
      <c r="O185" s="231">
        <v>2.2172999999999998</v>
      </c>
      <c r="P185" s="231">
        <v>0</v>
      </c>
    </row>
    <row r="186" spans="1:16" ht="15">
      <c r="A186" s="247">
        <v>44</v>
      </c>
      <c r="B186" s="231">
        <v>0</v>
      </c>
      <c r="C186" s="231">
        <v>0</v>
      </c>
      <c r="D186" s="231">
        <v>3.653</v>
      </c>
      <c r="E186" s="231">
        <v>1.8824000000000001</v>
      </c>
      <c r="F186" s="231">
        <v>4.7725</v>
      </c>
      <c r="G186" s="231">
        <v>2.1419000000000001</v>
      </c>
      <c r="H186" s="231">
        <v>4.6559999999999997</v>
      </c>
      <c r="I186" s="231">
        <v>2.1573000000000002</v>
      </c>
      <c r="J186" s="231">
        <v>4.2412000000000001</v>
      </c>
      <c r="K186" s="231">
        <v>1.9728000000000001</v>
      </c>
      <c r="L186" s="231">
        <v>3.8851</v>
      </c>
      <c r="M186" s="231">
        <v>2.7258</v>
      </c>
      <c r="N186" s="231">
        <v>4.2744999999999997</v>
      </c>
      <c r="O186" s="231">
        <v>2.2149999999999999</v>
      </c>
      <c r="P186" s="231">
        <v>0</v>
      </c>
    </row>
    <row r="187" spans="1:16" ht="15">
      <c r="A187" s="247">
        <v>45</v>
      </c>
      <c r="B187" s="231">
        <v>0</v>
      </c>
      <c r="C187" s="231">
        <v>0</v>
      </c>
      <c r="D187" s="231">
        <v>3.5903</v>
      </c>
      <c r="E187" s="231">
        <v>1.8822000000000001</v>
      </c>
      <c r="F187" s="231">
        <v>4.6805000000000003</v>
      </c>
      <c r="G187" s="231">
        <v>2.1372</v>
      </c>
      <c r="H187" s="231">
        <v>4.6144999999999996</v>
      </c>
      <c r="I187" s="231">
        <v>2.1444999999999999</v>
      </c>
      <c r="J187" s="231">
        <v>4.2034000000000002</v>
      </c>
      <c r="K187" s="231">
        <v>1.9675</v>
      </c>
      <c r="L187" s="231">
        <v>3.8334999999999999</v>
      </c>
      <c r="M187" s="231">
        <v>2.7160000000000002</v>
      </c>
      <c r="N187" s="231">
        <v>4.1943999999999999</v>
      </c>
      <c r="O187" s="231">
        <v>2.2126999999999999</v>
      </c>
      <c r="P187" s="231">
        <v>0</v>
      </c>
    </row>
    <row r="188" spans="1:16" ht="15">
      <c r="A188" s="247">
        <v>46</v>
      </c>
      <c r="B188" s="231">
        <v>0</v>
      </c>
      <c r="C188" s="231">
        <v>0</v>
      </c>
      <c r="D188" s="231">
        <v>3.5276999999999998</v>
      </c>
      <c r="E188" s="231">
        <v>1.8819999999999999</v>
      </c>
      <c r="F188" s="231">
        <v>4.5885999999999996</v>
      </c>
      <c r="G188" s="231">
        <v>2.1324999999999998</v>
      </c>
      <c r="H188" s="231">
        <v>4.5730000000000004</v>
      </c>
      <c r="I188" s="231">
        <v>2.1316999999999999</v>
      </c>
      <c r="J188" s="231">
        <v>4.1656000000000004</v>
      </c>
      <c r="K188" s="231">
        <v>1.9621999999999999</v>
      </c>
      <c r="L188" s="231">
        <v>3.7818000000000001</v>
      </c>
      <c r="M188" s="231">
        <v>2.7061999999999999</v>
      </c>
      <c r="N188" s="231">
        <v>4.1142000000000003</v>
      </c>
      <c r="O188" s="231">
        <v>2.2103999999999999</v>
      </c>
      <c r="P188" s="231">
        <v>0</v>
      </c>
    </row>
    <row r="189" spans="1:16" ht="15">
      <c r="A189" s="247">
        <v>47</v>
      </c>
      <c r="B189" s="231">
        <v>0</v>
      </c>
      <c r="C189" s="231">
        <v>0</v>
      </c>
      <c r="D189" s="231">
        <v>3.4651000000000001</v>
      </c>
      <c r="E189" s="231">
        <v>1.8817999999999999</v>
      </c>
      <c r="F189" s="231">
        <v>4.4965999999999999</v>
      </c>
      <c r="G189" s="231">
        <v>2.1278000000000001</v>
      </c>
      <c r="H189" s="231">
        <v>4.5316000000000001</v>
      </c>
      <c r="I189" s="231">
        <v>2.1187999999999998</v>
      </c>
      <c r="J189" s="231">
        <v>4.1279000000000003</v>
      </c>
      <c r="K189" s="231">
        <v>1.9569000000000001</v>
      </c>
      <c r="L189" s="231">
        <v>3.7302</v>
      </c>
      <c r="M189" s="231">
        <v>2.6964000000000001</v>
      </c>
      <c r="N189" s="231">
        <v>4.0339999999999998</v>
      </c>
      <c r="O189" s="231">
        <v>2.2081</v>
      </c>
      <c r="P189" s="231">
        <v>0</v>
      </c>
    </row>
    <row r="190" spans="1:16" ht="15">
      <c r="A190" s="247">
        <v>48</v>
      </c>
      <c r="B190" s="231">
        <v>0</v>
      </c>
      <c r="C190" s="231">
        <v>0</v>
      </c>
      <c r="D190" s="231">
        <v>3.4024999999999999</v>
      </c>
      <c r="E190" s="231">
        <v>1.8815999999999999</v>
      </c>
      <c r="F190" s="231">
        <v>4.4046000000000003</v>
      </c>
      <c r="G190" s="231">
        <v>2.1231</v>
      </c>
      <c r="H190" s="231">
        <v>4.4901</v>
      </c>
      <c r="I190" s="231">
        <v>2.1059999999999999</v>
      </c>
      <c r="J190" s="231">
        <v>4.0900999999999996</v>
      </c>
      <c r="K190" s="231">
        <v>1.9516</v>
      </c>
      <c r="L190" s="231">
        <v>3.6785000000000001</v>
      </c>
      <c r="M190" s="231">
        <v>2.6867000000000001</v>
      </c>
      <c r="N190" s="231">
        <v>3.9538000000000002</v>
      </c>
      <c r="O190" s="231">
        <v>2.2058</v>
      </c>
      <c r="P190" s="231">
        <v>0</v>
      </c>
    </row>
    <row r="191" spans="1:16" ht="15">
      <c r="A191" s="247">
        <v>49</v>
      </c>
      <c r="B191" s="231">
        <v>0</v>
      </c>
      <c r="C191" s="231">
        <v>0</v>
      </c>
      <c r="D191" s="231">
        <v>3.3399000000000001</v>
      </c>
      <c r="E191" s="231">
        <v>1.8814</v>
      </c>
      <c r="F191" s="231">
        <v>4.3127000000000004</v>
      </c>
      <c r="G191" s="231">
        <v>2.1183999999999998</v>
      </c>
      <c r="H191" s="231">
        <v>4.4485999999999999</v>
      </c>
      <c r="I191" s="231">
        <v>2.0931999999999999</v>
      </c>
      <c r="J191" s="231">
        <v>4.0522999999999998</v>
      </c>
      <c r="K191" s="231">
        <v>1.9462999999999999</v>
      </c>
      <c r="L191" s="231">
        <v>3.6267999999999998</v>
      </c>
      <c r="M191" s="231">
        <v>2.6768999999999998</v>
      </c>
      <c r="N191" s="231">
        <v>3.8736999999999999</v>
      </c>
      <c r="O191" s="231">
        <v>2.2035</v>
      </c>
      <c r="P191" s="231">
        <v>0</v>
      </c>
    </row>
    <row r="192" spans="1:16" ht="15">
      <c r="A192" s="247">
        <v>50</v>
      </c>
      <c r="B192" s="231">
        <v>0</v>
      </c>
      <c r="C192" s="231">
        <v>0</v>
      </c>
      <c r="D192" s="231">
        <v>3.2772999999999999</v>
      </c>
      <c r="E192" s="231">
        <v>1.8812</v>
      </c>
      <c r="F192" s="231">
        <v>4.2206999999999999</v>
      </c>
      <c r="G192" s="231">
        <v>2.1137000000000001</v>
      </c>
      <c r="H192" s="231">
        <v>4.4071999999999996</v>
      </c>
      <c r="I192" s="231">
        <v>2.0802999999999998</v>
      </c>
      <c r="J192" s="231">
        <v>4.0145</v>
      </c>
      <c r="K192" s="231">
        <v>1.9410000000000001</v>
      </c>
      <c r="L192" s="231">
        <v>3.5752000000000002</v>
      </c>
      <c r="M192" s="231">
        <v>2.6671</v>
      </c>
      <c r="N192" s="231">
        <v>3.7934999999999999</v>
      </c>
      <c r="O192" s="231">
        <v>2.2012</v>
      </c>
      <c r="P192" s="231">
        <v>0</v>
      </c>
    </row>
    <row r="193" spans="1:16" ht="15">
      <c r="A193" s="247">
        <v>51</v>
      </c>
      <c r="B193" s="231">
        <v>0</v>
      </c>
      <c r="C193" s="231">
        <v>0</v>
      </c>
      <c r="D193" s="231">
        <v>3.2147000000000001</v>
      </c>
      <c r="E193" s="231">
        <v>1.881</v>
      </c>
      <c r="F193" s="231">
        <v>4.1288</v>
      </c>
      <c r="G193" s="231">
        <v>2.109</v>
      </c>
      <c r="H193" s="231">
        <v>4.3657000000000004</v>
      </c>
      <c r="I193" s="231">
        <v>2.0674999999999999</v>
      </c>
      <c r="J193" s="231">
        <v>3.9767000000000001</v>
      </c>
      <c r="K193" s="231">
        <v>1.9357</v>
      </c>
      <c r="L193" s="231">
        <v>3.5234999999999999</v>
      </c>
      <c r="M193" s="231">
        <v>2.6574</v>
      </c>
      <c r="N193" s="231">
        <v>3.7132999999999998</v>
      </c>
      <c r="O193" s="231">
        <v>2.1989000000000001</v>
      </c>
      <c r="P193" s="231">
        <v>0</v>
      </c>
    </row>
    <row r="194" spans="1:16" ht="15">
      <c r="A194" s="247">
        <v>52</v>
      </c>
      <c r="B194" s="231">
        <v>0</v>
      </c>
      <c r="C194" s="231">
        <v>0</v>
      </c>
      <c r="D194" s="231">
        <v>3.1520999999999999</v>
      </c>
      <c r="E194" s="231">
        <v>1.8808</v>
      </c>
      <c r="F194" s="231">
        <v>4.0368000000000004</v>
      </c>
      <c r="G194" s="231">
        <v>2.1042999999999998</v>
      </c>
      <c r="H194" s="231">
        <v>4.3242000000000003</v>
      </c>
      <c r="I194" s="231">
        <v>2.0547</v>
      </c>
      <c r="J194" s="231">
        <v>3.9390000000000001</v>
      </c>
      <c r="K194" s="231">
        <v>1.9303999999999999</v>
      </c>
      <c r="L194" s="231">
        <v>3.4719000000000002</v>
      </c>
      <c r="M194" s="231">
        <v>2.6476000000000002</v>
      </c>
      <c r="N194" s="231">
        <v>3.6332</v>
      </c>
      <c r="O194" s="231">
        <v>2.1966000000000001</v>
      </c>
      <c r="P194" s="231">
        <v>0</v>
      </c>
    </row>
    <row r="195" spans="1:16" ht="15">
      <c r="A195" s="247">
        <v>53</v>
      </c>
      <c r="B195" s="231">
        <v>0</v>
      </c>
      <c r="C195" s="231">
        <v>0</v>
      </c>
      <c r="D195" s="231">
        <v>3.0895000000000001</v>
      </c>
      <c r="E195" s="231">
        <v>1.8806</v>
      </c>
      <c r="F195" s="231">
        <v>3.9449000000000001</v>
      </c>
      <c r="G195" s="231">
        <v>2.0996999999999999</v>
      </c>
      <c r="H195" s="231">
        <v>4.2827999999999999</v>
      </c>
      <c r="I195" s="231">
        <v>2.0419</v>
      </c>
      <c r="J195" s="231">
        <v>3.9011999999999998</v>
      </c>
      <c r="K195" s="231">
        <v>1.9251</v>
      </c>
      <c r="L195" s="231">
        <v>3.4201999999999999</v>
      </c>
      <c r="M195" s="231">
        <v>2.6377999999999999</v>
      </c>
      <c r="N195" s="231">
        <v>3.5529999999999999</v>
      </c>
      <c r="O195" s="231">
        <v>2.1941999999999999</v>
      </c>
      <c r="P195" s="231">
        <v>0</v>
      </c>
    </row>
    <row r="196" spans="1:16" ht="15">
      <c r="A196" s="247">
        <v>54</v>
      </c>
      <c r="B196" s="231">
        <v>0</v>
      </c>
      <c r="C196" s="231">
        <v>0</v>
      </c>
      <c r="D196" s="231">
        <v>3.0268999999999999</v>
      </c>
      <c r="E196" s="231">
        <v>1.8804000000000001</v>
      </c>
      <c r="F196" s="231">
        <v>3.8529</v>
      </c>
      <c r="G196" s="231">
        <v>2.0950000000000002</v>
      </c>
      <c r="H196" s="231">
        <v>4.2412999999999998</v>
      </c>
      <c r="I196" s="231">
        <v>2.0289999999999999</v>
      </c>
      <c r="J196" s="231">
        <v>3.8633999999999999</v>
      </c>
      <c r="K196" s="231">
        <v>1.9198</v>
      </c>
      <c r="L196" s="231">
        <v>3.3685</v>
      </c>
      <c r="M196" s="231">
        <v>2.6280000000000001</v>
      </c>
      <c r="N196" s="231">
        <v>3.4727999999999999</v>
      </c>
      <c r="O196" s="231">
        <v>2.1919</v>
      </c>
      <c r="P196" s="231">
        <v>0</v>
      </c>
    </row>
    <row r="197" spans="1:16" ht="15">
      <c r="A197" s="247">
        <v>55</v>
      </c>
      <c r="B197" s="231">
        <v>0</v>
      </c>
      <c r="C197" s="231">
        <v>0</v>
      </c>
      <c r="D197" s="231">
        <v>2.9885999999999999</v>
      </c>
      <c r="E197" s="231">
        <v>1.8606</v>
      </c>
      <c r="F197" s="231">
        <v>3.7909000000000002</v>
      </c>
      <c r="G197" s="231">
        <v>2.0573000000000001</v>
      </c>
      <c r="H197" s="231">
        <v>4.1414999999999997</v>
      </c>
      <c r="I197" s="231">
        <v>2</v>
      </c>
      <c r="J197" s="231">
        <v>3.7309000000000001</v>
      </c>
      <c r="K197" s="231">
        <v>1.8976</v>
      </c>
      <c r="L197" s="231">
        <v>3.3611</v>
      </c>
      <c r="M197" s="231">
        <v>2.58</v>
      </c>
      <c r="N197" s="231">
        <v>3.4514999999999998</v>
      </c>
      <c r="O197" s="231">
        <v>2.161</v>
      </c>
      <c r="P197" s="231">
        <v>0</v>
      </c>
    </row>
    <row r="198" spans="1:16" ht="15">
      <c r="A198" s="247">
        <v>56</v>
      </c>
      <c r="B198" s="231">
        <v>0</v>
      </c>
      <c r="C198" s="231">
        <v>0</v>
      </c>
      <c r="D198" s="231">
        <v>2.9504000000000001</v>
      </c>
      <c r="E198" s="231">
        <v>1.8408</v>
      </c>
      <c r="F198" s="231">
        <v>3.7288999999999999</v>
      </c>
      <c r="G198" s="231">
        <v>2.0196000000000001</v>
      </c>
      <c r="H198" s="231">
        <v>4.0416999999999996</v>
      </c>
      <c r="I198" s="231">
        <v>1.9710000000000001</v>
      </c>
      <c r="J198" s="231">
        <v>3.5985</v>
      </c>
      <c r="K198" s="231">
        <v>1.8754</v>
      </c>
      <c r="L198" s="231">
        <v>3.3536000000000001</v>
      </c>
      <c r="M198" s="231">
        <v>2.532</v>
      </c>
      <c r="N198" s="231">
        <v>3.4302000000000001</v>
      </c>
      <c r="O198" s="231">
        <v>2.1301000000000001</v>
      </c>
      <c r="P198" s="231">
        <v>0</v>
      </c>
    </row>
    <row r="199" spans="1:16" ht="15">
      <c r="A199" s="247">
        <v>57</v>
      </c>
      <c r="B199" s="231">
        <v>0</v>
      </c>
      <c r="C199" s="231">
        <v>0</v>
      </c>
      <c r="D199" s="231">
        <v>2.9121999999999999</v>
      </c>
      <c r="E199" s="231">
        <v>1.821</v>
      </c>
      <c r="F199" s="231">
        <v>3.6669999999999998</v>
      </c>
      <c r="G199" s="231">
        <v>1.9819</v>
      </c>
      <c r="H199" s="231">
        <v>3.9419</v>
      </c>
      <c r="I199" s="231">
        <v>1.9419999999999999</v>
      </c>
      <c r="J199" s="231">
        <v>3.4660000000000002</v>
      </c>
      <c r="K199" s="231">
        <v>1.8531</v>
      </c>
      <c r="L199" s="231">
        <v>3.3462000000000001</v>
      </c>
      <c r="M199" s="231">
        <v>2.484</v>
      </c>
      <c r="N199" s="231">
        <v>3.4089</v>
      </c>
      <c r="O199" s="231">
        <v>2.0991</v>
      </c>
      <c r="P199" s="231">
        <v>0</v>
      </c>
    </row>
    <row r="200" spans="1:16" ht="15">
      <c r="A200" s="247">
        <v>58</v>
      </c>
      <c r="B200" s="231">
        <v>0</v>
      </c>
      <c r="C200" s="231">
        <v>0</v>
      </c>
      <c r="D200" s="231">
        <v>2.8740000000000001</v>
      </c>
      <c r="E200" s="231">
        <v>1.8011999999999999</v>
      </c>
      <c r="F200" s="231">
        <v>3.605</v>
      </c>
      <c r="G200" s="231">
        <v>1.9441999999999999</v>
      </c>
      <c r="H200" s="231">
        <v>3.8420999999999998</v>
      </c>
      <c r="I200" s="231">
        <v>1.913</v>
      </c>
      <c r="J200" s="231">
        <v>3.3336000000000001</v>
      </c>
      <c r="K200" s="231">
        <v>1.8309</v>
      </c>
      <c r="L200" s="231">
        <v>3.3386999999999998</v>
      </c>
      <c r="M200" s="231">
        <v>2.4359999999999999</v>
      </c>
      <c r="N200" s="231">
        <v>3.3875999999999999</v>
      </c>
      <c r="O200" s="231">
        <v>2.0682</v>
      </c>
      <c r="P200" s="231">
        <v>0</v>
      </c>
    </row>
    <row r="201" spans="1:16" ht="15">
      <c r="A201" s="247">
        <v>59</v>
      </c>
      <c r="B201" s="231">
        <v>0</v>
      </c>
      <c r="C201" s="231">
        <v>0</v>
      </c>
      <c r="D201" s="231">
        <v>2.8357999999999999</v>
      </c>
      <c r="E201" s="231">
        <v>1.7814000000000001</v>
      </c>
      <c r="F201" s="231">
        <v>3.5430000000000001</v>
      </c>
      <c r="G201" s="231">
        <v>1.9065000000000001</v>
      </c>
      <c r="H201" s="231">
        <v>3.7423000000000002</v>
      </c>
      <c r="I201" s="231">
        <v>1.8839999999999999</v>
      </c>
      <c r="J201" s="231">
        <v>3.2010999999999998</v>
      </c>
      <c r="K201" s="231">
        <v>1.8087</v>
      </c>
      <c r="L201" s="231">
        <v>3.3313000000000001</v>
      </c>
      <c r="M201" s="231">
        <v>2.3879000000000001</v>
      </c>
      <c r="N201" s="231">
        <v>3.3662999999999998</v>
      </c>
      <c r="O201" s="231">
        <v>2.0373000000000001</v>
      </c>
      <c r="P201" s="231">
        <v>0</v>
      </c>
    </row>
    <row r="202" spans="1:16" ht="15">
      <c r="A202" s="247">
        <v>60</v>
      </c>
      <c r="B202" s="231">
        <v>0</v>
      </c>
      <c r="C202" s="231">
        <v>0</v>
      </c>
      <c r="D202" s="231">
        <v>2.7976000000000001</v>
      </c>
      <c r="E202" s="231">
        <v>1.7616000000000001</v>
      </c>
      <c r="F202" s="231">
        <v>3.4809999999999999</v>
      </c>
      <c r="G202" s="231">
        <v>1.8688</v>
      </c>
      <c r="H202" s="231">
        <v>3.6425000000000001</v>
      </c>
      <c r="I202" s="231">
        <v>1.8549</v>
      </c>
      <c r="J202" s="231">
        <v>3.0686</v>
      </c>
      <c r="K202" s="231">
        <v>1.7865</v>
      </c>
      <c r="L202" s="231">
        <v>3.3237999999999999</v>
      </c>
      <c r="M202" s="231">
        <v>2.3399000000000001</v>
      </c>
      <c r="N202" s="231">
        <v>3.3450000000000002</v>
      </c>
      <c r="O202" s="231">
        <v>2.0064000000000002</v>
      </c>
      <c r="P202" s="231">
        <v>0</v>
      </c>
    </row>
    <row r="203" spans="1:16">
      <c r="A203" s="264"/>
    </row>
    <row r="204" spans="1:16">
      <c r="A204" s="73" t="e">
        <v>#N/A</v>
      </c>
    </row>
    <row r="205" spans="1:16" s="263"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30.4633</v>
      </c>
      <c r="E209" s="231">
        <v>10.842000000000001</v>
      </c>
      <c r="F209" s="231">
        <v>38.019199999999998</v>
      </c>
      <c r="G209" s="231">
        <v>11.3735</v>
      </c>
      <c r="H209" s="231">
        <v>39.193899999999999</v>
      </c>
      <c r="I209" s="231">
        <v>11.5646</v>
      </c>
      <c r="J209" s="231">
        <v>44.6417</v>
      </c>
      <c r="K209" s="231">
        <v>9.8475000000000001</v>
      </c>
      <c r="L209" s="231">
        <v>33.655000000000001</v>
      </c>
      <c r="M209" s="231">
        <v>17.076000000000001</v>
      </c>
      <c r="N209" s="231">
        <v>0</v>
      </c>
      <c r="O209" s="231">
        <v>0</v>
      </c>
      <c r="P209" s="231">
        <v>0</v>
      </c>
    </row>
    <row r="210" spans="1:16" ht="15">
      <c r="A210" s="247">
        <v>1</v>
      </c>
      <c r="B210" s="231">
        <v>0</v>
      </c>
      <c r="C210" s="231">
        <v>0</v>
      </c>
      <c r="D210" s="231">
        <v>27.078499999999998</v>
      </c>
      <c r="E210" s="231">
        <v>9.6373999999999995</v>
      </c>
      <c r="F210" s="231">
        <v>33.794899999999998</v>
      </c>
      <c r="G210" s="231">
        <v>10.1098</v>
      </c>
      <c r="H210" s="231">
        <v>34.838999999999999</v>
      </c>
      <c r="I210" s="231">
        <v>10.2797</v>
      </c>
      <c r="J210" s="231">
        <v>39.6815</v>
      </c>
      <c r="K210" s="231">
        <v>8.7532999999999994</v>
      </c>
      <c r="L210" s="231">
        <v>29.915500000000002</v>
      </c>
      <c r="M210" s="231">
        <v>15.178699999999999</v>
      </c>
      <c r="N210" s="231">
        <v>0</v>
      </c>
      <c r="O210" s="231">
        <v>0</v>
      </c>
      <c r="P210" s="231">
        <v>0</v>
      </c>
    </row>
    <row r="211" spans="1:16" ht="15">
      <c r="A211" s="247">
        <v>2</v>
      </c>
      <c r="B211" s="231">
        <v>0</v>
      </c>
      <c r="C211" s="231">
        <v>0</v>
      </c>
      <c r="D211" s="231">
        <v>23.6937</v>
      </c>
      <c r="E211" s="231">
        <v>8.4327000000000005</v>
      </c>
      <c r="F211" s="231">
        <v>29.570499999999999</v>
      </c>
      <c r="G211" s="231">
        <v>8.8460999999999999</v>
      </c>
      <c r="H211" s="231">
        <v>30.484100000000002</v>
      </c>
      <c r="I211" s="231">
        <v>8.9946999999999999</v>
      </c>
      <c r="J211" s="231">
        <v>34.721299999999999</v>
      </c>
      <c r="K211" s="231">
        <v>7.6590999999999996</v>
      </c>
      <c r="L211" s="231">
        <v>26.176100000000002</v>
      </c>
      <c r="M211" s="231">
        <v>13.2814</v>
      </c>
      <c r="N211" s="231">
        <v>0</v>
      </c>
      <c r="O211" s="231">
        <v>0</v>
      </c>
      <c r="P211" s="231">
        <v>0</v>
      </c>
    </row>
    <row r="212" spans="1:16" ht="15">
      <c r="A212" s="247">
        <v>3</v>
      </c>
      <c r="B212" s="231">
        <v>0</v>
      </c>
      <c r="C212" s="231">
        <v>0</v>
      </c>
      <c r="D212" s="231">
        <v>20.308900000000001</v>
      </c>
      <c r="E212" s="231">
        <v>7.2279999999999998</v>
      </c>
      <c r="F212" s="231">
        <v>25.3462</v>
      </c>
      <c r="G212" s="231">
        <v>7.5823999999999998</v>
      </c>
      <c r="H212" s="231">
        <v>26.129200000000001</v>
      </c>
      <c r="I212" s="231">
        <v>7.7098000000000004</v>
      </c>
      <c r="J212" s="231">
        <v>29.761099999999999</v>
      </c>
      <c r="K212" s="231">
        <v>6.5650000000000004</v>
      </c>
      <c r="L212" s="231">
        <v>22.436699999999998</v>
      </c>
      <c r="M212" s="231">
        <v>11.384</v>
      </c>
      <c r="N212" s="231">
        <v>0</v>
      </c>
      <c r="O212" s="231">
        <v>0</v>
      </c>
      <c r="P212" s="231">
        <v>0</v>
      </c>
    </row>
    <row r="213" spans="1:16" ht="15">
      <c r="A213" s="247">
        <v>4</v>
      </c>
      <c r="B213" s="231">
        <v>0</v>
      </c>
      <c r="C213" s="231">
        <v>0</v>
      </c>
      <c r="D213" s="231">
        <v>16.924099999999999</v>
      </c>
      <c r="E213" s="231">
        <v>6.0232999999999999</v>
      </c>
      <c r="F213" s="231">
        <v>21.1218</v>
      </c>
      <c r="G213" s="231">
        <v>6.3186</v>
      </c>
      <c r="H213" s="231">
        <v>21.7744</v>
      </c>
      <c r="I213" s="231">
        <v>6.4248000000000003</v>
      </c>
      <c r="J213" s="231">
        <v>24.800899999999999</v>
      </c>
      <c r="K213" s="231">
        <v>5.4707999999999997</v>
      </c>
      <c r="L213" s="231">
        <v>18.697199999999999</v>
      </c>
      <c r="M213" s="231">
        <v>9.4867000000000008</v>
      </c>
      <c r="N213" s="231">
        <v>0</v>
      </c>
      <c r="O213" s="231">
        <v>0</v>
      </c>
      <c r="P213" s="231">
        <v>0</v>
      </c>
    </row>
    <row r="214" spans="1:16" ht="15">
      <c r="A214" s="247">
        <v>5</v>
      </c>
      <c r="B214" s="231">
        <v>0</v>
      </c>
      <c r="C214" s="231">
        <v>0</v>
      </c>
      <c r="D214" s="231">
        <v>13.539300000000001</v>
      </c>
      <c r="E214" s="231">
        <v>4.8186999999999998</v>
      </c>
      <c r="F214" s="231">
        <v>16.897400000000001</v>
      </c>
      <c r="G214" s="231">
        <v>5.0548999999999999</v>
      </c>
      <c r="H214" s="231">
        <v>17.419499999999999</v>
      </c>
      <c r="I214" s="231">
        <v>5.1398000000000001</v>
      </c>
      <c r="J214" s="231">
        <v>19.840699999999998</v>
      </c>
      <c r="K214" s="231">
        <v>4.3766999999999996</v>
      </c>
      <c r="L214" s="231">
        <v>14.957800000000001</v>
      </c>
      <c r="M214" s="231">
        <v>7.5894000000000004</v>
      </c>
      <c r="N214" s="231">
        <v>0</v>
      </c>
      <c r="O214" s="231">
        <v>0</v>
      </c>
      <c r="P214" s="231">
        <v>0</v>
      </c>
    </row>
    <row r="215" spans="1:16" ht="15">
      <c r="A215" s="247">
        <v>6</v>
      </c>
      <c r="B215" s="231">
        <v>0</v>
      </c>
      <c r="C215" s="231">
        <v>0</v>
      </c>
      <c r="D215" s="231">
        <v>10.154400000000001</v>
      </c>
      <c r="E215" s="231">
        <v>3.6139999999999999</v>
      </c>
      <c r="F215" s="231">
        <v>12.6731</v>
      </c>
      <c r="G215" s="231">
        <v>3.7911999999999999</v>
      </c>
      <c r="H215" s="231">
        <v>13.0646</v>
      </c>
      <c r="I215" s="231">
        <v>3.8549000000000002</v>
      </c>
      <c r="J215" s="231">
        <v>14.880599999999999</v>
      </c>
      <c r="K215" s="231">
        <v>3.2825000000000002</v>
      </c>
      <c r="L215" s="231">
        <v>11.218299999999999</v>
      </c>
      <c r="M215" s="231">
        <v>5.6920000000000002</v>
      </c>
      <c r="N215" s="231">
        <v>0</v>
      </c>
      <c r="O215" s="231">
        <v>0</v>
      </c>
      <c r="P215" s="231">
        <v>0</v>
      </c>
    </row>
    <row r="216" spans="1:16" ht="15">
      <c r="A216" s="247">
        <v>7</v>
      </c>
      <c r="B216" s="231">
        <v>0</v>
      </c>
      <c r="C216" s="231">
        <v>0</v>
      </c>
      <c r="D216" s="231">
        <v>9.9743999999999993</v>
      </c>
      <c r="E216" s="231">
        <v>3.528</v>
      </c>
      <c r="F216" s="231">
        <v>12.183999999999999</v>
      </c>
      <c r="G216" s="231">
        <v>3.7008999999999999</v>
      </c>
      <c r="H216" s="231">
        <v>12.5329</v>
      </c>
      <c r="I216" s="231">
        <v>3.7631000000000001</v>
      </c>
      <c r="J216" s="231">
        <v>14.3513</v>
      </c>
      <c r="K216" s="231">
        <v>3.2042999999999999</v>
      </c>
      <c r="L216" s="231">
        <v>10.811999999999999</v>
      </c>
      <c r="M216" s="231">
        <v>5.5564999999999998</v>
      </c>
      <c r="N216" s="231">
        <v>0</v>
      </c>
      <c r="O216" s="231">
        <v>0</v>
      </c>
      <c r="P216" s="231">
        <v>0</v>
      </c>
    </row>
    <row r="217" spans="1:16" ht="15">
      <c r="A217" s="247">
        <v>8</v>
      </c>
      <c r="B217" s="231">
        <v>0</v>
      </c>
      <c r="C217" s="231">
        <v>0</v>
      </c>
      <c r="D217" s="231">
        <v>9.7942999999999998</v>
      </c>
      <c r="E217" s="231">
        <v>3.4419</v>
      </c>
      <c r="F217" s="231">
        <v>11.694900000000001</v>
      </c>
      <c r="G217" s="231">
        <v>3.6105999999999998</v>
      </c>
      <c r="H217" s="231">
        <v>12.001200000000001</v>
      </c>
      <c r="I217" s="231">
        <v>3.6713</v>
      </c>
      <c r="J217" s="231">
        <v>13.822100000000001</v>
      </c>
      <c r="K217" s="231">
        <v>3.1261999999999999</v>
      </c>
      <c r="L217" s="231">
        <v>10.4057</v>
      </c>
      <c r="M217" s="231">
        <v>5.4210000000000003</v>
      </c>
      <c r="N217" s="231">
        <v>0</v>
      </c>
      <c r="O217" s="231">
        <v>0</v>
      </c>
      <c r="P217" s="231">
        <v>0</v>
      </c>
    </row>
    <row r="218" spans="1:16" ht="15">
      <c r="A218" s="247">
        <v>9</v>
      </c>
      <c r="B218" s="231">
        <v>0</v>
      </c>
      <c r="C218" s="231">
        <v>0</v>
      </c>
      <c r="D218" s="231">
        <v>9.6142000000000003</v>
      </c>
      <c r="E218" s="231">
        <v>3.3559000000000001</v>
      </c>
      <c r="F218" s="231">
        <v>11.2058</v>
      </c>
      <c r="G218" s="231">
        <v>3.5204</v>
      </c>
      <c r="H218" s="231">
        <v>11.4695</v>
      </c>
      <c r="I218" s="231">
        <v>3.5794999999999999</v>
      </c>
      <c r="J218" s="231">
        <v>13.292899999999999</v>
      </c>
      <c r="K218" s="231">
        <v>3.048</v>
      </c>
      <c r="L218" s="231">
        <v>9.9993999999999996</v>
      </c>
      <c r="M218" s="231">
        <v>5.2854000000000001</v>
      </c>
      <c r="N218" s="231">
        <v>0</v>
      </c>
      <c r="O218" s="231">
        <v>0</v>
      </c>
      <c r="P218" s="231">
        <v>0</v>
      </c>
    </row>
    <row r="219" spans="1:16" ht="15">
      <c r="A219" s="247">
        <v>10</v>
      </c>
      <c r="B219" s="231">
        <v>0</v>
      </c>
      <c r="C219" s="231">
        <v>0</v>
      </c>
      <c r="D219" s="231">
        <v>9.4342000000000006</v>
      </c>
      <c r="E219" s="231">
        <v>3.2698</v>
      </c>
      <c r="F219" s="231">
        <v>10.716699999999999</v>
      </c>
      <c r="G219" s="231">
        <v>3.4300999999999999</v>
      </c>
      <c r="H219" s="231">
        <v>10.937900000000001</v>
      </c>
      <c r="I219" s="231">
        <v>3.4876999999999998</v>
      </c>
      <c r="J219" s="231">
        <v>12.7636</v>
      </c>
      <c r="K219" s="231">
        <v>2.9699</v>
      </c>
      <c r="L219" s="231">
        <v>9.5930999999999997</v>
      </c>
      <c r="M219" s="231">
        <v>5.1498999999999997</v>
      </c>
      <c r="N219" s="231">
        <v>0</v>
      </c>
      <c r="O219" s="231">
        <v>0</v>
      </c>
      <c r="P219" s="231">
        <v>0</v>
      </c>
    </row>
    <row r="220" spans="1:16" ht="15">
      <c r="A220" s="247">
        <v>11</v>
      </c>
      <c r="B220" s="231">
        <v>0</v>
      </c>
      <c r="C220" s="231">
        <v>0</v>
      </c>
      <c r="D220" s="231">
        <v>9.2540999999999993</v>
      </c>
      <c r="E220" s="231">
        <v>3.1838000000000002</v>
      </c>
      <c r="F220" s="231">
        <v>10.227600000000001</v>
      </c>
      <c r="G220" s="231">
        <v>3.3397999999999999</v>
      </c>
      <c r="H220" s="231">
        <v>10.4062</v>
      </c>
      <c r="I220" s="231">
        <v>3.3959999999999999</v>
      </c>
      <c r="J220" s="231">
        <v>12.234400000000001</v>
      </c>
      <c r="K220" s="231">
        <v>2.8917000000000002</v>
      </c>
      <c r="L220" s="231">
        <v>9.1867999999999999</v>
      </c>
      <c r="M220" s="231">
        <v>5.0144000000000002</v>
      </c>
      <c r="N220" s="231">
        <v>0</v>
      </c>
      <c r="O220" s="231">
        <v>0</v>
      </c>
      <c r="P220" s="231">
        <v>0</v>
      </c>
    </row>
    <row r="221" spans="1:16" ht="15">
      <c r="A221" s="247">
        <v>12</v>
      </c>
      <c r="B221" s="231">
        <v>0</v>
      </c>
      <c r="C221" s="231">
        <v>0</v>
      </c>
      <c r="D221" s="231">
        <v>9.0739999999999998</v>
      </c>
      <c r="E221" s="231">
        <v>3.0977000000000001</v>
      </c>
      <c r="F221" s="231">
        <v>9.7385000000000002</v>
      </c>
      <c r="G221" s="231">
        <v>3.2496</v>
      </c>
      <c r="H221" s="231">
        <v>9.8744999999999994</v>
      </c>
      <c r="I221" s="231">
        <v>3.3041999999999998</v>
      </c>
      <c r="J221" s="231">
        <v>11.7052</v>
      </c>
      <c r="K221" s="231">
        <v>2.8136000000000001</v>
      </c>
      <c r="L221" s="231">
        <v>8.7805</v>
      </c>
      <c r="M221" s="231">
        <v>4.8788999999999998</v>
      </c>
      <c r="N221" s="231">
        <v>0</v>
      </c>
      <c r="O221" s="231">
        <v>0</v>
      </c>
      <c r="P221" s="231">
        <v>0</v>
      </c>
    </row>
    <row r="222" spans="1:16" ht="15">
      <c r="A222" s="247">
        <v>13</v>
      </c>
      <c r="B222" s="231">
        <v>0</v>
      </c>
      <c r="C222" s="231">
        <v>0</v>
      </c>
      <c r="D222" s="231">
        <v>8.8939000000000004</v>
      </c>
      <c r="E222" s="231">
        <v>3.0116999999999998</v>
      </c>
      <c r="F222" s="231">
        <v>9.2493999999999996</v>
      </c>
      <c r="G222" s="231">
        <v>3.1593</v>
      </c>
      <c r="H222" s="231">
        <v>9.3428000000000004</v>
      </c>
      <c r="I222" s="231">
        <v>3.2124000000000001</v>
      </c>
      <c r="J222" s="231">
        <v>11.176</v>
      </c>
      <c r="K222" s="231">
        <v>2.7353999999999998</v>
      </c>
      <c r="L222" s="231">
        <v>8.3741000000000003</v>
      </c>
      <c r="M222" s="231">
        <v>4.7432999999999996</v>
      </c>
      <c r="N222" s="231">
        <v>0</v>
      </c>
      <c r="O222" s="231">
        <v>0</v>
      </c>
      <c r="P222" s="231">
        <v>0</v>
      </c>
    </row>
    <row r="223" spans="1:16" ht="15">
      <c r="A223" s="247">
        <v>14</v>
      </c>
      <c r="B223" s="231">
        <v>0</v>
      </c>
      <c r="C223" s="231">
        <v>0</v>
      </c>
      <c r="D223" s="231">
        <v>8.7139000000000006</v>
      </c>
      <c r="E223" s="231">
        <v>2.9256000000000002</v>
      </c>
      <c r="F223" s="231">
        <v>8.7603000000000009</v>
      </c>
      <c r="G223" s="231">
        <v>3.069</v>
      </c>
      <c r="H223" s="231">
        <v>8.8110999999999997</v>
      </c>
      <c r="I223" s="231">
        <v>3.1206</v>
      </c>
      <c r="J223" s="231">
        <v>10.646699999999999</v>
      </c>
      <c r="K223" s="231">
        <v>2.6573000000000002</v>
      </c>
      <c r="L223" s="231">
        <v>7.9678000000000004</v>
      </c>
      <c r="M223" s="231">
        <v>4.6078000000000001</v>
      </c>
      <c r="N223" s="231">
        <v>0</v>
      </c>
      <c r="O223" s="231">
        <v>0</v>
      </c>
      <c r="P223" s="231">
        <v>0</v>
      </c>
    </row>
    <row r="224" spans="1:16" ht="15">
      <c r="A224" s="247">
        <v>15</v>
      </c>
      <c r="B224" s="231">
        <v>0</v>
      </c>
      <c r="C224" s="231">
        <v>0</v>
      </c>
      <c r="D224" s="231">
        <v>8.5337999999999994</v>
      </c>
      <c r="E224" s="231">
        <v>2.8395999999999999</v>
      </c>
      <c r="F224" s="231">
        <v>8.2712000000000003</v>
      </c>
      <c r="G224" s="231">
        <v>2.9788000000000001</v>
      </c>
      <c r="H224" s="231">
        <v>8.2794000000000008</v>
      </c>
      <c r="I224" s="231">
        <v>3.0287999999999999</v>
      </c>
      <c r="J224" s="231">
        <v>10.1175</v>
      </c>
      <c r="K224" s="231">
        <v>2.5790999999999999</v>
      </c>
      <c r="L224" s="231">
        <v>7.5614999999999997</v>
      </c>
      <c r="M224" s="231">
        <v>4.4722999999999997</v>
      </c>
      <c r="N224" s="231">
        <v>0</v>
      </c>
      <c r="O224" s="231">
        <v>0</v>
      </c>
      <c r="P224" s="231">
        <v>0</v>
      </c>
    </row>
    <row r="225" spans="1:16" ht="15">
      <c r="A225" s="247">
        <v>16</v>
      </c>
      <c r="B225" s="231">
        <v>0</v>
      </c>
      <c r="C225" s="231">
        <v>0</v>
      </c>
      <c r="D225" s="231">
        <v>8.3536999999999999</v>
      </c>
      <c r="E225" s="231">
        <v>2.7534999999999998</v>
      </c>
      <c r="F225" s="231">
        <v>7.7820999999999998</v>
      </c>
      <c r="G225" s="231">
        <v>2.8885000000000001</v>
      </c>
      <c r="H225" s="231">
        <v>7.7477</v>
      </c>
      <c r="I225" s="231">
        <v>2.9371</v>
      </c>
      <c r="J225" s="231">
        <v>9.5883000000000003</v>
      </c>
      <c r="K225" s="231">
        <v>2.5009000000000001</v>
      </c>
      <c r="L225" s="231">
        <v>7.1551999999999998</v>
      </c>
      <c r="M225" s="231">
        <v>4.3368000000000002</v>
      </c>
      <c r="N225" s="231">
        <v>0</v>
      </c>
      <c r="O225" s="231">
        <v>0</v>
      </c>
      <c r="P225" s="231">
        <v>0</v>
      </c>
    </row>
    <row r="226" spans="1:16" ht="15">
      <c r="A226" s="247">
        <v>17</v>
      </c>
      <c r="B226" s="231">
        <v>0</v>
      </c>
      <c r="C226" s="231">
        <v>0</v>
      </c>
      <c r="D226" s="231">
        <v>8.1737000000000002</v>
      </c>
      <c r="E226" s="231">
        <v>2.6675</v>
      </c>
      <c r="F226" s="231">
        <v>7.2930000000000001</v>
      </c>
      <c r="G226" s="231">
        <v>2.7982999999999998</v>
      </c>
      <c r="H226" s="231">
        <v>7.2160000000000002</v>
      </c>
      <c r="I226" s="231">
        <v>2.8452999999999999</v>
      </c>
      <c r="J226" s="231">
        <v>9.0591000000000008</v>
      </c>
      <c r="K226" s="231">
        <v>2.4228000000000001</v>
      </c>
      <c r="L226" s="231">
        <v>6.7488999999999999</v>
      </c>
      <c r="M226" s="231">
        <v>4.2012</v>
      </c>
      <c r="N226" s="231">
        <v>0</v>
      </c>
      <c r="O226" s="231">
        <v>0</v>
      </c>
      <c r="P226" s="231">
        <v>0</v>
      </c>
    </row>
    <row r="227" spans="1:16" ht="15">
      <c r="A227" s="247">
        <v>18</v>
      </c>
      <c r="B227" s="231">
        <v>0</v>
      </c>
      <c r="C227" s="231">
        <v>0</v>
      </c>
      <c r="D227" s="231">
        <v>7.9935999999999998</v>
      </c>
      <c r="E227" s="231">
        <v>2.5813999999999999</v>
      </c>
      <c r="F227" s="231">
        <v>6.8038999999999996</v>
      </c>
      <c r="G227" s="231">
        <v>2.7080000000000002</v>
      </c>
      <c r="H227" s="231">
        <v>6.6843000000000004</v>
      </c>
      <c r="I227" s="231">
        <v>2.7534999999999998</v>
      </c>
      <c r="J227" s="231">
        <v>8.5297999999999998</v>
      </c>
      <c r="K227" s="231">
        <v>2.3445999999999998</v>
      </c>
      <c r="L227" s="231">
        <v>6.3426</v>
      </c>
      <c r="M227" s="231">
        <v>4.0656999999999996</v>
      </c>
      <c r="N227" s="231">
        <v>8.2323000000000004</v>
      </c>
      <c r="O227" s="231">
        <v>7.4893999999999998</v>
      </c>
      <c r="P227" s="231">
        <v>0</v>
      </c>
    </row>
    <row r="228" spans="1:16" ht="15">
      <c r="A228" s="247">
        <v>19</v>
      </c>
      <c r="B228" s="231">
        <v>0</v>
      </c>
      <c r="C228" s="231">
        <v>0</v>
      </c>
      <c r="D228" s="231">
        <v>7.8502999999999998</v>
      </c>
      <c r="E228" s="231">
        <v>2.5684</v>
      </c>
      <c r="F228" s="231">
        <v>6.7769000000000004</v>
      </c>
      <c r="G228" s="231">
        <v>2.6863999999999999</v>
      </c>
      <c r="H228" s="231">
        <v>6.6177999999999999</v>
      </c>
      <c r="I228" s="231">
        <v>2.7406000000000001</v>
      </c>
      <c r="J228" s="231">
        <v>8.2576000000000001</v>
      </c>
      <c r="K228" s="231">
        <v>2.3426999999999998</v>
      </c>
      <c r="L228" s="231">
        <v>6.2403000000000004</v>
      </c>
      <c r="M228" s="231">
        <v>4.0049999999999999</v>
      </c>
      <c r="N228" s="231">
        <v>8.0363000000000007</v>
      </c>
      <c r="O228" s="231">
        <v>7.3110999999999997</v>
      </c>
      <c r="P228" s="231">
        <v>0</v>
      </c>
    </row>
    <row r="229" spans="1:16" ht="15">
      <c r="A229" s="247">
        <v>20</v>
      </c>
      <c r="B229" s="231">
        <v>0</v>
      </c>
      <c r="C229" s="231">
        <v>0</v>
      </c>
      <c r="D229" s="231">
        <v>7.7069999999999999</v>
      </c>
      <c r="E229" s="231">
        <v>2.5554000000000001</v>
      </c>
      <c r="F229" s="231">
        <v>6.7499000000000002</v>
      </c>
      <c r="G229" s="231">
        <v>2.6648000000000001</v>
      </c>
      <c r="H229" s="231">
        <v>6.5511999999999997</v>
      </c>
      <c r="I229" s="231">
        <v>2.7277</v>
      </c>
      <c r="J229" s="231">
        <v>7.9852999999999996</v>
      </c>
      <c r="K229" s="231">
        <v>2.3408000000000002</v>
      </c>
      <c r="L229" s="231">
        <v>6.1380999999999997</v>
      </c>
      <c r="M229" s="231">
        <v>3.9441999999999999</v>
      </c>
      <c r="N229" s="231">
        <v>7.8403</v>
      </c>
      <c r="O229" s="231">
        <v>7.1327999999999996</v>
      </c>
      <c r="P229" s="231">
        <v>0</v>
      </c>
    </row>
    <row r="230" spans="1:16" ht="15">
      <c r="A230" s="247">
        <v>21</v>
      </c>
      <c r="B230" s="231">
        <v>0</v>
      </c>
      <c r="C230" s="231">
        <v>0</v>
      </c>
      <c r="D230" s="231">
        <v>7.5636999999999999</v>
      </c>
      <c r="E230" s="231">
        <v>2.5424000000000002</v>
      </c>
      <c r="F230" s="231">
        <v>6.7229000000000001</v>
      </c>
      <c r="G230" s="231">
        <v>2.6432000000000002</v>
      </c>
      <c r="H230" s="231">
        <v>6.4846000000000004</v>
      </c>
      <c r="I230" s="231">
        <v>2.7147999999999999</v>
      </c>
      <c r="J230" s="231">
        <v>7.7130000000000001</v>
      </c>
      <c r="K230" s="231">
        <v>2.3388</v>
      </c>
      <c r="L230" s="231">
        <v>6.0358000000000001</v>
      </c>
      <c r="M230" s="231">
        <v>3.8835000000000002</v>
      </c>
      <c r="N230" s="231">
        <v>7.6443000000000003</v>
      </c>
      <c r="O230" s="231">
        <v>6.9545000000000003</v>
      </c>
      <c r="P230" s="231">
        <v>0</v>
      </c>
    </row>
    <row r="231" spans="1:16" ht="15">
      <c r="A231" s="247">
        <v>22</v>
      </c>
      <c r="B231" s="231">
        <v>0</v>
      </c>
      <c r="C231" s="231">
        <v>0</v>
      </c>
      <c r="D231" s="231">
        <v>7.4203000000000001</v>
      </c>
      <c r="E231" s="231">
        <v>2.5293000000000001</v>
      </c>
      <c r="F231" s="231">
        <v>6.6959</v>
      </c>
      <c r="G231" s="231">
        <v>2.6217000000000001</v>
      </c>
      <c r="H231" s="231">
        <v>6.4180000000000001</v>
      </c>
      <c r="I231" s="231">
        <v>2.7019000000000002</v>
      </c>
      <c r="J231" s="231">
        <v>7.4408000000000003</v>
      </c>
      <c r="K231" s="231">
        <v>2.3369</v>
      </c>
      <c r="L231" s="231">
        <v>5.9335000000000004</v>
      </c>
      <c r="M231" s="231">
        <v>3.8227000000000002</v>
      </c>
      <c r="N231" s="231">
        <v>7.4482999999999997</v>
      </c>
      <c r="O231" s="231">
        <v>6.7760999999999996</v>
      </c>
      <c r="P231" s="231">
        <v>0</v>
      </c>
    </row>
    <row r="232" spans="1:16" ht="15">
      <c r="A232" s="247">
        <v>23</v>
      </c>
      <c r="B232" s="231">
        <v>0</v>
      </c>
      <c r="C232" s="231">
        <v>0</v>
      </c>
      <c r="D232" s="231">
        <v>7.2770000000000001</v>
      </c>
      <c r="E232" s="231">
        <v>2.5163000000000002</v>
      </c>
      <c r="F232" s="231">
        <v>6.6688999999999998</v>
      </c>
      <c r="G232" s="231">
        <v>2.6000999999999999</v>
      </c>
      <c r="H232" s="231">
        <v>6.3514999999999997</v>
      </c>
      <c r="I232" s="231">
        <v>2.6890999999999998</v>
      </c>
      <c r="J232" s="231">
        <v>7.1684999999999999</v>
      </c>
      <c r="K232" s="231">
        <v>2.335</v>
      </c>
      <c r="L232" s="231">
        <v>5.8311999999999999</v>
      </c>
      <c r="M232" s="231">
        <v>3.762</v>
      </c>
      <c r="N232" s="231">
        <v>7.2523</v>
      </c>
      <c r="O232" s="231">
        <v>6.5978000000000003</v>
      </c>
      <c r="P232" s="231">
        <v>0</v>
      </c>
    </row>
    <row r="233" spans="1:16" ht="15">
      <c r="A233" s="247">
        <v>24</v>
      </c>
      <c r="B233" s="231">
        <v>0</v>
      </c>
      <c r="C233" s="231">
        <v>0</v>
      </c>
      <c r="D233" s="231">
        <v>7.1337000000000002</v>
      </c>
      <c r="E233" s="231">
        <v>2.5032999999999999</v>
      </c>
      <c r="F233" s="231">
        <v>6.6418999999999997</v>
      </c>
      <c r="G233" s="231">
        <v>2.5785</v>
      </c>
      <c r="H233" s="231">
        <v>6.2849000000000004</v>
      </c>
      <c r="I233" s="231">
        <v>2.6762000000000001</v>
      </c>
      <c r="J233" s="231">
        <v>6.8963000000000001</v>
      </c>
      <c r="K233" s="231">
        <v>2.3330000000000002</v>
      </c>
      <c r="L233" s="231">
        <v>5.7290000000000001</v>
      </c>
      <c r="M233" s="231">
        <v>3.7012999999999998</v>
      </c>
      <c r="N233" s="231">
        <v>7.0563000000000002</v>
      </c>
      <c r="O233" s="231">
        <v>6.4195000000000002</v>
      </c>
      <c r="P233" s="231">
        <v>0</v>
      </c>
    </row>
    <row r="234" spans="1:16" ht="15">
      <c r="A234" s="247">
        <v>25</v>
      </c>
      <c r="B234" s="231">
        <v>0</v>
      </c>
      <c r="C234" s="231">
        <v>0</v>
      </c>
      <c r="D234" s="231">
        <v>6.9904000000000002</v>
      </c>
      <c r="E234" s="231">
        <v>2.4903</v>
      </c>
      <c r="F234" s="231">
        <v>6.6148999999999996</v>
      </c>
      <c r="G234" s="231">
        <v>2.5569000000000002</v>
      </c>
      <c r="H234" s="231">
        <v>6.2183000000000002</v>
      </c>
      <c r="I234" s="231">
        <v>2.6633</v>
      </c>
      <c r="J234" s="231">
        <v>6.6239999999999997</v>
      </c>
      <c r="K234" s="231">
        <v>2.3311000000000002</v>
      </c>
      <c r="L234" s="231">
        <v>5.6266999999999996</v>
      </c>
      <c r="M234" s="231">
        <v>3.6404999999999998</v>
      </c>
      <c r="N234" s="231">
        <v>6.8601999999999999</v>
      </c>
      <c r="O234" s="231">
        <v>6.2412000000000001</v>
      </c>
      <c r="P234" s="231">
        <v>0</v>
      </c>
    </row>
    <row r="235" spans="1:16" ht="15">
      <c r="A235" s="247">
        <v>26</v>
      </c>
      <c r="B235" s="231">
        <v>0</v>
      </c>
      <c r="C235" s="231">
        <v>0</v>
      </c>
      <c r="D235" s="231">
        <v>6.8471000000000002</v>
      </c>
      <c r="E235" s="231">
        <v>2.4771999999999998</v>
      </c>
      <c r="F235" s="231">
        <v>6.5879000000000003</v>
      </c>
      <c r="G235" s="231">
        <v>2.5352999999999999</v>
      </c>
      <c r="H235" s="231">
        <v>6.1516999999999999</v>
      </c>
      <c r="I235" s="231">
        <v>2.6503999999999999</v>
      </c>
      <c r="J235" s="231">
        <v>6.3517000000000001</v>
      </c>
      <c r="K235" s="231">
        <v>2.3292000000000002</v>
      </c>
      <c r="L235" s="231">
        <v>5.5244</v>
      </c>
      <c r="M235" s="231">
        <v>3.5798000000000001</v>
      </c>
      <c r="N235" s="231">
        <v>6.6642000000000001</v>
      </c>
      <c r="O235" s="231">
        <v>6.0629</v>
      </c>
      <c r="P235" s="231">
        <v>0</v>
      </c>
    </row>
    <row r="236" spans="1:16" ht="15">
      <c r="A236" s="247">
        <v>27</v>
      </c>
      <c r="B236" s="231">
        <v>0</v>
      </c>
      <c r="C236" s="231">
        <v>0</v>
      </c>
      <c r="D236" s="231">
        <v>6.7038000000000002</v>
      </c>
      <c r="E236" s="231">
        <v>2.4641999999999999</v>
      </c>
      <c r="F236" s="231">
        <v>6.5609000000000002</v>
      </c>
      <c r="G236" s="231">
        <v>2.5137999999999998</v>
      </c>
      <c r="H236" s="231">
        <v>6.0852000000000004</v>
      </c>
      <c r="I236" s="231">
        <v>2.6375000000000002</v>
      </c>
      <c r="J236" s="231">
        <v>6.0795000000000003</v>
      </c>
      <c r="K236" s="231">
        <v>2.3271999999999999</v>
      </c>
      <c r="L236" s="231">
        <v>5.4222000000000001</v>
      </c>
      <c r="M236" s="231">
        <v>3.5190000000000001</v>
      </c>
      <c r="N236" s="231">
        <v>6.4682000000000004</v>
      </c>
      <c r="O236" s="231">
        <v>5.8845000000000001</v>
      </c>
      <c r="P236" s="231">
        <v>0</v>
      </c>
    </row>
    <row r="237" spans="1:16" ht="15">
      <c r="A237" s="247">
        <v>28</v>
      </c>
      <c r="B237" s="231">
        <v>0</v>
      </c>
      <c r="C237" s="231">
        <v>0</v>
      </c>
      <c r="D237" s="231">
        <v>6.5605000000000002</v>
      </c>
      <c r="E237" s="231">
        <v>2.4512</v>
      </c>
      <c r="F237" s="231">
        <v>6.5339</v>
      </c>
      <c r="G237" s="231">
        <v>2.4922</v>
      </c>
      <c r="H237" s="231">
        <v>6.0186000000000002</v>
      </c>
      <c r="I237" s="231">
        <v>2.6246</v>
      </c>
      <c r="J237" s="231">
        <v>5.8071999999999999</v>
      </c>
      <c r="K237" s="231">
        <v>2.3252999999999999</v>
      </c>
      <c r="L237" s="231">
        <v>5.3198999999999996</v>
      </c>
      <c r="M237" s="231">
        <v>3.4582999999999999</v>
      </c>
      <c r="N237" s="231">
        <v>6.2721999999999998</v>
      </c>
      <c r="O237" s="231">
        <v>5.7061999999999999</v>
      </c>
      <c r="P237" s="231">
        <v>0</v>
      </c>
    </row>
    <row r="238" spans="1:16" ht="15">
      <c r="A238" s="247">
        <v>29</v>
      </c>
      <c r="B238" s="231">
        <v>0</v>
      </c>
      <c r="C238" s="231">
        <v>0</v>
      </c>
      <c r="D238" s="231">
        <v>6.4172000000000002</v>
      </c>
      <c r="E238" s="231">
        <v>2.4382000000000001</v>
      </c>
      <c r="F238" s="231">
        <v>6.5068999999999999</v>
      </c>
      <c r="G238" s="231">
        <v>2.4706000000000001</v>
      </c>
      <c r="H238" s="231">
        <v>5.952</v>
      </c>
      <c r="I238" s="231">
        <v>2.6116999999999999</v>
      </c>
      <c r="J238" s="231">
        <v>5.5349000000000004</v>
      </c>
      <c r="K238" s="231">
        <v>2.3233999999999999</v>
      </c>
      <c r="L238" s="231">
        <v>5.2176</v>
      </c>
      <c r="M238" s="231">
        <v>3.3975</v>
      </c>
      <c r="N238" s="231">
        <v>6.0762</v>
      </c>
      <c r="O238" s="231">
        <v>5.5278999999999998</v>
      </c>
      <c r="P238" s="231">
        <v>0</v>
      </c>
    </row>
    <row r="239" spans="1:16" ht="15">
      <c r="A239" s="247">
        <v>30</v>
      </c>
      <c r="B239" s="231">
        <v>0</v>
      </c>
      <c r="C239" s="231">
        <v>0</v>
      </c>
      <c r="D239" s="231">
        <v>6.2739000000000003</v>
      </c>
      <c r="E239" s="231">
        <v>2.4251</v>
      </c>
      <c r="F239" s="231">
        <v>6.4798999999999998</v>
      </c>
      <c r="G239" s="231">
        <v>2.4489999999999998</v>
      </c>
      <c r="H239" s="231">
        <v>5.8853999999999997</v>
      </c>
      <c r="I239" s="231">
        <v>2.5988000000000002</v>
      </c>
      <c r="J239" s="231">
        <v>5.2626999999999997</v>
      </c>
      <c r="K239" s="231">
        <v>2.3214000000000001</v>
      </c>
      <c r="L239" s="231">
        <v>5.1154000000000002</v>
      </c>
      <c r="M239" s="231">
        <v>3.3368000000000002</v>
      </c>
      <c r="N239" s="231">
        <v>5.8802000000000003</v>
      </c>
      <c r="O239" s="231">
        <v>5.3495999999999997</v>
      </c>
      <c r="P239" s="231">
        <v>0</v>
      </c>
    </row>
    <row r="240" spans="1:16" ht="15">
      <c r="A240" s="247">
        <v>31</v>
      </c>
      <c r="B240" s="231">
        <v>0</v>
      </c>
      <c r="C240" s="231">
        <v>0</v>
      </c>
      <c r="D240" s="231">
        <v>6.2081999999999997</v>
      </c>
      <c r="E240" s="231">
        <v>2.3997000000000002</v>
      </c>
      <c r="F240" s="231">
        <v>6.4268999999999998</v>
      </c>
      <c r="G240" s="231">
        <v>2.4357000000000002</v>
      </c>
      <c r="H240" s="231">
        <v>5.8617999999999997</v>
      </c>
      <c r="I240" s="231">
        <v>2.5750000000000002</v>
      </c>
      <c r="J240" s="231">
        <v>5.25</v>
      </c>
      <c r="K240" s="231">
        <v>2.3157999999999999</v>
      </c>
      <c r="L240" s="231">
        <v>5.1036999999999999</v>
      </c>
      <c r="M240" s="231">
        <v>3.3073999999999999</v>
      </c>
      <c r="N240" s="231">
        <v>5.7649999999999997</v>
      </c>
      <c r="O240" s="231">
        <v>5.1055000000000001</v>
      </c>
      <c r="P240" s="231">
        <v>0</v>
      </c>
    </row>
    <row r="241" spans="1:16" ht="15">
      <c r="A241" s="247">
        <v>32</v>
      </c>
      <c r="B241" s="231">
        <v>0</v>
      </c>
      <c r="C241" s="231">
        <v>0</v>
      </c>
      <c r="D241" s="231">
        <v>6.1425000000000001</v>
      </c>
      <c r="E241" s="231">
        <v>2.3744000000000001</v>
      </c>
      <c r="F241" s="231">
        <v>6.3738000000000001</v>
      </c>
      <c r="G241" s="231">
        <v>2.4224000000000001</v>
      </c>
      <c r="H241" s="231">
        <v>5.8380999999999998</v>
      </c>
      <c r="I241" s="231">
        <v>2.5512000000000001</v>
      </c>
      <c r="J241" s="231">
        <v>5.2373000000000003</v>
      </c>
      <c r="K241" s="231">
        <v>2.3102</v>
      </c>
      <c r="L241" s="231">
        <v>5.0919999999999996</v>
      </c>
      <c r="M241" s="231">
        <v>3.2780999999999998</v>
      </c>
      <c r="N241" s="231">
        <v>5.6497999999999999</v>
      </c>
      <c r="O241" s="231">
        <v>4.8613999999999997</v>
      </c>
      <c r="P241" s="231">
        <v>0</v>
      </c>
    </row>
    <row r="242" spans="1:16" ht="15">
      <c r="A242" s="247">
        <v>33</v>
      </c>
      <c r="B242" s="231">
        <v>0</v>
      </c>
      <c r="C242" s="231">
        <v>0</v>
      </c>
      <c r="D242" s="231">
        <v>5.9370000000000003</v>
      </c>
      <c r="E242" s="231">
        <v>2.2949000000000002</v>
      </c>
      <c r="F242" s="231">
        <v>6.1753999999999998</v>
      </c>
      <c r="G242" s="231">
        <v>2.3536999999999999</v>
      </c>
      <c r="H242" s="231">
        <v>5.6806999999999999</v>
      </c>
      <c r="I242" s="231">
        <v>2.4691999999999998</v>
      </c>
      <c r="J242" s="231">
        <v>5.1044</v>
      </c>
      <c r="K242" s="231">
        <v>2.2515999999999998</v>
      </c>
      <c r="L242" s="231">
        <v>4.9634999999999998</v>
      </c>
      <c r="M242" s="231">
        <v>3.1739999999999999</v>
      </c>
      <c r="N242" s="231">
        <v>5.4071999999999996</v>
      </c>
      <c r="O242" s="231">
        <v>4.5110999999999999</v>
      </c>
      <c r="P242" s="231">
        <v>0</v>
      </c>
    </row>
    <row r="243" spans="1:16" ht="15">
      <c r="A243" s="247">
        <v>34</v>
      </c>
      <c r="B243" s="231">
        <v>0</v>
      </c>
      <c r="C243" s="231">
        <v>0</v>
      </c>
      <c r="D243" s="231">
        <v>5.8728999999999996</v>
      </c>
      <c r="E243" s="231">
        <v>2.2700999999999998</v>
      </c>
      <c r="F243" s="231">
        <v>6.1235999999999997</v>
      </c>
      <c r="G243" s="231">
        <v>2.3407</v>
      </c>
      <c r="H243" s="231">
        <v>5.6574999999999998</v>
      </c>
      <c r="I243" s="231">
        <v>2.4459</v>
      </c>
      <c r="J243" s="231">
        <v>5.0919999999999996</v>
      </c>
      <c r="K243" s="231">
        <v>2.2461000000000002</v>
      </c>
      <c r="L243" s="231">
        <v>4.9520999999999997</v>
      </c>
      <c r="M243" s="231">
        <v>3.1453000000000002</v>
      </c>
      <c r="N243" s="231">
        <v>5.2946999999999997</v>
      </c>
      <c r="O243" s="231">
        <v>4.2725999999999997</v>
      </c>
      <c r="P243" s="231">
        <v>0</v>
      </c>
    </row>
    <row r="244" spans="1:16" ht="15">
      <c r="A244" s="247">
        <v>35</v>
      </c>
      <c r="B244" s="231">
        <v>0</v>
      </c>
      <c r="C244" s="231">
        <v>0</v>
      </c>
      <c r="D244" s="231">
        <v>5.8087</v>
      </c>
      <c r="E244" s="231">
        <v>2.2452999999999999</v>
      </c>
      <c r="F244" s="231">
        <v>6.0717999999999996</v>
      </c>
      <c r="G244" s="231">
        <v>2.3275999999999999</v>
      </c>
      <c r="H244" s="231">
        <v>5.6344000000000003</v>
      </c>
      <c r="I244" s="231">
        <v>2.4226000000000001</v>
      </c>
      <c r="J244" s="231">
        <v>5.0796000000000001</v>
      </c>
      <c r="K244" s="231">
        <v>2.2406999999999999</v>
      </c>
      <c r="L244" s="231">
        <v>4.9405999999999999</v>
      </c>
      <c r="M244" s="231">
        <v>3.1166</v>
      </c>
      <c r="N244" s="231">
        <v>5.1821000000000002</v>
      </c>
      <c r="O244" s="231">
        <v>4.0340999999999996</v>
      </c>
      <c r="P244" s="231">
        <v>0</v>
      </c>
    </row>
    <row r="245" spans="1:16" ht="15">
      <c r="A245" s="247">
        <v>36</v>
      </c>
      <c r="B245" s="231">
        <v>0</v>
      </c>
      <c r="C245" s="231">
        <v>0</v>
      </c>
      <c r="D245" s="231">
        <v>5.7445000000000004</v>
      </c>
      <c r="E245" s="231">
        <v>2.2204999999999999</v>
      </c>
      <c r="F245" s="231">
        <v>6.02</v>
      </c>
      <c r="G245" s="231">
        <v>2.3146</v>
      </c>
      <c r="H245" s="231">
        <v>5.6113</v>
      </c>
      <c r="I245" s="231">
        <v>2.3993000000000002</v>
      </c>
      <c r="J245" s="231">
        <v>5.0671999999999997</v>
      </c>
      <c r="K245" s="231">
        <v>2.2351999999999999</v>
      </c>
      <c r="L245" s="231">
        <v>4.9291999999999998</v>
      </c>
      <c r="M245" s="231">
        <v>3.0878999999999999</v>
      </c>
      <c r="N245" s="231">
        <v>5.0694999999999997</v>
      </c>
      <c r="O245" s="231">
        <v>3.7955999999999999</v>
      </c>
      <c r="P245" s="231">
        <v>0</v>
      </c>
    </row>
    <row r="246" spans="1:16" ht="15">
      <c r="A246" s="247">
        <v>37</v>
      </c>
      <c r="B246" s="231">
        <v>0</v>
      </c>
      <c r="C246" s="231">
        <v>0</v>
      </c>
      <c r="D246" s="231">
        <v>5.6802999999999999</v>
      </c>
      <c r="E246" s="231">
        <v>2.1957</v>
      </c>
      <c r="F246" s="231">
        <v>5.9682000000000004</v>
      </c>
      <c r="G246" s="231">
        <v>2.3016000000000001</v>
      </c>
      <c r="H246" s="231">
        <v>5.5880999999999998</v>
      </c>
      <c r="I246" s="231">
        <v>2.3759999999999999</v>
      </c>
      <c r="J246" s="231">
        <v>5.0548000000000002</v>
      </c>
      <c r="K246" s="231">
        <v>2.2296999999999998</v>
      </c>
      <c r="L246" s="231">
        <v>4.9177999999999997</v>
      </c>
      <c r="M246" s="231">
        <v>3.0592000000000001</v>
      </c>
      <c r="N246" s="231">
        <v>4.9569000000000001</v>
      </c>
      <c r="O246" s="231">
        <v>3.5571999999999999</v>
      </c>
      <c r="P246" s="231">
        <v>0</v>
      </c>
    </row>
    <row r="247" spans="1:16" ht="15">
      <c r="A247" s="247">
        <v>38</v>
      </c>
      <c r="B247" s="231">
        <v>0</v>
      </c>
      <c r="C247" s="231">
        <v>0</v>
      </c>
      <c r="D247" s="231">
        <v>5.6161000000000003</v>
      </c>
      <c r="E247" s="231">
        <v>2.1709000000000001</v>
      </c>
      <c r="F247" s="231">
        <v>5.9164000000000003</v>
      </c>
      <c r="G247" s="231">
        <v>2.2886000000000002</v>
      </c>
      <c r="H247" s="231">
        <v>5.5650000000000004</v>
      </c>
      <c r="I247" s="231">
        <v>2.3527</v>
      </c>
      <c r="J247" s="231">
        <v>5.0423999999999998</v>
      </c>
      <c r="K247" s="231">
        <v>2.2242000000000002</v>
      </c>
      <c r="L247" s="231">
        <v>4.9063999999999997</v>
      </c>
      <c r="M247" s="231">
        <v>3.0305</v>
      </c>
      <c r="N247" s="231">
        <v>4.8444000000000003</v>
      </c>
      <c r="O247" s="231">
        <v>3.3187000000000002</v>
      </c>
      <c r="P247" s="231">
        <v>0</v>
      </c>
    </row>
    <row r="248" spans="1:16" ht="15">
      <c r="A248" s="247">
        <v>39</v>
      </c>
      <c r="B248" s="231">
        <v>0</v>
      </c>
      <c r="C248" s="231">
        <v>0</v>
      </c>
      <c r="D248" s="231">
        <v>5.5519999999999996</v>
      </c>
      <c r="E248" s="231">
        <v>2.1461000000000001</v>
      </c>
      <c r="F248" s="231">
        <v>5.8644999999999996</v>
      </c>
      <c r="G248" s="231">
        <v>2.2755999999999998</v>
      </c>
      <c r="H248" s="231">
        <v>5.5419</v>
      </c>
      <c r="I248" s="231">
        <v>2.3294000000000001</v>
      </c>
      <c r="J248" s="231">
        <v>5.03</v>
      </c>
      <c r="K248" s="231">
        <v>2.2187999999999999</v>
      </c>
      <c r="L248" s="231">
        <v>4.8949999999999996</v>
      </c>
      <c r="M248" s="231">
        <v>3.0019</v>
      </c>
      <c r="N248" s="231">
        <v>4.7317999999999998</v>
      </c>
      <c r="O248" s="231">
        <v>3.0802</v>
      </c>
      <c r="P248" s="231">
        <v>0</v>
      </c>
    </row>
    <row r="249" spans="1:16" ht="15">
      <c r="A249" s="247">
        <v>40</v>
      </c>
      <c r="B249" s="231">
        <v>0</v>
      </c>
      <c r="C249" s="231">
        <v>0</v>
      </c>
      <c r="D249" s="231">
        <v>5.4878</v>
      </c>
      <c r="E249" s="231">
        <v>2.1213000000000002</v>
      </c>
      <c r="F249" s="231">
        <v>5.8127000000000004</v>
      </c>
      <c r="G249" s="231">
        <v>2.2625999999999999</v>
      </c>
      <c r="H249" s="231">
        <v>5.5186999999999999</v>
      </c>
      <c r="I249" s="231">
        <v>2.3060999999999998</v>
      </c>
      <c r="J249" s="231">
        <v>5.0175999999999998</v>
      </c>
      <c r="K249" s="231">
        <v>2.2132999999999998</v>
      </c>
      <c r="L249" s="231">
        <v>4.8836000000000004</v>
      </c>
      <c r="M249" s="231">
        <v>2.9731999999999998</v>
      </c>
      <c r="N249" s="231">
        <v>4.6192000000000002</v>
      </c>
      <c r="O249" s="231">
        <v>2.8416999999999999</v>
      </c>
      <c r="P249" s="231">
        <v>0</v>
      </c>
    </row>
    <row r="250" spans="1:16" ht="15">
      <c r="A250" s="247">
        <v>41</v>
      </c>
      <c r="B250" s="231">
        <v>0</v>
      </c>
      <c r="C250" s="231">
        <v>0</v>
      </c>
      <c r="D250" s="231">
        <v>5.4236000000000004</v>
      </c>
      <c r="E250" s="231">
        <v>2.0964999999999998</v>
      </c>
      <c r="F250" s="231">
        <v>5.7609000000000004</v>
      </c>
      <c r="G250" s="231">
        <v>2.2496</v>
      </c>
      <c r="H250" s="231">
        <v>5.4955999999999996</v>
      </c>
      <c r="I250" s="231">
        <v>2.2827999999999999</v>
      </c>
      <c r="J250" s="231">
        <v>5.0052000000000003</v>
      </c>
      <c r="K250" s="231">
        <v>2.2078000000000002</v>
      </c>
      <c r="L250" s="231">
        <v>4.8722000000000003</v>
      </c>
      <c r="M250" s="231">
        <v>2.9445000000000001</v>
      </c>
      <c r="N250" s="231">
        <v>4.5065999999999997</v>
      </c>
      <c r="O250" s="231">
        <v>2.6032000000000002</v>
      </c>
      <c r="P250" s="231">
        <v>0</v>
      </c>
    </row>
    <row r="251" spans="1:16" ht="15">
      <c r="A251" s="247">
        <v>42</v>
      </c>
      <c r="B251" s="231">
        <v>0</v>
      </c>
      <c r="C251" s="231">
        <v>0</v>
      </c>
      <c r="D251" s="231">
        <v>5.3593999999999999</v>
      </c>
      <c r="E251" s="231">
        <v>2.0716999999999999</v>
      </c>
      <c r="F251" s="231">
        <v>5.7091000000000003</v>
      </c>
      <c r="G251" s="231">
        <v>2.2366000000000001</v>
      </c>
      <c r="H251" s="231">
        <v>5.4725000000000001</v>
      </c>
      <c r="I251" s="231">
        <v>2.2595000000000001</v>
      </c>
      <c r="J251" s="231">
        <v>4.9927999999999999</v>
      </c>
      <c r="K251" s="231">
        <v>2.2023999999999999</v>
      </c>
      <c r="L251" s="231">
        <v>4.8606999999999996</v>
      </c>
      <c r="M251" s="231">
        <v>2.9157999999999999</v>
      </c>
      <c r="N251" s="231">
        <v>4.3940999999999999</v>
      </c>
      <c r="O251" s="231">
        <v>2.3647999999999998</v>
      </c>
      <c r="P251" s="231">
        <v>0</v>
      </c>
    </row>
    <row r="252" spans="1:16" ht="15">
      <c r="A252" s="247">
        <v>43</v>
      </c>
      <c r="B252" s="231">
        <v>0</v>
      </c>
      <c r="C252" s="231">
        <v>0</v>
      </c>
      <c r="D252" s="231">
        <v>5.3494000000000002</v>
      </c>
      <c r="E252" s="231">
        <v>2.0621999999999998</v>
      </c>
      <c r="F252" s="231">
        <v>5.6032000000000002</v>
      </c>
      <c r="G252" s="231">
        <v>2.2126000000000001</v>
      </c>
      <c r="H252" s="231">
        <v>5.4245999999999999</v>
      </c>
      <c r="I252" s="231">
        <v>2.2397</v>
      </c>
      <c r="J252" s="231">
        <v>4.9490999999999996</v>
      </c>
      <c r="K252" s="231">
        <v>2.1993999999999998</v>
      </c>
      <c r="L252" s="231">
        <v>4.7977999999999996</v>
      </c>
      <c r="M252" s="231">
        <v>2.8780000000000001</v>
      </c>
      <c r="N252" s="231">
        <v>4.3192000000000004</v>
      </c>
      <c r="O252" s="231">
        <v>2.3399000000000001</v>
      </c>
      <c r="P252" s="231">
        <v>0</v>
      </c>
    </row>
    <row r="253" spans="1:16" ht="15">
      <c r="A253" s="247">
        <v>44</v>
      </c>
      <c r="B253" s="231">
        <v>0</v>
      </c>
      <c r="C253" s="231">
        <v>0</v>
      </c>
      <c r="D253" s="231">
        <v>5.3392999999999997</v>
      </c>
      <c r="E253" s="231">
        <v>2.0528</v>
      </c>
      <c r="F253" s="231">
        <v>5.4973000000000001</v>
      </c>
      <c r="G253" s="231">
        <v>2.1886999999999999</v>
      </c>
      <c r="H253" s="231">
        <v>5.3766999999999996</v>
      </c>
      <c r="I253" s="231">
        <v>2.2199</v>
      </c>
      <c r="J253" s="231">
        <v>4.9054000000000002</v>
      </c>
      <c r="K253" s="231">
        <v>2.1964000000000001</v>
      </c>
      <c r="L253" s="231">
        <v>4.7347999999999999</v>
      </c>
      <c r="M253" s="231">
        <v>2.8403</v>
      </c>
      <c r="N253" s="231">
        <v>4.2443999999999997</v>
      </c>
      <c r="O253" s="231">
        <v>2.3149999999999999</v>
      </c>
      <c r="P253" s="231">
        <v>0</v>
      </c>
    </row>
    <row r="254" spans="1:16" ht="15">
      <c r="A254" s="247">
        <v>45</v>
      </c>
      <c r="B254" s="231">
        <v>0</v>
      </c>
      <c r="C254" s="231">
        <v>0</v>
      </c>
      <c r="D254" s="231">
        <v>5.3292000000000002</v>
      </c>
      <c r="E254" s="231">
        <v>2.0434000000000001</v>
      </c>
      <c r="F254" s="231">
        <v>5.3913000000000002</v>
      </c>
      <c r="G254" s="231">
        <v>2.1646999999999998</v>
      </c>
      <c r="H254" s="231">
        <v>5.3288000000000002</v>
      </c>
      <c r="I254" s="231">
        <v>2.2002000000000002</v>
      </c>
      <c r="J254" s="231">
        <v>4.8616999999999999</v>
      </c>
      <c r="K254" s="231">
        <v>2.1934</v>
      </c>
      <c r="L254" s="231">
        <v>4.6718999999999999</v>
      </c>
      <c r="M254" s="231">
        <v>2.8025000000000002</v>
      </c>
      <c r="N254" s="231">
        <v>4.1695000000000002</v>
      </c>
      <c r="O254" s="231">
        <v>2.2902</v>
      </c>
      <c r="P254" s="231">
        <v>0</v>
      </c>
    </row>
    <row r="255" spans="1:16" ht="15">
      <c r="A255" s="247">
        <v>46</v>
      </c>
      <c r="B255" s="231">
        <v>0</v>
      </c>
      <c r="C255" s="231">
        <v>0</v>
      </c>
      <c r="D255" s="231">
        <v>5.3192000000000004</v>
      </c>
      <c r="E255" s="231">
        <v>2.0339</v>
      </c>
      <c r="F255" s="231">
        <v>5.2854000000000001</v>
      </c>
      <c r="G255" s="231">
        <v>2.1408</v>
      </c>
      <c r="H255" s="231">
        <v>5.2808999999999999</v>
      </c>
      <c r="I255" s="231">
        <v>2.1804000000000001</v>
      </c>
      <c r="J255" s="231">
        <v>4.8179999999999996</v>
      </c>
      <c r="K255" s="231">
        <v>2.1905000000000001</v>
      </c>
      <c r="L255" s="231">
        <v>4.6089000000000002</v>
      </c>
      <c r="M255" s="231">
        <v>2.7646999999999999</v>
      </c>
      <c r="N255" s="231">
        <v>4.0946999999999996</v>
      </c>
      <c r="O255" s="231">
        <v>2.2652999999999999</v>
      </c>
      <c r="P255" s="231">
        <v>0</v>
      </c>
    </row>
    <row r="256" spans="1:16" ht="15">
      <c r="A256" s="247">
        <v>47</v>
      </c>
      <c r="B256" s="231">
        <v>0</v>
      </c>
      <c r="C256" s="231">
        <v>0</v>
      </c>
      <c r="D256" s="231">
        <v>5.3090999999999999</v>
      </c>
      <c r="E256" s="231">
        <v>2.0245000000000002</v>
      </c>
      <c r="F256" s="231">
        <v>5.1795</v>
      </c>
      <c r="G256" s="231">
        <v>2.1168</v>
      </c>
      <c r="H256" s="231">
        <v>5.2329999999999997</v>
      </c>
      <c r="I256" s="231">
        <v>2.1606000000000001</v>
      </c>
      <c r="J256" s="231">
        <v>4.7743000000000002</v>
      </c>
      <c r="K256" s="231">
        <v>2.1875</v>
      </c>
      <c r="L256" s="231">
        <v>4.5458999999999996</v>
      </c>
      <c r="M256" s="231">
        <v>2.7269999999999999</v>
      </c>
      <c r="N256" s="231">
        <v>4.0198999999999998</v>
      </c>
      <c r="O256" s="231">
        <v>2.2404999999999999</v>
      </c>
      <c r="P256" s="231">
        <v>0</v>
      </c>
    </row>
    <row r="257" spans="1:16" ht="15">
      <c r="A257" s="247">
        <v>48</v>
      </c>
      <c r="B257" s="231">
        <v>0</v>
      </c>
      <c r="C257" s="231">
        <v>0</v>
      </c>
      <c r="D257" s="231">
        <v>5.2991000000000001</v>
      </c>
      <c r="E257" s="231">
        <v>2.0150999999999999</v>
      </c>
      <c r="F257" s="231">
        <v>5.0735999999999999</v>
      </c>
      <c r="G257" s="231">
        <v>2.0928</v>
      </c>
      <c r="H257" s="231">
        <v>5.1851000000000003</v>
      </c>
      <c r="I257" s="231">
        <v>2.1408999999999998</v>
      </c>
      <c r="J257" s="231">
        <v>4.7305999999999999</v>
      </c>
      <c r="K257" s="231">
        <v>2.1844999999999999</v>
      </c>
      <c r="L257" s="231">
        <v>4.4829999999999997</v>
      </c>
      <c r="M257" s="231">
        <v>2.6892</v>
      </c>
      <c r="N257" s="231">
        <v>3.9449999999999998</v>
      </c>
      <c r="O257" s="231">
        <v>2.2155999999999998</v>
      </c>
      <c r="P257" s="231">
        <v>0</v>
      </c>
    </row>
    <row r="258" spans="1:16" ht="15">
      <c r="A258" s="247">
        <v>49</v>
      </c>
      <c r="B258" s="231">
        <v>0</v>
      </c>
      <c r="C258" s="231">
        <v>0</v>
      </c>
      <c r="D258" s="231">
        <v>5.2889999999999997</v>
      </c>
      <c r="E258" s="231">
        <v>2.0057</v>
      </c>
      <c r="F258" s="231">
        <v>4.9676</v>
      </c>
      <c r="G258" s="231">
        <v>2.0689000000000002</v>
      </c>
      <c r="H258" s="231">
        <v>5.1372999999999998</v>
      </c>
      <c r="I258" s="231">
        <v>2.1211000000000002</v>
      </c>
      <c r="J258" s="231">
        <v>4.6868999999999996</v>
      </c>
      <c r="K258" s="231">
        <v>2.1815000000000002</v>
      </c>
      <c r="L258" s="231">
        <v>4.42</v>
      </c>
      <c r="M258" s="231">
        <v>2.6514000000000002</v>
      </c>
      <c r="N258" s="231">
        <v>3.8702000000000001</v>
      </c>
      <c r="O258" s="231">
        <v>2.1907999999999999</v>
      </c>
      <c r="P258" s="231">
        <v>0</v>
      </c>
    </row>
    <row r="259" spans="1:16" ht="15">
      <c r="A259" s="247">
        <v>50</v>
      </c>
      <c r="B259" s="231">
        <v>0</v>
      </c>
      <c r="C259" s="231">
        <v>0</v>
      </c>
      <c r="D259" s="231">
        <v>5.2789999999999999</v>
      </c>
      <c r="E259" s="231">
        <v>1.9962</v>
      </c>
      <c r="F259" s="231">
        <v>4.8616999999999999</v>
      </c>
      <c r="G259" s="231">
        <v>2.0449000000000002</v>
      </c>
      <c r="H259" s="231">
        <v>5.0894000000000004</v>
      </c>
      <c r="I259" s="231">
        <v>2.1013000000000002</v>
      </c>
      <c r="J259" s="231">
        <v>4.6432000000000002</v>
      </c>
      <c r="K259" s="231">
        <v>2.1785999999999999</v>
      </c>
      <c r="L259" s="231">
        <v>4.3571</v>
      </c>
      <c r="M259" s="231">
        <v>2.6137000000000001</v>
      </c>
      <c r="N259" s="231">
        <v>3.7953000000000001</v>
      </c>
      <c r="O259" s="231">
        <v>2.1659000000000002</v>
      </c>
      <c r="P259" s="231">
        <v>0</v>
      </c>
    </row>
    <row r="260" spans="1:16" ht="15">
      <c r="A260" s="247">
        <v>51</v>
      </c>
      <c r="B260" s="231">
        <v>0</v>
      </c>
      <c r="C260" s="231">
        <v>0</v>
      </c>
      <c r="D260" s="231">
        <v>5.2689000000000004</v>
      </c>
      <c r="E260" s="231">
        <v>1.9867999999999999</v>
      </c>
      <c r="F260" s="231">
        <v>4.7557999999999998</v>
      </c>
      <c r="G260" s="231">
        <v>2.0209000000000001</v>
      </c>
      <c r="H260" s="231">
        <v>5.0415000000000001</v>
      </c>
      <c r="I260" s="231">
        <v>2.0815000000000001</v>
      </c>
      <c r="J260" s="231">
        <v>4.5994999999999999</v>
      </c>
      <c r="K260" s="231">
        <v>2.1756000000000002</v>
      </c>
      <c r="L260" s="231">
        <v>4.2941000000000003</v>
      </c>
      <c r="M260" s="231">
        <v>2.5758999999999999</v>
      </c>
      <c r="N260" s="231">
        <v>3.7204999999999999</v>
      </c>
      <c r="O260" s="231">
        <v>2.1410999999999998</v>
      </c>
      <c r="P260" s="231">
        <v>0</v>
      </c>
    </row>
    <row r="261" spans="1:16" ht="15">
      <c r="A261" s="247">
        <v>52</v>
      </c>
      <c r="B261" s="231">
        <v>0</v>
      </c>
      <c r="C261" s="231">
        <v>0</v>
      </c>
      <c r="D261" s="231">
        <v>5.2588999999999997</v>
      </c>
      <c r="E261" s="231">
        <v>1.9774</v>
      </c>
      <c r="F261" s="231">
        <v>4.6498999999999997</v>
      </c>
      <c r="G261" s="231">
        <v>1.9970000000000001</v>
      </c>
      <c r="H261" s="231">
        <v>4.9935999999999998</v>
      </c>
      <c r="I261" s="231">
        <v>2.0617999999999999</v>
      </c>
      <c r="J261" s="231">
        <v>4.5557999999999996</v>
      </c>
      <c r="K261" s="231">
        <v>2.1726000000000001</v>
      </c>
      <c r="L261" s="231">
        <v>4.2310999999999996</v>
      </c>
      <c r="M261" s="231">
        <v>2.5381</v>
      </c>
      <c r="N261" s="231">
        <v>3.6457000000000002</v>
      </c>
      <c r="O261" s="231">
        <v>2.1162000000000001</v>
      </c>
      <c r="P261" s="231">
        <v>0</v>
      </c>
    </row>
    <row r="262" spans="1:16" ht="15">
      <c r="A262" s="247">
        <v>53</v>
      </c>
      <c r="B262" s="231">
        <v>0</v>
      </c>
      <c r="C262" s="231">
        <v>0</v>
      </c>
      <c r="D262" s="231">
        <v>5.2488000000000001</v>
      </c>
      <c r="E262" s="231">
        <v>1.968</v>
      </c>
      <c r="F262" s="231">
        <v>4.5438999999999998</v>
      </c>
      <c r="G262" s="231">
        <v>1.9730000000000001</v>
      </c>
      <c r="H262" s="231">
        <v>4.9457000000000004</v>
      </c>
      <c r="I262" s="231">
        <v>2.0419999999999998</v>
      </c>
      <c r="J262" s="231">
        <v>4.5121000000000002</v>
      </c>
      <c r="K262" s="231">
        <v>2.1696</v>
      </c>
      <c r="L262" s="231">
        <v>4.1681999999999997</v>
      </c>
      <c r="M262" s="231">
        <v>2.5003000000000002</v>
      </c>
      <c r="N262" s="231">
        <v>3.5708000000000002</v>
      </c>
      <c r="O262" s="231">
        <v>2.0914000000000001</v>
      </c>
      <c r="P262" s="231">
        <v>0</v>
      </c>
    </row>
    <row r="263" spans="1:16" ht="15">
      <c r="A263" s="247">
        <v>54</v>
      </c>
      <c r="B263" s="231">
        <v>0</v>
      </c>
      <c r="C263" s="231">
        <v>0</v>
      </c>
      <c r="D263" s="231">
        <v>5.2388000000000003</v>
      </c>
      <c r="E263" s="231">
        <v>1.9584999999999999</v>
      </c>
      <c r="F263" s="231">
        <v>4.4379999999999997</v>
      </c>
      <c r="G263" s="231">
        <v>1.9490000000000001</v>
      </c>
      <c r="H263" s="231">
        <v>4.8978000000000002</v>
      </c>
      <c r="I263" s="231">
        <v>2.0222000000000002</v>
      </c>
      <c r="J263" s="231">
        <v>4.4683999999999999</v>
      </c>
      <c r="K263" s="231">
        <v>2.1667000000000001</v>
      </c>
      <c r="L263" s="231">
        <v>4.1052</v>
      </c>
      <c r="M263" s="231">
        <v>2.4626000000000001</v>
      </c>
      <c r="N263" s="231">
        <v>3.496</v>
      </c>
      <c r="O263" s="231">
        <v>2.0665</v>
      </c>
      <c r="P263" s="231">
        <v>0</v>
      </c>
    </row>
    <row r="264" spans="1:16" ht="15">
      <c r="A264" s="247">
        <v>55</v>
      </c>
      <c r="B264" s="231">
        <v>0</v>
      </c>
      <c r="C264" s="231">
        <v>0</v>
      </c>
      <c r="D264" s="231">
        <v>5.1726000000000001</v>
      </c>
      <c r="E264" s="231">
        <v>1.9338</v>
      </c>
      <c r="F264" s="231">
        <v>4.3666</v>
      </c>
      <c r="G264" s="231">
        <v>1.9244000000000001</v>
      </c>
      <c r="H264" s="231">
        <v>4.7826000000000004</v>
      </c>
      <c r="I264" s="231">
        <v>1.9928999999999999</v>
      </c>
      <c r="J264" s="231">
        <v>4.3151999999999999</v>
      </c>
      <c r="K264" s="231">
        <v>2.1280999999999999</v>
      </c>
      <c r="L264" s="231">
        <v>4.0960999999999999</v>
      </c>
      <c r="M264" s="231">
        <v>2.4458000000000002</v>
      </c>
      <c r="N264" s="231">
        <v>3.4457</v>
      </c>
      <c r="O264" s="231">
        <v>2.0489000000000002</v>
      </c>
      <c r="P264" s="231">
        <v>0</v>
      </c>
    </row>
    <row r="265" spans="1:16" ht="15">
      <c r="A265" s="247">
        <v>56</v>
      </c>
      <c r="B265" s="231">
        <v>0</v>
      </c>
      <c r="C265" s="231">
        <v>0</v>
      </c>
      <c r="D265" s="231">
        <v>5.1064999999999996</v>
      </c>
      <c r="E265" s="231">
        <v>1.9091</v>
      </c>
      <c r="F265" s="231">
        <v>4.2952000000000004</v>
      </c>
      <c r="G265" s="231">
        <v>1.8997999999999999</v>
      </c>
      <c r="H265" s="231">
        <v>4.6673</v>
      </c>
      <c r="I265" s="231">
        <v>1.9636</v>
      </c>
      <c r="J265" s="231">
        <v>4.1619999999999999</v>
      </c>
      <c r="K265" s="231">
        <v>2.0895999999999999</v>
      </c>
      <c r="L265" s="231">
        <v>4.0871000000000004</v>
      </c>
      <c r="M265" s="231">
        <v>2.4291</v>
      </c>
      <c r="N265" s="231">
        <v>3.3954</v>
      </c>
      <c r="O265" s="231">
        <v>2.0312000000000001</v>
      </c>
      <c r="P265" s="231">
        <v>0</v>
      </c>
    </row>
    <row r="266" spans="1:16" ht="15">
      <c r="A266" s="247">
        <v>57</v>
      </c>
      <c r="B266" s="231">
        <v>0</v>
      </c>
      <c r="C266" s="231">
        <v>0</v>
      </c>
      <c r="D266" s="231">
        <v>5.0403000000000002</v>
      </c>
      <c r="E266" s="231">
        <v>1.8843000000000001</v>
      </c>
      <c r="F266" s="231">
        <v>4.2237999999999998</v>
      </c>
      <c r="G266" s="231">
        <v>1.8751</v>
      </c>
      <c r="H266" s="231">
        <v>4.5521000000000003</v>
      </c>
      <c r="I266" s="231">
        <v>1.9341999999999999</v>
      </c>
      <c r="J266" s="231">
        <v>4.0087999999999999</v>
      </c>
      <c r="K266" s="231">
        <v>2.0510000000000002</v>
      </c>
      <c r="L266" s="231">
        <v>4.0780000000000003</v>
      </c>
      <c r="M266" s="231">
        <v>2.4123000000000001</v>
      </c>
      <c r="N266" s="231">
        <v>3.3452000000000002</v>
      </c>
      <c r="O266" s="231">
        <v>2.0135000000000001</v>
      </c>
      <c r="P266" s="231">
        <v>0</v>
      </c>
    </row>
    <row r="267" spans="1:16" ht="15">
      <c r="A267" s="247">
        <v>58</v>
      </c>
      <c r="B267" s="231">
        <v>0</v>
      </c>
      <c r="C267" s="231">
        <v>0</v>
      </c>
      <c r="D267" s="231">
        <v>4.9741999999999997</v>
      </c>
      <c r="E267" s="231">
        <v>1.8595999999999999</v>
      </c>
      <c r="F267" s="231">
        <v>4.1524999999999999</v>
      </c>
      <c r="G267" s="231">
        <v>1.8505</v>
      </c>
      <c r="H267" s="231">
        <v>4.4367999999999999</v>
      </c>
      <c r="I267" s="231">
        <v>1.9049</v>
      </c>
      <c r="J267" s="231">
        <v>3.8555999999999999</v>
      </c>
      <c r="K267" s="231">
        <v>2.0125000000000002</v>
      </c>
      <c r="L267" s="231">
        <v>4.0689000000000002</v>
      </c>
      <c r="M267" s="231">
        <v>2.3956</v>
      </c>
      <c r="N267" s="231">
        <v>3.2949000000000002</v>
      </c>
      <c r="O267" s="231">
        <v>1.9959</v>
      </c>
      <c r="P267" s="231">
        <v>0</v>
      </c>
    </row>
    <row r="268" spans="1:16" ht="15">
      <c r="A268" s="247">
        <v>59</v>
      </c>
      <c r="B268" s="231">
        <v>0</v>
      </c>
      <c r="C268" s="231">
        <v>0</v>
      </c>
      <c r="D268" s="231">
        <v>4.9081000000000001</v>
      </c>
      <c r="E268" s="231">
        <v>1.8349</v>
      </c>
      <c r="F268" s="231">
        <v>4.0811000000000002</v>
      </c>
      <c r="G268" s="231">
        <v>1.8258000000000001</v>
      </c>
      <c r="H268" s="231">
        <v>4.3216000000000001</v>
      </c>
      <c r="I268" s="231">
        <v>1.8755999999999999</v>
      </c>
      <c r="J268" s="231">
        <v>3.7023999999999999</v>
      </c>
      <c r="K268" s="231">
        <v>1.974</v>
      </c>
      <c r="L268" s="231">
        <v>4.0598000000000001</v>
      </c>
      <c r="M268" s="231">
        <v>2.3788999999999998</v>
      </c>
      <c r="N268" s="231">
        <v>3.2446000000000002</v>
      </c>
      <c r="O268" s="231">
        <v>1.9782</v>
      </c>
      <c r="P268" s="231">
        <v>0</v>
      </c>
    </row>
    <row r="269" spans="1:16" ht="15">
      <c r="A269" s="247">
        <v>60</v>
      </c>
      <c r="B269" s="231">
        <v>0</v>
      </c>
      <c r="C269" s="231">
        <v>0</v>
      </c>
      <c r="D269" s="231">
        <v>4.8418999999999999</v>
      </c>
      <c r="E269" s="231">
        <v>1.8102</v>
      </c>
      <c r="F269" s="231">
        <v>4.0096999999999996</v>
      </c>
      <c r="G269" s="231">
        <v>1.8011999999999999</v>
      </c>
      <c r="H269" s="231">
        <v>4.2062999999999997</v>
      </c>
      <c r="I269" s="231">
        <v>1.8462000000000001</v>
      </c>
      <c r="J269" s="231">
        <v>3.5491999999999999</v>
      </c>
      <c r="K269" s="231">
        <v>1.9354</v>
      </c>
      <c r="L269" s="231">
        <v>4.0507999999999997</v>
      </c>
      <c r="M269" s="231">
        <v>2.3620999999999999</v>
      </c>
      <c r="N269" s="231">
        <v>3.1943000000000001</v>
      </c>
      <c r="O269" s="231">
        <v>1.9605999999999999</v>
      </c>
      <c r="P269" s="231">
        <v>0</v>
      </c>
    </row>
    <row r="270" spans="1:16">
      <c r="A270" s="264"/>
    </row>
    <row r="271" spans="1:16">
      <c r="A271" s="73" t="e">
        <v>#N/A</v>
      </c>
    </row>
    <row r="272" spans="1:16" s="263"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28.484400000000001</v>
      </c>
      <c r="E276" s="231">
        <v>8.3269000000000002</v>
      </c>
      <c r="F276" s="231">
        <v>29.696300000000001</v>
      </c>
      <c r="G276" s="231">
        <v>8.3009000000000004</v>
      </c>
      <c r="H276" s="231">
        <v>31.542100000000001</v>
      </c>
      <c r="I276" s="231">
        <v>9.4970999999999997</v>
      </c>
      <c r="J276" s="231">
        <v>24.554200000000002</v>
      </c>
      <c r="K276" s="231">
        <v>8.6369000000000007</v>
      </c>
      <c r="L276" s="231">
        <v>27.429600000000001</v>
      </c>
      <c r="M276" s="231">
        <v>10.0444</v>
      </c>
      <c r="N276" s="231">
        <v>0</v>
      </c>
      <c r="O276" s="231">
        <v>0</v>
      </c>
      <c r="P276" s="231">
        <v>0</v>
      </c>
    </row>
    <row r="277" spans="1:16" ht="15">
      <c r="A277" s="247">
        <v>1</v>
      </c>
      <c r="B277" s="231">
        <v>0</v>
      </c>
      <c r="C277" s="231">
        <v>0</v>
      </c>
      <c r="D277" s="231">
        <v>25.319500000000001</v>
      </c>
      <c r="E277" s="231">
        <v>7.4016999999999999</v>
      </c>
      <c r="F277" s="231">
        <v>26.396699999999999</v>
      </c>
      <c r="G277" s="231">
        <v>7.3785999999999996</v>
      </c>
      <c r="H277" s="231">
        <v>28.037500000000001</v>
      </c>
      <c r="I277" s="231">
        <v>8.4418000000000006</v>
      </c>
      <c r="J277" s="231">
        <v>21.826000000000001</v>
      </c>
      <c r="K277" s="231">
        <v>7.6772</v>
      </c>
      <c r="L277" s="231">
        <v>24.381900000000002</v>
      </c>
      <c r="M277" s="231">
        <v>8.9283000000000001</v>
      </c>
      <c r="N277" s="231">
        <v>0</v>
      </c>
      <c r="O277" s="231">
        <v>0</v>
      </c>
      <c r="P277" s="231">
        <v>0</v>
      </c>
    </row>
    <row r="278" spans="1:16" ht="15">
      <c r="A278" s="247">
        <v>2</v>
      </c>
      <c r="B278" s="231">
        <v>0</v>
      </c>
      <c r="C278" s="231">
        <v>0</v>
      </c>
      <c r="D278" s="231">
        <v>22.154599999999999</v>
      </c>
      <c r="E278" s="231">
        <v>6.4764999999999997</v>
      </c>
      <c r="F278" s="231">
        <v>23.097100000000001</v>
      </c>
      <c r="G278" s="231">
        <v>6.4561999999999999</v>
      </c>
      <c r="H278" s="231">
        <v>24.532800000000002</v>
      </c>
      <c r="I278" s="231">
        <v>7.3865999999999996</v>
      </c>
      <c r="J278" s="231">
        <v>19.0977</v>
      </c>
      <c r="K278" s="231">
        <v>6.7176</v>
      </c>
      <c r="L278" s="231">
        <v>21.334199999999999</v>
      </c>
      <c r="M278" s="231">
        <v>7.8122999999999996</v>
      </c>
      <c r="N278" s="231">
        <v>0</v>
      </c>
      <c r="O278" s="231">
        <v>0</v>
      </c>
      <c r="P278" s="231">
        <v>0</v>
      </c>
    </row>
    <row r="279" spans="1:16" ht="15">
      <c r="A279" s="247">
        <v>3</v>
      </c>
      <c r="B279" s="231">
        <v>0</v>
      </c>
      <c r="C279" s="231">
        <v>0</v>
      </c>
      <c r="D279" s="231">
        <v>18.989599999999999</v>
      </c>
      <c r="E279" s="231">
        <v>5.5513000000000003</v>
      </c>
      <c r="F279" s="231">
        <v>19.797499999999999</v>
      </c>
      <c r="G279" s="231">
        <v>5.5339</v>
      </c>
      <c r="H279" s="231">
        <v>21.028099999999998</v>
      </c>
      <c r="I279" s="231">
        <v>6.3314000000000004</v>
      </c>
      <c r="J279" s="231">
        <v>16.369499999999999</v>
      </c>
      <c r="K279" s="231">
        <v>5.7579000000000002</v>
      </c>
      <c r="L279" s="231">
        <v>18.2864</v>
      </c>
      <c r="M279" s="231">
        <v>6.6962999999999999</v>
      </c>
      <c r="N279" s="231">
        <v>0</v>
      </c>
      <c r="O279" s="231">
        <v>0</v>
      </c>
      <c r="P279" s="231">
        <v>0</v>
      </c>
    </row>
    <row r="280" spans="1:16" ht="15">
      <c r="A280" s="247">
        <v>4</v>
      </c>
      <c r="B280" s="231">
        <v>0</v>
      </c>
      <c r="C280" s="231">
        <v>0</v>
      </c>
      <c r="D280" s="231">
        <v>15.8247</v>
      </c>
      <c r="E280" s="231">
        <v>4.6260000000000003</v>
      </c>
      <c r="F280" s="231">
        <v>16.497900000000001</v>
      </c>
      <c r="G280" s="231">
        <v>4.6116000000000001</v>
      </c>
      <c r="H280" s="231">
        <v>17.523399999999999</v>
      </c>
      <c r="I280" s="231">
        <v>5.2762000000000002</v>
      </c>
      <c r="J280" s="231">
        <v>13.6412</v>
      </c>
      <c r="K280" s="231">
        <v>4.7983000000000002</v>
      </c>
      <c r="L280" s="231">
        <v>15.2387</v>
      </c>
      <c r="M280" s="231">
        <v>5.5801999999999996</v>
      </c>
      <c r="N280" s="231">
        <v>0</v>
      </c>
      <c r="O280" s="231">
        <v>0</v>
      </c>
      <c r="P280" s="231">
        <v>0</v>
      </c>
    </row>
    <row r="281" spans="1:16" ht="15">
      <c r="A281" s="247">
        <v>5</v>
      </c>
      <c r="B281" s="231">
        <v>0</v>
      </c>
      <c r="C281" s="231">
        <v>0</v>
      </c>
      <c r="D281" s="231">
        <v>12.659800000000001</v>
      </c>
      <c r="E281" s="231">
        <v>3.7008000000000001</v>
      </c>
      <c r="F281" s="231">
        <v>13.1983</v>
      </c>
      <c r="G281" s="231">
        <v>3.6892999999999998</v>
      </c>
      <c r="H281" s="231">
        <v>14.018700000000001</v>
      </c>
      <c r="I281" s="231">
        <v>4.2209000000000003</v>
      </c>
      <c r="J281" s="231">
        <v>10.913</v>
      </c>
      <c r="K281" s="231">
        <v>3.8386</v>
      </c>
      <c r="L281" s="231">
        <v>12.190899999999999</v>
      </c>
      <c r="M281" s="231">
        <v>4.4641999999999999</v>
      </c>
      <c r="N281" s="231">
        <v>0</v>
      </c>
      <c r="O281" s="231">
        <v>0</v>
      </c>
      <c r="P281" s="231">
        <v>0</v>
      </c>
    </row>
    <row r="282" spans="1:16" ht="15">
      <c r="A282" s="247">
        <v>6</v>
      </c>
      <c r="B282" s="231">
        <v>0</v>
      </c>
      <c r="C282" s="231">
        <v>0</v>
      </c>
      <c r="D282" s="231">
        <v>9.4947999999999997</v>
      </c>
      <c r="E282" s="231">
        <v>2.7755999999999998</v>
      </c>
      <c r="F282" s="231">
        <v>9.8987999999999996</v>
      </c>
      <c r="G282" s="231">
        <v>2.7669999999999999</v>
      </c>
      <c r="H282" s="231">
        <v>10.513999999999999</v>
      </c>
      <c r="I282" s="231">
        <v>3.1657000000000002</v>
      </c>
      <c r="J282" s="231">
        <v>8.1846999999999994</v>
      </c>
      <c r="K282" s="231">
        <v>2.879</v>
      </c>
      <c r="L282" s="231">
        <v>9.1432000000000002</v>
      </c>
      <c r="M282" s="231">
        <v>3.3481000000000001</v>
      </c>
      <c r="N282" s="231">
        <v>0</v>
      </c>
      <c r="O282" s="231">
        <v>0</v>
      </c>
      <c r="P282" s="231">
        <v>0</v>
      </c>
    </row>
    <row r="283" spans="1:16" ht="15">
      <c r="A283" s="247">
        <v>7</v>
      </c>
      <c r="B283" s="231">
        <v>0</v>
      </c>
      <c r="C283" s="231">
        <v>0</v>
      </c>
      <c r="D283" s="231">
        <v>9.2759999999999998</v>
      </c>
      <c r="E283" s="231">
        <v>2.7094999999999998</v>
      </c>
      <c r="F283" s="231">
        <v>9.4496000000000002</v>
      </c>
      <c r="G283" s="231">
        <v>2.7010999999999998</v>
      </c>
      <c r="H283" s="231">
        <v>10.0814</v>
      </c>
      <c r="I283" s="231">
        <v>3.0903</v>
      </c>
      <c r="J283" s="231">
        <v>8.1281999999999996</v>
      </c>
      <c r="K283" s="231">
        <v>2.8104</v>
      </c>
      <c r="L283" s="231">
        <v>8.8320000000000007</v>
      </c>
      <c r="M283" s="231">
        <v>3.2684000000000002</v>
      </c>
      <c r="N283" s="231">
        <v>0</v>
      </c>
      <c r="O283" s="231">
        <v>0</v>
      </c>
      <c r="P283" s="231">
        <v>0</v>
      </c>
    </row>
    <row r="284" spans="1:16" ht="15">
      <c r="A284" s="247">
        <v>8</v>
      </c>
      <c r="B284" s="231">
        <v>0</v>
      </c>
      <c r="C284" s="231">
        <v>0</v>
      </c>
      <c r="D284" s="231">
        <v>9.0572999999999997</v>
      </c>
      <c r="E284" s="231">
        <v>2.6435</v>
      </c>
      <c r="F284" s="231">
        <v>9.0005000000000006</v>
      </c>
      <c r="G284" s="231">
        <v>2.6352000000000002</v>
      </c>
      <c r="H284" s="231">
        <v>9.6486999999999998</v>
      </c>
      <c r="I284" s="231">
        <v>3.0148999999999999</v>
      </c>
      <c r="J284" s="231">
        <v>8.0716000000000001</v>
      </c>
      <c r="K284" s="231">
        <v>2.7418999999999998</v>
      </c>
      <c r="L284" s="231">
        <v>8.5207999999999995</v>
      </c>
      <c r="M284" s="231">
        <v>3.1886999999999999</v>
      </c>
      <c r="N284" s="231">
        <v>0</v>
      </c>
      <c r="O284" s="231">
        <v>0</v>
      </c>
      <c r="P284" s="231">
        <v>0</v>
      </c>
    </row>
    <row r="285" spans="1:16" ht="15">
      <c r="A285" s="247">
        <v>9</v>
      </c>
      <c r="B285" s="231">
        <v>0</v>
      </c>
      <c r="C285" s="231">
        <v>0</v>
      </c>
      <c r="D285" s="231">
        <v>8.8384999999999998</v>
      </c>
      <c r="E285" s="231">
        <v>2.5773999999999999</v>
      </c>
      <c r="F285" s="231">
        <v>8.5513999999999992</v>
      </c>
      <c r="G285" s="231">
        <v>2.5693000000000001</v>
      </c>
      <c r="H285" s="231">
        <v>9.2161000000000008</v>
      </c>
      <c r="I285" s="231">
        <v>2.9396</v>
      </c>
      <c r="J285" s="231">
        <v>8.0150000000000006</v>
      </c>
      <c r="K285" s="231">
        <v>2.6732999999999998</v>
      </c>
      <c r="L285" s="231">
        <v>8.2096</v>
      </c>
      <c r="M285" s="231">
        <v>3.109</v>
      </c>
      <c r="N285" s="231">
        <v>0</v>
      </c>
      <c r="O285" s="231">
        <v>0</v>
      </c>
      <c r="P285" s="231">
        <v>0</v>
      </c>
    </row>
    <row r="286" spans="1:16" ht="15">
      <c r="A286" s="247">
        <v>10</v>
      </c>
      <c r="B286" s="231">
        <v>0</v>
      </c>
      <c r="C286" s="231">
        <v>0</v>
      </c>
      <c r="D286" s="231">
        <v>8.6196999999999999</v>
      </c>
      <c r="E286" s="231">
        <v>2.5112999999999999</v>
      </c>
      <c r="F286" s="231">
        <v>8.1021999999999998</v>
      </c>
      <c r="G286" s="231">
        <v>2.5034000000000001</v>
      </c>
      <c r="H286" s="231">
        <v>8.7834000000000003</v>
      </c>
      <c r="I286" s="231">
        <v>2.8641999999999999</v>
      </c>
      <c r="J286" s="231">
        <v>7.9584000000000001</v>
      </c>
      <c r="K286" s="231">
        <v>2.6048</v>
      </c>
      <c r="L286" s="231">
        <v>7.8983999999999996</v>
      </c>
      <c r="M286" s="231">
        <v>3.0293000000000001</v>
      </c>
      <c r="N286" s="231">
        <v>0</v>
      </c>
      <c r="O286" s="231">
        <v>0</v>
      </c>
      <c r="P286" s="231">
        <v>0</v>
      </c>
    </row>
    <row r="287" spans="1:16" ht="15">
      <c r="A287" s="247">
        <v>11</v>
      </c>
      <c r="B287" s="231">
        <v>0</v>
      </c>
      <c r="C287" s="231">
        <v>0</v>
      </c>
      <c r="D287" s="231">
        <v>8.4009</v>
      </c>
      <c r="E287" s="231">
        <v>2.4451999999999998</v>
      </c>
      <c r="F287" s="231">
        <v>7.6531000000000002</v>
      </c>
      <c r="G287" s="231">
        <v>2.4376000000000002</v>
      </c>
      <c r="H287" s="231">
        <v>8.3507999999999996</v>
      </c>
      <c r="I287" s="231">
        <v>2.7888000000000002</v>
      </c>
      <c r="J287" s="231">
        <v>7.9019000000000004</v>
      </c>
      <c r="K287" s="231">
        <v>2.5362</v>
      </c>
      <c r="L287" s="231">
        <v>7.5872000000000002</v>
      </c>
      <c r="M287" s="231">
        <v>2.9495</v>
      </c>
      <c r="N287" s="231">
        <v>0</v>
      </c>
      <c r="O287" s="231">
        <v>0</v>
      </c>
      <c r="P287" s="231">
        <v>0</v>
      </c>
    </row>
    <row r="288" spans="1:16" ht="15">
      <c r="A288" s="247">
        <v>12</v>
      </c>
      <c r="B288" s="231">
        <v>0</v>
      </c>
      <c r="C288" s="231">
        <v>0</v>
      </c>
      <c r="D288" s="231">
        <v>8.1821999999999999</v>
      </c>
      <c r="E288" s="231">
        <v>2.3791000000000002</v>
      </c>
      <c r="F288" s="231">
        <v>7.2039999999999997</v>
      </c>
      <c r="G288" s="231">
        <v>2.3717000000000001</v>
      </c>
      <c r="H288" s="231">
        <v>7.9180999999999999</v>
      </c>
      <c r="I288" s="231">
        <v>2.7134999999999998</v>
      </c>
      <c r="J288" s="231">
        <v>7.8452999999999999</v>
      </c>
      <c r="K288" s="231">
        <v>2.4676999999999998</v>
      </c>
      <c r="L288" s="231">
        <v>7.2759999999999998</v>
      </c>
      <c r="M288" s="231">
        <v>2.8698000000000001</v>
      </c>
      <c r="N288" s="231">
        <v>0</v>
      </c>
      <c r="O288" s="231">
        <v>0</v>
      </c>
      <c r="P288" s="231">
        <v>0</v>
      </c>
    </row>
    <row r="289" spans="1:16" ht="15">
      <c r="A289" s="247">
        <v>13</v>
      </c>
      <c r="B289" s="231">
        <v>0</v>
      </c>
      <c r="C289" s="231">
        <v>0</v>
      </c>
      <c r="D289" s="231">
        <v>7.9634</v>
      </c>
      <c r="E289" s="231">
        <v>2.3130000000000002</v>
      </c>
      <c r="F289" s="231">
        <v>6.7548000000000004</v>
      </c>
      <c r="G289" s="231">
        <v>2.3058000000000001</v>
      </c>
      <c r="H289" s="231">
        <v>7.4855</v>
      </c>
      <c r="I289" s="231">
        <v>2.6381000000000001</v>
      </c>
      <c r="J289" s="231">
        <v>7.7887000000000004</v>
      </c>
      <c r="K289" s="231">
        <v>2.3990999999999998</v>
      </c>
      <c r="L289" s="231">
        <v>6.9648000000000003</v>
      </c>
      <c r="M289" s="231">
        <v>2.7900999999999998</v>
      </c>
      <c r="N289" s="231">
        <v>0</v>
      </c>
      <c r="O289" s="231">
        <v>0</v>
      </c>
      <c r="P289" s="231">
        <v>0</v>
      </c>
    </row>
    <row r="290" spans="1:16" ht="15">
      <c r="A290" s="247">
        <v>14</v>
      </c>
      <c r="B290" s="231">
        <v>0</v>
      </c>
      <c r="C290" s="231">
        <v>0</v>
      </c>
      <c r="D290" s="231">
        <v>7.7446000000000002</v>
      </c>
      <c r="E290" s="231">
        <v>2.2469000000000001</v>
      </c>
      <c r="F290" s="231">
        <v>6.3056999999999999</v>
      </c>
      <c r="G290" s="231">
        <v>2.2399</v>
      </c>
      <c r="H290" s="231">
        <v>7.0528000000000004</v>
      </c>
      <c r="I290" s="231">
        <v>2.5627</v>
      </c>
      <c r="J290" s="231">
        <v>7.7321</v>
      </c>
      <c r="K290" s="231">
        <v>2.3306</v>
      </c>
      <c r="L290" s="231">
        <v>6.6536</v>
      </c>
      <c r="M290" s="231">
        <v>2.7103999999999999</v>
      </c>
      <c r="N290" s="231">
        <v>0</v>
      </c>
      <c r="O290" s="231">
        <v>0</v>
      </c>
      <c r="P290" s="231">
        <v>0</v>
      </c>
    </row>
    <row r="291" spans="1:16" ht="15">
      <c r="A291" s="247">
        <v>15</v>
      </c>
      <c r="B291" s="231">
        <v>0</v>
      </c>
      <c r="C291" s="231">
        <v>0</v>
      </c>
      <c r="D291" s="231">
        <v>7.5258000000000003</v>
      </c>
      <c r="E291" s="231">
        <v>2.1808999999999998</v>
      </c>
      <c r="F291" s="231">
        <v>5.8566000000000003</v>
      </c>
      <c r="G291" s="231">
        <v>2.1739999999999999</v>
      </c>
      <c r="H291" s="231">
        <v>6.6201999999999996</v>
      </c>
      <c r="I291" s="231">
        <v>2.4872999999999998</v>
      </c>
      <c r="J291" s="231">
        <v>7.6756000000000002</v>
      </c>
      <c r="K291" s="231">
        <v>2.262</v>
      </c>
      <c r="L291" s="231">
        <v>6.3425000000000002</v>
      </c>
      <c r="M291" s="231">
        <v>2.6307</v>
      </c>
      <c r="N291" s="231">
        <v>0</v>
      </c>
      <c r="O291" s="231">
        <v>0</v>
      </c>
      <c r="P291" s="231">
        <v>0</v>
      </c>
    </row>
    <row r="292" spans="1:16" ht="15">
      <c r="A292" s="247">
        <v>16</v>
      </c>
      <c r="B292" s="231">
        <v>0</v>
      </c>
      <c r="C292" s="231">
        <v>0</v>
      </c>
      <c r="D292" s="231">
        <v>7.3071000000000002</v>
      </c>
      <c r="E292" s="231">
        <v>2.1147999999999998</v>
      </c>
      <c r="F292" s="231">
        <v>5.4074999999999998</v>
      </c>
      <c r="G292" s="231">
        <v>2.1082000000000001</v>
      </c>
      <c r="H292" s="231">
        <v>6.1875</v>
      </c>
      <c r="I292" s="231">
        <v>2.4119999999999999</v>
      </c>
      <c r="J292" s="231">
        <v>7.6189999999999998</v>
      </c>
      <c r="K292" s="231">
        <v>2.1934999999999998</v>
      </c>
      <c r="L292" s="231">
        <v>6.0312999999999999</v>
      </c>
      <c r="M292" s="231">
        <v>2.5510000000000002</v>
      </c>
      <c r="N292" s="231">
        <v>0</v>
      </c>
      <c r="O292" s="231">
        <v>0</v>
      </c>
      <c r="P292" s="231">
        <v>0</v>
      </c>
    </row>
    <row r="293" spans="1:16" ht="15">
      <c r="A293" s="247">
        <v>17</v>
      </c>
      <c r="B293" s="231">
        <v>0</v>
      </c>
      <c r="C293" s="231">
        <v>0</v>
      </c>
      <c r="D293" s="231">
        <v>7.0883000000000003</v>
      </c>
      <c r="E293" s="231">
        <v>2.0487000000000002</v>
      </c>
      <c r="F293" s="231">
        <v>4.9583000000000004</v>
      </c>
      <c r="G293" s="231">
        <v>2.0423</v>
      </c>
      <c r="H293" s="231">
        <v>5.7549000000000001</v>
      </c>
      <c r="I293" s="231">
        <v>2.3365999999999998</v>
      </c>
      <c r="J293" s="231">
        <v>7.5624000000000002</v>
      </c>
      <c r="K293" s="231">
        <v>2.1248999999999998</v>
      </c>
      <c r="L293" s="231">
        <v>5.7201000000000004</v>
      </c>
      <c r="M293" s="231">
        <v>2.4712000000000001</v>
      </c>
      <c r="N293" s="231">
        <v>0</v>
      </c>
      <c r="O293" s="231">
        <v>0</v>
      </c>
      <c r="P293" s="231">
        <v>0</v>
      </c>
    </row>
    <row r="294" spans="1:16" ht="15">
      <c r="A294" s="247">
        <v>18</v>
      </c>
      <c r="B294" s="231">
        <v>0</v>
      </c>
      <c r="C294" s="231">
        <v>0</v>
      </c>
      <c r="D294" s="231">
        <v>6.8695000000000004</v>
      </c>
      <c r="E294" s="231">
        <v>1.9825999999999999</v>
      </c>
      <c r="F294" s="231">
        <v>4.5091999999999999</v>
      </c>
      <c r="G294" s="231">
        <v>1.9763999999999999</v>
      </c>
      <c r="H294" s="231">
        <v>5.3221999999999996</v>
      </c>
      <c r="I294" s="231">
        <v>2.2612000000000001</v>
      </c>
      <c r="J294" s="231">
        <v>7.5057999999999998</v>
      </c>
      <c r="K294" s="231">
        <v>2.0564</v>
      </c>
      <c r="L294" s="231">
        <v>5.4089</v>
      </c>
      <c r="M294" s="231">
        <v>2.3915000000000002</v>
      </c>
      <c r="N294" s="231">
        <v>7.1159999999999997</v>
      </c>
      <c r="O294" s="231">
        <v>3.331</v>
      </c>
      <c r="P294" s="231">
        <v>0</v>
      </c>
    </row>
    <row r="295" spans="1:16" ht="15">
      <c r="A295" s="247">
        <v>19</v>
      </c>
      <c r="B295" s="231">
        <v>0</v>
      </c>
      <c r="C295" s="231">
        <v>0</v>
      </c>
      <c r="D295" s="231">
        <v>6.7464000000000004</v>
      </c>
      <c r="E295" s="231">
        <v>1.9681</v>
      </c>
      <c r="F295" s="231">
        <v>4.5259999999999998</v>
      </c>
      <c r="G295" s="231">
        <v>1.9693000000000001</v>
      </c>
      <c r="H295" s="231">
        <v>5.2816999999999998</v>
      </c>
      <c r="I295" s="231">
        <v>2.2448000000000001</v>
      </c>
      <c r="J295" s="231">
        <v>7.2476000000000003</v>
      </c>
      <c r="K295" s="231">
        <v>2.0377000000000001</v>
      </c>
      <c r="L295" s="231">
        <v>5.3216999999999999</v>
      </c>
      <c r="M295" s="231">
        <v>2.3765999999999998</v>
      </c>
      <c r="N295" s="231">
        <v>6.9466000000000001</v>
      </c>
      <c r="O295" s="231">
        <v>3.2517</v>
      </c>
      <c r="P295" s="231">
        <v>0</v>
      </c>
    </row>
    <row r="296" spans="1:16" ht="15">
      <c r="A296" s="247">
        <v>20</v>
      </c>
      <c r="B296" s="231">
        <v>0</v>
      </c>
      <c r="C296" s="231">
        <v>0</v>
      </c>
      <c r="D296" s="231">
        <v>6.6231999999999998</v>
      </c>
      <c r="E296" s="231">
        <v>1.9536</v>
      </c>
      <c r="F296" s="231">
        <v>4.5427</v>
      </c>
      <c r="G296" s="231">
        <v>1.9622999999999999</v>
      </c>
      <c r="H296" s="231">
        <v>5.2412000000000001</v>
      </c>
      <c r="I296" s="231">
        <v>2.2282999999999999</v>
      </c>
      <c r="J296" s="231">
        <v>6.9893000000000001</v>
      </c>
      <c r="K296" s="231">
        <v>2.0190999999999999</v>
      </c>
      <c r="L296" s="231">
        <v>5.2343999999999999</v>
      </c>
      <c r="M296" s="231">
        <v>2.3616999999999999</v>
      </c>
      <c r="N296" s="231">
        <v>6.7771999999999997</v>
      </c>
      <c r="O296" s="231">
        <v>3.1724000000000001</v>
      </c>
      <c r="P296" s="231">
        <v>0</v>
      </c>
    </row>
    <row r="297" spans="1:16" ht="15">
      <c r="A297" s="247">
        <v>21</v>
      </c>
      <c r="B297" s="231">
        <v>0</v>
      </c>
      <c r="C297" s="231">
        <v>0</v>
      </c>
      <c r="D297" s="231">
        <v>6.5</v>
      </c>
      <c r="E297" s="231">
        <v>1.9392</v>
      </c>
      <c r="F297" s="231">
        <v>4.5594999999999999</v>
      </c>
      <c r="G297" s="231">
        <v>1.9552</v>
      </c>
      <c r="H297" s="231">
        <v>5.2008000000000001</v>
      </c>
      <c r="I297" s="231">
        <v>2.2119</v>
      </c>
      <c r="J297" s="231">
        <v>6.7310999999999996</v>
      </c>
      <c r="K297" s="231">
        <v>2.0004</v>
      </c>
      <c r="L297" s="231">
        <v>5.1471999999999998</v>
      </c>
      <c r="M297" s="231">
        <v>2.3468</v>
      </c>
      <c r="N297" s="231">
        <v>6.6077000000000004</v>
      </c>
      <c r="O297" s="231">
        <v>3.093</v>
      </c>
      <c r="P297" s="231">
        <v>0</v>
      </c>
    </row>
    <row r="298" spans="1:16" ht="15">
      <c r="A298" s="247">
        <v>22</v>
      </c>
      <c r="B298" s="231">
        <v>0</v>
      </c>
      <c r="C298" s="231">
        <v>0</v>
      </c>
      <c r="D298" s="231">
        <v>6.3769</v>
      </c>
      <c r="E298" s="231">
        <v>1.9247000000000001</v>
      </c>
      <c r="F298" s="231">
        <v>4.5762</v>
      </c>
      <c r="G298" s="231">
        <v>1.9481999999999999</v>
      </c>
      <c r="H298" s="231">
        <v>5.1603000000000003</v>
      </c>
      <c r="I298" s="231">
        <v>2.1953999999999998</v>
      </c>
      <c r="J298" s="231">
        <v>6.4729000000000001</v>
      </c>
      <c r="K298" s="231">
        <v>1.9818</v>
      </c>
      <c r="L298" s="231">
        <v>5.0599999999999996</v>
      </c>
      <c r="M298" s="231">
        <v>2.3317999999999999</v>
      </c>
      <c r="N298" s="231">
        <v>6.4382999999999999</v>
      </c>
      <c r="O298" s="231">
        <v>3.0137</v>
      </c>
      <c r="P298" s="231">
        <v>0</v>
      </c>
    </row>
    <row r="299" spans="1:16" ht="15">
      <c r="A299" s="247">
        <v>23</v>
      </c>
      <c r="B299" s="231">
        <v>0</v>
      </c>
      <c r="C299" s="231">
        <v>0</v>
      </c>
      <c r="D299" s="231">
        <v>6.2537000000000003</v>
      </c>
      <c r="E299" s="231">
        <v>1.9101999999999999</v>
      </c>
      <c r="F299" s="231">
        <v>4.593</v>
      </c>
      <c r="G299" s="231">
        <v>1.9411</v>
      </c>
      <c r="H299" s="231">
        <v>5.1197999999999997</v>
      </c>
      <c r="I299" s="231">
        <v>2.1789999999999998</v>
      </c>
      <c r="J299" s="231">
        <v>6.2145999999999999</v>
      </c>
      <c r="K299" s="231">
        <v>1.9631000000000001</v>
      </c>
      <c r="L299" s="231">
        <v>4.9728000000000003</v>
      </c>
      <c r="M299" s="231">
        <v>2.3169</v>
      </c>
      <c r="N299" s="231">
        <v>6.2689000000000004</v>
      </c>
      <c r="O299" s="231">
        <v>2.9344000000000001</v>
      </c>
      <c r="P299" s="231">
        <v>0</v>
      </c>
    </row>
    <row r="300" spans="1:16" ht="15">
      <c r="A300" s="247">
        <v>24</v>
      </c>
      <c r="B300" s="231">
        <v>0</v>
      </c>
      <c r="C300" s="231">
        <v>0</v>
      </c>
      <c r="D300" s="231">
        <v>6.1306000000000003</v>
      </c>
      <c r="E300" s="231">
        <v>1.8957999999999999</v>
      </c>
      <c r="F300" s="231">
        <v>4.6097000000000001</v>
      </c>
      <c r="G300" s="231">
        <v>1.9340999999999999</v>
      </c>
      <c r="H300" s="231">
        <v>5.0792999999999999</v>
      </c>
      <c r="I300" s="231">
        <v>2.1625000000000001</v>
      </c>
      <c r="J300" s="231">
        <v>5.9564000000000004</v>
      </c>
      <c r="K300" s="231">
        <v>1.9444999999999999</v>
      </c>
      <c r="L300" s="231">
        <v>4.8856000000000002</v>
      </c>
      <c r="M300" s="231">
        <v>2.302</v>
      </c>
      <c r="N300" s="231">
        <v>6.0994000000000002</v>
      </c>
      <c r="O300" s="231">
        <v>2.8551000000000002</v>
      </c>
      <c r="P300" s="231">
        <v>0</v>
      </c>
    </row>
    <row r="301" spans="1:16" ht="15">
      <c r="A301" s="247">
        <v>25</v>
      </c>
      <c r="B301" s="231">
        <v>0</v>
      </c>
      <c r="C301" s="231">
        <v>0</v>
      </c>
      <c r="D301" s="231">
        <v>6.0073999999999996</v>
      </c>
      <c r="E301" s="231">
        <v>1.8813</v>
      </c>
      <c r="F301" s="231">
        <v>4.6265000000000001</v>
      </c>
      <c r="G301" s="231">
        <v>1.927</v>
      </c>
      <c r="H301" s="231">
        <v>5.0388000000000002</v>
      </c>
      <c r="I301" s="231">
        <v>2.1459999999999999</v>
      </c>
      <c r="J301" s="231">
        <v>5.6981000000000002</v>
      </c>
      <c r="K301" s="231">
        <v>1.9258</v>
      </c>
      <c r="L301" s="231">
        <v>4.7984</v>
      </c>
      <c r="M301" s="231">
        <v>2.2871000000000001</v>
      </c>
      <c r="N301" s="231">
        <v>5.93</v>
      </c>
      <c r="O301" s="231">
        <v>2.7757999999999998</v>
      </c>
      <c r="P301" s="231">
        <v>0</v>
      </c>
    </row>
    <row r="302" spans="1:16" ht="15">
      <c r="A302" s="247">
        <v>26</v>
      </c>
      <c r="B302" s="231">
        <v>0</v>
      </c>
      <c r="C302" s="231">
        <v>0</v>
      </c>
      <c r="D302" s="231">
        <v>5.8842999999999996</v>
      </c>
      <c r="E302" s="231">
        <v>1.8668</v>
      </c>
      <c r="F302" s="231">
        <v>4.6432000000000002</v>
      </c>
      <c r="G302" s="231">
        <v>1.9198999999999999</v>
      </c>
      <c r="H302" s="231">
        <v>4.9983000000000004</v>
      </c>
      <c r="I302" s="231">
        <v>2.1295999999999999</v>
      </c>
      <c r="J302" s="231">
        <v>5.4398999999999997</v>
      </c>
      <c r="K302" s="231">
        <v>1.9071</v>
      </c>
      <c r="L302" s="231">
        <v>4.7111999999999998</v>
      </c>
      <c r="M302" s="231">
        <v>2.2721</v>
      </c>
      <c r="N302" s="231">
        <v>5.7606000000000002</v>
      </c>
      <c r="O302" s="231">
        <v>2.6964999999999999</v>
      </c>
      <c r="P302" s="231">
        <v>0</v>
      </c>
    </row>
    <row r="303" spans="1:16" ht="15">
      <c r="A303" s="247">
        <v>27</v>
      </c>
      <c r="B303" s="231">
        <v>0</v>
      </c>
      <c r="C303" s="231">
        <v>0</v>
      </c>
      <c r="D303" s="231">
        <v>5.7610999999999999</v>
      </c>
      <c r="E303" s="231">
        <v>1.8523000000000001</v>
      </c>
      <c r="F303" s="231">
        <v>4.66</v>
      </c>
      <c r="G303" s="231">
        <v>1.9129</v>
      </c>
      <c r="H303" s="231">
        <v>4.9577999999999998</v>
      </c>
      <c r="I303" s="231">
        <v>2.1131000000000002</v>
      </c>
      <c r="J303" s="231">
        <v>5.1816000000000004</v>
      </c>
      <c r="K303" s="231">
        <v>1.8885000000000001</v>
      </c>
      <c r="L303" s="231">
        <v>4.6238999999999999</v>
      </c>
      <c r="M303" s="231">
        <v>2.2572000000000001</v>
      </c>
      <c r="N303" s="231">
        <v>5.5911999999999997</v>
      </c>
      <c r="O303" s="231">
        <v>2.6172</v>
      </c>
      <c r="P303" s="231">
        <v>0</v>
      </c>
    </row>
    <row r="304" spans="1:16" ht="15">
      <c r="A304" s="247">
        <v>28</v>
      </c>
      <c r="B304" s="231">
        <v>0</v>
      </c>
      <c r="C304" s="231">
        <v>0</v>
      </c>
      <c r="D304" s="231">
        <v>5.6379999999999999</v>
      </c>
      <c r="E304" s="231">
        <v>1.8379000000000001</v>
      </c>
      <c r="F304" s="231">
        <v>4.6767000000000003</v>
      </c>
      <c r="G304" s="231">
        <v>1.9057999999999999</v>
      </c>
      <c r="H304" s="231">
        <v>4.9173999999999998</v>
      </c>
      <c r="I304" s="231">
        <v>2.0966999999999998</v>
      </c>
      <c r="J304" s="231">
        <v>4.9234</v>
      </c>
      <c r="K304" s="231">
        <v>1.8697999999999999</v>
      </c>
      <c r="L304" s="231">
        <v>4.5366999999999997</v>
      </c>
      <c r="M304" s="231">
        <v>2.2423000000000002</v>
      </c>
      <c r="N304" s="231">
        <v>5.4217000000000004</v>
      </c>
      <c r="O304" s="231">
        <v>2.5379</v>
      </c>
      <c r="P304" s="231">
        <v>0</v>
      </c>
    </row>
    <row r="305" spans="1:16" ht="15">
      <c r="A305" s="247">
        <v>29</v>
      </c>
      <c r="B305" s="231">
        <v>0</v>
      </c>
      <c r="C305" s="231">
        <v>0</v>
      </c>
      <c r="D305" s="231">
        <v>5.5148000000000001</v>
      </c>
      <c r="E305" s="231">
        <v>1.8233999999999999</v>
      </c>
      <c r="F305" s="231">
        <v>4.6935000000000002</v>
      </c>
      <c r="G305" s="231">
        <v>1.8988</v>
      </c>
      <c r="H305" s="231">
        <v>4.8769</v>
      </c>
      <c r="I305" s="231">
        <v>2.0802</v>
      </c>
      <c r="J305" s="231">
        <v>4.6650999999999998</v>
      </c>
      <c r="K305" s="231">
        <v>1.8512</v>
      </c>
      <c r="L305" s="231">
        <v>4.4494999999999996</v>
      </c>
      <c r="M305" s="231">
        <v>2.2273999999999998</v>
      </c>
      <c r="N305" s="231">
        <v>5.2523</v>
      </c>
      <c r="O305" s="231">
        <v>2.4586000000000001</v>
      </c>
      <c r="P305" s="231">
        <v>0</v>
      </c>
    </row>
    <row r="306" spans="1:16" ht="15">
      <c r="A306" s="247">
        <v>30</v>
      </c>
      <c r="B306" s="231">
        <v>0</v>
      </c>
      <c r="C306" s="231">
        <v>0</v>
      </c>
      <c r="D306" s="231">
        <v>5.3916000000000004</v>
      </c>
      <c r="E306" s="231">
        <v>1.8089</v>
      </c>
      <c r="F306" s="231">
        <v>4.7102000000000004</v>
      </c>
      <c r="G306" s="231">
        <v>1.8916999999999999</v>
      </c>
      <c r="H306" s="231">
        <v>4.8364000000000003</v>
      </c>
      <c r="I306" s="231">
        <v>2.0638000000000001</v>
      </c>
      <c r="J306" s="231">
        <v>4.4069000000000003</v>
      </c>
      <c r="K306" s="231">
        <v>1.8325</v>
      </c>
      <c r="L306" s="231">
        <v>4.3623000000000003</v>
      </c>
      <c r="M306" s="231">
        <v>2.2124999999999999</v>
      </c>
      <c r="N306" s="231">
        <v>5.0829000000000004</v>
      </c>
      <c r="O306" s="231">
        <v>2.3793000000000002</v>
      </c>
      <c r="P306" s="231">
        <v>0</v>
      </c>
    </row>
    <row r="307" spans="1:16" ht="15">
      <c r="A307" s="247">
        <v>31</v>
      </c>
      <c r="B307" s="231">
        <v>0</v>
      </c>
      <c r="C307" s="231">
        <v>0</v>
      </c>
      <c r="D307" s="231">
        <v>5.3352000000000004</v>
      </c>
      <c r="E307" s="231">
        <v>1.7952999999999999</v>
      </c>
      <c r="F307" s="231">
        <v>4.7068000000000003</v>
      </c>
      <c r="G307" s="231">
        <v>1.8775999999999999</v>
      </c>
      <c r="H307" s="231">
        <v>4.8007</v>
      </c>
      <c r="I307" s="231">
        <v>2.0417999999999998</v>
      </c>
      <c r="J307" s="231">
        <v>4.3167</v>
      </c>
      <c r="K307" s="231">
        <v>1.8268</v>
      </c>
      <c r="L307" s="231">
        <v>4.3569000000000004</v>
      </c>
      <c r="M307" s="231">
        <v>2.2044999999999999</v>
      </c>
      <c r="N307" s="231">
        <v>4.9793000000000003</v>
      </c>
      <c r="O307" s="231">
        <v>2.3447</v>
      </c>
      <c r="P307" s="231">
        <v>0</v>
      </c>
    </row>
    <row r="308" spans="1:16" ht="15">
      <c r="A308" s="247">
        <v>32</v>
      </c>
      <c r="B308" s="231">
        <v>0</v>
      </c>
      <c r="C308" s="231">
        <v>0</v>
      </c>
      <c r="D308" s="231">
        <v>5.2786999999999997</v>
      </c>
      <c r="E308" s="231">
        <v>1.7816000000000001</v>
      </c>
      <c r="F308" s="231">
        <v>4.7032999999999996</v>
      </c>
      <c r="G308" s="231">
        <v>1.8633999999999999</v>
      </c>
      <c r="H308" s="231">
        <v>4.7649999999999997</v>
      </c>
      <c r="I308" s="231">
        <v>2.0198999999999998</v>
      </c>
      <c r="J308" s="231">
        <v>4.2264999999999997</v>
      </c>
      <c r="K308" s="231">
        <v>1.8210999999999999</v>
      </c>
      <c r="L308" s="231">
        <v>4.3516000000000004</v>
      </c>
      <c r="M308" s="231">
        <v>2.1964999999999999</v>
      </c>
      <c r="N308" s="231">
        <v>4.8757999999999999</v>
      </c>
      <c r="O308" s="231">
        <v>2.3102</v>
      </c>
      <c r="P308" s="231">
        <v>0</v>
      </c>
    </row>
    <row r="309" spans="1:16" ht="15">
      <c r="A309" s="247">
        <v>33</v>
      </c>
      <c r="B309" s="231">
        <v>0</v>
      </c>
      <c r="C309" s="231">
        <v>0</v>
      </c>
      <c r="D309" s="231">
        <v>5.1021999999999998</v>
      </c>
      <c r="E309" s="231">
        <v>1.7273000000000001</v>
      </c>
      <c r="F309" s="231">
        <v>4.5918000000000001</v>
      </c>
      <c r="G309" s="231">
        <v>1.8067</v>
      </c>
      <c r="H309" s="231">
        <v>4.6204999999999998</v>
      </c>
      <c r="I309" s="231">
        <v>1.9519</v>
      </c>
      <c r="J309" s="231">
        <v>4.0411999999999999</v>
      </c>
      <c r="K309" s="231">
        <v>1.7736000000000001</v>
      </c>
      <c r="L309" s="231">
        <v>4.2462999999999997</v>
      </c>
      <c r="M309" s="231">
        <v>2.1381999999999999</v>
      </c>
      <c r="N309" s="231">
        <v>4.6623999999999999</v>
      </c>
      <c r="O309" s="231">
        <v>2.2233000000000001</v>
      </c>
      <c r="P309" s="231">
        <v>0</v>
      </c>
    </row>
    <row r="310" spans="1:16" ht="15">
      <c r="A310" s="247">
        <v>34</v>
      </c>
      <c r="B310" s="231">
        <v>0</v>
      </c>
      <c r="C310" s="231">
        <v>0</v>
      </c>
      <c r="D310" s="231">
        <v>5.0469999999999997</v>
      </c>
      <c r="E310" s="231">
        <v>1.714</v>
      </c>
      <c r="F310" s="231">
        <v>4.5884</v>
      </c>
      <c r="G310" s="231">
        <v>1.7928999999999999</v>
      </c>
      <c r="H310" s="231">
        <v>4.5856000000000003</v>
      </c>
      <c r="I310" s="231">
        <v>1.9305000000000001</v>
      </c>
      <c r="J310" s="231">
        <v>3.9531000000000001</v>
      </c>
      <c r="K310" s="231">
        <v>1.768</v>
      </c>
      <c r="L310" s="231">
        <v>4.2409999999999997</v>
      </c>
      <c r="M310" s="231">
        <v>2.1303999999999998</v>
      </c>
      <c r="N310" s="231">
        <v>4.5613000000000001</v>
      </c>
      <c r="O310" s="231">
        <v>2.1894999999999998</v>
      </c>
      <c r="P310" s="231">
        <v>0</v>
      </c>
    </row>
    <row r="311" spans="1:16" ht="15">
      <c r="A311" s="247">
        <v>35</v>
      </c>
      <c r="B311" s="231">
        <v>0</v>
      </c>
      <c r="C311" s="231">
        <v>0</v>
      </c>
      <c r="D311" s="231">
        <v>4.9919000000000002</v>
      </c>
      <c r="E311" s="231">
        <v>1.7007000000000001</v>
      </c>
      <c r="F311" s="231">
        <v>4.585</v>
      </c>
      <c r="G311" s="231">
        <v>1.7790999999999999</v>
      </c>
      <c r="H311" s="231">
        <v>4.5507</v>
      </c>
      <c r="I311" s="231">
        <v>1.909</v>
      </c>
      <c r="J311" s="231">
        <v>3.8650000000000002</v>
      </c>
      <c r="K311" s="231">
        <v>1.7624</v>
      </c>
      <c r="L311" s="231">
        <v>4.2358000000000002</v>
      </c>
      <c r="M311" s="231">
        <v>2.1225999999999998</v>
      </c>
      <c r="N311" s="231">
        <v>4.4600999999999997</v>
      </c>
      <c r="O311" s="231">
        <v>2.1556999999999999</v>
      </c>
      <c r="P311" s="231">
        <v>0</v>
      </c>
    </row>
    <row r="312" spans="1:16" ht="15">
      <c r="A312" s="247">
        <v>36</v>
      </c>
      <c r="B312" s="231">
        <v>0</v>
      </c>
      <c r="C312" s="231">
        <v>0</v>
      </c>
      <c r="D312" s="231">
        <v>4.9367000000000001</v>
      </c>
      <c r="E312" s="231">
        <v>1.6874</v>
      </c>
      <c r="F312" s="231">
        <v>4.5815999999999999</v>
      </c>
      <c r="G312" s="231">
        <v>1.7653000000000001</v>
      </c>
      <c r="H312" s="231">
        <v>4.5157999999999996</v>
      </c>
      <c r="I312" s="231">
        <v>1.8875999999999999</v>
      </c>
      <c r="J312" s="231">
        <v>3.7768999999999999</v>
      </c>
      <c r="K312" s="231">
        <v>1.7567999999999999</v>
      </c>
      <c r="L312" s="231">
        <v>4.2305999999999999</v>
      </c>
      <c r="M312" s="231">
        <v>2.1147999999999998</v>
      </c>
      <c r="N312" s="231">
        <v>4.3589000000000002</v>
      </c>
      <c r="O312" s="231">
        <v>2.1219999999999999</v>
      </c>
      <c r="P312" s="231">
        <v>0</v>
      </c>
    </row>
    <row r="313" spans="1:16" ht="15">
      <c r="A313" s="247">
        <v>37</v>
      </c>
      <c r="B313" s="231">
        <v>0</v>
      </c>
      <c r="C313" s="231">
        <v>0</v>
      </c>
      <c r="D313" s="231">
        <v>4.8815</v>
      </c>
      <c r="E313" s="231">
        <v>1.6739999999999999</v>
      </c>
      <c r="F313" s="231">
        <v>4.5782999999999996</v>
      </c>
      <c r="G313" s="231">
        <v>1.7515000000000001</v>
      </c>
      <c r="H313" s="231">
        <v>4.4809000000000001</v>
      </c>
      <c r="I313" s="231">
        <v>1.8661000000000001</v>
      </c>
      <c r="J313" s="231">
        <v>3.6888000000000001</v>
      </c>
      <c r="K313" s="231">
        <v>1.7513000000000001</v>
      </c>
      <c r="L313" s="231">
        <v>4.2252999999999998</v>
      </c>
      <c r="M313" s="231">
        <v>2.1070000000000002</v>
      </c>
      <c r="N313" s="231">
        <v>4.2576999999999998</v>
      </c>
      <c r="O313" s="231">
        <v>2.0882000000000001</v>
      </c>
      <c r="P313" s="231">
        <v>0</v>
      </c>
    </row>
    <row r="314" spans="1:16" ht="15">
      <c r="A314" s="247">
        <v>38</v>
      </c>
      <c r="B314" s="231">
        <v>0</v>
      </c>
      <c r="C314" s="231">
        <v>0</v>
      </c>
      <c r="D314" s="231">
        <v>4.8263999999999996</v>
      </c>
      <c r="E314" s="231">
        <v>1.6607000000000001</v>
      </c>
      <c r="F314" s="231">
        <v>4.5749000000000004</v>
      </c>
      <c r="G314" s="231">
        <v>1.7376</v>
      </c>
      <c r="H314" s="231">
        <v>4.4459999999999997</v>
      </c>
      <c r="I314" s="231">
        <v>1.8447</v>
      </c>
      <c r="J314" s="231">
        <v>3.6006999999999998</v>
      </c>
      <c r="K314" s="231">
        <v>1.7457</v>
      </c>
      <c r="L314" s="231">
        <v>4.2201000000000004</v>
      </c>
      <c r="M314" s="231">
        <v>2.0992000000000002</v>
      </c>
      <c r="N314" s="231">
        <v>4.1565000000000003</v>
      </c>
      <c r="O314" s="231">
        <v>2.0545</v>
      </c>
      <c r="P314" s="231">
        <v>0</v>
      </c>
    </row>
    <row r="315" spans="1:16" ht="15">
      <c r="A315" s="247">
        <v>39</v>
      </c>
      <c r="B315" s="231">
        <v>0</v>
      </c>
      <c r="C315" s="231">
        <v>0</v>
      </c>
      <c r="D315" s="231">
        <v>4.7712000000000003</v>
      </c>
      <c r="E315" s="231">
        <v>1.6474</v>
      </c>
      <c r="F315" s="231">
        <v>4.5715000000000003</v>
      </c>
      <c r="G315" s="231">
        <v>1.7238</v>
      </c>
      <c r="H315" s="231">
        <v>4.4111000000000002</v>
      </c>
      <c r="I315" s="231">
        <v>1.8231999999999999</v>
      </c>
      <c r="J315" s="231">
        <v>3.5125999999999999</v>
      </c>
      <c r="K315" s="231">
        <v>1.7401</v>
      </c>
      <c r="L315" s="231">
        <v>4.2148000000000003</v>
      </c>
      <c r="M315" s="231">
        <v>2.0914000000000001</v>
      </c>
      <c r="N315" s="231">
        <v>4.0553999999999997</v>
      </c>
      <c r="O315" s="231">
        <v>2.0207000000000002</v>
      </c>
      <c r="P315" s="231">
        <v>0</v>
      </c>
    </row>
    <row r="316" spans="1:16" ht="15">
      <c r="A316" s="247">
        <v>40</v>
      </c>
      <c r="B316" s="231">
        <v>0</v>
      </c>
      <c r="C316" s="231">
        <v>0</v>
      </c>
      <c r="D316" s="231">
        <v>4.7161</v>
      </c>
      <c r="E316" s="231">
        <v>1.6341000000000001</v>
      </c>
      <c r="F316" s="231">
        <v>4.5681000000000003</v>
      </c>
      <c r="G316" s="231">
        <v>1.71</v>
      </c>
      <c r="H316" s="231">
        <v>4.3761999999999999</v>
      </c>
      <c r="I316" s="231">
        <v>1.8017000000000001</v>
      </c>
      <c r="J316" s="231">
        <v>3.4245000000000001</v>
      </c>
      <c r="K316" s="231">
        <v>1.7344999999999999</v>
      </c>
      <c r="L316" s="231">
        <v>4.2096</v>
      </c>
      <c r="M316" s="231">
        <v>2.0836000000000001</v>
      </c>
      <c r="N316" s="231">
        <v>3.9542000000000002</v>
      </c>
      <c r="O316" s="231">
        <v>1.9869000000000001</v>
      </c>
      <c r="P316" s="231">
        <v>0</v>
      </c>
    </row>
    <row r="317" spans="1:16" ht="15">
      <c r="A317" s="247">
        <v>41</v>
      </c>
      <c r="B317" s="231">
        <v>0</v>
      </c>
      <c r="C317" s="231">
        <v>0</v>
      </c>
      <c r="D317" s="231">
        <v>4.6608999999999998</v>
      </c>
      <c r="E317" s="231">
        <v>1.6207</v>
      </c>
      <c r="F317" s="231">
        <v>4.5648</v>
      </c>
      <c r="G317" s="231">
        <v>1.6961999999999999</v>
      </c>
      <c r="H317" s="231">
        <v>4.3413000000000004</v>
      </c>
      <c r="I317" s="231">
        <v>1.7803</v>
      </c>
      <c r="J317" s="231">
        <v>3.3363</v>
      </c>
      <c r="K317" s="231">
        <v>1.7289000000000001</v>
      </c>
      <c r="L317" s="231">
        <v>4.2043999999999997</v>
      </c>
      <c r="M317" s="231">
        <v>2.0758000000000001</v>
      </c>
      <c r="N317" s="231">
        <v>3.8530000000000002</v>
      </c>
      <c r="O317" s="231">
        <v>1.9532</v>
      </c>
      <c r="P317" s="231">
        <v>0</v>
      </c>
    </row>
    <row r="318" spans="1:16" ht="15">
      <c r="A318" s="247">
        <v>42</v>
      </c>
      <c r="B318" s="231">
        <v>0</v>
      </c>
      <c r="C318" s="231">
        <v>0</v>
      </c>
      <c r="D318" s="231">
        <v>4.6058000000000003</v>
      </c>
      <c r="E318" s="231">
        <v>1.6073999999999999</v>
      </c>
      <c r="F318" s="231">
        <v>4.5613999999999999</v>
      </c>
      <c r="G318" s="231">
        <v>1.6823999999999999</v>
      </c>
      <c r="H318" s="231">
        <v>4.3064</v>
      </c>
      <c r="I318" s="231">
        <v>1.7587999999999999</v>
      </c>
      <c r="J318" s="231">
        <v>3.2482000000000002</v>
      </c>
      <c r="K318" s="231">
        <v>1.7233000000000001</v>
      </c>
      <c r="L318" s="231">
        <v>4.1990999999999996</v>
      </c>
      <c r="M318" s="231">
        <v>2.0680000000000001</v>
      </c>
      <c r="N318" s="231">
        <v>3.7517999999999998</v>
      </c>
      <c r="O318" s="231">
        <v>1.9194</v>
      </c>
      <c r="P318" s="231">
        <v>0</v>
      </c>
    </row>
    <row r="319" spans="1:16" ht="15">
      <c r="A319" s="247">
        <v>43</v>
      </c>
      <c r="B319" s="231">
        <v>0</v>
      </c>
      <c r="C319" s="231">
        <v>0</v>
      </c>
      <c r="D319" s="231">
        <v>4.5971000000000002</v>
      </c>
      <c r="E319" s="231">
        <v>1.6025</v>
      </c>
      <c r="F319" s="231">
        <v>4.4767999999999999</v>
      </c>
      <c r="G319" s="231">
        <v>1.677</v>
      </c>
      <c r="H319" s="231">
        <v>4.2686999999999999</v>
      </c>
      <c r="I319" s="231">
        <v>1.7456</v>
      </c>
      <c r="J319" s="231">
        <v>3.2198000000000002</v>
      </c>
      <c r="K319" s="231">
        <v>1.7218</v>
      </c>
      <c r="L319" s="231">
        <v>4.1692</v>
      </c>
      <c r="M319" s="231">
        <v>2.0602</v>
      </c>
      <c r="N319" s="231">
        <v>3.6867000000000001</v>
      </c>
      <c r="O319" s="231">
        <v>1.9116</v>
      </c>
      <c r="P319" s="231">
        <v>0</v>
      </c>
    </row>
    <row r="320" spans="1:16" ht="15">
      <c r="A320" s="247">
        <v>44</v>
      </c>
      <c r="B320" s="231">
        <v>0</v>
      </c>
      <c r="C320" s="231">
        <v>0</v>
      </c>
      <c r="D320" s="231">
        <v>4.5884999999999998</v>
      </c>
      <c r="E320" s="231">
        <v>1.5975999999999999</v>
      </c>
      <c r="F320" s="231">
        <v>4.3921000000000001</v>
      </c>
      <c r="G320" s="231">
        <v>1.6717</v>
      </c>
      <c r="H320" s="231">
        <v>4.2309999999999999</v>
      </c>
      <c r="I320" s="231">
        <v>1.7324999999999999</v>
      </c>
      <c r="J320" s="231">
        <v>3.1913999999999998</v>
      </c>
      <c r="K320" s="231">
        <v>1.7202999999999999</v>
      </c>
      <c r="L320" s="231">
        <v>4.1393000000000004</v>
      </c>
      <c r="M320" s="231">
        <v>2.0524</v>
      </c>
      <c r="N320" s="231">
        <v>3.6215000000000002</v>
      </c>
      <c r="O320" s="231">
        <v>1.9036999999999999</v>
      </c>
      <c r="P320" s="231">
        <v>0</v>
      </c>
    </row>
    <row r="321" spans="1:16" ht="15">
      <c r="A321" s="247">
        <v>45</v>
      </c>
      <c r="B321" s="231">
        <v>0</v>
      </c>
      <c r="C321" s="231">
        <v>0</v>
      </c>
      <c r="D321" s="231">
        <v>4.5797999999999996</v>
      </c>
      <c r="E321" s="231">
        <v>1.5926</v>
      </c>
      <c r="F321" s="231">
        <v>4.3075000000000001</v>
      </c>
      <c r="G321" s="231">
        <v>1.6664000000000001</v>
      </c>
      <c r="H321" s="231">
        <v>4.1932999999999998</v>
      </c>
      <c r="I321" s="231">
        <v>1.7193000000000001</v>
      </c>
      <c r="J321" s="231">
        <v>3.1629999999999998</v>
      </c>
      <c r="K321" s="231">
        <v>1.7186999999999999</v>
      </c>
      <c r="L321" s="231">
        <v>4.1093000000000002</v>
      </c>
      <c r="M321" s="231">
        <v>2.0446</v>
      </c>
      <c r="N321" s="231">
        <v>3.5564</v>
      </c>
      <c r="O321" s="231">
        <v>1.8957999999999999</v>
      </c>
      <c r="P321" s="231">
        <v>0</v>
      </c>
    </row>
    <row r="322" spans="1:16" ht="15">
      <c r="A322" s="247">
        <v>46</v>
      </c>
      <c r="B322" s="231">
        <v>0</v>
      </c>
      <c r="C322" s="231">
        <v>0</v>
      </c>
      <c r="D322" s="231">
        <v>4.5712000000000002</v>
      </c>
      <c r="E322" s="231">
        <v>1.5876999999999999</v>
      </c>
      <c r="F322" s="231">
        <v>4.2229000000000001</v>
      </c>
      <c r="G322" s="231">
        <v>1.6611</v>
      </c>
      <c r="H322" s="231">
        <v>4.1555999999999997</v>
      </c>
      <c r="I322" s="231">
        <v>1.7060999999999999</v>
      </c>
      <c r="J322" s="231">
        <v>3.1345000000000001</v>
      </c>
      <c r="K322" s="231">
        <v>1.7172000000000001</v>
      </c>
      <c r="L322" s="231">
        <v>4.0793999999999997</v>
      </c>
      <c r="M322" s="231">
        <v>2.0367999999999999</v>
      </c>
      <c r="N322" s="231">
        <v>3.4912000000000001</v>
      </c>
      <c r="O322" s="231">
        <v>1.8879999999999999</v>
      </c>
      <c r="P322" s="231">
        <v>0</v>
      </c>
    </row>
    <row r="323" spans="1:16" ht="15">
      <c r="A323" s="247">
        <v>47</v>
      </c>
      <c r="B323" s="231">
        <v>0</v>
      </c>
      <c r="C323" s="231">
        <v>0</v>
      </c>
      <c r="D323" s="231">
        <v>4.5625999999999998</v>
      </c>
      <c r="E323" s="231">
        <v>1.5828</v>
      </c>
      <c r="F323" s="231">
        <v>4.1382000000000003</v>
      </c>
      <c r="G323" s="231">
        <v>1.6557999999999999</v>
      </c>
      <c r="H323" s="231">
        <v>4.1180000000000003</v>
      </c>
      <c r="I323" s="231">
        <v>1.6929000000000001</v>
      </c>
      <c r="J323" s="231">
        <v>3.1061000000000001</v>
      </c>
      <c r="K323" s="231">
        <v>1.7157</v>
      </c>
      <c r="L323" s="231">
        <v>4.0494000000000003</v>
      </c>
      <c r="M323" s="231">
        <v>2.0289999999999999</v>
      </c>
      <c r="N323" s="231">
        <v>3.4260999999999999</v>
      </c>
      <c r="O323" s="231">
        <v>1.8801000000000001</v>
      </c>
      <c r="P323" s="231">
        <v>0</v>
      </c>
    </row>
    <row r="324" spans="1:16" ht="15">
      <c r="A324" s="247">
        <v>48</v>
      </c>
      <c r="B324" s="231">
        <v>0</v>
      </c>
      <c r="C324" s="231">
        <v>0</v>
      </c>
      <c r="D324" s="231">
        <v>4.5538999999999996</v>
      </c>
      <c r="E324" s="231">
        <v>1.5778000000000001</v>
      </c>
      <c r="F324" s="231">
        <v>4.0536000000000003</v>
      </c>
      <c r="G324" s="231">
        <v>1.6505000000000001</v>
      </c>
      <c r="H324" s="231">
        <v>4.0803000000000003</v>
      </c>
      <c r="I324" s="231">
        <v>1.6797</v>
      </c>
      <c r="J324" s="231">
        <v>3.0777000000000001</v>
      </c>
      <c r="K324" s="231">
        <v>1.7141999999999999</v>
      </c>
      <c r="L324" s="231">
        <v>4.0194999999999999</v>
      </c>
      <c r="M324" s="231">
        <v>2.0211999999999999</v>
      </c>
      <c r="N324" s="231">
        <v>3.3609</v>
      </c>
      <c r="O324" s="231">
        <v>1.8723000000000001</v>
      </c>
      <c r="P324" s="231">
        <v>0</v>
      </c>
    </row>
    <row r="325" spans="1:16" ht="15">
      <c r="A325" s="247">
        <v>49</v>
      </c>
      <c r="B325" s="231">
        <v>0</v>
      </c>
      <c r="C325" s="231">
        <v>0</v>
      </c>
      <c r="D325" s="231">
        <v>4.5453000000000001</v>
      </c>
      <c r="E325" s="231">
        <v>1.5729</v>
      </c>
      <c r="F325" s="231">
        <v>3.9689999999999999</v>
      </c>
      <c r="G325" s="231">
        <v>1.6452</v>
      </c>
      <c r="H325" s="231">
        <v>4.0426000000000002</v>
      </c>
      <c r="I325" s="231">
        <v>1.6665000000000001</v>
      </c>
      <c r="J325" s="231">
        <v>3.0491999999999999</v>
      </c>
      <c r="K325" s="231">
        <v>1.7126999999999999</v>
      </c>
      <c r="L325" s="231">
        <v>3.9895999999999998</v>
      </c>
      <c r="M325" s="231">
        <v>2.0133999999999999</v>
      </c>
      <c r="N325" s="231">
        <v>3.2957999999999998</v>
      </c>
      <c r="O325" s="231">
        <v>1.8644000000000001</v>
      </c>
      <c r="P325" s="231">
        <v>0</v>
      </c>
    </row>
    <row r="326" spans="1:16" ht="15">
      <c r="A326" s="247">
        <v>50</v>
      </c>
      <c r="B326" s="231">
        <v>0</v>
      </c>
      <c r="C326" s="231">
        <v>0</v>
      </c>
      <c r="D326" s="231">
        <v>4.5366</v>
      </c>
      <c r="E326" s="231">
        <v>1.5680000000000001</v>
      </c>
      <c r="F326" s="231">
        <v>3.8843999999999999</v>
      </c>
      <c r="G326" s="231">
        <v>1.6398999999999999</v>
      </c>
      <c r="H326" s="231">
        <v>4.0049000000000001</v>
      </c>
      <c r="I326" s="231">
        <v>1.6534</v>
      </c>
      <c r="J326" s="231">
        <v>3.0207999999999999</v>
      </c>
      <c r="K326" s="231">
        <v>1.7111000000000001</v>
      </c>
      <c r="L326" s="231">
        <v>3.9596</v>
      </c>
      <c r="M326" s="231">
        <v>2.0055999999999998</v>
      </c>
      <c r="N326" s="231">
        <v>3.2305999999999999</v>
      </c>
      <c r="O326" s="231">
        <v>1.8565</v>
      </c>
      <c r="P326" s="231">
        <v>0</v>
      </c>
    </row>
    <row r="327" spans="1:16" ht="15">
      <c r="A327" s="247">
        <v>51</v>
      </c>
      <c r="B327" s="231">
        <v>0</v>
      </c>
      <c r="C327" s="231">
        <v>0</v>
      </c>
      <c r="D327" s="231">
        <v>4.5279999999999996</v>
      </c>
      <c r="E327" s="231">
        <v>1.5629999999999999</v>
      </c>
      <c r="F327" s="231">
        <v>3.7997000000000001</v>
      </c>
      <c r="G327" s="231">
        <v>1.6346000000000001</v>
      </c>
      <c r="H327" s="231">
        <v>3.9672000000000001</v>
      </c>
      <c r="I327" s="231">
        <v>1.6402000000000001</v>
      </c>
      <c r="J327" s="231">
        <v>2.9923999999999999</v>
      </c>
      <c r="K327" s="231">
        <v>1.7096</v>
      </c>
      <c r="L327" s="231">
        <v>3.9297</v>
      </c>
      <c r="M327" s="231">
        <v>1.9978</v>
      </c>
      <c r="N327" s="231">
        <v>3.1655000000000002</v>
      </c>
      <c r="O327" s="231">
        <v>1.8487</v>
      </c>
      <c r="P327" s="231">
        <v>0</v>
      </c>
    </row>
    <row r="328" spans="1:16" ht="15">
      <c r="A328" s="247">
        <v>52</v>
      </c>
      <c r="B328" s="231">
        <v>0</v>
      </c>
      <c r="C328" s="231">
        <v>0</v>
      </c>
      <c r="D328" s="231">
        <v>4.5194000000000001</v>
      </c>
      <c r="E328" s="231">
        <v>1.5581</v>
      </c>
      <c r="F328" s="231">
        <v>3.7151000000000001</v>
      </c>
      <c r="G328" s="231">
        <v>1.6292</v>
      </c>
      <c r="H328" s="231">
        <v>3.9295</v>
      </c>
      <c r="I328" s="231">
        <v>1.627</v>
      </c>
      <c r="J328" s="231">
        <v>2.9639000000000002</v>
      </c>
      <c r="K328" s="231">
        <v>1.7081</v>
      </c>
      <c r="L328" s="231">
        <v>3.8997999999999999</v>
      </c>
      <c r="M328" s="231">
        <v>1.99</v>
      </c>
      <c r="N328" s="231">
        <v>3.1002999999999998</v>
      </c>
      <c r="O328" s="231">
        <v>1.8408</v>
      </c>
      <c r="P328" s="231">
        <v>0</v>
      </c>
    </row>
    <row r="329" spans="1:16" ht="15">
      <c r="A329" s="247">
        <v>53</v>
      </c>
      <c r="B329" s="231">
        <v>0</v>
      </c>
      <c r="C329" s="231">
        <v>0</v>
      </c>
      <c r="D329" s="231">
        <v>4.5106999999999999</v>
      </c>
      <c r="E329" s="231">
        <v>1.5531999999999999</v>
      </c>
      <c r="F329" s="231">
        <v>3.6305000000000001</v>
      </c>
      <c r="G329" s="231">
        <v>1.6238999999999999</v>
      </c>
      <c r="H329" s="231">
        <v>3.8919000000000001</v>
      </c>
      <c r="I329" s="231">
        <v>1.6137999999999999</v>
      </c>
      <c r="J329" s="231">
        <v>2.9355000000000002</v>
      </c>
      <c r="K329" s="231">
        <v>1.7065999999999999</v>
      </c>
      <c r="L329" s="231">
        <v>3.8698000000000001</v>
      </c>
      <c r="M329" s="231">
        <v>1.9822</v>
      </c>
      <c r="N329" s="231">
        <v>3.0352000000000001</v>
      </c>
      <c r="O329" s="231">
        <v>1.833</v>
      </c>
      <c r="P329" s="231">
        <v>0</v>
      </c>
    </row>
    <row r="330" spans="1:16" ht="15">
      <c r="A330" s="247">
        <v>54</v>
      </c>
      <c r="B330" s="231">
        <v>0</v>
      </c>
      <c r="C330" s="231">
        <v>0</v>
      </c>
      <c r="D330" s="231">
        <v>4.5021000000000004</v>
      </c>
      <c r="E330" s="231">
        <v>1.5483</v>
      </c>
      <c r="F330" s="231">
        <v>3.5457999999999998</v>
      </c>
      <c r="G330" s="231">
        <v>1.6186</v>
      </c>
      <c r="H330" s="231">
        <v>3.8542000000000001</v>
      </c>
      <c r="I330" s="231">
        <v>1.6006</v>
      </c>
      <c r="J330" s="231">
        <v>2.9070999999999998</v>
      </c>
      <c r="K330" s="231">
        <v>1.7050000000000001</v>
      </c>
      <c r="L330" s="231">
        <v>3.8399000000000001</v>
      </c>
      <c r="M330" s="231">
        <v>1.9743999999999999</v>
      </c>
      <c r="N330" s="231">
        <v>2.97</v>
      </c>
      <c r="O330" s="231">
        <v>1.8250999999999999</v>
      </c>
      <c r="P330" s="231">
        <v>0</v>
      </c>
    </row>
    <row r="331" spans="1:16" ht="15">
      <c r="A331" s="247">
        <v>55</v>
      </c>
      <c r="B331" s="231">
        <v>0</v>
      </c>
      <c r="C331" s="231">
        <v>0</v>
      </c>
      <c r="D331" s="231">
        <v>4.4451999999999998</v>
      </c>
      <c r="E331" s="231">
        <v>1.5318000000000001</v>
      </c>
      <c r="F331" s="231">
        <v>3.4887999999999999</v>
      </c>
      <c r="G331" s="231">
        <v>1.5943000000000001</v>
      </c>
      <c r="H331" s="231">
        <v>3.7635000000000001</v>
      </c>
      <c r="I331" s="231">
        <v>1.5778000000000001</v>
      </c>
      <c r="J331" s="231">
        <v>2.8073999999999999</v>
      </c>
      <c r="K331" s="231">
        <v>1.6741999999999999</v>
      </c>
      <c r="L331" s="231">
        <v>3.8313999999999999</v>
      </c>
      <c r="M331" s="231">
        <v>1.9457</v>
      </c>
      <c r="N331" s="231">
        <v>2.9255</v>
      </c>
      <c r="O331" s="231">
        <v>1.7950999999999999</v>
      </c>
      <c r="P331" s="231">
        <v>0</v>
      </c>
    </row>
    <row r="332" spans="1:16" ht="15">
      <c r="A332" s="247">
        <v>56</v>
      </c>
      <c r="B332" s="231">
        <v>0</v>
      </c>
      <c r="C332" s="231">
        <v>0</v>
      </c>
      <c r="D332" s="231">
        <v>4.3883999999999999</v>
      </c>
      <c r="E332" s="231">
        <v>1.5153000000000001</v>
      </c>
      <c r="F332" s="231">
        <v>3.4318</v>
      </c>
      <c r="G332" s="231">
        <v>1.57</v>
      </c>
      <c r="H332" s="231">
        <v>3.6728000000000001</v>
      </c>
      <c r="I332" s="231">
        <v>1.5549999999999999</v>
      </c>
      <c r="J332" s="231">
        <v>2.7077</v>
      </c>
      <c r="K332" s="231">
        <v>1.6434</v>
      </c>
      <c r="L332" s="231">
        <v>3.8229000000000002</v>
      </c>
      <c r="M332" s="231">
        <v>1.917</v>
      </c>
      <c r="N332" s="231">
        <v>2.8809999999999998</v>
      </c>
      <c r="O332" s="231">
        <v>1.7649999999999999</v>
      </c>
      <c r="P332" s="231">
        <v>0</v>
      </c>
    </row>
    <row r="333" spans="1:16" ht="15">
      <c r="A333" s="247">
        <v>57</v>
      </c>
      <c r="B333" s="231">
        <v>0</v>
      </c>
      <c r="C333" s="231">
        <v>0</v>
      </c>
      <c r="D333" s="231">
        <v>4.3315999999999999</v>
      </c>
      <c r="E333" s="231">
        <v>1.4986999999999999</v>
      </c>
      <c r="F333" s="231">
        <v>3.3746999999999998</v>
      </c>
      <c r="G333" s="231">
        <v>1.5457000000000001</v>
      </c>
      <c r="H333" s="231">
        <v>3.5821000000000001</v>
      </c>
      <c r="I333" s="231">
        <v>1.5322</v>
      </c>
      <c r="J333" s="231">
        <v>2.6080999999999999</v>
      </c>
      <c r="K333" s="231">
        <v>1.6126</v>
      </c>
      <c r="L333" s="231">
        <v>3.8144</v>
      </c>
      <c r="M333" s="231">
        <v>1.8883000000000001</v>
      </c>
      <c r="N333" s="231">
        <v>2.8365999999999998</v>
      </c>
      <c r="O333" s="231">
        <v>1.7350000000000001</v>
      </c>
      <c r="P333" s="231">
        <v>0</v>
      </c>
    </row>
    <row r="334" spans="1:16" ht="15">
      <c r="A334" s="247">
        <v>58</v>
      </c>
      <c r="B334" s="231">
        <v>0</v>
      </c>
      <c r="C334" s="231">
        <v>0</v>
      </c>
      <c r="D334" s="231">
        <v>4.2747000000000002</v>
      </c>
      <c r="E334" s="231">
        <v>1.4822</v>
      </c>
      <c r="F334" s="231">
        <v>3.3176999999999999</v>
      </c>
      <c r="G334" s="231">
        <v>1.5214000000000001</v>
      </c>
      <c r="H334" s="231">
        <v>3.4914000000000001</v>
      </c>
      <c r="I334" s="231">
        <v>1.5094000000000001</v>
      </c>
      <c r="J334" s="231">
        <v>2.5084</v>
      </c>
      <c r="K334" s="231">
        <v>1.5818000000000001</v>
      </c>
      <c r="L334" s="231">
        <v>3.8058999999999998</v>
      </c>
      <c r="M334" s="231">
        <v>1.8595999999999999</v>
      </c>
      <c r="N334" s="231">
        <v>2.7921</v>
      </c>
      <c r="O334" s="231">
        <v>1.7050000000000001</v>
      </c>
      <c r="P334" s="231">
        <v>0</v>
      </c>
    </row>
    <row r="335" spans="1:16" ht="15">
      <c r="A335" s="247">
        <v>59</v>
      </c>
      <c r="B335" s="231">
        <v>0</v>
      </c>
      <c r="C335" s="231">
        <v>0</v>
      </c>
      <c r="D335" s="231">
        <v>4.2179000000000002</v>
      </c>
      <c r="E335" s="231">
        <v>1.4657</v>
      </c>
      <c r="F335" s="231">
        <v>3.2606000000000002</v>
      </c>
      <c r="G335" s="231">
        <v>1.4971000000000001</v>
      </c>
      <c r="H335" s="231">
        <v>3.4007000000000001</v>
      </c>
      <c r="I335" s="231">
        <v>1.4865999999999999</v>
      </c>
      <c r="J335" s="231">
        <v>2.4087000000000001</v>
      </c>
      <c r="K335" s="231">
        <v>1.5509999999999999</v>
      </c>
      <c r="L335" s="231">
        <v>3.7974000000000001</v>
      </c>
      <c r="M335" s="231">
        <v>1.8309</v>
      </c>
      <c r="N335" s="231">
        <v>2.7475999999999998</v>
      </c>
      <c r="O335" s="231">
        <v>1.6749000000000001</v>
      </c>
      <c r="P335" s="231">
        <v>0</v>
      </c>
    </row>
    <row r="336" spans="1:16" ht="15">
      <c r="A336" s="247">
        <v>60</v>
      </c>
      <c r="B336" s="231">
        <v>0</v>
      </c>
      <c r="C336" s="231">
        <v>0</v>
      </c>
      <c r="D336" s="231">
        <v>4.1609999999999996</v>
      </c>
      <c r="E336" s="231">
        <v>1.4492</v>
      </c>
      <c r="F336" s="231">
        <v>3.2035999999999998</v>
      </c>
      <c r="G336" s="231">
        <v>1.4728000000000001</v>
      </c>
      <c r="H336" s="231">
        <v>3.31</v>
      </c>
      <c r="I336" s="231">
        <v>1.4638</v>
      </c>
      <c r="J336" s="231">
        <v>2.3090999999999999</v>
      </c>
      <c r="K336" s="231">
        <v>1.5202</v>
      </c>
      <c r="L336" s="231">
        <v>3.7888999999999999</v>
      </c>
      <c r="M336" s="231">
        <v>1.8022</v>
      </c>
      <c r="N336" s="231">
        <v>2.7031000000000001</v>
      </c>
      <c r="O336" s="231">
        <v>1.6449</v>
      </c>
      <c r="P336" s="231">
        <v>0</v>
      </c>
    </row>
    <row r="337" spans="1:16">
      <c r="A337" s="264"/>
    </row>
    <row r="338" spans="1:16">
      <c r="A338" s="73" t="e">
        <v>#N/A</v>
      </c>
    </row>
    <row r="339" spans="1:16" s="263"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21.191299999999998</v>
      </c>
      <c r="E343" s="231">
        <v>8.1166</v>
      </c>
      <c r="F343" s="231">
        <v>26.968900000000001</v>
      </c>
      <c r="G343" s="231">
        <v>8.2603000000000009</v>
      </c>
      <c r="H343" s="231">
        <v>31.3857</v>
      </c>
      <c r="I343" s="231">
        <v>8.6303000000000001</v>
      </c>
      <c r="J343" s="231">
        <v>30.830500000000001</v>
      </c>
      <c r="K343" s="231">
        <v>9.2278000000000002</v>
      </c>
      <c r="L343" s="231">
        <v>35.2425</v>
      </c>
      <c r="M343" s="231">
        <v>14.037000000000001</v>
      </c>
      <c r="N343" s="231">
        <v>0</v>
      </c>
      <c r="O343" s="231">
        <v>0</v>
      </c>
      <c r="P343" s="231">
        <v>0</v>
      </c>
    </row>
    <row r="344" spans="1:16" ht="15">
      <c r="A344" s="247">
        <v>1</v>
      </c>
      <c r="B344" s="231">
        <v>0</v>
      </c>
      <c r="C344" s="231">
        <v>0</v>
      </c>
      <c r="D344" s="231">
        <v>18.8367</v>
      </c>
      <c r="E344" s="231">
        <v>7.2148000000000003</v>
      </c>
      <c r="F344" s="231">
        <v>23.972300000000001</v>
      </c>
      <c r="G344" s="231">
        <v>7.3425000000000002</v>
      </c>
      <c r="H344" s="231">
        <v>27.898399999999999</v>
      </c>
      <c r="I344" s="231">
        <v>7.6712999999999996</v>
      </c>
      <c r="J344" s="231">
        <v>27.404900000000001</v>
      </c>
      <c r="K344" s="231">
        <v>8.2025000000000006</v>
      </c>
      <c r="L344" s="231">
        <v>31.326599999999999</v>
      </c>
      <c r="M344" s="231">
        <v>12.4773</v>
      </c>
      <c r="N344" s="231">
        <v>0</v>
      </c>
      <c r="O344" s="231">
        <v>0</v>
      </c>
      <c r="P344" s="231">
        <v>0</v>
      </c>
    </row>
    <row r="345" spans="1:16" ht="15">
      <c r="A345" s="247">
        <v>2</v>
      </c>
      <c r="B345" s="231">
        <v>0</v>
      </c>
      <c r="C345" s="231">
        <v>0</v>
      </c>
      <c r="D345" s="231">
        <v>16.482099999999999</v>
      </c>
      <c r="E345" s="231">
        <v>6.3129</v>
      </c>
      <c r="F345" s="231">
        <v>20.9758</v>
      </c>
      <c r="G345" s="231">
        <v>6.4246999999999996</v>
      </c>
      <c r="H345" s="231">
        <v>24.411100000000001</v>
      </c>
      <c r="I345" s="231">
        <v>6.7123999999999997</v>
      </c>
      <c r="J345" s="231">
        <v>23.979299999999999</v>
      </c>
      <c r="K345" s="231">
        <v>7.1771000000000003</v>
      </c>
      <c r="L345" s="231">
        <v>27.410799999999998</v>
      </c>
      <c r="M345" s="231">
        <v>10.9177</v>
      </c>
      <c r="N345" s="231">
        <v>0</v>
      </c>
      <c r="O345" s="231">
        <v>0</v>
      </c>
      <c r="P345" s="231">
        <v>0</v>
      </c>
    </row>
    <row r="346" spans="1:16" ht="15">
      <c r="A346" s="247">
        <v>3</v>
      </c>
      <c r="B346" s="231">
        <v>0</v>
      </c>
      <c r="C346" s="231">
        <v>0</v>
      </c>
      <c r="D346" s="231">
        <v>14.1275</v>
      </c>
      <c r="E346" s="231">
        <v>5.4111000000000002</v>
      </c>
      <c r="F346" s="231">
        <v>17.979299999999999</v>
      </c>
      <c r="G346" s="231">
        <v>5.5068999999999999</v>
      </c>
      <c r="H346" s="231">
        <v>20.9238</v>
      </c>
      <c r="I346" s="231">
        <v>5.7534999999999998</v>
      </c>
      <c r="J346" s="231">
        <v>20.553699999999999</v>
      </c>
      <c r="K346" s="231">
        <v>6.1517999999999997</v>
      </c>
      <c r="L346" s="231">
        <v>23.495000000000001</v>
      </c>
      <c r="M346" s="231">
        <v>9.3580000000000005</v>
      </c>
      <c r="N346" s="231">
        <v>0</v>
      </c>
      <c r="O346" s="231">
        <v>0</v>
      </c>
      <c r="P346" s="231">
        <v>0</v>
      </c>
    </row>
    <row r="347" spans="1:16" ht="15">
      <c r="A347" s="247">
        <v>4</v>
      </c>
      <c r="B347" s="231">
        <v>0</v>
      </c>
      <c r="C347" s="231">
        <v>0</v>
      </c>
      <c r="D347" s="231">
        <v>11.7729</v>
      </c>
      <c r="E347" s="231">
        <v>4.5091999999999999</v>
      </c>
      <c r="F347" s="231">
        <v>14.982699999999999</v>
      </c>
      <c r="G347" s="231">
        <v>4.5891000000000002</v>
      </c>
      <c r="H347" s="231">
        <v>17.436499999999999</v>
      </c>
      <c r="I347" s="231">
        <v>4.7946</v>
      </c>
      <c r="J347" s="231">
        <v>17.1281</v>
      </c>
      <c r="K347" s="231">
        <v>5.1265000000000001</v>
      </c>
      <c r="L347" s="231">
        <v>19.5791</v>
      </c>
      <c r="M347" s="231">
        <v>7.7983000000000002</v>
      </c>
      <c r="N347" s="231">
        <v>0</v>
      </c>
      <c r="O347" s="231">
        <v>0</v>
      </c>
      <c r="P347" s="231">
        <v>0</v>
      </c>
    </row>
    <row r="348" spans="1:16" ht="15">
      <c r="A348" s="247">
        <v>5</v>
      </c>
      <c r="B348" s="231">
        <v>0</v>
      </c>
      <c r="C348" s="231">
        <v>0</v>
      </c>
      <c r="D348" s="231">
        <v>9.4184000000000001</v>
      </c>
      <c r="E348" s="231">
        <v>3.6074000000000002</v>
      </c>
      <c r="F348" s="231">
        <v>11.9862</v>
      </c>
      <c r="G348" s="231">
        <v>3.6711999999999998</v>
      </c>
      <c r="H348" s="231">
        <v>13.949199999999999</v>
      </c>
      <c r="I348" s="231">
        <v>3.8357000000000001</v>
      </c>
      <c r="J348" s="231">
        <v>13.702500000000001</v>
      </c>
      <c r="K348" s="231">
        <v>4.1012000000000004</v>
      </c>
      <c r="L348" s="231">
        <v>15.6633</v>
      </c>
      <c r="M348" s="231">
        <v>6.2386999999999997</v>
      </c>
      <c r="N348" s="231">
        <v>0</v>
      </c>
      <c r="O348" s="231">
        <v>0</v>
      </c>
      <c r="P348" s="231">
        <v>0</v>
      </c>
    </row>
    <row r="349" spans="1:16" ht="15">
      <c r="A349" s="247">
        <v>6</v>
      </c>
      <c r="B349" s="231">
        <v>0</v>
      </c>
      <c r="C349" s="231">
        <v>0</v>
      </c>
      <c r="D349" s="231">
        <v>7.0637999999999996</v>
      </c>
      <c r="E349" s="231">
        <v>2.7054999999999998</v>
      </c>
      <c r="F349" s="231">
        <v>8.9895999999999994</v>
      </c>
      <c r="G349" s="231">
        <v>2.7534000000000001</v>
      </c>
      <c r="H349" s="231">
        <v>10.4619</v>
      </c>
      <c r="I349" s="231">
        <v>2.8767999999999998</v>
      </c>
      <c r="J349" s="231">
        <v>10.2768</v>
      </c>
      <c r="K349" s="231">
        <v>3.0758999999999999</v>
      </c>
      <c r="L349" s="231">
        <v>11.7475</v>
      </c>
      <c r="M349" s="231">
        <v>4.6790000000000003</v>
      </c>
      <c r="N349" s="231">
        <v>0</v>
      </c>
      <c r="O349" s="231">
        <v>0</v>
      </c>
      <c r="P349" s="231">
        <v>0</v>
      </c>
    </row>
    <row r="350" spans="1:16" ht="15">
      <c r="A350" s="247">
        <v>7</v>
      </c>
      <c r="B350" s="231">
        <v>0</v>
      </c>
      <c r="C350" s="231">
        <v>0</v>
      </c>
      <c r="D350" s="231">
        <v>6.8970000000000002</v>
      </c>
      <c r="E350" s="231">
        <v>2.6410999999999998</v>
      </c>
      <c r="F350" s="231">
        <v>8.6338000000000008</v>
      </c>
      <c r="G350" s="231">
        <v>2.6879</v>
      </c>
      <c r="H350" s="231">
        <v>10.001799999999999</v>
      </c>
      <c r="I350" s="231">
        <v>2.8083</v>
      </c>
      <c r="J350" s="231">
        <v>10.0121</v>
      </c>
      <c r="K350" s="231">
        <v>3.0026999999999999</v>
      </c>
      <c r="L350" s="231">
        <v>11.2087</v>
      </c>
      <c r="M350" s="231">
        <v>4.5675999999999997</v>
      </c>
      <c r="N350" s="231">
        <v>0</v>
      </c>
      <c r="O350" s="231">
        <v>0</v>
      </c>
      <c r="P350" s="231">
        <v>0</v>
      </c>
    </row>
    <row r="351" spans="1:16" ht="15">
      <c r="A351" s="247">
        <v>8</v>
      </c>
      <c r="B351" s="231">
        <v>0</v>
      </c>
      <c r="C351" s="231">
        <v>0</v>
      </c>
      <c r="D351" s="231">
        <v>6.7302999999999997</v>
      </c>
      <c r="E351" s="231">
        <v>2.5767000000000002</v>
      </c>
      <c r="F351" s="231">
        <v>8.2781000000000002</v>
      </c>
      <c r="G351" s="231">
        <v>2.6223000000000001</v>
      </c>
      <c r="H351" s="231">
        <v>9.5417000000000005</v>
      </c>
      <c r="I351" s="231">
        <v>2.7397999999999998</v>
      </c>
      <c r="J351" s="231">
        <v>9.7472999999999992</v>
      </c>
      <c r="K351" s="231">
        <v>2.9293999999999998</v>
      </c>
      <c r="L351" s="231">
        <v>10.67</v>
      </c>
      <c r="M351" s="231">
        <v>4.4561999999999999</v>
      </c>
      <c r="N351" s="231">
        <v>0</v>
      </c>
      <c r="O351" s="231">
        <v>0</v>
      </c>
      <c r="P351" s="231">
        <v>0</v>
      </c>
    </row>
    <row r="352" spans="1:16" ht="15">
      <c r="A352" s="247">
        <v>9</v>
      </c>
      <c r="B352" s="231">
        <v>0</v>
      </c>
      <c r="C352" s="231">
        <v>0</v>
      </c>
      <c r="D352" s="231">
        <v>6.5635000000000003</v>
      </c>
      <c r="E352" s="231">
        <v>2.5123000000000002</v>
      </c>
      <c r="F352" s="231">
        <v>7.9222999999999999</v>
      </c>
      <c r="G352" s="231">
        <v>2.5568</v>
      </c>
      <c r="H352" s="231">
        <v>9.0815999999999999</v>
      </c>
      <c r="I352" s="231">
        <v>2.6713</v>
      </c>
      <c r="J352" s="231">
        <v>9.4825999999999997</v>
      </c>
      <c r="K352" s="231">
        <v>2.8561999999999999</v>
      </c>
      <c r="L352" s="231">
        <v>10.1312</v>
      </c>
      <c r="M352" s="231">
        <v>4.3448000000000002</v>
      </c>
      <c r="N352" s="231">
        <v>0</v>
      </c>
      <c r="O352" s="231">
        <v>0</v>
      </c>
      <c r="P352" s="231">
        <v>0</v>
      </c>
    </row>
    <row r="353" spans="1:16" ht="15">
      <c r="A353" s="247">
        <v>10</v>
      </c>
      <c r="B353" s="231">
        <v>0</v>
      </c>
      <c r="C353" s="231">
        <v>0</v>
      </c>
      <c r="D353" s="231">
        <v>6.3967999999999998</v>
      </c>
      <c r="E353" s="231">
        <v>2.4479000000000002</v>
      </c>
      <c r="F353" s="231">
        <v>7.5664999999999996</v>
      </c>
      <c r="G353" s="231">
        <v>2.4912000000000001</v>
      </c>
      <c r="H353" s="231">
        <v>8.6214999999999993</v>
      </c>
      <c r="I353" s="231">
        <v>2.6027999999999998</v>
      </c>
      <c r="J353" s="231">
        <v>9.2178000000000004</v>
      </c>
      <c r="K353" s="231">
        <v>2.7829999999999999</v>
      </c>
      <c r="L353" s="231">
        <v>9.5924999999999994</v>
      </c>
      <c r="M353" s="231">
        <v>4.2333999999999996</v>
      </c>
      <c r="N353" s="231">
        <v>0</v>
      </c>
      <c r="O353" s="231">
        <v>0</v>
      </c>
      <c r="P353" s="231">
        <v>0</v>
      </c>
    </row>
    <row r="354" spans="1:16" ht="15">
      <c r="A354" s="247">
        <v>11</v>
      </c>
      <c r="B354" s="231">
        <v>0</v>
      </c>
      <c r="C354" s="231">
        <v>0</v>
      </c>
      <c r="D354" s="231">
        <v>6.23</v>
      </c>
      <c r="E354" s="231">
        <v>2.3835000000000002</v>
      </c>
      <c r="F354" s="231">
        <v>7.2107000000000001</v>
      </c>
      <c r="G354" s="231">
        <v>2.4256000000000002</v>
      </c>
      <c r="H354" s="231">
        <v>8.1613000000000007</v>
      </c>
      <c r="I354" s="231">
        <v>2.5343</v>
      </c>
      <c r="J354" s="231">
        <v>8.9530999999999992</v>
      </c>
      <c r="K354" s="231">
        <v>2.7097000000000002</v>
      </c>
      <c r="L354" s="231">
        <v>9.0536999999999992</v>
      </c>
      <c r="M354" s="231">
        <v>4.1219999999999999</v>
      </c>
      <c r="N354" s="231">
        <v>0</v>
      </c>
      <c r="O354" s="231">
        <v>0</v>
      </c>
      <c r="P354" s="231">
        <v>0</v>
      </c>
    </row>
    <row r="355" spans="1:16" ht="15">
      <c r="A355" s="247">
        <v>12</v>
      </c>
      <c r="B355" s="231">
        <v>0</v>
      </c>
      <c r="C355" s="231">
        <v>0</v>
      </c>
      <c r="D355" s="231">
        <v>6.0632999999999999</v>
      </c>
      <c r="E355" s="231">
        <v>2.319</v>
      </c>
      <c r="F355" s="231">
        <v>6.8548999999999998</v>
      </c>
      <c r="G355" s="231">
        <v>2.3601000000000001</v>
      </c>
      <c r="H355" s="231">
        <v>7.7012</v>
      </c>
      <c r="I355" s="231">
        <v>2.4658000000000002</v>
      </c>
      <c r="J355" s="231">
        <v>8.6882999999999999</v>
      </c>
      <c r="K355" s="231">
        <v>2.6364999999999998</v>
      </c>
      <c r="L355" s="231">
        <v>8.5150000000000006</v>
      </c>
      <c r="M355" s="231">
        <v>4.0106000000000002</v>
      </c>
      <c r="N355" s="231">
        <v>0</v>
      </c>
      <c r="O355" s="231">
        <v>0</v>
      </c>
      <c r="P355" s="231">
        <v>0</v>
      </c>
    </row>
    <row r="356" spans="1:16" ht="15">
      <c r="A356" s="247">
        <v>13</v>
      </c>
      <c r="B356" s="231">
        <v>0</v>
      </c>
      <c r="C356" s="231">
        <v>0</v>
      </c>
      <c r="D356" s="231">
        <v>5.8964999999999996</v>
      </c>
      <c r="E356" s="231">
        <v>2.2545999999999999</v>
      </c>
      <c r="F356" s="231">
        <v>6.4991000000000003</v>
      </c>
      <c r="G356" s="231">
        <v>2.2945000000000002</v>
      </c>
      <c r="H356" s="231">
        <v>7.2411000000000003</v>
      </c>
      <c r="I356" s="231">
        <v>2.3973</v>
      </c>
      <c r="J356" s="231">
        <v>8.4235000000000007</v>
      </c>
      <c r="K356" s="231">
        <v>2.5632999999999999</v>
      </c>
      <c r="L356" s="231">
        <v>7.9762000000000004</v>
      </c>
      <c r="M356" s="231">
        <v>3.8992</v>
      </c>
      <c r="N356" s="231">
        <v>0</v>
      </c>
      <c r="O356" s="231">
        <v>0</v>
      </c>
      <c r="P356" s="231">
        <v>0</v>
      </c>
    </row>
    <row r="357" spans="1:16" ht="15">
      <c r="A357" s="247">
        <v>14</v>
      </c>
      <c r="B357" s="231">
        <v>0</v>
      </c>
      <c r="C357" s="231">
        <v>0</v>
      </c>
      <c r="D357" s="231">
        <v>5.7298</v>
      </c>
      <c r="E357" s="231">
        <v>2.1901999999999999</v>
      </c>
      <c r="F357" s="231">
        <v>6.1433</v>
      </c>
      <c r="G357" s="231">
        <v>2.2290000000000001</v>
      </c>
      <c r="H357" s="231">
        <v>6.7809999999999997</v>
      </c>
      <c r="I357" s="231">
        <v>2.3288000000000002</v>
      </c>
      <c r="J357" s="231">
        <v>8.1587999999999994</v>
      </c>
      <c r="K357" s="231">
        <v>2.4900000000000002</v>
      </c>
      <c r="L357" s="231">
        <v>7.4374000000000002</v>
      </c>
      <c r="M357" s="231">
        <v>3.7877999999999998</v>
      </c>
      <c r="N357" s="231">
        <v>0</v>
      </c>
      <c r="O357" s="231">
        <v>0</v>
      </c>
      <c r="P357" s="231">
        <v>0</v>
      </c>
    </row>
    <row r="358" spans="1:16" ht="15">
      <c r="A358" s="247">
        <v>15</v>
      </c>
      <c r="B358" s="231">
        <v>0</v>
      </c>
      <c r="C358" s="231">
        <v>0</v>
      </c>
      <c r="D358" s="231">
        <v>5.5631000000000004</v>
      </c>
      <c r="E358" s="231">
        <v>2.1257999999999999</v>
      </c>
      <c r="F358" s="231">
        <v>5.7876000000000003</v>
      </c>
      <c r="G358" s="231">
        <v>2.1634000000000002</v>
      </c>
      <c r="H358" s="231">
        <v>6.3209</v>
      </c>
      <c r="I358" s="231">
        <v>2.2603</v>
      </c>
      <c r="J358" s="231">
        <v>7.8940000000000001</v>
      </c>
      <c r="K358" s="231">
        <v>2.4167999999999998</v>
      </c>
      <c r="L358" s="231">
        <v>6.8986999999999998</v>
      </c>
      <c r="M358" s="231">
        <v>3.6764000000000001</v>
      </c>
      <c r="N358" s="231">
        <v>0</v>
      </c>
      <c r="O358" s="231">
        <v>0</v>
      </c>
      <c r="P358" s="231">
        <v>0</v>
      </c>
    </row>
    <row r="359" spans="1:16" ht="15">
      <c r="A359" s="247">
        <v>16</v>
      </c>
      <c r="B359" s="231">
        <v>0</v>
      </c>
      <c r="C359" s="231">
        <v>0</v>
      </c>
      <c r="D359" s="231">
        <v>5.3963000000000001</v>
      </c>
      <c r="E359" s="231">
        <v>2.0613999999999999</v>
      </c>
      <c r="F359" s="231">
        <v>5.4318</v>
      </c>
      <c r="G359" s="231">
        <v>2.0979000000000001</v>
      </c>
      <c r="H359" s="231">
        <v>5.8608000000000002</v>
      </c>
      <c r="I359" s="231">
        <v>2.1918000000000002</v>
      </c>
      <c r="J359" s="231">
        <v>7.6292999999999997</v>
      </c>
      <c r="K359" s="231">
        <v>2.3435999999999999</v>
      </c>
      <c r="L359" s="231">
        <v>6.3598999999999997</v>
      </c>
      <c r="M359" s="231">
        <v>3.5649999999999999</v>
      </c>
      <c r="N359" s="231">
        <v>0</v>
      </c>
      <c r="O359" s="231">
        <v>0</v>
      </c>
      <c r="P359" s="231">
        <v>0</v>
      </c>
    </row>
    <row r="360" spans="1:16" ht="15">
      <c r="A360" s="247">
        <v>17</v>
      </c>
      <c r="B360" s="231">
        <v>0</v>
      </c>
      <c r="C360" s="231">
        <v>0</v>
      </c>
      <c r="D360" s="231">
        <v>5.2295999999999996</v>
      </c>
      <c r="E360" s="231">
        <v>1.9968999999999999</v>
      </c>
      <c r="F360" s="231">
        <v>5.0759999999999996</v>
      </c>
      <c r="G360" s="231">
        <v>2.0323000000000002</v>
      </c>
      <c r="H360" s="231">
        <v>5.4006999999999996</v>
      </c>
      <c r="I360" s="231">
        <v>2.1233</v>
      </c>
      <c r="J360" s="231">
        <v>7.3644999999999996</v>
      </c>
      <c r="K360" s="231">
        <v>2.2703000000000002</v>
      </c>
      <c r="L360" s="231">
        <v>5.8212000000000002</v>
      </c>
      <c r="M360" s="231">
        <v>3.4535</v>
      </c>
      <c r="N360" s="231">
        <v>0</v>
      </c>
      <c r="O360" s="231">
        <v>0</v>
      </c>
      <c r="P360" s="231">
        <v>0</v>
      </c>
    </row>
    <row r="361" spans="1:16" ht="15">
      <c r="A361" s="247">
        <v>18</v>
      </c>
      <c r="B361" s="231">
        <v>0</v>
      </c>
      <c r="C361" s="231">
        <v>0</v>
      </c>
      <c r="D361" s="231">
        <v>5.0628000000000002</v>
      </c>
      <c r="E361" s="231">
        <v>1.9325000000000001</v>
      </c>
      <c r="F361" s="231">
        <v>4.7202000000000002</v>
      </c>
      <c r="G361" s="231">
        <v>1.9666999999999999</v>
      </c>
      <c r="H361" s="231">
        <v>4.9405000000000001</v>
      </c>
      <c r="I361" s="231">
        <v>2.0548000000000002</v>
      </c>
      <c r="J361" s="231">
        <v>7.0998000000000001</v>
      </c>
      <c r="K361" s="231">
        <v>2.1970999999999998</v>
      </c>
      <c r="L361" s="231">
        <v>5.2824</v>
      </c>
      <c r="M361" s="231">
        <v>3.3420999999999998</v>
      </c>
      <c r="N361" s="231">
        <v>6.8569000000000004</v>
      </c>
      <c r="O361" s="231">
        <v>4.9147999999999996</v>
      </c>
      <c r="P361" s="231">
        <v>0</v>
      </c>
    </row>
    <row r="362" spans="1:16" ht="15">
      <c r="A362" s="247">
        <v>19</v>
      </c>
      <c r="B362" s="231">
        <v>0</v>
      </c>
      <c r="C362" s="231">
        <v>0</v>
      </c>
      <c r="D362" s="231">
        <v>5.0496999999999996</v>
      </c>
      <c r="E362" s="231">
        <v>1.9275</v>
      </c>
      <c r="F362" s="231">
        <v>4.7046999999999999</v>
      </c>
      <c r="G362" s="231">
        <v>1.9602999999999999</v>
      </c>
      <c r="H362" s="231">
        <v>4.9555999999999996</v>
      </c>
      <c r="I362" s="231">
        <v>2.0455000000000001</v>
      </c>
      <c r="J362" s="231">
        <v>6.8141999999999996</v>
      </c>
      <c r="K362" s="231">
        <v>2.1861000000000002</v>
      </c>
      <c r="L362" s="231">
        <v>5.2087000000000003</v>
      </c>
      <c r="M362" s="231">
        <v>3.2955000000000001</v>
      </c>
      <c r="N362" s="231">
        <v>6.6936</v>
      </c>
      <c r="O362" s="231">
        <v>4.7977999999999996</v>
      </c>
      <c r="P362" s="231">
        <v>0</v>
      </c>
    </row>
    <row r="363" spans="1:16" ht="15">
      <c r="A363" s="247">
        <v>20</v>
      </c>
      <c r="B363" s="231">
        <v>0</v>
      </c>
      <c r="C363" s="231">
        <v>0</v>
      </c>
      <c r="D363" s="231">
        <v>5.0366</v>
      </c>
      <c r="E363" s="231">
        <v>1.9225000000000001</v>
      </c>
      <c r="F363" s="231">
        <v>4.6891999999999996</v>
      </c>
      <c r="G363" s="231">
        <v>1.9538</v>
      </c>
      <c r="H363" s="231">
        <v>4.9706999999999999</v>
      </c>
      <c r="I363" s="231">
        <v>2.0360999999999998</v>
      </c>
      <c r="J363" s="231">
        <v>6.5286999999999997</v>
      </c>
      <c r="K363" s="231">
        <v>2.1751999999999998</v>
      </c>
      <c r="L363" s="231">
        <v>5.1349999999999998</v>
      </c>
      <c r="M363" s="231">
        <v>3.2488999999999999</v>
      </c>
      <c r="N363" s="231">
        <v>6.5303000000000004</v>
      </c>
      <c r="O363" s="231">
        <v>4.6806999999999999</v>
      </c>
      <c r="P363" s="231">
        <v>0</v>
      </c>
    </row>
    <row r="364" spans="1:16" ht="15">
      <c r="A364" s="247">
        <v>21</v>
      </c>
      <c r="B364" s="231">
        <v>0</v>
      </c>
      <c r="C364" s="231">
        <v>0</v>
      </c>
      <c r="D364" s="231">
        <v>5.0235000000000003</v>
      </c>
      <c r="E364" s="231">
        <v>1.9175</v>
      </c>
      <c r="F364" s="231">
        <v>4.6737000000000002</v>
      </c>
      <c r="G364" s="231">
        <v>1.9474</v>
      </c>
      <c r="H364" s="231">
        <v>4.9856999999999996</v>
      </c>
      <c r="I364" s="231">
        <v>2.0266999999999999</v>
      </c>
      <c r="J364" s="231">
        <v>6.2431999999999999</v>
      </c>
      <c r="K364" s="231">
        <v>2.1642999999999999</v>
      </c>
      <c r="L364" s="231">
        <v>5.0613999999999999</v>
      </c>
      <c r="M364" s="231">
        <v>3.2023000000000001</v>
      </c>
      <c r="N364" s="231">
        <v>6.3670999999999998</v>
      </c>
      <c r="O364" s="231">
        <v>4.5636999999999999</v>
      </c>
      <c r="P364" s="231">
        <v>0</v>
      </c>
    </row>
    <row r="365" spans="1:16" ht="15">
      <c r="A365" s="247">
        <v>22</v>
      </c>
      <c r="B365" s="231">
        <v>0</v>
      </c>
      <c r="C365" s="231">
        <v>0</v>
      </c>
      <c r="D365" s="231">
        <v>5.0103999999999997</v>
      </c>
      <c r="E365" s="231">
        <v>1.9125000000000001</v>
      </c>
      <c r="F365" s="231">
        <v>4.6582999999999997</v>
      </c>
      <c r="G365" s="231">
        <v>1.9409000000000001</v>
      </c>
      <c r="H365" s="231">
        <v>5.0007999999999999</v>
      </c>
      <c r="I365" s="231">
        <v>2.0173999999999999</v>
      </c>
      <c r="J365" s="231">
        <v>5.9577</v>
      </c>
      <c r="K365" s="231">
        <v>2.1533000000000002</v>
      </c>
      <c r="L365" s="231">
        <v>4.9877000000000002</v>
      </c>
      <c r="M365" s="231">
        <v>3.1556999999999999</v>
      </c>
      <c r="N365" s="231">
        <v>6.2038000000000002</v>
      </c>
      <c r="O365" s="231">
        <v>4.4466999999999999</v>
      </c>
      <c r="P365" s="231">
        <v>0</v>
      </c>
    </row>
    <row r="366" spans="1:16" ht="15">
      <c r="A366" s="247">
        <v>23</v>
      </c>
      <c r="B366" s="231">
        <v>0</v>
      </c>
      <c r="C366" s="231">
        <v>0</v>
      </c>
      <c r="D366" s="231">
        <v>4.9972000000000003</v>
      </c>
      <c r="E366" s="231">
        <v>1.9075</v>
      </c>
      <c r="F366" s="231">
        <v>4.6428000000000003</v>
      </c>
      <c r="G366" s="231">
        <v>1.9345000000000001</v>
      </c>
      <c r="H366" s="231">
        <v>5.0159000000000002</v>
      </c>
      <c r="I366" s="231">
        <v>2.008</v>
      </c>
      <c r="J366" s="231">
        <v>5.6722000000000001</v>
      </c>
      <c r="K366" s="231">
        <v>2.1423999999999999</v>
      </c>
      <c r="L366" s="231">
        <v>4.9139999999999997</v>
      </c>
      <c r="M366" s="231">
        <v>3.109</v>
      </c>
      <c r="N366" s="231">
        <v>6.0406000000000004</v>
      </c>
      <c r="O366" s="231">
        <v>4.3296999999999999</v>
      </c>
      <c r="P366" s="231">
        <v>0</v>
      </c>
    </row>
    <row r="367" spans="1:16" ht="15">
      <c r="A367" s="247">
        <v>24</v>
      </c>
      <c r="B367" s="231">
        <v>0</v>
      </c>
      <c r="C367" s="231">
        <v>0</v>
      </c>
      <c r="D367" s="231">
        <v>4.9840999999999998</v>
      </c>
      <c r="E367" s="231">
        <v>1.9025000000000001</v>
      </c>
      <c r="F367" s="231">
        <v>4.6273</v>
      </c>
      <c r="G367" s="231">
        <v>1.9279999999999999</v>
      </c>
      <c r="H367" s="231">
        <v>5.0309999999999997</v>
      </c>
      <c r="I367" s="231">
        <v>1.9985999999999999</v>
      </c>
      <c r="J367" s="231">
        <v>5.3867000000000003</v>
      </c>
      <c r="K367" s="231">
        <v>2.1315</v>
      </c>
      <c r="L367" s="231">
        <v>4.8403</v>
      </c>
      <c r="M367" s="231">
        <v>3.0623999999999998</v>
      </c>
      <c r="N367" s="231">
        <v>5.8773</v>
      </c>
      <c r="O367" s="231">
        <v>4.2126999999999999</v>
      </c>
      <c r="P367" s="231">
        <v>0</v>
      </c>
    </row>
    <row r="368" spans="1:16" ht="15">
      <c r="A368" s="247">
        <v>25</v>
      </c>
      <c r="B368" s="231">
        <v>0</v>
      </c>
      <c r="C368" s="231">
        <v>0</v>
      </c>
      <c r="D368" s="231">
        <v>4.9710000000000001</v>
      </c>
      <c r="E368" s="231">
        <v>1.8975</v>
      </c>
      <c r="F368" s="231">
        <v>4.6117999999999997</v>
      </c>
      <c r="G368" s="231">
        <v>1.9216</v>
      </c>
      <c r="H368" s="231">
        <v>5.0460000000000003</v>
      </c>
      <c r="I368" s="231">
        <v>1.9893000000000001</v>
      </c>
      <c r="J368" s="231">
        <v>5.1012000000000004</v>
      </c>
      <c r="K368" s="231">
        <v>2.1204999999999998</v>
      </c>
      <c r="L368" s="231">
        <v>4.7666000000000004</v>
      </c>
      <c r="M368" s="231">
        <v>3.0158</v>
      </c>
      <c r="N368" s="231">
        <v>5.7140000000000004</v>
      </c>
      <c r="O368" s="231">
        <v>4.0956000000000001</v>
      </c>
      <c r="P368" s="231">
        <v>0</v>
      </c>
    </row>
    <row r="369" spans="1:16" ht="15">
      <c r="A369" s="247">
        <v>26</v>
      </c>
      <c r="B369" s="231">
        <v>0</v>
      </c>
      <c r="C369" s="231">
        <v>0</v>
      </c>
      <c r="D369" s="231">
        <v>4.9579000000000004</v>
      </c>
      <c r="E369" s="231">
        <v>1.8925000000000001</v>
      </c>
      <c r="F369" s="231">
        <v>4.5963000000000003</v>
      </c>
      <c r="G369" s="231">
        <v>1.9151</v>
      </c>
      <c r="H369" s="231">
        <v>5.0610999999999997</v>
      </c>
      <c r="I369" s="231">
        <v>1.9799</v>
      </c>
      <c r="J369" s="231">
        <v>4.8156999999999996</v>
      </c>
      <c r="K369" s="231">
        <v>2.1095999999999999</v>
      </c>
      <c r="L369" s="231">
        <v>4.6928999999999998</v>
      </c>
      <c r="M369" s="231">
        <v>2.9691999999999998</v>
      </c>
      <c r="N369" s="231">
        <v>5.5507999999999997</v>
      </c>
      <c r="O369" s="231">
        <v>3.9786000000000001</v>
      </c>
      <c r="P369" s="231">
        <v>0</v>
      </c>
    </row>
    <row r="370" spans="1:16" ht="15">
      <c r="A370" s="247">
        <v>27</v>
      </c>
      <c r="B370" s="231">
        <v>0</v>
      </c>
      <c r="C370" s="231">
        <v>0</v>
      </c>
      <c r="D370" s="231">
        <v>4.9447999999999999</v>
      </c>
      <c r="E370" s="231">
        <v>1.8875</v>
      </c>
      <c r="F370" s="231">
        <v>4.5808</v>
      </c>
      <c r="G370" s="231">
        <v>1.9087000000000001</v>
      </c>
      <c r="H370" s="231">
        <v>5.0762</v>
      </c>
      <c r="I370" s="231">
        <v>1.9704999999999999</v>
      </c>
      <c r="J370" s="231">
        <v>4.5301</v>
      </c>
      <c r="K370" s="231">
        <v>2.0985999999999998</v>
      </c>
      <c r="L370" s="231">
        <v>4.6193</v>
      </c>
      <c r="M370" s="231">
        <v>2.9226000000000001</v>
      </c>
      <c r="N370" s="231">
        <v>5.3875000000000002</v>
      </c>
      <c r="O370" s="231">
        <v>3.8616000000000001</v>
      </c>
      <c r="P370" s="231">
        <v>0</v>
      </c>
    </row>
    <row r="371" spans="1:16" ht="15">
      <c r="A371" s="247">
        <v>28</v>
      </c>
      <c r="B371" s="231">
        <v>0</v>
      </c>
      <c r="C371" s="231">
        <v>0</v>
      </c>
      <c r="D371" s="231">
        <v>4.9317000000000002</v>
      </c>
      <c r="E371" s="231">
        <v>1.8825000000000001</v>
      </c>
      <c r="F371" s="231">
        <v>4.5652999999999997</v>
      </c>
      <c r="G371" s="231">
        <v>1.9021999999999999</v>
      </c>
      <c r="H371" s="231">
        <v>5.0911999999999997</v>
      </c>
      <c r="I371" s="231">
        <v>1.9612000000000001</v>
      </c>
      <c r="J371" s="231">
        <v>4.2446000000000002</v>
      </c>
      <c r="K371" s="231">
        <v>2.0876999999999999</v>
      </c>
      <c r="L371" s="231">
        <v>4.5456000000000003</v>
      </c>
      <c r="M371" s="231">
        <v>2.8759000000000001</v>
      </c>
      <c r="N371" s="231">
        <v>5.2243000000000004</v>
      </c>
      <c r="O371" s="231">
        <v>3.7446000000000002</v>
      </c>
      <c r="P371" s="231">
        <v>0</v>
      </c>
    </row>
    <row r="372" spans="1:16" ht="15">
      <c r="A372" s="247">
        <v>29</v>
      </c>
      <c r="B372" s="231">
        <v>0</v>
      </c>
      <c r="C372" s="231">
        <v>0</v>
      </c>
      <c r="D372" s="231">
        <v>4.9184999999999999</v>
      </c>
      <c r="E372" s="231">
        <v>1.8774999999999999</v>
      </c>
      <c r="F372" s="231">
        <v>4.5498000000000003</v>
      </c>
      <c r="G372" s="231">
        <v>1.8957999999999999</v>
      </c>
      <c r="H372" s="231">
        <v>5.1063000000000001</v>
      </c>
      <c r="I372" s="231">
        <v>1.9518</v>
      </c>
      <c r="J372" s="231">
        <v>3.9590999999999998</v>
      </c>
      <c r="K372" s="231">
        <v>2.0768</v>
      </c>
      <c r="L372" s="231">
        <v>4.4718999999999998</v>
      </c>
      <c r="M372" s="231">
        <v>2.8292999999999999</v>
      </c>
      <c r="N372" s="231">
        <v>5.0609999999999999</v>
      </c>
      <c r="O372" s="231">
        <v>3.6276000000000002</v>
      </c>
      <c r="P372" s="231">
        <v>0</v>
      </c>
    </row>
    <row r="373" spans="1:16" ht="15">
      <c r="A373" s="247">
        <v>30</v>
      </c>
      <c r="B373" s="231">
        <v>0</v>
      </c>
      <c r="C373" s="231">
        <v>0</v>
      </c>
      <c r="D373" s="231">
        <v>4.9054000000000002</v>
      </c>
      <c r="E373" s="231">
        <v>1.8724000000000001</v>
      </c>
      <c r="F373" s="231">
        <v>4.5343999999999998</v>
      </c>
      <c r="G373" s="231">
        <v>1.8893</v>
      </c>
      <c r="H373" s="231">
        <v>5.1214000000000004</v>
      </c>
      <c r="I373" s="231">
        <v>1.9423999999999999</v>
      </c>
      <c r="J373" s="231">
        <v>3.6736</v>
      </c>
      <c r="K373" s="231">
        <v>2.0657999999999999</v>
      </c>
      <c r="L373" s="231">
        <v>4.3982000000000001</v>
      </c>
      <c r="M373" s="231">
        <v>2.7827000000000002</v>
      </c>
      <c r="N373" s="231">
        <v>4.8978000000000002</v>
      </c>
      <c r="O373" s="231">
        <v>3.5106000000000002</v>
      </c>
      <c r="P373" s="231">
        <v>0</v>
      </c>
    </row>
    <row r="374" spans="1:16" ht="15">
      <c r="A374" s="247">
        <v>31</v>
      </c>
      <c r="B374" s="231">
        <v>0</v>
      </c>
      <c r="C374" s="231">
        <v>0</v>
      </c>
      <c r="D374" s="231">
        <v>4.8540999999999999</v>
      </c>
      <c r="E374" s="231">
        <v>1.8685</v>
      </c>
      <c r="F374" s="231">
        <v>4.5107999999999997</v>
      </c>
      <c r="G374" s="231">
        <v>1.8794999999999999</v>
      </c>
      <c r="H374" s="231">
        <v>5.008</v>
      </c>
      <c r="I374" s="231">
        <v>1.9359</v>
      </c>
      <c r="J374" s="231">
        <v>3.6646999999999998</v>
      </c>
      <c r="K374" s="231">
        <v>2.0409000000000002</v>
      </c>
      <c r="L374" s="231">
        <v>4.3494000000000002</v>
      </c>
      <c r="M374" s="231">
        <v>2.7404000000000002</v>
      </c>
      <c r="N374" s="231">
        <v>4.8053999999999997</v>
      </c>
      <c r="O374" s="231">
        <v>3.3839000000000001</v>
      </c>
      <c r="P374" s="231">
        <v>0</v>
      </c>
    </row>
    <row r="375" spans="1:16" ht="15">
      <c r="A375" s="247">
        <v>32</v>
      </c>
      <c r="B375" s="231">
        <v>0</v>
      </c>
      <c r="C375" s="231">
        <v>0</v>
      </c>
      <c r="D375" s="231">
        <v>4.8026999999999997</v>
      </c>
      <c r="E375" s="231">
        <v>1.8646</v>
      </c>
      <c r="F375" s="231">
        <v>4.4871999999999996</v>
      </c>
      <c r="G375" s="231">
        <v>1.8696999999999999</v>
      </c>
      <c r="H375" s="231">
        <v>4.8945999999999996</v>
      </c>
      <c r="I375" s="231">
        <v>1.9293</v>
      </c>
      <c r="J375" s="231">
        <v>3.6558999999999999</v>
      </c>
      <c r="K375" s="231">
        <v>2.016</v>
      </c>
      <c r="L375" s="231">
        <v>4.3007</v>
      </c>
      <c r="M375" s="231">
        <v>2.6981999999999999</v>
      </c>
      <c r="N375" s="231">
        <v>4.7130000000000001</v>
      </c>
      <c r="O375" s="231">
        <v>3.2572999999999999</v>
      </c>
      <c r="P375" s="231">
        <v>0</v>
      </c>
    </row>
    <row r="376" spans="1:16" ht="15">
      <c r="A376" s="247">
        <v>33</v>
      </c>
      <c r="B376" s="231">
        <v>0</v>
      </c>
      <c r="C376" s="231">
        <v>0</v>
      </c>
      <c r="D376" s="231">
        <v>4.6420000000000003</v>
      </c>
      <c r="E376" s="231">
        <v>1.8178000000000001</v>
      </c>
      <c r="F376" s="231">
        <v>4.3609999999999998</v>
      </c>
      <c r="G376" s="231">
        <v>1.8170999999999999</v>
      </c>
      <c r="H376" s="231">
        <v>4.6712999999999996</v>
      </c>
      <c r="I376" s="231">
        <v>1.8785000000000001</v>
      </c>
      <c r="J376" s="231">
        <v>3.5630999999999999</v>
      </c>
      <c r="K376" s="231">
        <v>1.9452</v>
      </c>
      <c r="L376" s="231">
        <v>4.1540999999999997</v>
      </c>
      <c r="M376" s="231">
        <v>2.5948000000000002</v>
      </c>
      <c r="N376" s="231">
        <v>4.5143000000000004</v>
      </c>
      <c r="O376" s="231">
        <v>3.0587</v>
      </c>
      <c r="P376" s="231">
        <v>0</v>
      </c>
    </row>
    <row r="377" spans="1:16" ht="15">
      <c r="A377" s="247">
        <v>34</v>
      </c>
      <c r="B377" s="231">
        <v>0</v>
      </c>
      <c r="C377" s="231">
        <v>0</v>
      </c>
      <c r="D377" s="231">
        <v>4.5918999999999999</v>
      </c>
      <c r="E377" s="231">
        <v>1.8140000000000001</v>
      </c>
      <c r="F377" s="231">
        <v>4.3380000000000001</v>
      </c>
      <c r="G377" s="231">
        <v>1.8075000000000001</v>
      </c>
      <c r="H377" s="231">
        <v>4.5605000000000002</v>
      </c>
      <c r="I377" s="231">
        <v>1.8721000000000001</v>
      </c>
      <c r="J377" s="231">
        <v>3.5545</v>
      </c>
      <c r="K377" s="231">
        <v>1.9209000000000001</v>
      </c>
      <c r="L377" s="231">
        <v>4.1064999999999996</v>
      </c>
      <c r="M377" s="231">
        <v>2.5535000000000001</v>
      </c>
      <c r="N377" s="231">
        <v>4.4241000000000001</v>
      </c>
      <c r="O377" s="231">
        <v>2.9350000000000001</v>
      </c>
      <c r="P377" s="231">
        <v>0</v>
      </c>
    </row>
    <row r="378" spans="1:16" ht="15">
      <c r="A378" s="247">
        <v>35</v>
      </c>
      <c r="B378" s="231">
        <v>0</v>
      </c>
      <c r="C378" s="231">
        <v>0</v>
      </c>
      <c r="D378" s="231">
        <v>4.5416999999999996</v>
      </c>
      <c r="E378" s="231">
        <v>1.8101</v>
      </c>
      <c r="F378" s="231">
        <v>4.3150000000000004</v>
      </c>
      <c r="G378" s="231">
        <v>1.7979000000000001</v>
      </c>
      <c r="H378" s="231">
        <v>4.4497999999999998</v>
      </c>
      <c r="I378" s="231">
        <v>1.8656999999999999</v>
      </c>
      <c r="J378" s="231">
        <v>3.5457999999999998</v>
      </c>
      <c r="K378" s="231">
        <v>1.8965000000000001</v>
      </c>
      <c r="L378" s="231">
        <v>4.0589000000000004</v>
      </c>
      <c r="M378" s="231">
        <v>2.5122</v>
      </c>
      <c r="N378" s="231">
        <v>4.3338000000000001</v>
      </c>
      <c r="O378" s="231">
        <v>2.8113000000000001</v>
      </c>
      <c r="P378" s="231">
        <v>0</v>
      </c>
    </row>
    <row r="379" spans="1:16" ht="15">
      <c r="A379" s="247">
        <v>36</v>
      </c>
      <c r="B379" s="231">
        <v>0</v>
      </c>
      <c r="C379" s="231">
        <v>0</v>
      </c>
      <c r="D379" s="231">
        <v>4.4915000000000003</v>
      </c>
      <c r="E379" s="231">
        <v>1.8063</v>
      </c>
      <c r="F379" s="231">
        <v>4.2919</v>
      </c>
      <c r="G379" s="231">
        <v>1.7883</v>
      </c>
      <c r="H379" s="231">
        <v>4.3390000000000004</v>
      </c>
      <c r="I379" s="231">
        <v>1.8593</v>
      </c>
      <c r="J379" s="231">
        <v>3.5371999999999999</v>
      </c>
      <c r="K379" s="231">
        <v>1.8721000000000001</v>
      </c>
      <c r="L379" s="231">
        <v>4.0111999999999997</v>
      </c>
      <c r="M379" s="231">
        <v>2.4710000000000001</v>
      </c>
      <c r="N379" s="231">
        <v>4.2435999999999998</v>
      </c>
      <c r="O379" s="231">
        <v>2.6876000000000002</v>
      </c>
      <c r="P379" s="231">
        <v>0</v>
      </c>
    </row>
    <row r="380" spans="1:16" ht="15">
      <c r="A380" s="247">
        <v>37</v>
      </c>
      <c r="B380" s="231">
        <v>0</v>
      </c>
      <c r="C380" s="231">
        <v>0</v>
      </c>
      <c r="D380" s="231">
        <v>4.4413</v>
      </c>
      <c r="E380" s="231">
        <v>1.8024</v>
      </c>
      <c r="F380" s="231">
        <v>4.2689000000000004</v>
      </c>
      <c r="G380" s="231">
        <v>1.7786999999999999</v>
      </c>
      <c r="H380" s="231">
        <v>4.2282999999999999</v>
      </c>
      <c r="I380" s="231">
        <v>1.8529</v>
      </c>
      <c r="J380" s="231">
        <v>3.5285000000000002</v>
      </c>
      <c r="K380" s="231">
        <v>1.8478000000000001</v>
      </c>
      <c r="L380" s="231">
        <v>3.9636</v>
      </c>
      <c r="M380" s="231">
        <v>2.4297</v>
      </c>
      <c r="N380" s="231">
        <v>4.1532999999999998</v>
      </c>
      <c r="O380" s="231">
        <v>2.5638999999999998</v>
      </c>
      <c r="P380" s="231">
        <v>0</v>
      </c>
    </row>
    <row r="381" spans="1:16" ht="15">
      <c r="A381" s="247">
        <v>38</v>
      </c>
      <c r="B381" s="231">
        <v>0</v>
      </c>
      <c r="C381" s="231">
        <v>0</v>
      </c>
      <c r="D381" s="231">
        <v>4.3910999999999998</v>
      </c>
      <c r="E381" s="231">
        <v>1.7985</v>
      </c>
      <c r="F381" s="231">
        <v>4.2458999999999998</v>
      </c>
      <c r="G381" s="231">
        <v>1.7690999999999999</v>
      </c>
      <c r="H381" s="231">
        <v>4.1174999999999997</v>
      </c>
      <c r="I381" s="231">
        <v>1.8465</v>
      </c>
      <c r="J381" s="231">
        <v>3.5198</v>
      </c>
      <c r="K381" s="231">
        <v>1.8233999999999999</v>
      </c>
      <c r="L381" s="231">
        <v>3.9159000000000002</v>
      </c>
      <c r="M381" s="231">
        <v>2.3883999999999999</v>
      </c>
      <c r="N381" s="231">
        <v>4.0631000000000004</v>
      </c>
      <c r="O381" s="231">
        <v>2.4401999999999999</v>
      </c>
      <c r="P381" s="231">
        <v>0</v>
      </c>
    </row>
    <row r="382" spans="1:16" ht="15">
      <c r="A382" s="247">
        <v>39</v>
      </c>
      <c r="B382" s="231">
        <v>0</v>
      </c>
      <c r="C382" s="231">
        <v>0</v>
      </c>
      <c r="D382" s="231">
        <v>4.3410000000000002</v>
      </c>
      <c r="E382" s="231">
        <v>1.7947</v>
      </c>
      <c r="F382" s="231">
        <v>4.2229000000000001</v>
      </c>
      <c r="G382" s="231">
        <v>1.7595000000000001</v>
      </c>
      <c r="H382" s="231">
        <v>4.0067000000000004</v>
      </c>
      <c r="I382" s="231">
        <v>1.8401000000000001</v>
      </c>
      <c r="J382" s="231">
        <v>3.5112000000000001</v>
      </c>
      <c r="K382" s="231">
        <v>1.7989999999999999</v>
      </c>
      <c r="L382" s="231">
        <v>3.8683000000000001</v>
      </c>
      <c r="M382" s="231">
        <v>2.3471000000000002</v>
      </c>
      <c r="N382" s="231">
        <v>3.9727999999999999</v>
      </c>
      <c r="O382" s="231">
        <v>2.3165</v>
      </c>
      <c r="P382" s="231">
        <v>0</v>
      </c>
    </row>
    <row r="383" spans="1:16" ht="15">
      <c r="A383" s="247">
        <v>40</v>
      </c>
      <c r="B383" s="231">
        <v>0</v>
      </c>
      <c r="C383" s="231">
        <v>0</v>
      </c>
      <c r="D383" s="231">
        <v>4.2907999999999999</v>
      </c>
      <c r="E383" s="231">
        <v>1.7907999999999999</v>
      </c>
      <c r="F383" s="231">
        <v>4.1997999999999998</v>
      </c>
      <c r="G383" s="231">
        <v>1.7499</v>
      </c>
      <c r="H383" s="231">
        <v>3.8959999999999999</v>
      </c>
      <c r="I383" s="231">
        <v>1.8337000000000001</v>
      </c>
      <c r="J383" s="231">
        <v>3.5024999999999999</v>
      </c>
      <c r="K383" s="231">
        <v>1.7746999999999999</v>
      </c>
      <c r="L383" s="231">
        <v>3.8207</v>
      </c>
      <c r="M383" s="231">
        <v>2.3058000000000001</v>
      </c>
      <c r="N383" s="231">
        <v>3.8824999999999998</v>
      </c>
      <c r="O383" s="231">
        <v>2.1928000000000001</v>
      </c>
      <c r="P383" s="231">
        <v>0</v>
      </c>
    </row>
    <row r="384" spans="1:16" ht="15">
      <c r="A384" s="247">
        <v>41</v>
      </c>
      <c r="B384" s="231">
        <v>0</v>
      </c>
      <c r="C384" s="231">
        <v>0</v>
      </c>
      <c r="D384" s="231">
        <v>4.2405999999999997</v>
      </c>
      <c r="E384" s="231">
        <v>1.7869999999999999</v>
      </c>
      <c r="F384" s="231">
        <v>4.1768000000000001</v>
      </c>
      <c r="G384" s="231">
        <v>1.7403</v>
      </c>
      <c r="H384" s="231">
        <v>3.7852000000000001</v>
      </c>
      <c r="I384" s="231">
        <v>1.8272999999999999</v>
      </c>
      <c r="J384" s="231">
        <v>3.4937999999999998</v>
      </c>
      <c r="K384" s="231">
        <v>1.7503</v>
      </c>
      <c r="L384" s="231">
        <v>3.7730000000000001</v>
      </c>
      <c r="M384" s="231">
        <v>2.2645</v>
      </c>
      <c r="N384" s="231">
        <v>3.7923</v>
      </c>
      <c r="O384" s="231">
        <v>2.0691000000000002</v>
      </c>
      <c r="P384" s="231">
        <v>0</v>
      </c>
    </row>
    <row r="385" spans="1:16" ht="15">
      <c r="A385" s="247">
        <v>42</v>
      </c>
      <c r="B385" s="231">
        <v>0</v>
      </c>
      <c r="C385" s="231">
        <v>0</v>
      </c>
      <c r="D385" s="231">
        <v>4.1904000000000003</v>
      </c>
      <c r="E385" s="231">
        <v>1.7830999999999999</v>
      </c>
      <c r="F385" s="231">
        <v>4.1538000000000004</v>
      </c>
      <c r="G385" s="231">
        <v>1.7306999999999999</v>
      </c>
      <c r="H385" s="231">
        <v>3.6745000000000001</v>
      </c>
      <c r="I385" s="231">
        <v>1.8209</v>
      </c>
      <c r="J385" s="231">
        <v>3.4851999999999999</v>
      </c>
      <c r="K385" s="231">
        <v>1.7259</v>
      </c>
      <c r="L385" s="231">
        <v>3.7254</v>
      </c>
      <c r="M385" s="231">
        <v>2.2231999999999998</v>
      </c>
      <c r="N385" s="231">
        <v>3.702</v>
      </c>
      <c r="O385" s="231">
        <v>1.9454</v>
      </c>
      <c r="P385" s="231">
        <v>0</v>
      </c>
    </row>
    <row r="386" spans="1:16" ht="15">
      <c r="A386" s="247">
        <v>43</v>
      </c>
      <c r="B386" s="231">
        <v>0</v>
      </c>
      <c r="C386" s="231">
        <v>0</v>
      </c>
      <c r="D386" s="231">
        <v>4.1825000000000001</v>
      </c>
      <c r="E386" s="231">
        <v>1.7716000000000001</v>
      </c>
      <c r="F386" s="231">
        <v>4.1399999999999997</v>
      </c>
      <c r="G386" s="231">
        <v>1.7250000000000001</v>
      </c>
      <c r="H386" s="231">
        <v>3.6065</v>
      </c>
      <c r="I386" s="231">
        <v>1.8137000000000001</v>
      </c>
      <c r="J386" s="231">
        <v>3.4546999999999999</v>
      </c>
      <c r="K386" s="231">
        <v>1.7181</v>
      </c>
      <c r="L386" s="231">
        <v>3.7075999999999998</v>
      </c>
      <c r="M386" s="231">
        <v>2.2126000000000001</v>
      </c>
      <c r="N386" s="231">
        <v>3.6455000000000002</v>
      </c>
      <c r="O386" s="231">
        <v>1.9323999999999999</v>
      </c>
      <c r="P386" s="231">
        <v>0</v>
      </c>
    </row>
    <row r="387" spans="1:16" ht="15">
      <c r="A387" s="247">
        <v>44</v>
      </c>
      <c r="B387" s="231">
        <v>0</v>
      </c>
      <c r="C387" s="231">
        <v>0</v>
      </c>
      <c r="D387" s="231">
        <v>4.1746999999999996</v>
      </c>
      <c r="E387" s="231">
        <v>1.76</v>
      </c>
      <c r="F387" s="231">
        <v>4.1261999999999999</v>
      </c>
      <c r="G387" s="231">
        <v>1.7192000000000001</v>
      </c>
      <c r="H387" s="231">
        <v>3.5385</v>
      </c>
      <c r="I387" s="231">
        <v>1.8066</v>
      </c>
      <c r="J387" s="231">
        <v>3.4241999999999999</v>
      </c>
      <c r="K387" s="231">
        <v>1.7102999999999999</v>
      </c>
      <c r="L387" s="231">
        <v>3.6898</v>
      </c>
      <c r="M387" s="231">
        <v>2.202</v>
      </c>
      <c r="N387" s="231">
        <v>3.5889000000000002</v>
      </c>
      <c r="O387" s="231">
        <v>1.9194</v>
      </c>
      <c r="P387" s="231">
        <v>0</v>
      </c>
    </row>
    <row r="388" spans="1:16" ht="15">
      <c r="A388" s="247">
        <v>45</v>
      </c>
      <c r="B388" s="231">
        <v>0</v>
      </c>
      <c r="C388" s="231">
        <v>0</v>
      </c>
      <c r="D388" s="231">
        <v>4.1668000000000003</v>
      </c>
      <c r="E388" s="231">
        <v>1.7484999999999999</v>
      </c>
      <c r="F388" s="231">
        <v>4.1124000000000001</v>
      </c>
      <c r="G388" s="231">
        <v>1.7135</v>
      </c>
      <c r="H388" s="231">
        <v>3.4704999999999999</v>
      </c>
      <c r="I388" s="231">
        <v>1.7994000000000001</v>
      </c>
      <c r="J388" s="231">
        <v>3.3936999999999999</v>
      </c>
      <c r="K388" s="231">
        <v>1.7024999999999999</v>
      </c>
      <c r="L388" s="231">
        <v>3.6720999999999999</v>
      </c>
      <c r="M388" s="231">
        <v>2.1913999999999998</v>
      </c>
      <c r="N388" s="231">
        <v>3.5324</v>
      </c>
      <c r="O388" s="231">
        <v>1.9063000000000001</v>
      </c>
      <c r="P388" s="231">
        <v>0</v>
      </c>
    </row>
    <row r="389" spans="1:16" ht="15">
      <c r="A389" s="247">
        <v>46</v>
      </c>
      <c r="B389" s="231">
        <v>0</v>
      </c>
      <c r="C389" s="231">
        <v>0</v>
      </c>
      <c r="D389" s="231">
        <v>4.1589999999999998</v>
      </c>
      <c r="E389" s="231">
        <v>1.7369000000000001</v>
      </c>
      <c r="F389" s="231">
        <v>4.0986000000000002</v>
      </c>
      <c r="G389" s="231">
        <v>1.7077</v>
      </c>
      <c r="H389" s="231">
        <v>3.4024999999999999</v>
      </c>
      <c r="I389" s="231">
        <v>1.7923</v>
      </c>
      <c r="J389" s="231">
        <v>3.3632</v>
      </c>
      <c r="K389" s="231">
        <v>1.6947000000000001</v>
      </c>
      <c r="L389" s="231">
        <v>3.6543000000000001</v>
      </c>
      <c r="M389" s="231">
        <v>2.1808000000000001</v>
      </c>
      <c r="N389" s="231">
        <v>3.4759000000000002</v>
      </c>
      <c r="O389" s="231">
        <v>1.8933</v>
      </c>
      <c r="P389" s="231">
        <v>0</v>
      </c>
    </row>
    <row r="390" spans="1:16" ht="15">
      <c r="A390" s="247">
        <v>47</v>
      </c>
      <c r="B390" s="231">
        <v>0</v>
      </c>
      <c r="C390" s="231">
        <v>0</v>
      </c>
      <c r="D390" s="231">
        <v>4.1510999999999996</v>
      </c>
      <c r="E390" s="231">
        <v>1.7254</v>
      </c>
      <c r="F390" s="231">
        <v>4.0848000000000004</v>
      </c>
      <c r="G390" s="231">
        <v>1.702</v>
      </c>
      <c r="H390" s="231">
        <v>3.3344999999999998</v>
      </c>
      <c r="I390" s="231">
        <v>1.7850999999999999</v>
      </c>
      <c r="J390" s="231">
        <v>3.3327</v>
      </c>
      <c r="K390" s="231">
        <v>1.6869000000000001</v>
      </c>
      <c r="L390" s="231">
        <v>3.6366000000000001</v>
      </c>
      <c r="M390" s="231">
        <v>2.1701999999999999</v>
      </c>
      <c r="N390" s="231">
        <v>3.4192999999999998</v>
      </c>
      <c r="O390" s="231">
        <v>1.8803000000000001</v>
      </c>
      <c r="P390" s="231">
        <v>0</v>
      </c>
    </row>
    <row r="391" spans="1:16" ht="15">
      <c r="A391" s="247">
        <v>48</v>
      </c>
      <c r="B391" s="231">
        <v>0</v>
      </c>
      <c r="C391" s="231">
        <v>0</v>
      </c>
      <c r="D391" s="231">
        <v>4.1432000000000002</v>
      </c>
      <c r="E391" s="231">
        <v>1.7138</v>
      </c>
      <c r="F391" s="231">
        <v>4.0709999999999997</v>
      </c>
      <c r="G391" s="231">
        <v>1.6961999999999999</v>
      </c>
      <c r="H391" s="231">
        <v>3.2664</v>
      </c>
      <c r="I391" s="231">
        <v>1.7779</v>
      </c>
      <c r="J391" s="231">
        <v>3.3022</v>
      </c>
      <c r="K391" s="231">
        <v>1.6791</v>
      </c>
      <c r="L391" s="231">
        <v>3.6187999999999998</v>
      </c>
      <c r="M391" s="231">
        <v>2.1596000000000002</v>
      </c>
      <c r="N391" s="231">
        <v>3.3628</v>
      </c>
      <c r="O391" s="231">
        <v>1.8672</v>
      </c>
      <c r="P391" s="231">
        <v>0</v>
      </c>
    </row>
    <row r="392" spans="1:16" ht="15">
      <c r="A392" s="247">
        <v>49</v>
      </c>
      <c r="B392" s="231">
        <v>0</v>
      </c>
      <c r="C392" s="231">
        <v>0</v>
      </c>
      <c r="D392" s="231">
        <v>4.1353999999999997</v>
      </c>
      <c r="E392" s="231">
        <v>1.7022999999999999</v>
      </c>
      <c r="F392" s="231">
        <v>4.0571999999999999</v>
      </c>
      <c r="G392" s="231">
        <v>1.6904999999999999</v>
      </c>
      <c r="H392" s="231">
        <v>3.1983999999999999</v>
      </c>
      <c r="I392" s="231">
        <v>1.7707999999999999</v>
      </c>
      <c r="J392" s="231">
        <v>3.2717000000000001</v>
      </c>
      <c r="K392" s="231">
        <v>1.6713</v>
      </c>
      <c r="L392" s="231">
        <v>3.601</v>
      </c>
      <c r="M392" s="231">
        <v>2.149</v>
      </c>
      <c r="N392" s="231">
        <v>3.3062</v>
      </c>
      <c r="O392" s="231">
        <v>1.8542000000000001</v>
      </c>
      <c r="P392" s="231">
        <v>0</v>
      </c>
    </row>
    <row r="393" spans="1:16" ht="15">
      <c r="A393" s="247">
        <v>50</v>
      </c>
      <c r="B393" s="231">
        <v>0</v>
      </c>
      <c r="C393" s="231">
        <v>0</v>
      </c>
      <c r="D393" s="231">
        <v>4.1275000000000004</v>
      </c>
      <c r="E393" s="231">
        <v>1.6907000000000001</v>
      </c>
      <c r="F393" s="231">
        <v>4.0433000000000003</v>
      </c>
      <c r="G393" s="231">
        <v>1.6847000000000001</v>
      </c>
      <c r="H393" s="231">
        <v>3.1303999999999998</v>
      </c>
      <c r="I393" s="231">
        <v>1.7636000000000001</v>
      </c>
      <c r="J393" s="231">
        <v>3.2412000000000001</v>
      </c>
      <c r="K393" s="231">
        <v>1.6635</v>
      </c>
      <c r="L393" s="231">
        <v>3.5832999999999999</v>
      </c>
      <c r="M393" s="231">
        <v>2.1383999999999999</v>
      </c>
      <c r="N393" s="231">
        <v>3.2496999999999998</v>
      </c>
      <c r="O393" s="231">
        <v>1.8411999999999999</v>
      </c>
      <c r="P393" s="231">
        <v>0</v>
      </c>
    </row>
    <row r="394" spans="1:16" ht="15">
      <c r="A394" s="247">
        <v>51</v>
      </c>
      <c r="B394" s="231">
        <v>0</v>
      </c>
      <c r="C394" s="231">
        <v>0</v>
      </c>
      <c r="D394" s="231">
        <v>4.1196999999999999</v>
      </c>
      <c r="E394" s="231">
        <v>1.6792</v>
      </c>
      <c r="F394" s="231">
        <v>4.0294999999999996</v>
      </c>
      <c r="G394" s="231">
        <v>1.679</v>
      </c>
      <c r="H394" s="231">
        <v>3.0623999999999998</v>
      </c>
      <c r="I394" s="231">
        <v>1.7565</v>
      </c>
      <c r="J394" s="231">
        <v>3.2107000000000001</v>
      </c>
      <c r="K394" s="231">
        <v>1.6556999999999999</v>
      </c>
      <c r="L394" s="231">
        <v>3.5655000000000001</v>
      </c>
      <c r="M394" s="231">
        <v>2.1278000000000001</v>
      </c>
      <c r="N394" s="231">
        <v>3.1930999999999998</v>
      </c>
      <c r="O394" s="231">
        <v>1.8281000000000001</v>
      </c>
      <c r="P394" s="231">
        <v>0</v>
      </c>
    </row>
    <row r="395" spans="1:16" ht="15">
      <c r="A395" s="247">
        <v>52</v>
      </c>
      <c r="B395" s="231">
        <v>0</v>
      </c>
      <c r="C395" s="231">
        <v>0</v>
      </c>
      <c r="D395" s="231">
        <v>4.1117999999999997</v>
      </c>
      <c r="E395" s="231">
        <v>1.6676</v>
      </c>
      <c r="F395" s="231">
        <v>4.0156999999999998</v>
      </c>
      <c r="G395" s="231">
        <v>1.6732</v>
      </c>
      <c r="H395" s="231">
        <v>2.9944000000000002</v>
      </c>
      <c r="I395" s="231">
        <v>1.7493000000000001</v>
      </c>
      <c r="J395" s="231">
        <v>3.1800999999999999</v>
      </c>
      <c r="K395" s="231">
        <v>1.6478999999999999</v>
      </c>
      <c r="L395" s="231">
        <v>3.5476999999999999</v>
      </c>
      <c r="M395" s="231">
        <v>2.1172</v>
      </c>
      <c r="N395" s="231">
        <v>3.1366000000000001</v>
      </c>
      <c r="O395" s="231">
        <v>1.8150999999999999</v>
      </c>
      <c r="P395" s="231">
        <v>0</v>
      </c>
    </row>
    <row r="396" spans="1:16" ht="15">
      <c r="A396" s="247">
        <v>53</v>
      </c>
      <c r="B396" s="231">
        <v>0</v>
      </c>
      <c r="C396" s="231">
        <v>0</v>
      </c>
      <c r="D396" s="231">
        <v>4.1039000000000003</v>
      </c>
      <c r="E396" s="231">
        <v>1.6560999999999999</v>
      </c>
      <c r="F396" s="231">
        <v>4.0019</v>
      </c>
      <c r="G396" s="231">
        <v>1.6675</v>
      </c>
      <c r="H396" s="231">
        <v>2.9264000000000001</v>
      </c>
      <c r="I396" s="231">
        <v>1.7422</v>
      </c>
      <c r="J396" s="231">
        <v>3.1496</v>
      </c>
      <c r="K396" s="231">
        <v>1.6400999999999999</v>
      </c>
      <c r="L396" s="231">
        <v>3.53</v>
      </c>
      <c r="M396" s="231">
        <v>2.1065999999999998</v>
      </c>
      <c r="N396" s="231">
        <v>3.08</v>
      </c>
      <c r="O396" s="231">
        <v>1.8021</v>
      </c>
      <c r="P396" s="231">
        <v>0</v>
      </c>
    </row>
    <row r="397" spans="1:16" ht="15">
      <c r="A397" s="247">
        <v>54</v>
      </c>
      <c r="B397" s="231">
        <v>0</v>
      </c>
      <c r="C397" s="231">
        <v>0</v>
      </c>
      <c r="D397" s="231">
        <v>4.0960999999999999</v>
      </c>
      <c r="E397" s="231">
        <v>1.6445000000000001</v>
      </c>
      <c r="F397" s="231">
        <v>3.9881000000000002</v>
      </c>
      <c r="G397" s="231">
        <v>1.6617</v>
      </c>
      <c r="H397" s="231">
        <v>2.8584000000000001</v>
      </c>
      <c r="I397" s="231">
        <v>1.7350000000000001</v>
      </c>
      <c r="J397" s="231">
        <v>3.1191</v>
      </c>
      <c r="K397" s="231">
        <v>1.6323000000000001</v>
      </c>
      <c r="L397" s="231">
        <v>3.5122</v>
      </c>
      <c r="M397" s="231">
        <v>2.0960000000000001</v>
      </c>
      <c r="N397" s="231">
        <v>3.0234999999999999</v>
      </c>
      <c r="O397" s="231">
        <v>1.7889999999999999</v>
      </c>
      <c r="P397" s="231">
        <v>0</v>
      </c>
    </row>
    <row r="398" spans="1:16" ht="15">
      <c r="A398" s="247">
        <v>55</v>
      </c>
      <c r="B398" s="231">
        <v>0</v>
      </c>
      <c r="C398" s="231">
        <v>0</v>
      </c>
      <c r="D398" s="231">
        <v>4.0444000000000004</v>
      </c>
      <c r="E398" s="231">
        <v>1.6339999999999999</v>
      </c>
      <c r="F398" s="231">
        <v>3.9239999999999999</v>
      </c>
      <c r="G398" s="231">
        <v>1.6498999999999999</v>
      </c>
      <c r="H398" s="231">
        <v>2.7911999999999999</v>
      </c>
      <c r="I398" s="231">
        <v>1.7173</v>
      </c>
      <c r="J398" s="231">
        <v>3.0122</v>
      </c>
      <c r="K398" s="231">
        <v>1.6234999999999999</v>
      </c>
      <c r="L398" s="231">
        <v>3.4466999999999999</v>
      </c>
      <c r="M398" s="231">
        <v>2.0849000000000002</v>
      </c>
      <c r="N398" s="231">
        <v>2.9777999999999998</v>
      </c>
      <c r="O398" s="231">
        <v>1.7788999999999999</v>
      </c>
      <c r="P398" s="231">
        <v>0</v>
      </c>
    </row>
    <row r="399" spans="1:16" ht="15">
      <c r="A399" s="247">
        <v>56</v>
      </c>
      <c r="B399" s="231">
        <v>0</v>
      </c>
      <c r="C399" s="231">
        <v>0</v>
      </c>
      <c r="D399" s="231">
        <v>3.9927000000000001</v>
      </c>
      <c r="E399" s="231">
        <v>1.6234</v>
      </c>
      <c r="F399" s="231">
        <v>3.8597999999999999</v>
      </c>
      <c r="G399" s="231">
        <v>1.6380999999999999</v>
      </c>
      <c r="H399" s="231">
        <v>2.7239</v>
      </c>
      <c r="I399" s="231">
        <v>1.6995</v>
      </c>
      <c r="J399" s="231">
        <v>2.9053</v>
      </c>
      <c r="K399" s="231">
        <v>1.6146</v>
      </c>
      <c r="L399" s="231">
        <v>3.3813</v>
      </c>
      <c r="M399" s="231">
        <v>2.0737999999999999</v>
      </c>
      <c r="N399" s="231">
        <v>2.9321999999999999</v>
      </c>
      <c r="O399" s="231">
        <v>1.7688999999999999</v>
      </c>
      <c r="P399" s="231">
        <v>0</v>
      </c>
    </row>
    <row r="400" spans="1:16" ht="15">
      <c r="A400" s="247">
        <v>57</v>
      </c>
      <c r="B400" s="231">
        <v>0</v>
      </c>
      <c r="C400" s="231">
        <v>0</v>
      </c>
      <c r="D400" s="231">
        <v>3.9409000000000001</v>
      </c>
      <c r="E400" s="231">
        <v>1.6128</v>
      </c>
      <c r="F400" s="231">
        <v>3.7957000000000001</v>
      </c>
      <c r="G400" s="231">
        <v>1.6262000000000001</v>
      </c>
      <c r="H400" s="231">
        <v>2.6566000000000001</v>
      </c>
      <c r="I400" s="231">
        <v>1.6817</v>
      </c>
      <c r="J400" s="231">
        <v>2.7982999999999998</v>
      </c>
      <c r="K400" s="231">
        <v>1.6057999999999999</v>
      </c>
      <c r="L400" s="231">
        <v>3.3157999999999999</v>
      </c>
      <c r="M400" s="231">
        <v>2.0627</v>
      </c>
      <c r="N400" s="231">
        <v>2.8864999999999998</v>
      </c>
      <c r="O400" s="231">
        <v>1.7587999999999999</v>
      </c>
      <c r="P400" s="231">
        <v>0</v>
      </c>
    </row>
    <row r="401" spans="1:16" ht="15">
      <c r="A401" s="247">
        <v>58</v>
      </c>
      <c r="B401" s="231">
        <v>0</v>
      </c>
      <c r="C401" s="231">
        <v>0</v>
      </c>
      <c r="D401" s="231">
        <v>3.8892000000000002</v>
      </c>
      <c r="E401" s="231">
        <v>1.6022000000000001</v>
      </c>
      <c r="F401" s="231">
        <v>3.7315</v>
      </c>
      <c r="G401" s="231">
        <v>1.6144000000000001</v>
      </c>
      <c r="H401" s="231">
        <v>2.5893999999999999</v>
      </c>
      <c r="I401" s="231">
        <v>1.6639999999999999</v>
      </c>
      <c r="J401" s="231">
        <v>2.6913999999999998</v>
      </c>
      <c r="K401" s="231">
        <v>1.5969</v>
      </c>
      <c r="L401" s="231">
        <v>3.2504</v>
      </c>
      <c r="M401" s="231">
        <v>2.0516000000000001</v>
      </c>
      <c r="N401" s="231">
        <v>2.8408000000000002</v>
      </c>
      <c r="O401" s="231">
        <v>1.7486999999999999</v>
      </c>
      <c r="P401" s="231">
        <v>0</v>
      </c>
    </row>
    <row r="402" spans="1:16" ht="15">
      <c r="A402" s="247">
        <v>59</v>
      </c>
      <c r="B402" s="231">
        <v>0</v>
      </c>
      <c r="C402" s="231">
        <v>0</v>
      </c>
      <c r="D402" s="231">
        <v>3.8374999999999999</v>
      </c>
      <c r="E402" s="231">
        <v>1.5916999999999999</v>
      </c>
      <c r="F402" s="231">
        <v>3.6673</v>
      </c>
      <c r="G402" s="231">
        <v>1.6026</v>
      </c>
      <c r="H402" s="231">
        <v>2.5221</v>
      </c>
      <c r="I402" s="231">
        <v>1.6462000000000001</v>
      </c>
      <c r="J402" s="231">
        <v>2.5844</v>
      </c>
      <c r="K402" s="231">
        <v>1.5881000000000001</v>
      </c>
      <c r="L402" s="231">
        <v>3.1848999999999998</v>
      </c>
      <c r="M402" s="231">
        <v>2.0405000000000002</v>
      </c>
      <c r="N402" s="231">
        <v>2.7951999999999999</v>
      </c>
      <c r="O402" s="231">
        <v>1.7385999999999999</v>
      </c>
      <c r="P402" s="231">
        <v>0</v>
      </c>
    </row>
    <row r="403" spans="1:16" ht="15">
      <c r="A403" s="247">
        <v>60</v>
      </c>
      <c r="B403" s="231">
        <v>0</v>
      </c>
      <c r="C403" s="231">
        <v>0</v>
      </c>
      <c r="D403" s="231">
        <v>3.7858000000000001</v>
      </c>
      <c r="E403" s="231">
        <v>1.5810999999999999</v>
      </c>
      <c r="F403" s="231">
        <v>3.6032000000000002</v>
      </c>
      <c r="G403" s="231">
        <v>1.5907</v>
      </c>
      <c r="H403" s="231">
        <v>2.4548999999999999</v>
      </c>
      <c r="I403" s="231">
        <v>1.6285000000000001</v>
      </c>
      <c r="J403" s="231">
        <v>2.4775</v>
      </c>
      <c r="K403" s="231">
        <v>1.5791999999999999</v>
      </c>
      <c r="L403" s="231">
        <v>3.1194999999999999</v>
      </c>
      <c r="M403" s="231">
        <v>2.0293999999999999</v>
      </c>
      <c r="N403" s="231">
        <v>2.7494999999999998</v>
      </c>
      <c r="O403" s="231">
        <v>1.7284999999999999</v>
      </c>
      <c r="P403" s="231">
        <v>0</v>
      </c>
    </row>
    <row r="404" spans="1:16">
      <c r="A404" s="264"/>
    </row>
    <row r="405" spans="1:16">
      <c r="A405" s="73" t="e">
        <v>#N/A</v>
      </c>
    </row>
    <row r="406" spans="1:16" s="263"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22.499199999999998</v>
      </c>
      <c r="E410" s="231">
        <v>10.145200000000001</v>
      </c>
      <c r="F410" s="231">
        <v>25.7394</v>
      </c>
      <c r="G410" s="231">
        <v>9.5364000000000004</v>
      </c>
      <c r="H410" s="231">
        <v>32.6783</v>
      </c>
      <c r="I410" s="231">
        <v>9.3485999999999994</v>
      </c>
      <c r="J410" s="231">
        <v>30.376000000000001</v>
      </c>
      <c r="K410" s="231">
        <v>9.4461999999999993</v>
      </c>
      <c r="L410" s="231">
        <v>30.467700000000001</v>
      </c>
      <c r="M410" s="231">
        <v>17.468299999999999</v>
      </c>
      <c r="N410" s="231">
        <v>0</v>
      </c>
      <c r="O410" s="231">
        <v>0</v>
      </c>
      <c r="P410" s="231">
        <v>0</v>
      </c>
    </row>
    <row r="411" spans="1:16" ht="15">
      <c r="A411" s="247">
        <v>1</v>
      </c>
      <c r="B411" s="231">
        <v>0</v>
      </c>
      <c r="C411" s="231">
        <v>0</v>
      </c>
      <c r="D411" s="231">
        <v>19.999300000000002</v>
      </c>
      <c r="E411" s="231">
        <v>9.0180000000000007</v>
      </c>
      <c r="F411" s="231">
        <v>22.8794</v>
      </c>
      <c r="G411" s="231">
        <v>8.4768000000000008</v>
      </c>
      <c r="H411" s="231">
        <v>29.0474</v>
      </c>
      <c r="I411" s="231">
        <v>8.3099000000000007</v>
      </c>
      <c r="J411" s="231">
        <v>27.000900000000001</v>
      </c>
      <c r="K411" s="231">
        <v>8.3965999999999994</v>
      </c>
      <c r="L411" s="231">
        <v>27.0824</v>
      </c>
      <c r="M411" s="231">
        <v>15.5273</v>
      </c>
      <c r="N411" s="231">
        <v>0</v>
      </c>
      <c r="O411" s="231">
        <v>0</v>
      </c>
      <c r="P411" s="231">
        <v>0</v>
      </c>
    </row>
    <row r="412" spans="1:16" ht="15">
      <c r="A412" s="247">
        <v>2</v>
      </c>
      <c r="B412" s="231">
        <v>0</v>
      </c>
      <c r="C412" s="231">
        <v>0</v>
      </c>
      <c r="D412" s="231">
        <v>17.499400000000001</v>
      </c>
      <c r="E412" s="231">
        <v>7.8906999999999998</v>
      </c>
      <c r="F412" s="231">
        <v>20.019500000000001</v>
      </c>
      <c r="G412" s="231">
        <v>7.4172000000000002</v>
      </c>
      <c r="H412" s="231">
        <v>25.416499999999999</v>
      </c>
      <c r="I412" s="231">
        <v>7.2710999999999997</v>
      </c>
      <c r="J412" s="231">
        <v>23.625800000000002</v>
      </c>
      <c r="K412" s="231">
        <v>7.3470000000000004</v>
      </c>
      <c r="L412" s="231">
        <v>23.697099999999999</v>
      </c>
      <c r="M412" s="231">
        <v>13.586399999999999</v>
      </c>
      <c r="N412" s="231">
        <v>0</v>
      </c>
      <c r="O412" s="231">
        <v>0</v>
      </c>
      <c r="P412" s="231">
        <v>0</v>
      </c>
    </row>
    <row r="413" spans="1:16" ht="15">
      <c r="A413" s="247">
        <v>3</v>
      </c>
      <c r="B413" s="231">
        <v>0</v>
      </c>
      <c r="C413" s="231">
        <v>0</v>
      </c>
      <c r="D413" s="231">
        <v>14.9994</v>
      </c>
      <c r="E413" s="231">
        <v>6.7634999999999996</v>
      </c>
      <c r="F413" s="231">
        <v>17.159600000000001</v>
      </c>
      <c r="G413" s="231">
        <v>6.3575999999999997</v>
      </c>
      <c r="H413" s="231">
        <v>21.785599999999999</v>
      </c>
      <c r="I413" s="231">
        <v>6.2324000000000002</v>
      </c>
      <c r="J413" s="231">
        <v>20.250699999999998</v>
      </c>
      <c r="K413" s="231">
        <v>6.2975000000000003</v>
      </c>
      <c r="L413" s="231">
        <v>20.311800000000002</v>
      </c>
      <c r="M413" s="231">
        <v>11.6455</v>
      </c>
      <c r="N413" s="231">
        <v>0</v>
      </c>
      <c r="O413" s="231">
        <v>0</v>
      </c>
      <c r="P413" s="231">
        <v>0</v>
      </c>
    </row>
    <row r="414" spans="1:16" ht="15">
      <c r="A414" s="247">
        <v>4</v>
      </c>
      <c r="B414" s="231">
        <v>0</v>
      </c>
      <c r="C414" s="231">
        <v>0</v>
      </c>
      <c r="D414" s="231">
        <v>12.499499999999999</v>
      </c>
      <c r="E414" s="231">
        <v>5.6361999999999997</v>
      </c>
      <c r="F414" s="231">
        <v>14.2997</v>
      </c>
      <c r="G414" s="231">
        <v>5.298</v>
      </c>
      <c r="H414" s="231">
        <v>18.154599999999999</v>
      </c>
      <c r="I414" s="231">
        <v>5.1936999999999998</v>
      </c>
      <c r="J414" s="231">
        <v>16.875599999999999</v>
      </c>
      <c r="K414" s="231">
        <v>5.2478999999999996</v>
      </c>
      <c r="L414" s="231">
        <v>16.926500000000001</v>
      </c>
      <c r="M414" s="231">
        <v>9.7045999999999992</v>
      </c>
      <c r="N414" s="231">
        <v>0</v>
      </c>
      <c r="O414" s="231">
        <v>0</v>
      </c>
      <c r="P414" s="231">
        <v>0</v>
      </c>
    </row>
    <row r="415" spans="1:16" ht="15">
      <c r="A415" s="247">
        <v>5</v>
      </c>
      <c r="B415" s="231">
        <v>0</v>
      </c>
      <c r="C415" s="231">
        <v>0</v>
      </c>
      <c r="D415" s="231">
        <v>9.9995999999999992</v>
      </c>
      <c r="E415" s="231">
        <v>4.5090000000000003</v>
      </c>
      <c r="F415" s="231">
        <v>11.4397</v>
      </c>
      <c r="G415" s="231">
        <v>4.2384000000000004</v>
      </c>
      <c r="H415" s="231">
        <v>14.5237</v>
      </c>
      <c r="I415" s="231">
        <v>4.1548999999999996</v>
      </c>
      <c r="J415" s="231">
        <v>13.500500000000001</v>
      </c>
      <c r="K415" s="231">
        <v>4.1982999999999997</v>
      </c>
      <c r="L415" s="231">
        <v>13.5412</v>
      </c>
      <c r="M415" s="231">
        <v>7.7637</v>
      </c>
      <c r="N415" s="231">
        <v>0</v>
      </c>
      <c r="O415" s="231">
        <v>0</v>
      </c>
      <c r="P415" s="231">
        <v>0</v>
      </c>
    </row>
    <row r="416" spans="1:16" ht="15">
      <c r="A416" s="247">
        <v>6</v>
      </c>
      <c r="B416" s="231">
        <v>0</v>
      </c>
      <c r="C416" s="231">
        <v>0</v>
      </c>
      <c r="D416" s="231">
        <v>7.4996999999999998</v>
      </c>
      <c r="E416" s="231">
        <v>3.3816999999999999</v>
      </c>
      <c r="F416" s="231">
        <v>8.5798000000000005</v>
      </c>
      <c r="G416" s="231">
        <v>3.1787999999999998</v>
      </c>
      <c r="H416" s="231">
        <v>10.892799999999999</v>
      </c>
      <c r="I416" s="231">
        <v>3.1162000000000001</v>
      </c>
      <c r="J416" s="231">
        <v>10.125299999999999</v>
      </c>
      <c r="K416" s="231">
        <v>3.1486999999999998</v>
      </c>
      <c r="L416" s="231">
        <v>10.155900000000001</v>
      </c>
      <c r="M416" s="231">
        <v>5.8228</v>
      </c>
      <c r="N416" s="231">
        <v>0</v>
      </c>
      <c r="O416" s="231">
        <v>0</v>
      </c>
      <c r="P416" s="231">
        <v>0</v>
      </c>
    </row>
    <row r="417" spans="1:16" ht="15">
      <c r="A417" s="247">
        <v>7</v>
      </c>
      <c r="B417" s="231">
        <v>0</v>
      </c>
      <c r="C417" s="231">
        <v>0</v>
      </c>
      <c r="D417" s="231">
        <v>7.4212999999999996</v>
      </c>
      <c r="E417" s="231">
        <v>3.3012000000000001</v>
      </c>
      <c r="F417" s="231">
        <v>8.3125999999999998</v>
      </c>
      <c r="G417" s="231">
        <v>3.1031</v>
      </c>
      <c r="H417" s="231">
        <v>10.4415</v>
      </c>
      <c r="I417" s="231">
        <v>3.0419999999999998</v>
      </c>
      <c r="J417" s="231">
        <v>9.9266000000000005</v>
      </c>
      <c r="K417" s="231">
        <v>3.0737999999999999</v>
      </c>
      <c r="L417" s="231">
        <v>9.7952999999999992</v>
      </c>
      <c r="M417" s="231">
        <v>5.6840999999999999</v>
      </c>
      <c r="N417" s="231">
        <v>0</v>
      </c>
      <c r="O417" s="231">
        <v>0</v>
      </c>
      <c r="P417" s="231">
        <v>0</v>
      </c>
    </row>
    <row r="418" spans="1:16" ht="15">
      <c r="A418" s="247">
        <v>8</v>
      </c>
      <c r="B418" s="231">
        <v>0</v>
      </c>
      <c r="C418" s="231">
        <v>0</v>
      </c>
      <c r="D418" s="231">
        <v>7.3429000000000002</v>
      </c>
      <c r="E418" s="231">
        <v>3.2206999999999999</v>
      </c>
      <c r="F418" s="231">
        <v>8.0455000000000005</v>
      </c>
      <c r="G418" s="231">
        <v>3.0274000000000001</v>
      </c>
      <c r="H418" s="231">
        <v>9.9902999999999995</v>
      </c>
      <c r="I418" s="231">
        <v>2.9678</v>
      </c>
      <c r="J418" s="231">
        <v>9.7279</v>
      </c>
      <c r="K418" s="231">
        <v>2.9988000000000001</v>
      </c>
      <c r="L418" s="231">
        <v>9.4346999999999994</v>
      </c>
      <c r="M418" s="231">
        <v>5.5454999999999997</v>
      </c>
      <c r="N418" s="231">
        <v>0</v>
      </c>
      <c r="O418" s="231">
        <v>0</v>
      </c>
      <c r="P418" s="231">
        <v>0</v>
      </c>
    </row>
    <row r="419" spans="1:16" ht="15">
      <c r="A419" s="247">
        <v>9</v>
      </c>
      <c r="B419" s="231">
        <v>0</v>
      </c>
      <c r="C419" s="231">
        <v>0</v>
      </c>
      <c r="D419" s="231">
        <v>7.2645</v>
      </c>
      <c r="E419" s="231">
        <v>3.1402000000000001</v>
      </c>
      <c r="F419" s="231">
        <v>7.7782999999999998</v>
      </c>
      <c r="G419" s="231">
        <v>2.9517000000000002</v>
      </c>
      <c r="H419" s="231">
        <v>9.5389999999999997</v>
      </c>
      <c r="I419" s="231">
        <v>2.8936000000000002</v>
      </c>
      <c r="J419" s="231">
        <v>9.5290999999999997</v>
      </c>
      <c r="K419" s="231">
        <v>2.9238</v>
      </c>
      <c r="L419" s="231">
        <v>9.0740999999999996</v>
      </c>
      <c r="M419" s="231">
        <v>5.4067999999999996</v>
      </c>
      <c r="N419" s="231">
        <v>0</v>
      </c>
      <c r="O419" s="231">
        <v>0</v>
      </c>
      <c r="P419" s="231">
        <v>0</v>
      </c>
    </row>
    <row r="420" spans="1:16" ht="15">
      <c r="A420" s="247">
        <v>10</v>
      </c>
      <c r="B420" s="231">
        <v>0</v>
      </c>
      <c r="C420" s="231">
        <v>0</v>
      </c>
      <c r="D420" s="231">
        <v>7.1859999999999999</v>
      </c>
      <c r="E420" s="231">
        <v>3.0596999999999999</v>
      </c>
      <c r="F420" s="231">
        <v>7.5110999999999999</v>
      </c>
      <c r="G420" s="231">
        <v>2.8759999999999999</v>
      </c>
      <c r="H420" s="231">
        <v>9.0877999999999997</v>
      </c>
      <c r="I420" s="231">
        <v>2.8193999999999999</v>
      </c>
      <c r="J420" s="231">
        <v>9.3303999999999991</v>
      </c>
      <c r="K420" s="231">
        <v>2.8489</v>
      </c>
      <c r="L420" s="231">
        <v>8.7134999999999998</v>
      </c>
      <c r="M420" s="231">
        <v>5.2682000000000002</v>
      </c>
      <c r="N420" s="231">
        <v>0</v>
      </c>
      <c r="O420" s="231">
        <v>0</v>
      </c>
      <c r="P420" s="231">
        <v>0</v>
      </c>
    </row>
    <row r="421" spans="1:16" ht="15">
      <c r="A421" s="247">
        <v>11</v>
      </c>
      <c r="B421" s="231">
        <v>0</v>
      </c>
      <c r="C421" s="231">
        <v>0</v>
      </c>
      <c r="D421" s="231">
        <v>7.1075999999999997</v>
      </c>
      <c r="E421" s="231">
        <v>2.9792000000000001</v>
      </c>
      <c r="F421" s="231">
        <v>7.2439999999999998</v>
      </c>
      <c r="G421" s="231">
        <v>2.8003999999999998</v>
      </c>
      <c r="H421" s="231">
        <v>8.6364999999999998</v>
      </c>
      <c r="I421" s="231">
        <v>2.7452000000000001</v>
      </c>
      <c r="J421" s="231">
        <v>9.1316000000000006</v>
      </c>
      <c r="K421" s="231">
        <v>2.7738999999999998</v>
      </c>
      <c r="L421" s="231">
        <v>8.3529</v>
      </c>
      <c r="M421" s="231">
        <v>5.1295999999999999</v>
      </c>
      <c r="N421" s="231">
        <v>0</v>
      </c>
      <c r="O421" s="231">
        <v>0</v>
      </c>
      <c r="P421" s="231">
        <v>0</v>
      </c>
    </row>
    <row r="422" spans="1:16" ht="15">
      <c r="A422" s="247">
        <v>12</v>
      </c>
      <c r="B422" s="231">
        <v>0</v>
      </c>
      <c r="C422" s="231">
        <v>0</v>
      </c>
      <c r="D422" s="231">
        <v>7.0292000000000003</v>
      </c>
      <c r="E422" s="231">
        <v>2.8986000000000001</v>
      </c>
      <c r="F422" s="231">
        <v>6.9767999999999999</v>
      </c>
      <c r="G422" s="231">
        <v>2.7246999999999999</v>
      </c>
      <c r="H422" s="231">
        <v>8.1852999999999998</v>
      </c>
      <c r="I422" s="231">
        <v>2.6709999999999998</v>
      </c>
      <c r="J422" s="231">
        <v>8.9329000000000001</v>
      </c>
      <c r="K422" s="231">
        <v>2.6989000000000001</v>
      </c>
      <c r="L422" s="231">
        <v>7.9923000000000002</v>
      </c>
      <c r="M422" s="231">
        <v>4.9908999999999999</v>
      </c>
      <c r="N422" s="231">
        <v>0</v>
      </c>
      <c r="O422" s="231">
        <v>0</v>
      </c>
      <c r="P422" s="231">
        <v>0</v>
      </c>
    </row>
    <row r="423" spans="1:16" ht="15">
      <c r="A423" s="247">
        <v>13</v>
      </c>
      <c r="B423" s="231">
        <v>0</v>
      </c>
      <c r="C423" s="231">
        <v>0</v>
      </c>
      <c r="D423" s="231">
        <v>6.9508000000000001</v>
      </c>
      <c r="E423" s="231">
        <v>2.8180999999999998</v>
      </c>
      <c r="F423" s="231">
        <v>6.7096</v>
      </c>
      <c r="G423" s="231">
        <v>2.649</v>
      </c>
      <c r="H423" s="231">
        <v>7.734</v>
      </c>
      <c r="I423" s="231">
        <v>2.5968</v>
      </c>
      <c r="J423" s="231">
        <v>8.7340999999999998</v>
      </c>
      <c r="K423" s="231">
        <v>2.6238999999999999</v>
      </c>
      <c r="L423" s="231">
        <v>7.6317000000000004</v>
      </c>
      <c r="M423" s="231">
        <v>4.8522999999999996</v>
      </c>
      <c r="N423" s="231">
        <v>0</v>
      </c>
      <c r="O423" s="231">
        <v>0</v>
      </c>
      <c r="P423" s="231">
        <v>0</v>
      </c>
    </row>
    <row r="424" spans="1:16" ht="15">
      <c r="A424" s="247">
        <v>14</v>
      </c>
      <c r="B424" s="231">
        <v>0</v>
      </c>
      <c r="C424" s="231">
        <v>0</v>
      </c>
      <c r="D424" s="231">
        <v>6.8723999999999998</v>
      </c>
      <c r="E424" s="231">
        <v>2.7376</v>
      </c>
      <c r="F424" s="231">
        <v>6.4424999999999999</v>
      </c>
      <c r="G424" s="231">
        <v>2.5733000000000001</v>
      </c>
      <c r="H424" s="231">
        <v>7.2827999999999999</v>
      </c>
      <c r="I424" s="231">
        <v>2.5226000000000002</v>
      </c>
      <c r="J424" s="231">
        <v>8.5353999999999992</v>
      </c>
      <c r="K424" s="231">
        <v>2.5489999999999999</v>
      </c>
      <c r="L424" s="231">
        <v>7.2710999999999997</v>
      </c>
      <c r="M424" s="231">
        <v>4.7137000000000002</v>
      </c>
      <c r="N424" s="231">
        <v>0</v>
      </c>
      <c r="O424" s="231">
        <v>0</v>
      </c>
      <c r="P424" s="231">
        <v>0</v>
      </c>
    </row>
    <row r="425" spans="1:16" ht="15">
      <c r="A425" s="247">
        <v>15</v>
      </c>
      <c r="B425" s="231">
        <v>0</v>
      </c>
      <c r="C425" s="231">
        <v>0</v>
      </c>
      <c r="D425" s="231">
        <v>6.7938999999999998</v>
      </c>
      <c r="E425" s="231">
        <v>2.6570999999999998</v>
      </c>
      <c r="F425" s="231">
        <v>6.1753</v>
      </c>
      <c r="G425" s="231">
        <v>2.4975999999999998</v>
      </c>
      <c r="H425" s="231">
        <v>6.8315000000000001</v>
      </c>
      <c r="I425" s="231">
        <v>2.4483999999999999</v>
      </c>
      <c r="J425" s="231">
        <v>8.3366000000000007</v>
      </c>
      <c r="K425" s="231">
        <v>2.4740000000000002</v>
      </c>
      <c r="L425" s="231">
        <v>6.9104999999999999</v>
      </c>
      <c r="M425" s="231">
        <v>4.5750000000000002</v>
      </c>
      <c r="N425" s="231">
        <v>0</v>
      </c>
      <c r="O425" s="231">
        <v>0</v>
      </c>
      <c r="P425" s="231">
        <v>0</v>
      </c>
    </row>
    <row r="426" spans="1:16" ht="15">
      <c r="A426" s="247">
        <v>16</v>
      </c>
      <c r="B426" s="231">
        <v>0</v>
      </c>
      <c r="C426" s="231">
        <v>0</v>
      </c>
      <c r="D426" s="231">
        <v>6.7154999999999996</v>
      </c>
      <c r="E426" s="231">
        <v>2.5766</v>
      </c>
      <c r="F426" s="231">
        <v>5.9081999999999999</v>
      </c>
      <c r="G426" s="231">
        <v>2.4218999999999999</v>
      </c>
      <c r="H426" s="231">
        <v>6.3802000000000003</v>
      </c>
      <c r="I426" s="231">
        <v>2.3742999999999999</v>
      </c>
      <c r="J426" s="231">
        <v>8.1379000000000001</v>
      </c>
      <c r="K426" s="231">
        <v>2.399</v>
      </c>
      <c r="L426" s="231">
        <v>6.5499000000000001</v>
      </c>
      <c r="M426" s="231">
        <v>4.4363999999999999</v>
      </c>
      <c r="N426" s="231">
        <v>0</v>
      </c>
      <c r="O426" s="231">
        <v>0</v>
      </c>
      <c r="P426" s="231">
        <v>0</v>
      </c>
    </row>
    <row r="427" spans="1:16" ht="15">
      <c r="A427" s="247">
        <v>17</v>
      </c>
      <c r="B427" s="231">
        <v>0</v>
      </c>
      <c r="C427" s="231">
        <v>0</v>
      </c>
      <c r="D427" s="231">
        <v>6.6371000000000002</v>
      </c>
      <c r="E427" s="231">
        <v>2.4961000000000002</v>
      </c>
      <c r="F427" s="231">
        <v>5.641</v>
      </c>
      <c r="G427" s="231">
        <v>2.3462000000000001</v>
      </c>
      <c r="H427" s="231">
        <v>5.9290000000000003</v>
      </c>
      <c r="I427" s="231">
        <v>2.3001</v>
      </c>
      <c r="J427" s="231">
        <v>7.9391999999999996</v>
      </c>
      <c r="K427" s="231">
        <v>2.3241000000000001</v>
      </c>
      <c r="L427" s="231">
        <v>6.1893000000000002</v>
      </c>
      <c r="M427" s="231">
        <v>4.2976999999999999</v>
      </c>
      <c r="N427" s="231">
        <v>0</v>
      </c>
      <c r="O427" s="231">
        <v>0</v>
      </c>
      <c r="P427" s="231">
        <v>0</v>
      </c>
    </row>
    <row r="428" spans="1:16" ht="15">
      <c r="A428" s="247">
        <v>18</v>
      </c>
      <c r="B428" s="231">
        <v>0</v>
      </c>
      <c r="C428" s="231">
        <v>0</v>
      </c>
      <c r="D428" s="231">
        <v>6.5587</v>
      </c>
      <c r="E428" s="231">
        <v>2.4155000000000002</v>
      </c>
      <c r="F428" s="231">
        <v>5.3738000000000001</v>
      </c>
      <c r="G428" s="231">
        <v>2.2706</v>
      </c>
      <c r="H428" s="231">
        <v>5.4776999999999996</v>
      </c>
      <c r="I428" s="231">
        <v>2.2259000000000002</v>
      </c>
      <c r="J428" s="231">
        <v>7.7404000000000002</v>
      </c>
      <c r="K428" s="231">
        <v>2.2490999999999999</v>
      </c>
      <c r="L428" s="231">
        <v>5.8287000000000004</v>
      </c>
      <c r="M428" s="231">
        <v>4.1590999999999996</v>
      </c>
      <c r="N428" s="231">
        <v>7.8593999999999999</v>
      </c>
      <c r="O428" s="231">
        <v>3.9514</v>
      </c>
      <c r="P428" s="231">
        <v>0</v>
      </c>
    </row>
    <row r="429" spans="1:16" ht="15">
      <c r="A429" s="247">
        <v>19</v>
      </c>
      <c r="B429" s="231">
        <v>0</v>
      </c>
      <c r="C429" s="231">
        <v>0</v>
      </c>
      <c r="D429" s="231">
        <v>6.4821</v>
      </c>
      <c r="E429" s="231">
        <v>2.3873000000000002</v>
      </c>
      <c r="F429" s="231">
        <v>5.3960999999999997</v>
      </c>
      <c r="G429" s="231">
        <v>2.2690999999999999</v>
      </c>
      <c r="H429" s="231">
        <v>5.4678000000000004</v>
      </c>
      <c r="I429" s="231">
        <v>2.2195999999999998</v>
      </c>
      <c r="J429" s="231">
        <v>7.4702000000000002</v>
      </c>
      <c r="K429" s="231">
        <v>2.2454999999999998</v>
      </c>
      <c r="L429" s="231">
        <v>5.7055999999999996</v>
      </c>
      <c r="M429" s="231">
        <v>4.0646000000000004</v>
      </c>
      <c r="N429" s="231">
        <v>7.6722999999999999</v>
      </c>
      <c r="O429" s="231">
        <v>3.8573</v>
      </c>
      <c r="P429" s="231">
        <v>0</v>
      </c>
    </row>
    <row r="430" spans="1:16" ht="15">
      <c r="A430" s="247">
        <v>20</v>
      </c>
      <c r="B430" s="231">
        <v>0</v>
      </c>
      <c r="C430" s="231">
        <v>0</v>
      </c>
      <c r="D430" s="231">
        <v>6.4055999999999997</v>
      </c>
      <c r="E430" s="231">
        <v>2.3592</v>
      </c>
      <c r="F430" s="231">
        <v>5.4184999999999999</v>
      </c>
      <c r="G430" s="231">
        <v>2.2677</v>
      </c>
      <c r="H430" s="231">
        <v>5.4579000000000004</v>
      </c>
      <c r="I430" s="231">
        <v>2.2132999999999998</v>
      </c>
      <c r="J430" s="231">
        <v>7.2</v>
      </c>
      <c r="K430" s="231">
        <v>2.2418999999999998</v>
      </c>
      <c r="L430" s="231">
        <v>5.5824999999999996</v>
      </c>
      <c r="M430" s="231">
        <v>3.9701</v>
      </c>
      <c r="N430" s="231">
        <v>7.4851999999999999</v>
      </c>
      <c r="O430" s="231">
        <v>3.7631999999999999</v>
      </c>
      <c r="P430" s="231">
        <v>0</v>
      </c>
    </row>
    <row r="431" spans="1:16" ht="15">
      <c r="A431" s="247">
        <v>21</v>
      </c>
      <c r="B431" s="231">
        <v>0</v>
      </c>
      <c r="C431" s="231">
        <v>0</v>
      </c>
      <c r="D431" s="231">
        <v>6.3291000000000004</v>
      </c>
      <c r="E431" s="231">
        <v>2.331</v>
      </c>
      <c r="F431" s="231">
        <v>5.4408000000000003</v>
      </c>
      <c r="G431" s="231">
        <v>2.2662</v>
      </c>
      <c r="H431" s="231">
        <v>5.4480000000000004</v>
      </c>
      <c r="I431" s="231">
        <v>2.2069999999999999</v>
      </c>
      <c r="J431" s="231">
        <v>6.9298000000000002</v>
      </c>
      <c r="K431" s="231">
        <v>2.2382</v>
      </c>
      <c r="L431" s="231">
        <v>5.4593999999999996</v>
      </c>
      <c r="M431" s="231">
        <v>3.8755999999999999</v>
      </c>
      <c r="N431" s="231">
        <v>7.298</v>
      </c>
      <c r="O431" s="231">
        <v>3.6690999999999998</v>
      </c>
      <c r="P431" s="231">
        <v>0</v>
      </c>
    </row>
    <row r="432" spans="1:16" ht="15">
      <c r="A432" s="247">
        <v>22</v>
      </c>
      <c r="B432" s="231">
        <v>0</v>
      </c>
      <c r="C432" s="231">
        <v>0</v>
      </c>
      <c r="D432" s="231">
        <v>6.2525000000000004</v>
      </c>
      <c r="E432" s="231">
        <v>2.3028</v>
      </c>
      <c r="F432" s="231">
        <v>5.4630999999999998</v>
      </c>
      <c r="G432" s="231">
        <v>2.2648000000000001</v>
      </c>
      <c r="H432" s="231">
        <v>5.4381000000000004</v>
      </c>
      <c r="I432" s="231">
        <v>2.2006000000000001</v>
      </c>
      <c r="J432" s="231">
        <v>6.6596000000000002</v>
      </c>
      <c r="K432" s="231">
        <v>2.2345999999999999</v>
      </c>
      <c r="L432" s="231">
        <v>5.3362999999999996</v>
      </c>
      <c r="M432" s="231">
        <v>3.7810999999999999</v>
      </c>
      <c r="N432" s="231">
        <v>7.1109</v>
      </c>
      <c r="O432" s="231">
        <v>3.5750000000000002</v>
      </c>
      <c r="P432" s="231">
        <v>0</v>
      </c>
    </row>
    <row r="433" spans="1:16" ht="15">
      <c r="A433" s="247">
        <v>23</v>
      </c>
      <c r="B433" s="231">
        <v>0</v>
      </c>
      <c r="C433" s="231">
        <v>0</v>
      </c>
      <c r="D433" s="231">
        <v>6.1760000000000002</v>
      </c>
      <c r="E433" s="231">
        <v>2.2746</v>
      </c>
      <c r="F433" s="231">
        <v>5.4854000000000003</v>
      </c>
      <c r="G433" s="231">
        <v>2.2633000000000001</v>
      </c>
      <c r="H433" s="231">
        <v>5.4282000000000004</v>
      </c>
      <c r="I433" s="231">
        <v>2.1943000000000001</v>
      </c>
      <c r="J433" s="231">
        <v>6.3893000000000004</v>
      </c>
      <c r="K433" s="231">
        <v>2.2309999999999999</v>
      </c>
      <c r="L433" s="231">
        <v>5.2131999999999996</v>
      </c>
      <c r="M433" s="231">
        <v>3.6865999999999999</v>
      </c>
      <c r="N433" s="231">
        <v>6.9238</v>
      </c>
      <c r="O433" s="231">
        <v>3.4809999999999999</v>
      </c>
      <c r="P433" s="231">
        <v>0</v>
      </c>
    </row>
    <row r="434" spans="1:16" ht="15">
      <c r="A434" s="247">
        <v>24</v>
      </c>
      <c r="B434" s="231">
        <v>0</v>
      </c>
      <c r="C434" s="231">
        <v>0</v>
      </c>
      <c r="D434" s="231">
        <v>6.0994000000000002</v>
      </c>
      <c r="E434" s="231">
        <v>2.2464</v>
      </c>
      <c r="F434" s="231">
        <v>5.5076999999999998</v>
      </c>
      <c r="G434" s="231">
        <v>2.2618999999999998</v>
      </c>
      <c r="H434" s="231">
        <v>5.4183000000000003</v>
      </c>
      <c r="I434" s="231">
        <v>2.1880000000000002</v>
      </c>
      <c r="J434" s="231">
        <v>6.1191000000000004</v>
      </c>
      <c r="K434" s="231">
        <v>2.2273999999999998</v>
      </c>
      <c r="L434" s="231">
        <v>5.0900999999999996</v>
      </c>
      <c r="M434" s="231">
        <v>3.5920999999999998</v>
      </c>
      <c r="N434" s="231">
        <v>6.7366999999999999</v>
      </c>
      <c r="O434" s="231">
        <v>3.3868999999999998</v>
      </c>
      <c r="P434" s="231">
        <v>0</v>
      </c>
    </row>
    <row r="435" spans="1:16" ht="15">
      <c r="A435" s="247">
        <v>25</v>
      </c>
      <c r="B435" s="231">
        <v>0</v>
      </c>
      <c r="C435" s="231">
        <v>0</v>
      </c>
      <c r="D435" s="231">
        <v>6.0228999999999999</v>
      </c>
      <c r="E435" s="231">
        <v>2.2181999999999999</v>
      </c>
      <c r="F435" s="231">
        <v>5.53</v>
      </c>
      <c r="G435" s="231">
        <v>2.2604000000000002</v>
      </c>
      <c r="H435" s="231">
        <v>5.4082999999999997</v>
      </c>
      <c r="I435" s="231">
        <v>2.1817000000000002</v>
      </c>
      <c r="J435" s="231">
        <v>5.8489000000000004</v>
      </c>
      <c r="K435" s="231">
        <v>2.2238000000000002</v>
      </c>
      <c r="L435" s="231">
        <v>4.9671000000000003</v>
      </c>
      <c r="M435" s="231">
        <v>3.4975999999999998</v>
      </c>
      <c r="N435" s="231">
        <v>6.5495000000000001</v>
      </c>
      <c r="O435" s="231">
        <v>3.2928000000000002</v>
      </c>
      <c r="P435" s="231">
        <v>0</v>
      </c>
    </row>
    <row r="436" spans="1:16" ht="15">
      <c r="A436" s="247">
        <v>26</v>
      </c>
      <c r="B436" s="231">
        <v>0</v>
      </c>
      <c r="C436" s="231">
        <v>0</v>
      </c>
      <c r="D436" s="231">
        <v>5.9463999999999997</v>
      </c>
      <c r="E436" s="231">
        <v>2.19</v>
      </c>
      <c r="F436" s="231">
        <v>5.5523999999999996</v>
      </c>
      <c r="G436" s="231">
        <v>2.2589999999999999</v>
      </c>
      <c r="H436" s="231">
        <v>5.3983999999999996</v>
      </c>
      <c r="I436" s="231">
        <v>2.1753999999999998</v>
      </c>
      <c r="J436" s="231">
        <v>5.5787000000000004</v>
      </c>
      <c r="K436" s="231">
        <v>2.2202000000000002</v>
      </c>
      <c r="L436" s="231">
        <v>4.8440000000000003</v>
      </c>
      <c r="M436" s="231">
        <v>3.4030999999999998</v>
      </c>
      <c r="N436" s="231">
        <v>6.3624000000000001</v>
      </c>
      <c r="O436" s="231">
        <v>3.1987000000000001</v>
      </c>
      <c r="P436" s="231">
        <v>0</v>
      </c>
    </row>
    <row r="437" spans="1:16" ht="15">
      <c r="A437" s="247">
        <v>27</v>
      </c>
      <c r="B437" s="231">
        <v>0</v>
      </c>
      <c r="C437" s="231">
        <v>0</v>
      </c>
      <c r="D437" s="231">
        <v>5.8697999999999997</v>
      </c>
      <c r="E437" s="231">
        <v>2.1617999999999999</v>
      </c>
      <c r="F437" s="231">
        <v>5.5747</v>
      </c>
      <c r="G437" s="231">
        <v>2.2574999999999998</v>
      </c>
      <c r="H437" s="231">
        <v>5.3884999999999996</v>
      </c>
      <c r="I437" s="231">
        <v>2.1690999999999998</v>
      </c>
      <c r="J437" s="231">
        <v>5.3085000000000004</v>
      </c>
      <c r="K437" s="231">
        <v>2.2166000000000001</v>
      </c>
      <c r="L437" s="231">
        <v>4.7209000000000003</v>
      </c>
      <c r="M437" s="231">
        <v>3.3086000000000002</v>
      </c>
      <c r="N437" s="231">
        <v>6.1753</v>
      </c>
      <c r="O437" s="231">
        <v>3.1046</v>
      </c>
      <c r="P437" s="231">
        <v>0</v>
      </c>
    </row>
    <row r="438" spans="1:16" ht="15">
      <c r="A438" s="247">
        <v>28</v>
      </c>
      <c r="B438" s="231">
        <v>0</v>
      </c>
      <c r="C438" s="231">
        <v>0</v>
      </c>
      <c r="D438" s="231">
        <v>5.7933000000000003</v>
      </c>
      <c r="E438" s="231">
        <v>2.1335999999999999</v>
      </c>
      <c r="F438" s="231">
        <v>5.5970000000000004</v>
      </c>
      <c r="G438" s="231">
        <v>2.2561</v>
      </c>
      <c r="H438" s="231">
        <v>5.3785999999999996</v>
      </c>
      <c r="I438" s="231">
        <v>2.1627999999999998</v>
      </c>
      <c r="J438" s="231">
        <v>5.0382999999999996</v>
      </c>
      <c r="K438" s="231">
        <v>2.2128999999999999</v>
      </c>
      <c r="L438" s="231">
        <v>4.5978000000000003</v>
      </c>
      <c r="M438" s="231">
        <v>3.2141000000000002</v>
      </c>
      <c r="N438" s="231">
        <v>5.9881000000000002</v>
      </c>
      <c r="O438" s="231">
        <v>3.0106000000000002</v>
      </c>
      <c r="P438" s="231">
        <v>0</v>
      </c>
    </row>
    <row r="439" spans="1:16" ht="15">
      <c r="A439" s="247">
        <v>29</v>
      </c>
      <c r="B439" s="231">
        <v>0</v>
      </c>
      <c r="C439" s="231">
        <v>0</v>
      </c>
      <c r="D439" s="231">
        <v>5.7168000000000001</v>
      </c>
      <c r="E439" s="231">
        <v>2.1055000000000001</v>
      </c>
      <c r="F439" s="231">
        <v>5.6193</v>
      </c>
      <c r="G439" s="231">
        <v>2.2545999999999999</v>
      </c>
      <c r="H439" s="231">
        <v>5.3686999999999996</v>
      </c>
      <c r="I439" s="231">
        <v>2.1564999999999999</v>
      </c>
      <c r="J439" s="231">
        <v>4.7680999999999996</v>
      </c>
      <c r="K439" s="231">
        <v>2.2092999999999998</v>
      </c>
      <c r="L439" s="231">
        <v>4.4747000000000003</v>
      </c>
      <c r="M439" s="231">
        <v>3.1196000000000002</v>
      </c>
      <c r="N439" s="231">
        <v>5.8010000000000002</v>
      </c>
      <c r="O439" s="231">
        <v>2.9165000000000001</v>
      </c>
      <c r="P439" s="231">
        <v>0</v>
      </c>
    </row>
    <row r="440" spans="1:16" ht="15">
      <c r="A440" s="247">
        <v>30</v>
      </c>
      <c r="B440" s="231">
        <v>0</v>
      </c>
      <c r="C440" s="231">
        <v>0</v>
      </c>
      <c r="D440" s="231">
        <v>5.6402000000000001</v>
      </c>
      <c r="E440" s="231">
        <v>2.0773000000000001</v>
      </c>
      <c r="F440" s="231">
        <v>5.6416000000000004</v>
      </c>
      <c r="G440" s="231">
        <v>2.2532000000000001</v>
      </c>
      <c r="H440" s="231">
        <v>5.3587999999999996</v>
      </c>
      <c r="I440" s="231">
        <v>2.1501999999999999</v>
      </c>
      <c r="J440" s="231">
        <v>4.4978999999999996</v>
      </c>
      <c r="K440" s="231">
        <v>2.2057000000000002</v>
      </c>
      <c r="L440" s="231">
        <v>4.3516000000000004</v>
      </c>
      <c r="M440" s="231">
        <v>3.0251000000000001</v>
      </c>
      <c r="N440" s="231">
        <v>5.6139000000000001</v>
      </c>
      <c r="O440" s="231">
        <v>2.8224</v>
      </c>
      <c r="P440" s="231">
        <v>0</v>
      </c>
    </row>
    <row r="441" spans="1:16" ht="15">
      <c r="A441" s="247">
        <v>31</v>
      </c>
      <c r="B441" s="231">
        <v>0</v>
      </c>
      <c r="C441" s="231">
        <v>0</v>
      </c>
      <c r="D441" s="231">
        <v>5.6234999999999999</v>
      </c>
      <c r="E441" s="231">
        <v>2.0724999999999998</v>
      </c>
      <c r="F441" s="231">
        <v>5.6638999999999999</v>
      </c>
      <c r="G441" s="231">
        <v>2.2431000000000001</v>
      </c>
      <c r="H441" s="231">
        <v>5.3498000000000001</v>
      </c>
      <c r="I441" s="231">
        <v>2.1351</v>
      </c>
      <c r="J441" s="231">
        <v>4.4870000000000001</v>
      </c>
      <c r="K441" s="231">
        <v>2.2021000000000002</v>
      </c>
      <c r="L441" s="231">
        <v>4.3499999999999996</v>
      </c>
      <c r="M441" s="231">
        <v>2.9971999999999999</v>
      </c>
      <c r="N441" s="231">
        <v>5.5209000000000001</v>
      </c>
      <c r="O441" s="231">
        <v>2.7887</v>
      </c>
      <c r="P441" s="231">
        <v>0</v>
      </c>
    </row>
    <row r="442" spans="1:16" ht="15">
      <c r="A442" s="247">
        <v>32</v>
      </c>
      <c r="B442" s="231">
        <v>0</v>
      </c>
      <c r="C442" s="231">
        <v>0</v>
      </c>
      <c r="D442" s="231">
        <v>5.6067999999999998</v>
      </c>
      <c r="E442" s="231">
        <v>2.0678000000000001</v>
      </c>
      <c r="F442" s="231">
        <v>5.6863000000000001</v>
      </c>
      <c r="G442" s="231">
        <v>2.2330999999999999</v>
      </c>
      <c r="H442" s="231">
        <v>5.3409000000000004</v>
      </c>
      <c r="I442" s="231">
        <v>2.12</v>
      </c>
      <c r="J442" s="231">
        <v>4.4762000000000004</v>
      </c>
      <c r="K442" s="231">
        <v>2.1985000000000001</v>
      </c>
      <c r="L442" s="231">
        <v>4.3484999999999996</v>
      </c>
      <c r="M442" s="231">
        <v>2.9693000000000001</v>
      </c>
      <c r="N442" s="231">
        <v>5.4279000000000002</v>
      </c>
      <c r="O442" s="231">
        <v>2.7549000000000001</v>
      </c>
      <c r="P442" s="231">
        <v>0</v>
      </c>
    </row>
    <row r="443" spans="1:16" ht="15">
      <c r="A443" s="247">
        <v>33</v>
      </c>
      <c r="B443" s="231">
        <v>0</v>
      </c>
      <c r="C443" s="231">
        <v>0</v>
      </c>
      <c r="D443" s="231">
        <v>5.4615</v>
      </c>
      <c r="E443" s="231">
        <v>2.0156000000000001</v>
      </c>
      <c r="F443" s="231">
        <v>5.3007999999999997</v>
      </c>
      <c r="G443" s="231">
        <v>2.1718999999999999</v>
      </c>
      <c r="H443" s="231">
        <v>5.2093999999999996</v>
      </c>
      <c r="I443" s="231">
        <v>2.0565000000000002</v>
      </c>
      <c r="J443" s="231">
        <v>4.3625999999999996</v>
      </c>
      <c r="K443" s="231">
        <v>2.1444000000000001</v>
      </c>
      <c r="L443" s="231">
        <v>4.2469000000000001</v>
      </c>
      <c r="M443" s="231">
        <v>2.8736999999999999</v>
      </c>
      <c r="N443" s="231">
        <v>5.2121000000000004</v>
      </c>
      <c r="O443" s="231">
        <v>2.6585999999999999</v>
      </c>
      <c r="P443" s="231">
        <v>0</v>
      </c>
    </row>
    <row r="444" spans="1:16" ht="15">
      <c r="A444" s="247">
        <v>34</v>
      </c>
      <c r="B444" s="231">
        <v>0</v>
      </c>
      <c r="C444" s="231">
        <v>0</v>
      </c>
      <c r="D444" s="231">
        <v>5.4451999999999998</v>
      </c>
      <c r="E444" s="231">
        <v>2.0110000000000001</v>
      </c>
      <c r="F444" s="231">
        <v>5.2304000000000004</v>
      </c>
      <c r="G444" s="231">
        <v>2.1621000000000001</v>
      </c>
      <c r="H444" s="231">
        <v>5.2005999999999997</v>
      </c>
      <c r="I444" s="231">
        <v>2.0417000000000001</v>
      </c>
      <c r="J444" s="231">
        <v>4.3520000000000003</v>
      </c>
      <c r="K444" s="231">
        <v>2.1408999999999998</v>
      </c>
      <c r="L444" s="231">
        <v>4.2454000000000001</v>
      </c>
      <c r="M444" s="231">
        <v>2.8464</v>
      </c>
      <c r="N444" s="231">
        <v>5.1212999999999997</v>
      </c>
      <c r="O444" s="231">
        <v>2.6255999999999999</v>
      </c>
      <c r="P444" s="231">
        <v>0</v>
      </c>
    </row>
    <row r="445" spans="1:16" ht="15">
      <c r="A445" s="247">
        <v>35</v>
      </c>
      <c r="B445" s="231">
        <v>0</v>
      </c>
      <c r="C445" s="231">
        <v>0</v>
      </c>
      <c r="D445" s="231">
        <v>5.4288999999999996</v>
      </c>
      <c r="E445" s="231">
        <v>2.0064000000000002</v>
      </c>
      <c r="F445" s="231">
        <v>5.1600999999999999</v>
      </c>
      <c r="G445" s="231">
        <v>2.1522999999999999</v>
      </c>
      <c r="H445" s="231">
        <v>5.1919000000000004</v>
      </c>
      <c r="I445" s="231">
        <v>2.0270000000000001</v>
      </c>
      <c r="J445" s="231">
        <v>4.3414000000000001</v>
      </c>
      <c r="K445" s="231">
        <v>2.1373000000000002</v>
      </c>
      <c r="L445" s="231">
        <v>4.2439</v>
      </c>
      <c r="M445" s="231">
        <v>2.8191000000000002</v>
      </c>
      <c r="N445" s="231">
        <v>5.0304000000000002</v>
      </c>
      <c r="O445" s="231">
        <v>2.5926999999999998</v>
      </c>
      <c r="P445" s="231">
        <v>0</v>
      </c>
    </row>
    <row r="446" spans="1:16" ht="15">
      <c r="A446" s="247">
        <v>36</v>
      </c>
      <c r="B446" s="231">
        <v>0</v>
      </c>
      <c r="C446" s="231">
        <v>0</v>
      </c>
      <c r="D446" s="231">
        <v>5.4126000000000003</v>
      </c>
      <c r="E446" s="231">
        <v>2.0017</v>
      </c>
      <c r="F446" s="231">
        <v>5.0896999999999997</v>
      </c>
      <c r="G446" s="231">
        <v>2.1425000000000001</v>
      </c>
      <c r="H446" s="231">
        <v>5.1832000000000003</v>
      </c>
      <c r="I446" s="231">
        <v>2.0122</v>
      </c>
      <c r="J446" s="231">
        <v>4.3308</v>
      </c>
      <c r="K446" s="231">
        <v>2.1337999999999999</v>
      </c>
      <c r="L446" s="231">
        <v>4.2423000000000002</v>
      </c>
      <c r="M446" s="231">
        <v>2.7917999999999998</v>
      </c>
      <c r="N446" s="231">
        <v>4.9394999999999998</v>
      </c>
      <c r="O446" s="231">
        <v>2.5596999999999999</v>
      </c>
      <c r="P446" s="231">
        <v>0</v>
      </c>
    </row>
    <row r="447" spans="1:16" ht="15">
      <c r="A447" s="247">
        <v>37</v>
      </c>
      <c r="B447" s="231">
        <v>0</v>
      </c>
      <c r="C447" s="231">
        <v>0</v>
      </c>
      <c r="D447" s="231">
        <v>5.3963000000000001</v>
      </c>
      <c r="E447" s="231">
        <v>1.9971000000000001</v>
      </c>
      <c r="F447" s="231">
        <v>5.0194000000000001</v>
      </c>
      <c r="G447" s="231">
        <v>2.1326999999999998</v>
      </c>
      <c r="H447" s="231">
        <v>5.1744000000000003</v>
      </c>
      <c r="I447" s="231">
        <v>1.9974000000000001</v>
      </c>
      <c r="J447" s="231">
        <v>4.3201999999999998</v>
      </c>
      <c r="K447" s="231">
        <v>2.1303000000000001</v>
      </c>
      <c r="L447" s="231">
        <v>4.2408000000000001</v>
      </c>
      <c r="M447" s="231">
        <v>2.7645</v>
      </c>
      <c r="N447" s="231">
        <v>4.8487</v>
      </c>
      <c r="O447" s="231">
        <v>2.5268000000000002</v>
      </c>
      <c r="P447" s="231">
        <v>0</v>
      </c>
    </row>
    <row r="448" spans="1:16" ht="15">
      <c r="A448" s="247">
        <v>38</v>
      </c>
      <c r="B448" s="231">
        <v>0</v>
      </c>
      <c r="C448" s="231">
        <v>0</v>
      </c>
      <c r="D448" s="231">
        <v>5.38</v>
      </c>
      <c r="E448" s="231">
        <v>1.9924999999999999</v>
      </c>
      <c r="F448" s="231">
        <v>4.9489999999999998</v>
      </c>
      <c r="G448" s="231">
        <v>2.1229</v>
      </c>
      <c r="H448" s="231">
        <v>5.1657000000000002</v>
      </c>
      <c r="I448" s="231">
        <v>1.9826999999999999</v>
      </c>
      <c r="J448" s="231">
        <v>4.3095999999999997</v>
      </c>
      <c r="K448" s="231">
        <v>2.1267</v>
      </c>
      <c r="L448" s="231">
        <v>4.2393000000000001</v>
      </c>
      <c r="M448" s="231">
        <v>2.7372000000000001</v>
      </c>
      <c r="N448" s="231">
        <v>4.7577999999999996</v>
      </c>
      <c r="O448" s="231">
        <v>2.4937999999999998</v>
      </c>
      <c r="P448" s="231">
        <v>0</v>
      </c>
    </row>
    <row r="449" spans="1:16" ht="15">
      <c r="A449" s="247">
        <v>39</v>
      </c>
      <c r="B449" s="231">
        <v>0</v>
      </c>
      <c r="C449" s="231">
        <v>0</v>
      </c>
      <c r="D449" s="231">
        <v>5.3636999999999997</v>
      </c>
      <c r="E449" s="231">
        <v>1.9879</v>
      </c>
      <c r="F449" s="231">
        <v>4.8787000000000003</v>
      </c>
      <c r="G449" s="231">
        <v>2.1131000000000002</v>
      </c>
      <c r="H449" s="231">
        <v>5.157</v>
      </c>
      <c r="I449" s="231">
        <v>1.9679</v>
      </c>
      <c r="J449" s="231">
        <v>4.2990000000000004</v>
      </c>
      <c r="K449" s="231">
        <v>2.1232000000000002</v>
      </c>
      <c r="L449" s="231">
        <v>4.2378</v>
      </c>
      <c r="M449" s="231">
        <v>2.7099000000000002</v>
      </c>
      <c r="N449" s="231">
        <v>4.6669</v>
      </c>
      <c r="O449" s="231">
        <v>2.4607999999999999</v>
      </c>
      <c r="P449" s="231">
        <v>0</v>
      </c>
    </row>
    <row r="450" spans="1:16" ht="15">
      <c r="A450" s="247">
        <v>40</v>
      </c>
      <c r="B450" s="231">
        <v>0</v>
      </c>
      <c r="C450" s="231">
        <v>0</v>
      </c>
      <c r="D450" s="231">
        <v>5.3474000000000004</v>
      </c>
      <c r="E450" s="231">
        <v>1.9833000000000001</v>
      </c>
      <c r="F450" s="231">
        <v>4.8083</v>
      </c>
      <c r="G450" s="231">
        <v>2.1032000000000002</v>
      </c>
      <c r="H450" s="231">
        <v>5.1482999999999999</v>
      </c>
      <c r="I450" s="231">
        <v>1.9531000000000001</v>
      </c>
      <c r="J450" s="231">
        <v>4.2884000000000002</v>
      </c>
      <c r="K450" s="231">
        <v>2.1196999999999999</v>
      </c>
      <c r="L450" s="231">
        <v>4.2362000000000002</v>
      </c>
      <c r="M450" s="231">
        <v>2.6825999999999999</v>
      </c>
      <c r="N450" s="231">
        <v>4.5759999999999996</v>
      </c>
      <c r="O450" s="231">
        <v>2.4279000000000002</v>
      </c>
      <c r="P450" s="231">
        <v>0</v>
      </c>
    </row>
    <row r="451" spans="1:16" ht="15">
      <c r="A451" s="247">
        <v>41</v>
      </c>
      <c r="B451" s="231">
        <v>0</v>
      </c>
      <c r="C451" s="231">
        <v>0</v>
      </c>
      <c r="D451" s="231">
        <v>5.3310000000000004</v>
      </c>
      <c r="E451" s="231">
        <v>1.9785999999999999</v>
      </c>
      <c r="F451" s="231">
        <v>4.7380000000000004</v>
      </c>
      <c r="G451" s="231">
        <v>2.0933999999999999</v>
      </c>
      <c r="H451" s="231">
        <v>5.1395</v>
      </c>
      <c r="I451" s="231">
        <v>1.9383999999999999</v>
      </c>
      <c r="J451" s="231">
        <v>4.2778</v>
      </c>
      <c r="K451" s="231">
        <v>2.1160999999999999</v>
      </c>
      <c r="L451" s="231">
        <v>4.2347000000000001</v>
      </c>
      <c r="M451" s="231">
        <v>2.6553</v>
      </c>
      <c r="N451" s="231">
        <v>4.4851999999999999</v>
      </c>
      <c r="O451" s="231">
        <v>2.3948999999999998</v>
      </c>
      <c r="P451" s="231">
        <v>0</v>
      </c>
    </row>
    <row r="452" spans="1:16" ht="15">
      <c r="A452" s="247">
        <v>42</v>
      </c>
      <c r="B452" s="231">
        <v>0</v>
      </c>
      <c r="C452" s="231">
        <v>0</v>
      </c>
      <c r="D452" s="231">
        <v>5.3147000000000002</v>
      </c>
      <c r="E452" s="231">
        <v>1.974</v>
      </c>
      <c r="F452" s="231">
        <v>4.6676000000000002</v>
      </c>
      <c r="G452" s="231">
        <v>2.0836000000000001</v>
      </c>
      <c r="H452" s="231">
        <v>5.1307999999999998</v>
      </c>
      <c r="I452" s="231">
        <v>1.9236</v>
      </c>
      <c r="J452" s="231">
        <v>4.2671999999999999</v>
      </c>
      <c r="K452" s="231">
        <v>2.1126</v>
      </c>
      <c r="L452" s="231">
        <v>4.2332000000000001</v>
      </c>
      <c r="M452" s="231">
        <v>2.6280000000000001</v>
      </c>
      <c r="N452" s="231">
        <v>4.3943000000000003</v>
      </c>
      <c r="O452" s="231">
        <v>2.3618999999999999</v>
      </c>
      <c r="P452" s="231">
        <v>0</v>
      </c>
    </row>
    <row r="453" spans="1:16" ht="15">
      <c r="A453" s="247">
        <v>43</v>
      </c>
      <c r="B453" s="231">
        <v>0</v>
      </c>
      <c r="C453" s="231">
        <v>0</v>
      </c>
      <c r="D453" s="231">
        <v>5.3048000000000002</v>
      </c>
      <c r="E453" s="231">
        <v>1.9674</v>
      </c>
      <c r="F453" s="231">
        <v>4.6525999999999996</v>
      </c>
      <c r="G453" s="231">
        <v>2.0733999999999999</v>
      </c>
      <c r="H453" s="231">
        <v>5.0858999999999996</v>
      </c>
      <c r="I453" s="231">
        <v>1.9193</v>
      </c>
      <c r="J453" s="231">
        <v>4.2298</v>
      </c>
      <c r="K453" s="231">
        <v>2.1097999999999999</v>
      </c>
      <c r="L453" s="231">
        <v>4.1969000000000003</v>
      </c>
      <c r="M453" s="231">
        <v>2.6173999999999999</v>
      </c>
      <c r="N453" s="231">
        <v>4.3338000000000001</v>
      </c>
      <c r="O453" s="231">
        <v>2.3412999999999999</v>
      </c>
      <c r="P453" s="231">
        <v>0</v>
      </c>
    </row>
    <row r="454" spans="1:16" ht="15">
      <c r="A454" s="247">
        <v>44</v>
      </c>
      <c r="B454" s="231">
        <v>0</v>
      </c>
      <c r="C454" s="231">
        <v>0</v>
      </c>
      <c r="D454" s="231">
        <v>5.2948000000000004</v>
      </c>
      <c r="E454" s="231">
        <v>1.9607000000000001</v>
      </c>
      <c r="F454" s="231">
        <v>4.6376999999999997</v>
      </c>
      <c r="G454" s="231">
        <v>2.0632000000000001</v>
      </c>
      <c r="H454" s="231">
        <v>5.0410000000000004</v>
      </c>
      <c r="I454" s="231">
        <v>1.9151</v>
      </c>
      <c r="J454" s="231">
        <v>4.1924999999999999</v>
      </c>
      <c r="K454" s="231">
        <v>2.1069</v>
      </c>
      <c r="L454" s="231">
        <v>4.1605999999999996</v>
      </c>
      <c r="M454" s="231">
        <v>2.6067999999999998</v>
      </c>
      <c r="N454" s="231">
        <v>4.2733999999999996</v>
      </c>
      <c r="O454" s="231">
        <v>2.3206000000000002</v>
      </c>
      <c r="P454" s="231">
        <v>0</v>
      </c>
    </row>
    <row r="455" spans="1:16" ht="15">
      <c r="A455" s="247">
        <v>45</v>
      </c>
      <c r="B455" s="231">
        <v>0</v>
      </c>
      <c r="C455" s="231">
        <v>0</v>
      </c>
      <c r="D455" s="231">
        <v>5.2847999999999997</v>
      </c>
      <c r="E455" s="231">
        <v>1.9540999999999999</v>
      </c>
      <c r="F455" s="231">
        <v>4.6227</v>
      </c>
      <c r="G455" s="231">
        <v>2.0529000000000002</v>
      </c>
      <c r="H455" s="231">
        <v>4.9961000000000002</v>
      </c>
      <c r="I455" s="231">
        <v>1.9108000000000001</v>
      </c>
      <c r="J455" s="231">
        <v>4.1551</v>
      </c>
      <c r="K455" s="231">
        <v>2.1040000000000001</v>
      </c>
      <c r="L455" s="231">
        <v>4.1242999999999999</v>
      </c>
      <c r="M455" s="231">
        <v>2.5962000000000001</v>
      </c>
      <c r="N455" s="231">
        <v>4.2129000000000003</v>
      </c>
      <c r="O455" s="231">
        <v>2.2999999999999998</v>
      </c>
      <c r="P455" s="231">
        <v>0</v>
      </c>
    </row>
    <row r="456" spans="1:16" ht="15">
      <c r="A456" s="247">
        <v>46</v>
      </c>
      <c r="B456" s="231">
        <v>0</v>
      </c>
      <c r="C456" s="231">
        <v>0</v>
      </c>
      <c r="D456" s="231">
        <v>5.2747999999999999</v>
      </c>
      <c r="E456" s="231">
        <v>1.9474</v>
      </c>
      <c r="F456" s="231">
        <v>4.6078000000000001</v>
      </c>
      <c r="G456" s="231">
        <v>2.0427</v>
      </c>
      <c r="H456" s="231">
        <v>4.9512</v>
      </c>
      <c r="I456" s="231">
        <v>1.9065000000000001</v>
      </c>
      <c r="J456" s="231">
        <v>4.1177999999999999</v>
      </c>
      <c r="K456" s="231">
        <v>2.1012</v>
      </c>
      <c r="L456" s="231">
        <v>4.0879000000000003</v>
      </c>
      <c r="M456" s="231">
        <v>2.5855999999999999</v>
      </c>
      <c r="N456" s="231">
        <v>4.1524999999999999</v>
      </c>
      <c r="O456" s="231">
        <v>2.2793000000000001</v>
      </c>
      <c r="P456" s="231">
        <v>0</v>
      </c>
    </row>
    <row r="457" spans="1:16" ht="15">
      <c r="A457" s="247">
        <v>47</v>
      </c>
      <c r="B457" s="231">
        <v>0</v>
      </c>
      <c r="C457" s="231">
        <v>0</v>
      </c>
      <c r="D457" s="231">
        <v>5.2648999999999999</v>
      </c>
      <c r="E457" s="231">
        <v>1.9408000000000001</v>
      </c>
      <c r="F457" s="231">
        <v>4.5928000000000004</v>
      </c>
      <c r="G457" s="231">
        <v>2.0324</v>
      </c>
      <c r="H457" s="231">
        <v>4.9062999999999999</v>
      </c>
      <c r="I457" s="231">
        <v>1.9021999999999999</v>
      </c>
      <c r="J457" s="231">
        <v>4.0804</v>
      </c>
      <c r="K457" s="231">
        <v>2.0983000000000001</v>
      </c>
      <c r="L457" s="231">
        <v>4.0515999999999996</v>
      </c>
      <c r="M457" s="231">
        <v>2.5749</v>
      </c>
      <c r="N457" s="231">
        <v>4.0919999999999996</v>
      </c>
      <c r="O457" s="231">
        <v>2.2585999999999999</v>
      </c>
      <c r="P457" s="231">
        <v>0</v>
      </c>
    </row>
    <row r="458" spans="1:16" ht="15">
      <c r="A458" s="247">
        <v>48</v>
      </c>
      <c r="B458" s="231">
        <v>0</v>
      </c>
      <c r="C458" s="231">
        <v>0</v>
      </c>
      <c r="D458" s="231">
        <v>5.2549000000000001</v>
      </c>
      <c r="E458" s="231">
        <v>1.9340999999999999</v>
      </c>
      <c r="F458" s="231">
        <v>4.5777999999999999</v>
      </c>
      <c r="G458" s="231">
        <v>2.0222000000000002</v>
      </c>
      <c r="H458" s="231">
        <v>4.8613999999999997</v>
      </c>
      <c r="I458" s="231">
        <v>1.8978999999999999</v>
      </c>
      <c r="J458" s="231">
        <v>4.0430999999999999</v>
      </c>
      <c r="K458" s="231">
        <v>2.0954999999999999</v>
      </c>
      <c r="L458" s="231">
        <v>4.0152999999999999</v>
      </c>
      <c r="M458" s="231">
        <v>2.5642999999999998</v>
      </c>
      <c r="N458" s="231">
        <v>4.0315000000000003</v>
      </c>
      <c r="O458" s="231">
        <v>2.238</v>
      </c>
      <c r="P458" s="231">
        <v>0</v>
      </c>
    </row>
    <row r="459" spans="1:16" ht="15">
      <c r="A459" s="247">
        <v>49</v>
      </c>
      <c r="B459" s="231">
        <v>0</v>
      </c>
      <c r="C459" s="231">
        <v>0</v>
      </c>
      <c r="D459" s="231">
        <v>5.2449000000000003</v>
      </c>
      <c r="E459" s="231">
        <v>1.9275</v>
      </c>
      <c r="F459" s="231">
        <v>4.5629</v>
      </c>
      <c r="G459" s="231">
        <v>2.012</v>
      </c>
      <c r="H459" s="231">
        <v>4.8164999999999996</v>
      </c>
      <c r="I459" s="231">
        <v>1.8936999999999999</v>
      </c>
      <c r="J459" s="231">
        <v>4.0057</v>
      </c>
      <c r="K459" s="231">
        <v>2.0926</v>
      </c>
      <c r="L459" s="231">
        <v>3.9790000000000001</v>
      </c>
      <c r="M459" s="231">
        <v>2.5537000000000001</v>
      </c>
      <c r="N459" s="231">
        <v>3.9710999999999999</v>
      </c>
      <c r="O459" s="231">
        <v>2.2172999999999998</v>
      </c>
      <c r="P459" s="231">
        <v>0</v>
      </c>
    </row>
    <row r="460" spans="1:16" ht="15">
      <c r="A460" s="247">
        <v>50</v>
      </c>
      <c r="B460" s="231">
        <v>0</v>
      </c>
      <c r="C460" s="231">
        <v>0</v>
      </c>
      <c r="D460" s="231">
        <v>5.2350000000000003</v>
      </c>
      <c r="E460" s="231">
        <v>1.9209000000000001</v>
      </c>
      <c r="F460" s="231">
        <v>4.5479000000000003</v>
      </c>
      <c r="G460" s="231">
        <v>2.0017</v>
      </c>
      <c r="H460" s="231">
        <v>4.7716000000000003</v>
      </c>
      <c r="I460" s="231">
        <v>1.8894</v>
      </c>
      <c r="J460" s="231">
        <v>3.9683999999999999</v>
      </c>
      <c r="K460" s="231">
        <v>2.0897999999999999</v>
      </c>
      <c r="L460" s="231">
        <v>3.9426999999999999</v>
      </c>
      <c r="M460" s="231">
        <v>2.5430999999999999</v>
      </c>
      <c r="N460" s="231">
        <v>3.9106000000000001</v>
      </c>
      <c r="O460" s="231">
        <v>2.1966000000000001</v>
      </c>
      <c r="P460" s="231">
        <v>0</v>
      </c>
    </row>
    <row r="461" spans="1:16" ht="15">
      <c r="A461" s="247">
        <v>51</v>
      </c>
      <c r="B461" s="231">
        <v>0</v>
      </c>
      <c r="C461" s="231">
        <v>0</v>
      </c>
      <c r="D461" s="231">
        <v>5.2249999999999996</v>
      </c>
      <c r="E461" s="231">
        <v>1.9141999999999999</v>
      </c>
      <c r="F461" s="231">
        <v>4.5330000000000004</v>
      </c>
      <c r="G461" s="231">
        <v>1.9915</v>
      </c>
      <c r="H461" s="231">
        <v>4.7267000000000001</v>
      </c>
      <c r="I461" s="231">
        <v>1.8851</v>
      </c>
      <c r="J461" s="231">
        <v>3.931</v>
      </c>
      <c r="K461" s="231">
        <v>2.0869</v>
      </c>
      <c r="L461" s="231">
        <v>3.9064000000000001</v>
      </c>
      <c r="M461" s="231">
        <v>2.5325000000000002</v>
      </c>
      <c r="N461" s="231">
        <v>3.8502000000000001</v>
      </c>
      <c r="O461" s="231">
        <v>2.1760000000000002</v>
      </c>
      <c r="P461" s="231">
        <v>0</v>
      </c>
    </row>
    <row r="462" spans="1:16" ht="15">
      <c r="A462" s="247">
        <v>52</v>
      </c>
      <c r="B462" s="231">
        <v>0</v>
      </c>
      <c r="C462" s="231">
        <v>0</v>
      </c>
      <c r="D462" s="231">
        <v>5.2149999999999999</v>
      </c>
      <c r="E462" s="231">
        <v>1.9076</v>
      </c>
      <c r="F462" s="231">
        <v>4.5179999999999998</v>
      </c>
      <c r="G462" s="231">
        <v>1.9813000000000001</v>
      </c>
      <c r="H462" s="231">
        <v>4.6818</v>
      </c>
      <c r="I462" s="231">
        <v>1.8808</v>
      </c>
      <c r="J462" s="231">
        <v>3.8936999999999999</v>
      </c>
      <c r="K462" s="231">
        <v>2.0840999999999998</v>
      </c>
      <c r="L462" s="231">
        <v>3.8700999999999999</v>
      </c>
      <c r="M462" s="231">
        <v>2.5217999999999998</v>
      </c>
      <c r="N462" s="231">
        <v>3.7896999999999998</v>
      </c>
      <c r="O462" s="231">
        <v>2.1553</v>
      </c>
      <c r="P462" s="231">
        <v>0</v>
      </c>
    </row>
    <row r="463" spans="1:16" ht="15">
      <c r="A463" s="247">
        <v>53</v>
      </c>
      <c r="B463" s="231">
        <v>0</v>
      </c>
      <c r="C463" s="231">
        <v>0</v>
      </c>
      <c r="D463" s="231">
        <v>5.2050999999999998</v>
      </c>
      <c r="E463" s="231">
        <v>1.9009</v>
      </c>
      <c r="F463" s="231">
        <v>4.5030000000000001</v>
      </c>
      <c r="G463" s="231">
        <v>1.9710000000000001</v>
      </c>
      <c r="H463" s="231">
        <v>4.6368999999999998</v>
      </c>
      <c r="I463" s="231">
        <v>1.8766</v>
      </c>
      <c r="J463" s="231">
        <v>3.8563000000000001</v>
      </c>
      <c r="K463" s="231">
        <v>2.0811999999999999</v>
      </c>
      <c r="L463" s="231">
        <v>3.8336999999999999</v>
      </c>
      <c r="M463" s="231">
        <v>2.5112000000000001</v>
      </c>
      <c r="N463" s="231">
        <v>3.7292000000000001</v>
      </c>
      <c r="O463" s="231">
        <v>2.1345999999999998</v>
      </c>
      <c r="P463" s="231">
        <v>0</v>
      </c>
    </row>
    <row r="464" spans="1:16" ht="15">
      <c r="A464" s="247">
        <v>54</v>
      </c>
      <c r="B464" s="231">
        <v>0</v>
      </c>
      <c r="C464" s="231">
        <v>0</v>
      </c>
      <c r="D464" s="231">
        <v>5.1951000000000001</v>
      </c>
      <c r="E464" s="231">
        <v>1.8943000000000001</v>
      </c>
      <c r="F464" s="231">
        <v>4.4881000000000002</v>
      </c>
      <c r="G464" s="231">
        <v>1.9608000000000001</v>
      </c>
      <c r="H464" s="231">
        <v>4.5919999999999996</v>
      </c>
      <c r="I464" s="231">
        <v>1.8723000000000001</v>
      </c>
      <c r="J464" s="231">
        <v>3.819</v>
      </c>
      <c r="K464" s="231">
        <v>2.0783999999999998</v>
      </c>
      <c r="L464" s="231">
        <v>3.7974000000000001</v>
      </c>
      <c r="M464" s="231">
        <v>2.5005999999999999</v>
      </c>
      <c r="N464" s="231">
        <v>3.6688000000000001</v>
      </c>
      <c r="O464" s="231">
        <v>2.1139999999999999</v>
      </c>
      <c r="P464" s="231">
        <v>0</v>
      </c>
    </row>
    <row r="465" spans="1:16" ht="15">
      <c r="A465" s="247">
        <v>55</v>
      </c>
      <c r="B465" s="231">
        <v>0</v>
      </c>
      <c r="C465" s="231">
        <v>0</v>
      </c>
      <c r="D465" s="231">
        <v>5.1295000000000002</v>
      </c>
      <c r="E465" s="231">
        <v>1.8811</v>
      </c>
      <c r="F465" s="231">
        <v>4.4158999999999997</v>
      </c>
      <c r="G465" s="231">
        <v>1.9431</v>
      </c>
      <c r="H465" s="231">
        <v>4.484</v>
      </c>
      <c r="I465" s="231">
        <v>1.8615999999999999</v>
      </c>
      <c r="J465" s="231">
        <v>3.6880999999999999</v>
      </c>
      <c r="K465" s="231">
        <v>2.0510999999999999</v>
      </c>
      <c r="L465" s="231">
        <v>3.7723</v>
      </c>
      <c r="M465" s="231">
        <v>2.484</v>
      </c>
      <c r="N465" s="231">
        <v>3.613</v>
      </c>
      <c r="O465" s="231">
        <v>2.0987</v>
      </c>
      <c r="P465" s="231">
        <v>0</v>
      </c>
    </row>
    <row r="466" spans="1:16" ht="15">
      <c r="A466" s="247">
        <v>56</v>
      </c>
      <c r="B466" s="231">
        <v>0</v>
      </c>
      <c r="C466" s="231">
        <v>0</v>
      </c>
      <c r="D466" s="231">
        <v>5.0639000000000003</v>
      </c>
      <c r="E466" s="231">
        <v>1.8678999999999999</v>
      </c>
      <c r="F466" s="231">
        <v>4.3437000000000001</v>
      </c>
      <c r="G466" s="231">
        <v>1.9254</v>
      </c>
      <c r="H466" s="231">
        <v>4.3758999999999997</v>
      </c>
      <c r="I466" s="231">
        <v>1.851</v>
      </c>
      <c r="J466" s="231">
        <v>3.5571000000000002</v>
      </c>
      <c r="K466" s="231">
        <v>2.0238</v>
      </c>
      <c r="L466" s="231">
        <v>3.7471999999999999</v>
      </c>
      <c r="M466" s="231">
        <v>2.4674999999999998</v>
      </c>
      <c r="N466" s="231">
        <v>3.5573000000000001</v>
      </c>
      <c r="O466" s="231">
        <v>2.0834999999999999</v>
      </c>
      <c r="P466" s="231">
        <v>0</v>
      </c>
    </row>
    <row r="467" spans="1:16" ht="15">
      <c r="A467" s="247">
        <v>57</v>
      </c>
      <c r="B467" s="231">
        <v>0</v>
      </c>
      <c r="C467" s="231">
        <v>0</v>
      </c>
      <c r="D467" s="231">
        <v>4.9983000000000004</v>
      </c>
      <c r="E467" s="231">
        <v>1.8547</v>
      </c>
      <c r="F467" s="231">
        <v>4.2714999999999996</v>
      </c>
      <c r="G467" s="231">
        <v>1.9077999999999999</v>
      </c>
      <c r="H467" s="231">
        <v>4.2679</v>
      </c>
      <c r="I467" s="231">
        <v>1.8403</v>
      </c>
      <c r="J467" s="231">
        <v>3.4262000000000001</v>
      </c>
      <c r="K467" s="231">
        <v>1.9964999999999999</v>
      </c>
      <c r="L467" s="231">
        <v>3.7221000000000002</v>
      </c>
      <c r="M467" s="231">
        <v>2.4508999999999999</v>
      </c>
      <c r="N467" s="231">
        <v>3.5015999999999998</v>
      </c>
      <c r="O467" s="231">
        <v>2.0682</v>
      </c>
      <c r="P467" s="231">
        <v>0</v>
      </c>
    </row>
    <row r="468" spans="1:16" ht="15">
      <c r="A468" s="247">
        <v>58</v>
      </c>
      <c r="B468" s="231">
        <v>0</v>
      </c>
      <c r="C468" s="231">
        <v>0</v>
      </c>
      <c r="D468" s="231">
        <v>4.9326999999999996</v>
      </c>
      <c r="E468" s="231">
        <v>1.8414999999999999</v>
      </c>
      <c r="F468" s="231">
        <v>4.1993</v>
      </c>
      <c r="G468" s="231">
        <v>1.8900999999999999</v>
      </c>
      <c r="H468" s="231">
        <v>4.1597999999999997</v>
      </c>
      <c r="I468" s="231">
        <v>1.8297000000000001</v>
      </c>
      <c r="J468" s="231">
        <v>3.2951999999999999</v>
      </c>
      <c r="K468" s="231">
        <v>1.9692000000000001</v>
      </c>
      <c r="L468" s="231">
        <v>3.6968999999999999</v>
      </c>
      <c r="M468" s="231">
        <v>2.4344000000000001</v>
      </c>
      <c r="N468" s="231">
        <v>3.4458000000000002</v>
      </c>
      <c r="O468" s="231">
        <v>2.0529999999999999</v>
      </c>
      <c r="P468" s="231">
        <v>0</v>
      </c>
    </row>
    <row r="469" spans="1:16" ht="15">
      <c r="A469" s="247">
        <v>59</v>
      </c>
      <c r="B469" s="231">
        <v>0</v>
      </c>
      <c r="C469" s="231">
        <v>0</v>
      </c>
      <c r="D469" s="231">
        <v>4.8670999999999998</v>
      </c>
      <c r="E469" s="231">
        <v>1.8283</v>
      </c>
      <c r="F469" s="231">
        <v>4.1271000000000004</v>
      </c>
      <c r="G469" s="231">
        <v>1.8724000000000001</v>
      </c>
      <c r="H469" s="231">
        <v>4.0518000000000001</v>
      </c>
      <c r="I469" s="231">
        <v>1.819</v>
      </c>
      <c r="J469" s="231">
        <v>3.1642999999999999</v>
      </c>
      <c r="K469" s="231">
        <v>1.9419</v>
      </c>
      <c r="L469" s="231">
        <v>3.6718000000000002</v>
      </c>
      <c r="M469" s="231">
        <v>2.4178999999999999</v>
      </c>
      <c r="N469" s="231">
        <v>3.3900999999999999</v>
      </c>
      <c r="O469" s="231">
        <v>2.0377000000000001</v>
      </c>
      <c r="P469" s="231">
        <v>0</v>
      </c>
    </row>
    <row r="470" spans="1:16" ht="15">
      <c r="A470" s="247">
        <v>60</v>
      </c>
      <c r="B470" s="231">
        <v>0</v>
      </c>
      <c r="C470" s="231">
        <v>0</v>
      </c>
      <c r="D470" s="231">
        <v>4.8014999999999999</v>
      </c>
      <c r="E470" s="231">
        <v>1.8150999999999999</v>
      </c>
      <c r="F470" s="231">
        <v>4.0548999999999999</v>
      </c>
      <c r="G470" s="231">
        <v>1.8547</v>
      </c>
      <c r="H470" s="231">
        <v>3.9437000000000002</v>
      </c>
      <c r="I470" s="231">
        <v>1.8084</v>
      </c>
      <c r="J470" s="231">
        <v>3.0333999999999999</v>
      </c>
      <c r="K470" s="231">
        <v>1.9146000000000001</v>
      </c>
      <c r="L470" s="231">
        <v>3.6467000000000001</v>
      </c>
      <c r="M470" s="231">
        <v>2.4013</v>
      </c>
      <c r="N470" s="231">
        <v>3.3342999999999998</v>
      </c>
      <c r="O470" s="231">
        <v>2.0225</v>
      </c>
      <c r="P470" s="231">
        <v>0</v>
      </c>
    </row>
    <row r="471" spans="1:16">
      <c r="A471" s="264"/>
    </row>
    <row r="472" spans="1:16">
      <c r="A472" s="73" t="e">
        <v>#N/A</v>
      </c>
    </row>
    <row r="473" spans="1:16" s="263"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20.9436</v>
      </c>
      <c r="E477" s="231">
        <v>8.4329999999999998</v>
      </c>
      <c r="F477" s="231">
        <v>25.064900000000002</v>
      </c>
      <c r="G477" s="231">
        <v>8.8999000000000006</v>
      </c>
      <c r="H477" s="231">
        <v>31.339700000000001</v>
      </c>
      <c r="I477" s="231">
        <v>9.1708999999999996</v>
      </c>
      <c r="J477" s="231">
        <v>22.538799999999998</v>
      </c>
      <c r="K477" s="231">
        <v>10.189500000000001</v>
      </c>
      <c r="L477" s="231">
        <v>33.299999999999997</v>
      </c>
      <c r="M477" s="231">
        <v>11.880800000000001</v>
      </c>
      <c r="N477" s="231">
        <v>0</v>
      </c>
      <c r="O477" s="231">
        <v>0</v>
      </c>
      <c r="P477" s="231">
        <v>0</v>
      </c>
    </row>
    <row r="478" spans="1:16" ht="15">
      <c r="A478" s="247">
        <v>1</v>
      </c>
      <c r="B478" s="231">
        <v>0</v>
      </c>
      <c r="C478" s="231">
        <v>0</v>
      </c>
      <c r="D478" s="231">
        <v>18.616599999999998</v>
      </c>
      <c r="E478" s="231">
        <v>7.4960000000000004</v>
      </c>
      <c r="F478" s="231">
        <v>22.279900000000001</v>
      </c>
      <c r="G478" s="231">
        <v>7.9109999999999996</v>
      </c>
      <c r="H478" s="231">
        <v>27.857500000000002</v>
      </c>
      <c r="I478" s="231">
        <v>8.1518999999999995</v>
      </c>
      <c r="J478" s="231">
        <v>20.034500000000001</v>
      </c>
      <c r="K478" s="231">
        <v>9.0573999999999995</v>
      </c>
      <c r="L478" s="231">
        <v>29.6</v>
      </c>
      <c r="M478" s="231">
        <v>10.560700000000001</v>
      </c>
      <c r="N478" s="231">
        <v>0</v>
      </c>
      <c r="O478" s="231">
        <v>0</v>
      </c>
      <c r="P478" s="231">
        <v>0</v>
      </c>
    </row>
    <row r="479" spans="1:16" ht="15">
      <c r="A479" s="247">
        <v>2</v>
      </c>
      <c r="B479" s="231">
        <v>0</v>
      </c>
      <c r="C479" s="231">
        <v>0</v>
      </c>
      <c r="D479" s="231">
        <v>16.2895</v>
      </c>
      <c r="E479" s="231">
        <v>6.5590000000000002</v>
      </c>
      <c r="F479" s="231">
        <v>19.494900000000001</v>
      </c>
      <c r="G479" s="231">
        <v>6.9221000000000004</v>
      </c>
      <c r="H479" s="231">
        <v>24.375299999999999</v>
      </c>
      <c r="I479" s="231">
        <v>7.1329000000000002</v>
      </c>
      <c r="J479" s="231">
        <v>17.530200000000001</v>
      </c>
      <c r="K479" s="231">
        <v>7.9252000000000002</v>
      </c>
      <c r="L479" s="231">
        <v>25.9</v>
      </c>
      <c r="M479" s="231">
        <v>9.2406000000000006</v>
      </c>
      <c r="N479" s="231">
        <v>0</v>
      </c>
      <c r="O479" s="231">
        <v>0</v>
      </c>
      <c r="P479" s="231">
        <v>0</v>
      </c>
    </row>
    <row r="480" spans="1:16" ht="15">
      <c r="A480" s="247">
        <v>3</v>
      </c>
      <c r="B480" s="231">
        <v>0</v>
      </c>
      <c r="C480" s="231">
        <v>0</v>
      </c>
      <c r="D480" s="231">
        <v>13.962400000000001</v>
      </c>
      <c r="E480" s="231">
        <v>5.6219999999999999</v>
      </c>
      <c r="F480" s="231">
        <v>16.709900000000001</v>
      </c>
      <c r="G480" s="231">
        <v>5.9332000000000003</v>
      </c>
      <c r="H480" s="231">
        <v>20.8931</v>
      </c>
      <c r="I480" s="231">
        <v>6.1139000000000001</v>
      </c>
      <c r="J480" s="231">
        <v>15.0258</v>
      </c>
      <c r="K480" s="231">
        <v>6.7930000000000001</v>
      </c>
      <c r="L480" s="231">
        <v>22.2</v>
      </c>
      <c r="M480" s="231">
        <v>7.9204999999999997</v>
      </c>
      <c r="N480" s="231">
        <v>0</v>
      </c>
      <c r="O480" s="231">
        <v>0</v>
      </c>
      <c r="P480" s="231">
        <v>0</v>
      </c>
    </row>
    <row r="481" spans="1:16" ht="15">
      <c r="A481" s="247">
        <v>4</v>
      </c>
      <c r="B481" s="231">
        <v>0</v>
      </c>
      <c r="C481" s="231">
        <v>0</v>
      </c>
      <c r="D481" s="231">
        <v>11.635400000000001</v>
      </c>
      <c r="E481" s="231">
        <v>4.6849999999999996</v>
      </c>
      <c r="F481" s="231">
        <v>13.924899999999999</v>
      </c>
      <c r="G481" s="231">
        <v>4.9443999999999999</v>
      </c>
      <c r="H481" s="231">
        <v>17.410900000000002</v>
      </c>
      <c r="I481" s="231">
        <v>5.0949999999999998</v>
      </c>
      <c r="J481" s="231">
        <v>12.5215</v>
      </c>
      <c r="K481" s="231">
        <v>5.6608999999999998</v>
      </c>
      <c r="L481" s="231">
        <v>18.5</v>
      </c>
      <c r="M481" s="231">
        <v>6.6003999999999996</v>
      </c>
      <c r="N481" s="231">
        <v>0</v>
      </c>
      <c r="O481" s="231">
        <v>0</v>
      </c>
      <c r="P481" s="231">
        <v>0</v>
      </c>
    </row>
    <row r="482" spans="1:16" ht="15">
      <c r="A482" s="247">
        <v>5</v>
      </c>
      <c r="B482" s="231">
        <v>0</v>
      </c>
      <c r="C482" s="231">
        <v>0</v>
      </c>
      <c r="D482" s="231">
        <v>9.3082999999999991</v>
      </c>
      <c r="E482" s="231">
        <v>3.7480000000000002</v>
      </c>
      <c r="F482" s="231">
        <v>11.139900000000001</v>
      </c>
      <c r="G482" s="231">
        <v>3.9554999999999998</v>
      </c>
      <c r="H482" s="231">
        <v>13.928800000000001</v>
      </c>
      <c r="I482" s="231">
        <v>4.0759999999999996</v>
      </c>
      <c r="J482" s="231">
        <v>10.017200000000001</v>
      </c>
      <c r="K482" s="231">
        <v>4.5286999999999997</v>
      </c>
      <c r="L482" s="231">
        <v>14.8</v>
      </c>
      <c r="M482" s="231">
        <v>5.2803000000000004</v>
      </c>
      <c r="N482" s="231">
        <v>0</v>
      </c>
      <c r="O482" s="231">
        <v>0</v>
      </c>
      <c r="P482" s="231">
        <v>0</v>
      </c>
    </row>
    <row r="483" spans="1:16" ht="15">
      <c r="A483" s="247">
        <v>6</v>
      </c>
      <c r="B483" s="231">
        <v>0</v>
      </c>
      <c r="C483" s="231">
        <v>0</v>
      </c>
      <c r="D483" s="231">
        <v>6.9812000000000003</v>
      </c>
      <c r="E483" s="231">
        <v>2.8109999999999999</v>
      </c>
      <c r="F483" s="231">
        <v>8.3550000000000004</v>
      </c>
      <c r="G483" s="231">
        <v>2.9666000000000001</v>
      </c>
      <c r="H483" s="231">
        <v>10.4466</v>
      </c>
      <c r="I483" s="231">
        <v>3.0569999999999999</v>
      </c>
      <c r="J483" s="231">
        <v>7.5129000000000001</v>
      </c>
      <c r="K483" s="231">
        <v>3.3965000000000001</v>
      </c>
      <c r="L483" s="231">
        <v>11.1</v>
      </c>
      <c r="M483" s="231">
        <v>3.9603000000000002</v>
      </c>
      <c r="N483" s="231">
        <v>0</v>
      </c>
      <c r="O483" s="231">
        <v>0</v>
      </c>
      <c r="P483" s="231">
        <v>0</v>
      </c>
    </row>
    <row r="484" spans="1:16" ht="15">
      <c r="A484" s="247">
        <v>7</v>
      </c>
      <c r="B484" s="231">
        <v>0</v>
      </c>
      <c r="C484" s="231">
        <v>0</v>
      </c>
      <c r="D484" s="231">
        <v>6.9366000000000003</v>
      </c>
      <c r="E484" s="231">
        <v>2.7441</v>
      </c>
      <c r="F484" s="231">
        <v>8.0631000000000004</v>
      </c>
      <c r="G484" s="231">
        <v>2.8959999999999999</v>
      </c>
      <c r="H484" s="231">
        <v>9.9804999999999993</v>
      </c>
      <c r="I484" s="231">
        <v>2.9842</v>
      </c>
      <c r="J484" s="231">
        <v>7.4638999999999998</v>
      </c>
      <c r="K484" s="231">
        <v>3.3155999999999999</v>
      </c>
      <c r="L484" s="231">
        <v>10.5678</v>
      </c>
      <c r="M484" s="231">
        <v>3.8660000000000001</v>
      </c>
      <c r="N484" s="231">
        <v>0</v>
      </c>
      <c r="O484" s="231">
        <v>0</v>
      </c>
      <c r="P484" s="231">
        <v>0</v>
      </c>
    </row>
    <row r="485" spans="1:16" ht="15">
      <c r="A485" s="247">
        <v>8</v>
      </c>
      <c r="B485" s="231">
        <v>0</v>
      </c>
      <c r="C485" s="231">
        <v>0</v>
      </c>
      <c r="D485" s="231">
        <v>6.8921000000000001</v>
      </c>
      <c r="E485" s="231">
        <v>2.6772</v>
      </c>
      <c r="F485" s="231">
        <v>7.7712000000000003</v>
      </c>
      <c r="G485" s="231">
        <v>2.8254000000000001</v>
      </c>
      <c r="H485" s="231">
        <v>9.5144000000000002</v>
      </c>
      <c r="I485" s="231">
        <v>2.9114</v>
      </c>
      <c r="J485" s="231">
        <v>7.4149000000000003</v>
      </c>
      <c r="K485" s="231">
        <v>3.2347999999999999</v>
      </c>
      <c r="L485" s="231">
        <v>10.0357</v>
      </c>
      <c r="M485" s="231">
        <v>3.7717000000000001</v>
      </c>
      <c r="N485" s="231">
        <v>0</v>
      </c>
      <c r="O485" s="231">
        <v>0</v>
      </c>
      <c r="P485" s="231">
        <v>0</v>
      </c>
    </row>
    <row r="486" spans="1:16" ht="15">
      <c r="A486" s="247">
        <v>9</v>
      </c>
      <c r="B486" s="231">
        <v>0</v>
      </c>
      <c r="C486" s="231">
        <v>0</v>
      </c>
      <c r="D486" s="231">
        <v>6.8475000000000001</v>
      </c>
      <c r="E486" s="231">
        <v>2.6101999999999999</v>
      </c>
      <c r="F486" s="231">
        <v>7.4794</v>
      </c>
      <c r="G486" s="231">
        <v>2.7547000000000001</v>
      </c>
      <c r="H486" s="231">
        <v>9.0484000000000009</v>
      </c>
      <c r="I486" s="231">
        <v>2.8386</v>
      </c>
      <c r="J486" s="231">
        <v>7.3658999999999999</v>
      </c>
      <c r="K486" s="231">
        <v>3.1539000000000001</v>
      </c>
      <c r="L486" s="231">
        <v>9.5036000000000005</v>
      </c>
      <c r="M486" s="231">
        <v>3.6774</v>
      </c>
      <c r="N486" s="231">
        <v>0</v>
      </c>
      <c r="O486" s="231">
        <v>0</v>
      </c>
      <c r="P486" s="231">
        <v>0</v>
      </c>
    </row>
    <row r="487" spans="1:16" ht="15">
      <c r="A487" s="247">
        <v>10</v>
      </c>
      <c r="B487" s="231">
        <v>0</v>
      </c>
      <c r="C487" s="231">
        <v>0</v>
      </c>
      <c r="D487" s="231">
        <v>6.8029000000000002</v>
      </c>
      <c r="E487" s="231">
        <v>2.5432999999999999</v>
      </c>
      <c r="F487" s="231">
        <v>7.1875</v>
      </c>
      <c r="G487" s="231">
        <v>2.6840999999999999</v>
      </c>
      <c r="H487" s="231">
        <v>8.5823</v>
      </c>
      <c r="I487" s="231">
        <v>2.7658</v>
      </c>
      <c r="J487" s="231">
        <v>7.3169000000000004</v>
      </c>
      <c r="K487" s="231">
        <v>3.073</v>
      </c>
      <c r="L487" s="231">
        <v>8.9713999999999992</v>
      </c>
      <c r="M487" s="231">
        <v>3.5831</v>
      </c>
      <c r="N487" s="231">
        <v>0</v>
      </c>
      <c r="O487" s="231">
        <v>0</v>
      </c>
      <c r="P487" s="231">
        <v>0</v>
      </c>
    </row>
    <row r="488" spans="1:16" ht="15">
      <c r="A488" s="247">
        <v>11</v>
      </c>
      <c r="B488" s="231">
        <v>0</v>
      </c>
      <c r="C488" s="231">
        <v>0</v>
      </c>
      <c r="D488" s="231">
        <v>6.7584</v>
      </c>
      <c r="E488" s="231">
        <v>2.4763999999999999</v>
      </c>
      <c r="F488" s="231">
        <v>6.8956</v>
      </c>
      <c r="G488" s="231">
        <v>2.6135000000000002</v>
      </c>
      <c r="H488" s="231">
        <v>8.1161999999999992</v>
      </c>
      <c r="I488" s="231">
        <v>2.6930000000000001</v>
      </c>
      <c r="J488" s="231">
        <v>7.2679</v>
      </c>
      <c r="K488" s="231">
        <v>2.9922</v>
      </c>
      <c r="L488" s="231">
        <v>8.4392999999999994</v>
      </c>
      <c r="M488" s="231">
        <v>3.4887999999999999</v>
      </c>
      <c r="N488" s="231">
        <v>0</v>
      </c>
      <c r="O488" s="231">
        <v>0</v>
      </c>
      <c r="P488" s="231">
        <v>0</v>
      </c>
    </row>
    <row r="489" spans="1:16" ht="15">
      <c r="A489" s="247">
        <v>12</v>
      </c>
      <c r="B489" s="231">
        <v>0</v>
      </c>
      <c r="C489" s="231">
        <v>0</v>
      </c>
      <c r="D489" s="231">
        <v>6.7138</v>
      </c>
      <c r="E489" s="231">
        <v>2.4094000000000002</v>
      </c>
      <c r="F489" s="231">
        <v>6.6037999999999997</v>
      </c>
      <c r="G489" s="231">
        <v>2.5428000000000002</v>
      </c>
      <c r="H489" s="231">
        <v>7.6501999999999999</v>
      </c>
      <c r="I489" s="231">
        <v>2.6202999999999999</v>
      </c>
      <c r="J489" s="231">
        <v>7.2188999999999997</v>
      </c>
      <c r="K489" s="231">
        <v>2.9113000000000002</v>
      </c>
      <c r="L489" s="231">
        <v>7.9070999999999998</v>
      </c>
      <c r="M489" s="231">
        <v>3.3944999999999999</v>
      </c>
      <c r="N489" s="231">
        <v>0</v>
      </c>
      <c r="O489" s="231">
        <v>0</v>
      </c>
      <c r="P489" s="231">
        <v>0</v>
      </c>
    </row>
    <row r="490" spans="1:16" ht="15">
      <c r="A490" s="247">
        <v>13</v>
      </c>
      <c r="B490" s="231">
        <v>0</v>
      </c>
      <c r="C490" s="231">
        <v>0</v>
      </c>
      <c r="D490" s="231">
        <v>6.6692</v>
      </c>
      <c r="E490" s="231">
        <v>2.3424999999999998</v>
      </c>
      <c r="F490" s="231">
        <v>6.3118999999999996</v>
      </c>
      <c r="G490" s="231">
        <v>2.4722</v>
      </c>
      <c r="H490" s="231">
        <v>7.1840999999999999</v>
      </c>
      <c r="I490" s="231">
        <v>2.5474999999999999</v>
      </c>
      <c r="J490" s="231">
        <v>7.1699000000000002</v>
      </c>
      <c r="K490" s="231">
        <v>2.8304</v>
      </c>
      <c r="L490" s="231">
        <v>7.375</v>
      </c>
      <c r="M490" s="231">
        <v>3.3001999999999998</v>
      </c>
      <c r="N490" s="231">
        <v>0</v>
      </c>
      <c r="O490" s="231">
        <v>0</v>
      </c>
      <c r="P490" s="231">
        <v>0</v>
      </c>
    </row>
    <row r="491" spans="1:16" ht="15">
      <c r="A491" s="247">
        <v>14</v>
      </c>
      <c r="B491" s="231">
        <v>0</v>
      </c>
      <c r="C491" s="231">
        <v>0</v>
      </c>
      <c r="D491" s="231">
        <v>6.6246</v>
      </c>
      <c r="E491" s="231">
        <v>2.2755999999999998</v>
      </c>
      <c r="F491" s="231">
        <v>6.0201000000000002</v>
      </c>
      <c r="G491" s="231">
        <v>2.4016000000000002</v>
      </c>
      <c r="H491" s="231">
        <v>6.718</v>
      </c>
      <c r="I491" s="231">
        <v>2.4746999999999999</v>
      </c>
      <c r="J491" s="231">
        <v>7.1208999999999998</v>
      </c>
      <c r="K491" s="231">
        <v>2.7496</v>
      </c>
      <c r="L491" s="231">
        <v>6.8428000000000004</v>
      </c>
      <c r="M491" s="231">
        <v>3.2059000000000002</v>
      </c>
      <c r="N491" s="231">
        <v>0</v>
      </c>
      <c r="O491" s="231">
        <v>0</v>
      </c>
      <c r="P491" s="231">
        <v>0</v>
      </c>
    </row>
    <row r="492" spans="1:16" ht="15">
      <c r="A492" s="247">
        <v>15</v>
      </c>
      <c r="B492" s="231">
        <v>0</v>
      </c>
      <c r="C492" s="231">
        <v>0</v>
      </c>
      <c r="D492" s="231">
        <v>6.5800999999999998</v>
      </c>
      <c r="E492" s="231">
        <v>2.2086000000000001</v>
      </c>
      <c r="F492" s="231">
        <v>5.7282000000000002</v>
      </c>
      <c r="G492" s="231">
        <v>2.3309000000000002</v>
      </c>
      <c r="H492" s="231">
        <v>6.2519999999999998</v>
      </c>
      <c r="I492" s="231">
        <v>2.4018999999999999</v>
      </c>
      <c r="J492" s="231">
        <v>7.0719000000000003</v>
      </c>
      <c r="K492" s="231">
        <v>2.6686999999999999</v>
      </c>
      <c r="L492" s="231">
        <v>6.3106999999999998</v>
      </c>
      <c r="M492" s="231">
        <v>3.1116000000000001</v>
      </c>
      <c r="N492" s="231">
        <v>0</v>
      </c>
      <c r="O492" s="231">
        <v>0</v>
      </c>
      <c r="P492" s="231">
        <v>0</v>
      </c>
    </row>
    <row r="493" spans="1:16" ht="15">
      <c r="A493" s="247">
        <v>16</v>
      </c>
      <c r="B493" s="231">
        <v>0</v>
      </c>
      <c r="C493" s="231">
        <v>0</v>
      </c>
      <c r="D493" s="231">
        <v>6.5354999999999999</v>
      </c>
      <c r="E493" s="231">
        <v>2.1417000000000002</v>
      </c>
      <c r="F493" s="231">
        <v>5.4363000000000001</v>
      </c>
      <c r="G493" s="231">
        <v>2.2603</v>
      </c>
      <c r="H493" s="231">
        <v>5.7858999999999998</v>
      </c>
      <c r="I493" s="231">
        <v>2.3290999999999999</v>
      </c>
      <c r="J493" s="231">
        <v>7.0228999999999999</v>
      </c>
      <c r="K493" s="231">
        <v>2.5878000000000001</v>
      </c>
      <c r="L493" s="231">
        <v>5.7786</v>
      </c>
      <c r="M493" s="231">
        <v>3.0173000000000001</v>
      </c>
      <c r="N493" s="231">
        <v>0</v>
      </c>
      <c r="O493" s="231">
        <v>0</v>
      </c>
      <c r="P493" s="231">
        <v>0</v>
      </c>
    </row>
    <row r="494" spans="1:16" ht="15">
      <c r="A494" s="247">
        <v>17</v>
      </c>
      <c r="B494" s="231">
        <v>0</v>
      </c>
      <c r="C494" s="231">
        <v>0</v>
      </c>
      <c r="D494" s="231">
        <v>6.4908999999999999</v>
      </c>
      <c r="E494" s="231">
        <v>2.0748000000000002</v>
      </c>
      <c r="F494" s="231">
        <v>5.1444999999999999</v>
      </c>
      <c r="G494" s="231">
        <v>2.1897000000000002</v>
      </c>
      <c r="H494" s="231">
        <v>5.3197999999999999</v>
      </c>
      <c r="I494" s="231">
        <v>2.2563</v>
      </c>
      <c r="J494" s="231">
        <v>6.9739000000000004</v>
      </c>
      <c r="K494" s="231">
        <v>2.5070000000000001</v>
      </c>
      <c r="L494" s="231">
        <v>5.2464000000000004</v>
      </c>
      <c r="M494" s="231">
        <v>2.923</v>
      </c>
      <c r="N494" s="231">
        <v>0</v>
      </c>
      <c r="O494" s="231">
        <v>0</v>
      </c>
      <c r="P494" s="231">
        <v>0</v>
      </c>
    </row>
    <row r="495" spans="1:16" ht="15">
      <c r="A495" s="247">
        <v>18</v>
      </c>
      <c r="B495" s="231">
        <v>0</v>
      </c>
      <c r="C495" s="231">
        <v>0</v>
      </c>
      <c r="D495" s="231">
        <v>6.4463999999999997</v>
      </c>
      <c r="E495" s="231">
        <v>2.0078999999999998</v>
      </c>
      <c r="F495" s="231">
        <v>4.8525999999999998</v>
      </c>
      <c r="G495" s="231">
        <v>2.1190000000000002</v>
      </c>
      <c r="H495" s="231">
        <v>4.8537999999999997</v>
      </c>
      <c r="I495" s="231">
        <v>2.1836000000000002</v>
      </c>
      <c r="J495" s="231">
        <v>6.9249000000000001</v>
      </c>
      <c r="K495" s="231">
        <v>2.4260999999999999</v>
      </c>
      <c r="L495" s="231">
        <v>4.7142999999999997</v>
      </c>
      <c r="M495" s="231">
        <v>2.8288000000000002</v>
      </c>
      <c r="N495" s="231">
        <v>7.1417000000000002</v>
      </c>
      <c r="O495" s="231">
        <v>3.8572000000000002</v>
      </c>
      <c r="P495" s="231">
        <v>0</v>
      </c>
    </row>
    <row r="496" spans="1:16" ht="15">
      <c r="A496" s="247">
        <v>19</v>
      </c>
      <c r="B496" s="231">
        <v>0</v>
      </c>
      <c r="C496" s="231">
        <v>0</v>
      </c>
      <c r="D496" s="231">
        <v>6.4013</v>
      </c>
      <c r="E496" s="231">
        <v>1.9992000000000001</v>
      </c>
      <c r="F496" s="231">
        <v>4.8334000000000001</v>
      </c>
      <c r="G496" s="231">
        <v>2.1013999999999999</v>
      </c>
      <c r="H496" s="231">
        <v>4.8467000000000002</v>
      </c>
      <c r="I496" s="231">
        <v>2.1808000000000001</v>
      </c>
      <c r="J496" s="231">
        <v>6.6616</v>
      </c>
      <c r="K496" s="231">
        <v>2.4053</v>
      </c>
      <c r="L496" s="231">
        <v>4.6399999999999997</v>
      </c>
      <c r="M496" s="231">
        <v>2.8014000000000001</v>
      </c>
      <c r="N496" s="231">
        <v>6.9715999999999996</v>
      </c>
      <c r="O496" s="231">
        <v>3.7652999999999999</v>
      </c>
      <c r="P496" s="231">
        <v>0</v>
      </c>
    </row>
    <row r="497" spans="1:16" ht="15">
      <c r="A497" s="247">
        <v>20</v>
      </c>
      <c r="B497" s="231">
        <v>0</v>
      </c>
      <c r="C497" s="231">
        <v>0</v>
      </c>
      <c r="D497" s="231">
        <v>6.3563000000000001</v>
      </c>
      <c r="E497" s="231">
        <v>1.9905999999999999</v>
      </c>
      <c r="F497" s="231">
        <v>4.8140999999999998</v>
      </c>
      <c r="G497" s="231">
        <v>2.0838000000000001</v>
      </c>
      <c r="H497" s="231">
        <v>4.8395000000000001</v>
      </c>
      <c r="I497" s="231">
        <v>2.1779999999999999</v>
      </c>
      <c r="J497" s="231">
        <v>6.3983999999999996</v>
      </c>
      <c r="K497" s="231">
        <v>2.3845000000000001</v>
      </c>
      <c r="L497" s="231">
        <v>4.5656999999999996</v>
      </c>
      <c r="M497" s="231">
        <v>2.7740999999999998</v>
      </c>
      <c r="N497" s="231">
        <v>6.8015999999999996</v>
      </c>
      <c r="O497" s="231">
        <v>3.6735000000000002</v>
      </c>
      <c r="P497" s="231">
        <v>0</v>
      </c>
    </row>
    <row r="498" spans="1:16" ht="15">
      <c r="A498" s="247">
        <v>21</v>
      </c>
      <c r="B498" s="231">
        <v>0</v>
      </c>
      <c r="C498" s="231">
        <v>0</v>
      </c>
      <c r="D498" s="231">
        <v>6.3112000000000004</v>
      </c>
      <c r="E498" s="231">
        <v>1.982</v>
      </c>
      <c r="F498" s="231">
        <v>4.7948000000000004</v>
      </c>
      <c r="G498" s="231">
        <v>2.0661</v>
      </c>
      <c r="H498" s="231">
        <v>4.8323999999999998</v>
      </c>
      <c r="I498" s="231">
        <v>2.1753</v>
      </c>
      <c r="J498" s="231">
        <v>6.1351000000000004</v>
      </c>
      <c r="K498" s="231">
        <v>2.3637999999999999</v>
      </c>
      <c r="L498" s="231">
        <v>4.4913999999999996</v>
      </c>
      <c r="M498" s="231">
        <v>2.7467999999999999</v>
      </c>
      <c r="N498" s="231">
        <v>6.6315</v>
      </c>
      <c r="O498" s="231">
        <v>3.5817000000000001</v>
      </c>
      <c r="P498" s="231">
        <v>0</v>
      </c>
    </row>
    <row r="499" spans="1:16" ht="15">
      <c r="A499" s="247">
        <v>22</v>
      </c>
      <c r="B499" s="231">
        <v>0</v>
      </c>
      <c r="C499" s="231">
        <v>0</v>
      </c>
      <c r="D499" s="231">
        <v>6.2662000000000004</v>
      </c>
      <c r="E499" s="231">
        <v>1.9733000000000001</v>
      </c>
      <c r="F499" s="231">
        <v>4.7755999999999998</v>
      </c>
      <c r="G499" s="231">
        <v>2.0485000000000002</v>
      </c>
      <c r="H499" s="231">
        <v>4.8253000000000004</v>
      </c>
      <c r="I499" s="231">
        <v>2.1724999999999999</v>
      </c>
      <c r="J499" s="231">
        <v>5.8718000000000004</v>
      </c>
      <c r="K499" s="231">
        <v>2.343</v>
      </c>
      <c r="L499" s="231">
        <v>4.4170999999999996</v>
      </c>
      <c r="M499" s="231">
        <v>2.7195</v>
      </c>
      <c r="N499" s="231">
        <v>6.4615</v>
      </c>
      <c r="O499" s="231">
        <v>3.4897999999999998</v>
      </c>
      <c r="P499" s="231">
        <v>0</v>
      </c>
    </row>
    <row r="500" spans="1:16" ht="15">
      <c r="A500" s="247">
        <v>23</v>
      </c>
      <c r="B500" s="231">
        <v>0</v>
      </c>
      <c r="C500" s="231">
        <v>0</v>
      </c>
      <c r="D500" s="231">
        <v>6.2211999999999996</v>
      </c>
      <c r="E500" s="231">
        <v>1.9646999999999999</v>
      </c>
      <c r="F500" s="231">
        <v>4.7563000000000004</v>
      </c>
      <c r="G500" s="231">
        <v>2.0308999999999999</v>
      </c>
      <c r="H500" s="231">
        <v>4.8182</v>
      </c>
      <c r="I500" s="231">
        <v>2.1697000000000002</v>
      </c>
      <c r="J500" s="231">
        <v>5.6085000000000003</v>
      </c>
      <c r="K500" s="231">
        <v>2.3222</v>
      </c>
      <c r="L500" s="231">
        <v>4.3428000000000004</v>
      </c>
      <c r="M500" s="231">
        <v>2.6922000000000001</v>
      </c>
      <c r="N500" s="231">
        <v>6.2915000000000001</v>
      </c>
      <c r="O500" s="231">
        <v>3.3980000000000001</v>
      </c>
      <c r="P500" s="231">
        <v>0</v>
      </c>
    </row>
    <row r="501" spans="1:16" ht="15">
      <c r="A501" s="247">
        <v>24</v>
      </c>
      <c r="B501" s="231">
        <v>0</v>
      </c>
      <c r="C501" s="231">
        <v>0</v>
      </c>
      <c r="D501" s="231">
        <v>6.1760999999999999</v>
      </c>
      <c r="E501" s="231">
        <v>1.9560999999999999</v>
      </c>
      <c r="F501" s="231">
        <v>4.7370999999999999</v>
      </c>
      <c r="G501" s="231">
        <v>2.0133000000000001</v>
      </c>
      <c r="H501" s="231">
        <v>4.8109999999999999</v>
      </c>
      <c r="I501" s="231">
        <v>2.1669999999999998</v>
      </c>
      <c r="J501" s="231">
        <v>5.3452999999999999</v>
      </c>
      <c r="K501" s="231">
        <v>2.3014000000000001</v>
      </c>
      <c r="L501" s="231">
        <v>4.2683999999999997</v>
      </c>
      <c r="M501" s="231">
        <v>2.6648999999999998</v>
      </c>
      <c r="N501" s="231">
        <v>6.1214000000000004</v>
      </c>
      <c r="O501" s="231">
        <v>3.3062</v>
      </c>
      <c r="P501" s="231">
        <v>0</v>
      </c>
    </row>
    <row r="502" spans="1:16" ht="15">
      <c r="A502" s="247">
        <v>25</v>
      </c>
      <c r="B502" s="231">
        <v>0</v>
      </c>
      <c r="C502" s="231">
        <v>0</v>
      </c>
      <c r="D502" s="231">
        <v>6.1311</v>
      </c>
      <c r="E502" s="231">
        <v>1.9474</v>
      </c>
      <c r="F502" s="231">
        <v>4.7178000000000004</v>
      </c>
      <c r="G502" s="231">
        <v>1.9956</v>
      </c>
      <c r="H502" s="231">
        <v>4.8038999999999996</v>
      </c>
      <c r="I502" s="231">
        <v>2.1642000000000001</v>
      </c>
      <c r="J502" s="231">
        <v>5.0819999999999999</v>
      </c>
      <c r="K502" s="231">
        <v>2.2806999999999999</v>
      </c>
      <c r="L502" s="231">
        <v>4.1940999999999997</v>
      </c>
      <c r="M502" s="231">
        <v>2.6375999999999999</v>
      </c>
      <c r="N502" s="231">
        <v>5.9513999999999996</v>
      </c>
      <c r="O502" s="231">
        <v>3.2143000000000002</v>
      </c>
      <c r="P502" s="231">
        <v>0</v>
      </c>
    </row>
    <row r="503" spans="1:16" ht="15">
      <c r="A503" s="247">
        <v>26</v>
      </c>
      <c r="B503" s="231">
        <v>0</v>
      </c>
      <c r="C503" s="231">
        <v>0</v>
      </c>
      <c r="D503" s="231">
        <v>6.0860000000000003</v>
      </c>
      <c r="E503" s="231">
        <v>1.9388000000000001</v>
      </c>
      <c r="F503" s="231">
        <v>4.6985999999999999</v>
      </c>
      <c r="G503" s="231">
        <v>1.978</v>
      </c>
      <c r="H503" s="231">
        <v>4.7968000000000002</v>
      </c>
      <c r="I503" s="231">
        <v>2.1614</v>
      </c>
      <c r="J503" s="231">
        <v>4.8186999999999998</v>
      </c>
      <c r="K503" s="231">
        <v>2.2599</v>
      </c>
      <c r="L503" s="231">
        <v>4.1197999999999997</v>
      </c>
      <c r="M503" s="231">
        <v>2.6103000000000001</v>
      </c>
      <c r="N503" s="231">
        <v>5.7812999999999999</v>
      </c>
      <c r="O503" s="231">
        <v>3.1225000000000001</v>
      </c>
      <c r="P503" s="231">
        <v>0</v>
      </c>
    </row>
    <row r="504" spans="1:16" ht="15">
      <c r="A504" s="247">
        <v>27</v>
      </c>
      <c r="B504" s="231">
        <v>0</v>
      </c>
      <c r="C504" s="231">
        <v>0</v>
      </c>
      <c r="D504" s="231">
        <v>6.0410000000000004</v>
      </c>
      <c r="E504" s="231">
        <v>1.9301999999999999</v>
      </c>
      <c r="F504" s="231">
        <v>4.6792999999999996</v>
      </c>
      <c r="G504" s="231">
        <v>1.9603999999999999</v>
      </c>
      <c r="H504" s="231">
        <v>4.7896999999999998</v>
      </c>
      <c r="I504" s="231">
        <v>2.1587000000000001</v>
      </c>
      <c r="J504" s="231">
        <v>4.5553999999999997</v>
      </c>
      <c r="K504" s="231">
        <v>2.2391000000000001</v>
      </c>
      <c r="L504" s="231">
        <v>4.0454999999999997</v>
      </c>
      <c r="M504" s="231">
        <v>2.5830000000000002</v>
      </c>
      <c r="N504" s="231">
        <v>5.6113</v>
      </c>
      <c r="O504" s="231">
        <v>3.0306000000000002</v>
      </c>
      <c r="P504" s="231">
        <v>0</v>
      </c>
    </row>
    <row r="505" spans="1:16" ht="15">
      <c r="A505" s="247">
        <v>28</v>
      </c>
      <c r="B505" s="231">
        <v>0</v>
      </c>
      <c r="C505" s="231">
        <v>0</v>
      </c>
      <c r="D505" s="231">
        <v>5.9958999999999998</v>
      </c>
      <c r="E505" s="231">
        <v>1.9216</v>
      </c>
      <c r="F505" s="231">
        <v>4.6600999999999999</v>
      </c>
      <c r="G505" s="231">
        <v>1.9428000000000001</v>
      </c>
      <c r="H505" s="231">
        <v>4.7824999999999998</v>
      </c>
      <c r="I505" s="231">
        <v>2.1558999999999999</v>
      </c>
      <c r="J505" s="231">
        <v>4.2922000000000002</v>
      </c>
      <c r="K505" s="231">
        <v>2.2183000000000002</v>
      </c>
      <c r="L505" s="231">
        <v>3.9712000000000001</v>
      </c>
      <c r="M505" s="231">
        <v>2.5556999999999999</v>
      </c>
      <c r="N505" s="231">
        <v>5.4413</v>
      </c>
      <c r="O505" s="231">
        <v>2.9388000000000001</v>
      </c>
      <c r="P505" s="231">
        <v>0</v>
      </c>
    </row>
    <row r="506" spans="1:16" ht="15">
      <c r="A506" s="247">
        <v>29</v>
      </c>
      <c r="B506" s="231">
        <v>0</v>
      </c>
      <c r="C506" s="231">
        <v>0</v>
      </c>
      <c r="D506" s="231">
        <v>5.9508999999999999</v>
      </c>
      <c r="E506" s="231">
        <v>1.9129</v>
      </c>
      <c r="F506" s="231">
        <v>4.6407999999999996</v>
      </c>
      <c r="G506" s="231">
        <v>1.9251</v>
      </c>
      <c r="H506" s="231">
        <v>4.7754000000000003</v>
      </c>
      <c r="I506" s="231">
        <v>2.1530999999999998</v>
      </c>
      <c r="J506" s="231">
        <v>4.0289000000000001</v>
      </c>
      <c r="K506" s="231">
        <v>2.1976</v>
      </c>
      <c r="L506" s="231">
        <v>3.8969</v>
      </c>
      <c r="M506" s="231">
        <v>2.5284</v>
      </c>
      <c r="N506" s="231">
        <v>5.2712000000000003</v>
      </c>
      <c r="O506" s="231">
        <v>2.847</v>
      </c>
      <c r="P506" s="231">
        <v>0</v>
      </c>
    </row>
    <row r="507" spans="1:16" ht="15">
      <c r="A507" s="247">
        <v>30</v>
      </c>
      <c r="B507" s="231">
        <v>0</v>
      </c>
      <c r="C507" s="231">
        <v>0</v>
      </c>
      <c r="D507" s="231">
        <v>5.9058999999999999</v>
      </c>
      <c r="E507" s="231">
        <v>1.9043000000000001</v>
      </c>
      <c r="F507" s="231">
        <v>4.6215000000000002</v>
      </c>
      <c r="G507" s="231">
        <v>1.9075</v>
      </c>
      <c r="H507" s="231">
        <v>4.7683</v>
      </c>
      <c r="I507" s="231">
        <v>2.1503999999999999</v>
      </c>
      <c r="J507" s="231">
        <v>3.7656000000000001</v>
      </c>
      <c r="K507" s="231">
        <v>2.1768000000000001</v>
      </c>
      <c r="L507" s="231">
        <v>3.8226</v>
      </c>
      <c r="M507" s="231">
        <v>2.5011000000000001</v>
      </c>
      <c r="N507" s="231">
        <v>5.1012000000000004</v>
      </c>
      <c r="O507" s="231">
        <v>2.7551000000000001</v>
      </c>
      <c r="P507" s="231">
        <v>0</v>
      </c>
    </row>
    <row r="508" spans="1:16" ht="15">
      <c r="A508" s="247">
        <v>31</v>
      </c>
      <c r="B508" s="231">
        <v>0</v>
      </c>
      <c r="C508" s="231">
        <v>0</v>
      </c>
      <c r="D508" s="231">
        <v>5.8440000000000003</v>
      </c>
      <c r="E508" s="231">
        <v>1.8979999999999999</v>
      </c>
      <c r="F508" s="231">
        <v>4.6380999999999997</v>
      </c>
      <c r="G508" s="231">
        <v>1.9020999999999999</v>
      </c>
      <c r="H508" s="231">
        <v>4.7611999999999997</v>
      </c>
      <c r="I508" s="231">
        <v>2.1246</v>
      </c>
      <c r="J508" s="231">
        <v>3.7565</v>
      </c>
      <c r="K508" s="231">
        <v>2.1598000000000002</v>
      </c>
      <c r="L508" s="231">
        <v>3.8275000000000001</v>
      </c>
      <c r="M508" s="231">
        <v>2.4826000000000001</v>
      </c>
      <c r="N508" s="231">
        <v>5.0141</v>
      </c>
      <c r="O508" s="231">
        <v>2.7006000000000001</v>
      </c>
      <c r="P508" s="231">
        <v>0</v>
      </c>
    </row>
    <row r="509" spans="1:16" ht="15">
      <c r="A509" s="247">
        <v>32</v>
      </c>
      <c r="B509" s="231">
        <v>0</v>
      </c>
      <c r="C509" s="231">
        <v>0</v>
      </c>
      <c r="D509" s="231">
        <v>5.7821999999999996</v>
      </c>
      <c r="E509" s="231">
        <v>1.8915999999999999</v>
      </c>
      <c r="F509" s="231">
        <v>4.6547000000000001</v>
      </c>
      <c r="G509" s="231">
        <v>1.8967000000000001</v>
      </c>
      <c r="H509" s="231">
        <v>4.7539999999999996</v>
      </c>
      <c r="I509" s="231">
        <v>2.0988000000000002</v>
      </c>
      <c r="J509" s="231">
        <v>3.7475000000000001</v>
      </c>
      <c r="K509" s="231">
        <v>2.1427999999999998</v>
      </c>
      <c r="L509" s="231">
        <v>3.8323</v>
      </c>
      <c r="M509" s="231">
        <v>2.4641999999999999</v>
      </c>
      <c r="N509" s="231">
        <v>4.9269999999999996</v>
      </c>
      <c r="O509" s="231">
        <v>2.6461000000000001</v>
      </c>
      <c r="P509" s="231">
        <v>0</v>
      </c>
    </row>
    <row r="510" spans="1:16" ht="15">
      <c r="A510" s="247">
        <v>33</v>
      </c>
      <c r="B510" s="231">
        <v>0</v>
      </c>
      <c r="C510" s="231">
        <v>0</v>
      </c>
      <c r="D510" s="231">
        <v>5.5888</v>
      </c>
      <c r="E510" s="231">
        <v>1.8419000000000001</v>
      </c>
      <c r="F510" s="231">
        <v>4.4768999999999997</v>
      </c>
      <c r="G510" s="231">
        <v>1.8478000000000001</v>
      </c>
      <c r="H510" s="231">
        <v>4.6376999999999997</v>
      </c>
      <c r="I510" s="231">
        <v>2.0253000000000001</v>
      </c>
      <c r="J510" s="231">
        <v>3.6524000000000001</v>
      </c>
      <c r="K510" s="231">
        <v>2.0769000000000002</v>
      </c>
      <c r="L510" s="231">
        <v>3.6520999999999999</v>
      </c>
      <c r="M510" s="231">
        <v>2.3895</v>
      </c>
      <c r="N510" s="231">
        <v>4.7285000000000004</v>
      </c>
      <c r="O510" s="231">
        <v>2.532</v>
      </c>
      <c r="P510" s="231">
        <v>0</v>
      </c>
    </row>
    <row r="511" spans="1:16" ht="15">
      <c r="A511" s="247">
        <v>34</v>
      </c>
      <c r="B511" s="231">
        <v>0</v>
      </c>
      <c r="C511" s="231">
        <v>0</v>
      </c>
      <c r="D511" s="231">
        <v>5.5284000000000004</v>
      </c>
      <c r="E511" s="231">
        <v>1.8358000000000001</v>
      </c>
      <c r="F511" s="231">
        <v>4.4641000000000002</v>
      </c>
      <c r="G511" s="231">
        <v>1.8425</v>
      </c>
      <c r="H511" s="231">
        <v>4.6307999999999998</v>
      </c>
      <c r="I511" s="231">
        <v>2.0001000000000002</v>
      </c>
      <c r="J511" s="231">
        <v>3.6435</v>
      </c>
      <c r="K511" s="231">
        <v>2.0602</v>
      </c>
      <c r="L511" s="231">
        <v>3.6246</v>
      </c>
      <c r="M511" s="231">
        <v>2.3715000000000002</v>
      </c>
      <c r="N511" s="231">
        <v>4.6433999999999997</v>
      </c>
      <c r="O511" s="231">
        <v>2.4786999999999999</v>
      </c>
      <c r="P511" s="231">
        <v>0</v>
      </c>
    </row>
    <row r="512" spans="1:16" ht="15">
      <c r="A512" s="247">
        <v>35</v>
      </c>
      <c r="B512" s="231">
        <v>0</v>
      </c>
      <c r="C512" s="231">
        <v>0</v>
      </c>
      <c r="D512" s="231">
        <v>5.4679000000000002</v>
      </c>
      <c r="E512" s="231">
        <v>1.8295999999999999</v>
      </c>
      <c r="F512" s="231">
        <v>4.4512999999999998</v>
      </c>
      <c r="G512" s="231">
        <v>1.8371999999999999</v>
      </c>
      <c r="H512" s="231">
        <v>4.6238000000000001</v>
      </c>
      <c r="I512" s="231">
        <v>1.9749000000000001</v>
      </c>
      <c r="J512" s="231">
        <v>3.6345999999999998</v>
      </c>
      <c r="K512" s="231">
        <v>2.0436000000000001</v>
      </c>
      <c r="L512" s="231">
        <v>3.597</v>
      </c>
      <c r="M512" s="231">
        <v>2.3534999999999999</v>
      </c>
      <c r="N512" s="231">
        <v>4.5583</v>
      </c>
      <c r="O512" s="231">
        <v>2.4255</v>
      </c>
      <c r="P512" s="231">
        <v>0</v>
      </c>
    </row>
    <row r="513" spans="1:16" ht="15">
      <c r="A513" s="247">
        <v>36</v>
      </c>
      <c r="B513" s="231">
        <v>0</v>
      </c>
      <c r="C513" s="231">
        <v>0</v>
      </c>
      <c r="D513" s="231">
        <v>5.4074999999999998</v>
      </c>
      <c r="E513" s="231">
        <v>1.8233999999999999</v>
      </c>
      <c r="F513" s="231">
        <v>4.4385000000000003</v>
      </c>
      <c r="G513" s="231">
        <v>1.8319000000000001</v>
      </c>
      <c r="H513" s="231">
        <v>4.6169000000000002</v>
      </c>
      <c r="I513" s="231">
        <v>1.9497</v>
      </c>
      <c r="J513" s="231">
        <v>3.6257999999999999</v>
      </c>
      <c r="K513" s="231">
        <v>2.0270000000000001</v>
      </c>
      <c r="L513" s="231">
        <v>3.5695000000000001</v>
      </c>
      <c r="M513" s="231">
        <v>2.3355000000000001</v>
      </c>
      <c r="N513" s="231">
        <v>4.4732000000000003</v>
      </c>
      <c r="O513" s="231">
        <v>2.3721999999999999</v>
      </c>
      <c r="P513" s="231">
        <v>0</v>
      </c>
    </row>
    <row r="514" spans="1:16" ht="15">
      <c r="A514" s="247">
        <v>37</v>
      </c>
      <c r="B514" s="231">
        <v>0</v>
      </c>
      <c r="C514" s="231">
        <v>0</v>
      </c>
      <c r="D514" s="231">
        <v>5.3471000000000002</v>
      </c>
      <c r="E514" s="231">
        <v>1.8171999999999999</v>
      </c>
      <c r="F514" s="231">
        <v>4.4257</v>
      </c>
      <c r="G514" s="231">
        <v>1.8267</v>
      </c>
      <c r="H514" s="231">
        <v>4.6098999999999997</v>
      </c>
      <c r="I514" s="231">
        <v>1.9245000000000001</v>
      </c>
      <c r="J514" s="231">
        <v>3.6168999999999998</v>
      </c>
      <c r="K514" s="231">
        <v>2.0104000000000002</v>
      </c>
      <c r="L514" s="231">
        <v>3.5419999999999998</v>
      </c>
      <c r="M514" s="231">
        <v>2.3174000000000001</v>
      </c>
      <c r="N514" s="231">
        <v>4.3880999999999997</v>
      </c>
      <c r="O514" s="231">
        <v>2.319</v>
      </c>
      <c r="P514" s="231">
        <v>0</v>
      </c>
    </row>
    <row r="515" spans="1:16" ht="15">
      <c r="A515" s="247">
        <v>38</v>
      </c>
      <c r="B515" s="231">
        <v>0</v>
      </c>
      <c r="C515" s="231">
        <v>0</v>
      </c>
      <c r="D515" s="231">
        <v>5.2866999999999997</v>
      </c>
      <c r="E515" s="231">
        <v>1.8109999999999999</v>
      </c>
      <c r="F515" s="231">
        <v>4.4128999999999996</v>
      </c>
      <c r="G515" s="231">
        <v>1.8213999999999999</v>
      </c>
      <c r="H515" s="231">
        <v>4.6029</v>
      </c>
      <c r="I515" s="231">
        <v>1.8993</v>
      </c>
      <c r="J515" s="231">
        <v>3.6080000000000001</v>
      </c>
      <c r="K515" s="231">
        <v>1.9938</v>
      </c>
      <c r="L515" s="231">
        <v>3.5144000000000002</v>
      </c>
      <c r="M515" s="231">
        <v>2.2993999999999999</v>
      </c>
      <c r="N515" s="231">
        <v>4.3029999999999999</v>
      </c>
      <c r="O515" s="231">
        <v>2.2656999999999998</v>
      </c>
      <c r="P515" s="231">
        <v>0</v>
      </c>
    </row>
    <row r="516" spans="1:16" ht="15">
      <c r="A516" s="247">
        <v>39</v>
      </c>
      <c r="B516" s="231">
        <v>0</v>
      </c>
      <c r="C516" s="231">
        <v>0</v>
      </c>
      <c r="D516" s="231">
        <v>5.2263000000000002</v>
      </c>
      <c r="E516" s="231">
        <v>1.8048</v>
      </c>
      <c r="F516" s="231">
        <v>4.4001000000000001</v>
      </c>
      <c r="G516" s="231">
        <v>1.8161</v>
      </c>
      <c r="H516" s="231">
        <v>4.5960000000000001</v>
      </c>
      <c r="I516" s="231">
        <v>1.8741000000000001</v>
      </c>
      <c r="J516" s="231">
        <v>3.5991</v>
      </c>
      <c r="K516" s="231">
        <v>1.9771000000000001</v>
      </c>
      <c r="L516" s="231">
        <v>3.4868999999999999</v>
      </c>
      <c r="M516" s="231">
        <v>2.2814000000000001</v>
      </c>
      <c r="N516" s="231">
        <v>4.2179000000000002</v>
      </c>
      <c r="O516" s="231">
        <v>2.2124999999999999</v>
      </c>
      <c r="P516" s="231">
        <v>0</v>
      </c>
    </row>
    <row r="517" spans="1:16" ht="15">
      <c r="A517" s="247">
        <v>40</v>
      </c>
      <c r="B517" s="231">
        <v>0</v>
      </c>
      <c r="C517" s="231">
        <v>0</v>
      </c>
      <c r="D517" s="231">
        <v>5.1658999999999997</v>
      </c>
      <c r="E517" s="231">
        <v>1.7987</v>
      </c>
      <c r="F517" s="231">
        <v>4.3872999999999998</v>
      </c>
      <c r="G517" s="231">
        <v>1.8108</v>
      </c>
      <c r="H517" s="231">
        <v>4.5890000000000004</v>
      </c>
      <c r="I517" s="231">
        <v>1.8489</v>
      </c>
      <c r="J517" s="231">
        <v>3.5901999999999998</v>
      </c>
      <c r="K517" s="231">
        <v>1.9604999999999999</v>
      </c>
      <c r="L517" s="231">
        <v>3.4594</v>
      </c>
      <c r="M517" s="231">
        <v>2.2633999999999999</v>
      </c>
      <c r="N517" s="231">
        <v>4.1327999999999996</v>
      </c>
      <c r="O517" s="231">
        <v>2.1591999999999998</v>
      </c>
      <c r="P517" s="231">
        <v>0</v>
      </c>
    </row>
    <row r="518" spans="1:16" ht="15">
      <c r="A518" s="247">
        <v>41</v>
      </c>
      <c r="B518" s="231">
        <v>0</v>
      </c>
      <c r="C518" s="231">
        <v>0</v>
      </c>
      <c r="D518" s="231">
        <v>5.1054000000000004</v>
      </c>
      <c r="E518" s="231">
        <v>1.7925</v>
      </c>
      <c r="F518" s="231">
        <v>4.3745000000000003</v>
      </c>
      <c r="G518" s="231">
        <v>1.8055000000000001</v>
      </c>
      <c r="H518" s="231">
        <v>4.5820999999999996</v>
      </c>
      <c r="I518" s="231">
        <v>1.8237000000000001</v>
      </c>
      <c r="J518" s="231">
        <v>3.5813999999999999</v>
      </c>
      <c r="K518" s="231">
        <v>1.9439</v>
      </c>
      <c r="L518" s="231">
        <v>3.4318</v>
      </c>
      <c r="M518" s="231">
        <v>2.2454000000000001</v>
      </c>
      <c r="N518" s="231">
        <v>4.0476999999999999</v>
      </c>
      <c r="O518" s="231">
        <v>2.1059999999999999</v>
      </c>
      <c r="P518" s="231">
        <v>0</v>
      </c>
    </row>
    <row r="519" spans="1:16" ht="15">
      <c r="A519" s="247">
        <v>42</v>
      </c>
      <c r="B519" s="231">
        <v>0</v>
      </c>
      <c r="C519" s="231">
        <v>0</v>
      </c>
      <c r="D519" s="231">
        <v>5.0449999999999999</v>
      </c>
      <c r="E519" s="231">
        <v>1.7863</v>
      </c>
      <c r="F519" s="231">
        <v>4.3616999999999999</v>
      </c>
      <c r="G519" s="231">
        <v>1.8003</v>
      </c>
      <c r="H519" s="231">
        <v>4.5750999999999999</v>
      </c>
      <c r="I519" s="231">
        <v>1.7985</v>
      </c>
      <c r="J519" s="231">
        <v>3.5724999999999998</v>
      </c>
      <c r="K519" s="231">
        <v>1.9273</v>
      </c>
      <c r="L519" s="231">
        <v>3.4043000000000001</v>
      </c>
      <c r="M519" s="231">
        <v>2.2273999999999998</v>
      </c>
      <c r="N519" s="231">
        <v>3.9626000000000001</v>
      </c>
      <c r="O519" s="231">
        <v>2.0527000000000002</v>
      </c>
      <c r="P519" s="231">
        <v>0</v>
      </c>
    </row>
    <row r="520" spans="1:16" ht="15">
      <c r="A520" s="247">
        <v>43</v>
      </c>
      <c r="B520" s="231">
        <v>0</v>
      </c>
      <c r="C520" s="231">
        <v>0</v>
      </c>
      <c r="D520" s="231">
        <v>4.9322999999999997</v>
      </c>
      <c r="E520" s="231">
        <v>1.7823</v>
      </c>
      <c r="F520" s="231">
        <v>4.3033000000000001</v>
      </c>
      <c r="G520" s="231">
        <v>1.7959000000000001</v>
      </c>
      <c r="H520" s="231">
        <v>4.5350999999999999</v>
      </c>
      <c r="I520" s="231">
        <v>1.7963</v>
      </c>
      <c r="J520" s="231">
        <v>3.5411999999999999</v>
      </c>
      <c r="K520" s="231">
        <v>1.9152</v>
      </c>
      <c r="L520" s="231">
        <v>3.3774000000000002</v>
      </c>
      <c r="M520" s="231">
        <v>2.2193999999999998</v>
      </c>
      <c r="N520" s="231">
        <v>3.9051999999999998</v>
      </c>
      <c r="O520" s="231">
        <v>2.0390000000000001</v>
      </c>
      <c r="P520" s="231">
        <v>0</v>
      </c>
    </row>
    <row r="521" spans="1:16" ht="15">
      <c r="A521" s="247">
        <v>44</v>
      </c>
      <c r="B521" s="231">
        <v>0</v>
      </c>
      <c r="C521" s="231">
        <v>0</v>
      </c>
      <c r="D521" s="231">
        <v>4.8194999999999997</v>
      </c>
      <c r="E521" s="231">
        <v>1.7783</v>
      </c>
      <c r="F521" s="231">
        <v>4.2449000000000003</v>
      </c>
      <c r="G521" s="231">
        <v>1.7916000000000001</v>
      </c>
      <c r="H521" s="231">
        <v>4.4950000000000001</v>
      </c>
      <c r="I521" s="231">
        <v>1.7942</v>
      </c>
      <c r="J521" s="231">
        <v>3.5099</v>
      </c>
      <c r="K521" s="231">
        <v>1.9031</v>
      </c>
      <c r="L521" s="231">
        <v>3.3504999999999998</v>
      </c>
      <c r="M521" s="231">
        <v>2.2113999999999998</v>
      </c>
      <c r="N521" s="231">
        <v>3.8477999999999999</v>
      </c>
      <c r="O521" s="231">
        <v>2.0253000000000001</v>
      </c>
      <c r="P521" s="231">
        <v>0</v>
      </c>
    </row>
    <row r="522" spans="1:16" ht="15">
      <c r="A522" s="247">
        <v>45</v>
      </c>
      <c r="B522" s="231">
        <v>0</v>
      </c>
      <c r="C522" s="231">
        <v>0</v>
      </c>
      <c r="D522" s="231">
        <v>4.7066999999999997</v>
      </c>
      <c r="E522" s="231">
        <v>1.7743</v>
      </c>
      <c r="F522" s="231">
        <v>4.1866000000000003</v>
      </c>
      <c r="G522" s="231">
        <v>1.7873000000000001</v>
      </c>
      <c r="H522" s="231">
        <v>4.4550000000000001</v>
      </c>
      <c r="I522" s="231">
        <v>1.792</v>
      </c>
      <c r="J522" s="231">
        <v>3.4786999999999999</v>
      </c>
      <c r="K522" s="231">
        <v>1.891</v>
      </c>
      <c r="L522" s="231">
        <v>3.3235999999999999</v>
      </c>
      <c r="M522" s="231">
        <v>2.2033999999999998</v>
      </c>
      <c r="N522" s="231">
        <v>3.7904</v>
      </c>
      <c r="O522" s="231">
        <v>2.0116000000000001</v>
      </c>
      <c r="P522" s="231">
        <v>0</v>
      </c>
    </row>
    <row r="523" spans="1:16" ht="15">
      <c r="A523" s="247">
        <v>46</v>
      </c>
      <c r="B523" s="231">
        <v>0</v>
      </c>
      <c r="C523" s="231">
        <v>0</v>
      </c>
      <c r="D523" s="231">
        <v>4.5940000000000003</v>
      </c>
      <c r="E523" s="231">
        <v>1.7703</v>
      </c>
      <c r="F523" s="231">
        <v>4.1281999999999996</v>
      </c>
      <c r="G523" s="231">
        <v>1.7829999999999999</v>
      </c>
      <c r="H523" s="231">
        <v>4.415</v>
      </c>
      <c r="I523" s="231">
        <v>1.7898000000000001</v>
      </c>
      <c r="J523" s="231">
        <v>3.4474</v>
      </c>
      <c r="K523" s="231">
        <v>1.879</v>
      </c>
      <c r="L523" s="231">
        <v>3.2967</v>
      </c>
      <c r="M523" s="231">
        <v>2.1953999999999998</v>
      </c>
      <c r="N523" s="231">
        <v>3.7330999999999999</v>
      </c>
      <c r="O523" s="231">
        <v>1.9979</v>
      </c>
      <c r="P523" s="231">
        <v>0</v>
      </c>
    </row>
    <row r="524" spans="1:16" ht="15">
      <c r="A524" s="247">
        <v>47</v>
      </c>
      <c r="B524" s="231">
        <v>0</v>
      </c>
      <c r="C524" s="231">
        <v>0</v>
      </c>
      <c r="D524" s="231">
        <v>4.4812000000000003</v>
      </c>
      <c r="E524" s="231">
        <v>1.7663</v>
      </c>
      <c r="F524" s="231">
        <v>4.0697999999999999</v>
      </c>
      <c r="G524" s="231">
        <v>1.7786</v>
      </c>
      <c r="H524" s="231">
        <v>4.3749000000000002</v>
      </c>
      <c r="I524" s="231">
        <v>1.7876000000000001</v>
      </c>
      <c r="J524" s="231">
        <v>3.4161000000000001</v>
      </c>
      <c r="K524" s="231">
        <v>1.8669</v>
      </c>
      <c r="L524" s="231">
        <v>3.2698</v>
      </c>
      <c r="M524" s="231">
        <v>2.1873999999999998</v>
      </c>
      <c r="N524" s="231">
        <v>3.6757</v>
      </c>
      <c r="O524" s="231">
        <v>1.9842</v>
      </c>
      <c r="P524" s="231">
        <v>0</v>
      </c>
    </row>
    <row r="525" spans="1:16" ht="15">
      <c r="A525" s="247">
        <v>48</v>
      </c>
      <c r="B525" s="231">
        <v>0</v>
      </c>
      <c r="C525" s="231">
        <v>0</v>
      </c>
      <c r="D525" s="231">
        <v>4.3685</v>
      </c>
      <c r="E525" s="231">
        <v>1.7624</v>
      </c>
      <c r="F525" s="231">
        <v>4.0114000000000001</v>
      </c>
      <c r="G525" s="231">
        <v>1.7743</v>
      </c>
      <c r="H525" s="231">
        <v>4.3349000000000002</v>
      </c>
      <c r="I525" s="231">
        <v>1.7855000000000001</v>
      </c>
      <c r="J525" s="231">
        <v>3.3849</v>
      </c>
      <c r="K525" s="231">
        <v>1.8548</v>
      </c>
      <c r="L525" s="231">
        <v>3.2429000000000001</v>
      </c>
      <c r="M525" s="231">
        <v>2.1793999999999998</v>
      </c>
      <c r="N525" s="231">
        <v>3.6183000000000001</v>
      </c>
      <c r="O525" s="231">
        <v>1.9704999999999999</v>
      </c>
      <c r="P525" s="231">
        <v>0</v>
      </c>
    </row>
    <row r="526" spans="1:16" ht="15">
      <c r="A526" s="247">
        <v>49</v>
      </c>
      <c r="B526" s="231">
        <v>0</v>
      </c>
      <c r="C526" s="231">
        <v>0</v>
      </c>
      <c r="D526" s="231">
        <v>4.2557</v>
      </c>
      <c r="E526" s="231">
        <v>1.7584</v>
      </c>
      <c r="F526" s="231">
        <v>3.9531000000000001</v>
      </c>
      <c r="G526" s="231">
        <v>1.77</v>
      </c>
      <c r="H526" s="231">
        <v>4.2948000000000004</v>
      </c>
      <c r="I526" s="231">
        <v>1.7833000000000001</v>
      </c>
      <c r="J526" s="231">
        <v>3.3536000000000001</v>
      </c>
      <c r="K526" s="231">
        <v>1.8427</v>
      </c>
      <c r="L526" s="231">
        <v>3.2160000000000002</v>
      </c>
      <c r="M526" s="231">
        <v>2.1714000000000002</v>
      </c>
      <c r="N526" s="231">
        <v>3.5609000000000002</v>
      </c>
      <c r="O526" s="231">
        <v>1.9568000000000001</v>
      </c>
      <c r="P526" s="231">
        <v>0</v>
      </c>
    </row>
    <row r="527" spans="1:16" ht="15">
      <c r="A527" s="247">
        <v>50</v>
      </c>
      <c r="B527" s="231">
        <v>0</v>
      </c>
      <c r="C527" s="231">
        <v>0</v>
      </c>
      <c r="D527" s="231">
        <v>4.1429</v>
      </c>
      <c r="E527" s="231">
        <v>1.7544</v>
      </c>
      <c r="F527" s="231">
        <v>3.8946999999999998</v>
      </c>
      <c r="G527" s="231">
        <v>1.7657</v>
      </c>
      <c r="H527" s="231">
        <v>4.2548000000000004</v>
      </c>
      <c r="I527" s="231">
        <v>1.7810999999999999</v>
      </c>
      <c r="J527" s="231">
        <v>3.3222999999999998</v>
      </c>
      <c r="K527" s="231">
        <v>1.8306</v>
      </c>
      <c r="L527" s="231">
        <v>3.1890999999999998</v>
      </c>
      <c r="M527" s="231">
        <v>2.1634000000000002</v>
      </c>
      <c r="N527" s="231">
        <v>3.5036</v>
      </c>
      <c r="O527" s="231">
        <v>1.9432</v>
      </c>
      <c r="P527" s="231">
        <v>0</v>
      </c>
    </row>
    <row r="528" spans="1:16" ht="15">
      <c r="A528" s="247">
        <v>51</v>
      </c>
      <c r="B528" s="231">
        <v>0</v>
      </c>
      <c r="C528" s="231">
        <v>0</v>
      </c>
      <c r="D528" s="231">
        <v>4.0301999999999998</v>
      </c>
      <c r="E528" s="231">
        <v>1.7504</v>
      </c>
      <c r="F528" s="231">
        <v>3.8363</v>
      </c>
      <c r="G528" s="231">
        <v>1.7614000000000001</v>
      </c>
      <c r="H528" s="231">
        <v>4.2148000000000003</v>
      </c>
      <c r="I528" s="231">
        <v>1.7789999999999999</v>
      </c>
      <c r="J528" s="231">
        <v>3.2911000000000001</v>
      </c>
      <c r="K528" s="231">
        <v>1.8186</v>
      </c>
      <c r="L528" s="231">
        <v>3.1621999999999999</v>
      </c>
      <c r="M528" s="231">
        <v>2.1554000000000002</v>
      </c>
      <c r="N528" s="231">
        <v>3.4462000000000002</v>
      </c>
      <c r="O528" s="231">
        <v>1.9295</v>
      </c>
      <c r="P528" s="231">
        <v>0</v>
      </c>
    </row>
    <row r="529" spans="1:16" ht="15">
      <c r="A529" s="247">
        <v>52</v>
      </c>
      <c r="B529" s="231">
        <v>0</v>
      </c>
      <c r="C529" s="231">
        <v>0</v>
      </c>
      <c r="D529" s="231">
        <v>3.9174000000000002</v>
      </c>
      <c r="E529" s="231">
        <v>1.7464</v>
      </c>
      <c r="F529" s="231">
        <v>3.7778999999999998</v>
      </c>
      <c r="G529" s="231">
        <v>1.7569999999999999</v>
      </c>
      <c r="H529" s="231">
        <v>4.1746999999999996</v>
      </c>
      <c r="I529" s="231">
        <v>1.7767999999999999</v>
      </c>
      <c r="J529" s="231">
        <v>3.2597999999999998</v>
      </c>
      <c r="K529" s="231">
        <v>1.8065</v>
      </c>
      <c r="L529" s="231">
        <v>3.1353</v>
      </c>
      <c r="M529" s="231">
        <v>2.1474000000000002</v>
      </c>
      <c r="N529" s="231">
        <v>3.3887999999999998</v>
      </c>
      <c r="O529" s="231">
        <v>1.9157999999999999</v>
      </c>
      <c r="P529" s="231">
        <v>0</v>
      </c>
    </row>
    <row r="530" spans="1:16" ht="15">
      <c r="A530" s="247">
        <v>53</v>
      </c>
      <c r="B530" s="231">
        <v>0</v>
      </c>
      <c r="C530" s="231">
        <v>0</v>
      </c>
      <c r="D530" s="231">
        <v>3.8047</v>
      </c>
      <c r="E530" s="231">
        <v>1.7423999999999999</v>
      </c>
      <c r="F530" s="231">
        <v>3.7195999999999998</v>
      </c>
      <c r="G530" s="231">
        <v>1.7526999999999999</v>
      </c>
      <c r="H530" s="231">
        <v>4.1346999999999996</v>
      </c>
      <c r="I530" s="231">
        <v>1.7746</v>
      </c>
      <c r="J530" s="231">
        <v>3.2284999999999999</v>
      </c>
      <c r="K530" s="231">
        <v>1.7944</v>
      </c>
      <c r="L530" s="231">
        <v>3.1084000000000001</v>
      </c>
      <c r="M530" s="231">
        <v>2.1393</v>
      </c>
      <c r="N530" s="231">
        <v>3.3313999999999999</v>
      </c>
      <c r="O530" s="231">
        <v>1.9020999999999999</v>
      </c>
      <c r="P530" s="231">
        <v>0</v>
      </c>
    </row>
    <row r="531" spans="1:16" ht="15">
      <c r="A531" s="247">
        <v>54</v>
      </c>
      <c r="B531" s="231">
        <v>0</v>
      </c>
      <c r="C531" s="231">
        <v>0</v>
      </c>
      <c r="D531" s="231">
        <v>3.6919</v>
      </c>
      <c r="E531" s="231">
        <v>1.7383999999999999</v>
      </c>
      <c r="F531" s="231">
        <v>3.6612</v>
      </c>
      <c r="G531" s="231">
        <v>1.7484</v>
      </c>
      <c r="H531" s="231">
        <v>4.0946999999999996</v>
      </c>
      <c r="I531" s="231">
        <v>1.7725</v>
      </c>
      <c r="J531" s="231">
        <v>3.1972999999999998</v>
      </c>
      <c r="K531" s="231">
        <v>1.7823</v>
      </c>
      <c r="L531" s="231">
        <v>3.0815000000000001</v>
      </c>
      <c r="M531" s="231">
        <v>2.1313</v>
      </c>
      <c r="N531" s="231">
        <v>3.2740999999999998</v>
      </c>
      <c r="O531" s="231">
        <v>1.8884000000000001</v>
      </c>
      <c r="P531" s="231">
        <v>0</v>
      </c>
    </row>
    <row r="532" spans="1:16" ht="15">
      <c r="A532" s="247">
        <v>55</v>
      </c>
      <c r="B532" s="231">
        <v>0</v>
      </c>
      <c r="C532" s="231">
        <v>0</v>
      </c>
      <c r="D532" s="231">
        <v>3.6453000000000002</v>
      </c>
      <c r="E532" s="231">
        <v>1.7236</v>
      </c>
      <c r="F532" s="231">
        <v>3.6023000000000001</v>
      </c>
      <c r="G532" s="231">
        <v>1.7330000000000001</v>
      </c>
      <c r="H532" s="231">
        <v>3.9983</v>
      </c>
      <c r="I532" s="231">
        <v>1.7565</v>
      </c>
      <c r="J532" s="231">
        <v>3.0876999999999999</v>
      </c>
      <c r="K532" s="231">
        <v>1.7652000000000001</v>
      </c>
      <c r="L532" s="231">
        <v>3.0741000000000001</v>
      </c>
      <c r="M532" s="231">
        <v>2.1267999999999998</v>
      </c>
      <c r="N532" s="231">
        <v>3.23</v>
      </c>
      <c r="O532" s="231">
        <v>1.8779999999999999</v>
      </c>
      <c r="P532" s="231">
        <v>0</v>
      </c>
    </row>
    <row r="533" spans="1:16" ht="15">
      <c r="A533" s="247">
        <v>56</v>
      </c>
      <c r="B533" s="231">
        <v>0</v>
      </c>
      <c r="C533" s="231">
        <v>0</v>
      </c>
      <c r="D533" s="231">
        <v>3.5987</v>
      </c>
      <c r="E533" s="231">
        <v>1.7087000000000001</v>
      </c>
      <c r="F533" s="231">
        <v>3.5434000000000001</v>
      </c>
      <c r="G533" s="231">
        <v>1.7177</v>
      </c>
      <c r="H533" s="231">
        <v>3.9020000000000001</v>
      </c>
      <c r="I533" s="231">
        <v>1.7405999999999999</v>
      </c>
      <c r="J533" s="231">
        <v>2.9780000000000002</v>
      </c>
      <c r="K533" s="231">
        <v>1.7481</v>
      </c>
      <c r="L533" s="231">
        <v>3.0666000000000002</v>
      </c>
      <c r="M533" s="231">
        <v>2.1221999999999999</v>
      </c>
      <c r="N533" s="231">
        <v>3.1858</v>
      </c>
      <c r="O533" s="231">
        <v>1.8675999999999999</v>
      </c>
      <c r="P533" s="231">
        <v>0</v>
      </c>
    </row>
    <row r="534" spans="1:16" ht="15">
      <c r="A534" s="247">
        <v>57</v>
      </c>
      <c r="B534" s="231">
        <v>0</v>
      </c>
      <c r="C534" s="231">
        <v>0</v>
      </c>
      <c r="D534" s="231">
        <v>3.5520999999999998</v>
      </c>
      <c r="E534" s="231">
        <v>1.6938</v>
      </c>
      <c r="F534" s="231">
        <v>3.4845000000000002</v>
      </c>
      <c r="G534" s="231">
        <v>1.7023999999999999</v>
      </c>
      <c r="H534" s="231">
        <v>3.8056000000000001</v>
      </c>
      <c r="I534" s="231">
        <v>1.7246999999999999</v>
      </c>
      <c r="J534" s="231">
        <v>2.8683999999999998</v>
      </c>
      <c r="K534" s="231">
        <v>1.7310000000000001</v>
      </c>
      <c r="L534" s="231">
        <v>3.0590999999999999</v>
      </c>
      <c r="M534" s="231">
        <v>2.1175999999999999</v>
      </c>
      <c r="N534" s="231">
        <v>3.1417000000000002</v>
      </c>
      <c r="O534" s="231">
        <v>1.8572</v>
      </c>
      <c r="P534" s="231">
        <v>0</v>
      </c>
    </row>
    <row r="535" spans="1:16" ht="15">
      <c r="A535" s="247">
        <v>58</v>
      </c>
      <c r="B535" s="231">
        <v>0</v>
      </c>
      <c r="C535" s="231">
        <v>0</v>
      </c>
      <c r="D535" s="231">
        <v>3.5055000000000001</v>
      </c>
      <c r="E535" s="231">
        <v>1.679</v>
      </c>
      <c r="F535" s="231">
        <v>3.4256000000000002</v>
      </c>
      <c r="G535" s="231">
        <v>1.6870000000000001</v>
      </c>
      <c r="H535" s="231">
        <v>3.7092999999999998</v>
      </c>
      <c r="I535" s="231">
        <v>1.7087000000000001</v>
      </c>
      <c r="J535" s="231">
        <v>2.7587999999999999</v>
      </c>
      <c r="K535" s="231">
        <v>1.7139</v>
      </c>
      <c r="L535" s="231">
        <v>3.0516999999999999</v>
      </c>
      <c r="M535" s="231">
        <v>2.113</v>
      </c>
      <c r="N535" s="231">
        <v>3.0975999999999999</v>
      </c>
      <c r="O535" s="231">
        <v>1.8468</v>
      </c>
      <c r="P535" s="231">
        <v>0</v>
      </c>
    </row>
    <row r="536" spans="1:16" ht="15">
      <c r="A536" s="247">
        <v>59</v>
      </c>
      <c r="B536" s="231">
        <v>0</v>
      </c>
      <c r="C536" s="231">
        <v>0</v>
      </c>
      <c r="D536" s="231">
        <v>3.4588000000000001</v>
      </c>
      <c r="E536" s="231">
        <v>1.6640999999999999</v>
      </c>
      <c r="F536" s="231">
        <v>3.3666999999999998</v>
      </c>
      <c r="G536" s="231">
        <v>1.6717</v>
      </c>
      <c r="H536" s="231">
        <v>3.6128999999999998</v>
      </c>
      <c r="I536" s="231">
        <v>1.6928000000000001</v>
      </c>
      <c r="J536" s="231">
        <v>2.6492</v>
      </c>
      <c r="K536" s="231">
        <v>1.6968000000000001</v>
      </c>
      <c r="L536" s="231">
        <v>3.0442</v>
      </c>
      <c r="M536" s="231">
        <v>2.1084000000000001</v>
      </c>
      <c r="N536" s="231">
        <v>3.0535000000000001</v>
      </c>
      <c r="O536" s="231">
        <v>1.8364</v>
      </c>
      <c r="P536" s="231">
        <v>0</v>
      </c>
    </row>
    <row r="537" spans="1:16" ht="15">
      <c r="A537" s="247">
        <v>60</v>
      </c>
      <c r="B537" s="231">
        <v>0</v>
      </c>
      <c r="C537" s="231">
        <v>0</v>
      </c>
      <c r="D537" s="231">
        <v>3.4121999999999999</v>
      </c>
      <c r="E537" s="231">
        <v>1.6492</v>
      </c>
      <c r="F537" s="231">
        <v>3.3077999999999999</v>
      </c>
      <c r="G537" s="231">
        <v>1.6563000000000001</v>
      </c>
      <c r="H537" s="231">
        <v>3.5165999999999999</v>
      </c>
      <c r="I537" s="231">
        <v>1.6769000000000001</v>
      </c>
      <c r="J537" s="231">
        <v>2.5396000000000001</v>
      </c>
      <c r="K537" s="231">
        <v>1.6797</v>
      </c>
      <c r="L537" s="231">
        <v>3.0367999999999999</v>
      </c>
      <c r="M537" s="231">
        <v>2.1038000000000001</v>
      </c>
      <c r="N537" s="231">
        <v>3.0093000000000001</v>
      </c>
      <c r="O537" s="231">
        <v>1.8260000000000001</v>
      </c>
      <c r="P537" s="231">
        <v>0</v>
      </c>
    </row>
  </sheetData>
  <sheetProtection algorithmName="SHA-512" hashValue="LhMMHwK0IaNascYOEFxH6RfWruMkDDty7mQEVlRl/bP6nmJxHuxz3+JX5wlo/zOvy9ZfUHKRHUvlclcafFaqQQ==" saltValue="CxHXFlE7FQ889K4WbbvZ/g=="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73"/>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71"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53.962499999999999</v>
      </c>
      <c r="E8" s="231">
        <v>11.855399999999999</v>
      </c>
      <c r="F8" s="231">
        <v>44.616</v>
      </c>
      <c r="G8" s="231">
        <v>12.314399999999999</v>
      </c>
      <c r="H8" s="231">
        <v>41.504399999999997</v>
      </c>
      <c r="I8" s="231">
        <v>11.2614</v>
      </c>
      <c r="J8" s="231">
        <v>33.7119</v>
      </c>
      <c r="K8" s="231">
        <v>12.1188</v>
      </c>
      <c r="L8" s="231">
        <v>22.398299999999999</v>
      </c>
      <c r="M8" s="231">
        <v>14.121600000000001</v>
      </c>
      <c r="N8" s="231">
        <v>0</v>
      </c>
      <c r="O8" s="231">
        <v>0</v>
      </c>
      <c r="P8" s="231">
        <v>0</v>
      </c>
    </row>
    <row r="9" spans="1:16" ht="15">
      <c r="A9" s="247">
        <v>1</v>
      </c>
      <c r="B9" s="231">
        <v>0</v>
      </c>
      <c r="C9" s="231">
        <v>0</v>
      </c>
      <c r="D9" s="231">
        <v>47.966700000000003</v>
      </c>
      <c r="E9" s="231">
        <v>10.5381</v>
      </c>
      <c r="F9" s="231">
        <v>39.658700000000003</v>
      </c>
      <c r="G9" s="231">
        <v>10.946099999999999</v>
      </c>
      <c r="H9" s="231">
        <v>36.892800000000001</v>
      </c>
      <c r="I9" s="231">
        <v>10.0101</v>
      </c>
      <c r="J9" s="231">
        <v>29.966100000000001</v>
      </c>
      <c r="K9" s="231">
        <v>10.7723</v>
      </c>
      <c r="L9" s="231">
        <v>19.909600000000001</v>
      </c>
      <c r="M9" s="231">
        <v>12.5525</v>
      </c>
      <c r="N9" s="231">
        <v>0</v>
      </c>
      <c r="O9" s="231">
        <v>0</v>
      </c>
      <c r="P9" s="231">
        <v>0</v>
      </c>
    </row>
    <row r="10" spans="1:16" ht="15">
      <c r="A10" s="247">
        <v>2</v>
      </c>
      <c r="B10" s="231">
        <v>0</v>
      </c>
      <c r="C10" s="231">
        <v>0</v>
      </c>
      <c r="D10" s="231">
        <v>41.970799999999997</v>
      </c>
      <c r="E10" s="231">
        <v>9.2209000000000003</v>
      </c>
      <c r="F10" s="231">
        <v>34.701300000000003</v>
      </c>
      <c r="G10" s="231">
        <v>9.5778999999999996</v>
      </c>
      <c r="H10" s="231">
        <v>32.281199999999998</v>
      </c>
      <c r="I10" s="231">
        <v>8.7589000000000006</v>
      </c>
      <c r="J10" s="231">
        <v>26.220400000000001</v>
      </c>
      <c r="K10" s="231">
        <v>9.4257000000000009</v>
      </c>
      <c r="L10" s="231">
        <v>17.4209</v>
      </c>
      <c r="M10" s="231">
        <v>10.983499999999999</v>
      </c>
      <c r="N10" s="231">
        <v>0</v>
      </c>
      <c r="O10" s="231">
        <v>0</v>
      </c>
      <c r="P10" s="231">
        <v>0</v>
      </c>
    </row>
    <row r="11" spans="1:16" ht="15">
      <c r="A11" s="247">
        <v>3</v>
      </c>
      <c r="B11" s="231">
        <v>0</v>
      </c>
      <c r="C11" s="231">
        <v>0</v>
      </c>
      <c r="D11" s="231">
        <v>35.975000000000001</v>
      </c>
      <c r="E11" s="231">
        <v>7.9036</v>
      </c>
      <c r="F11" s="231">
        <v>29.744</v>
      </c>
      <c r="G11" s="231">
        <v>8.2096</v>
      </c>
      <c r="H11" s="231">
        <v>27.669599999999999</v>
      </c>
      <c r="I11" s="231">
        <v>7.5076000000000001</v>
      </c>
      <c r="J11" s="231">
        <v>22.474599999999999</v>
      </c>
      <c r="K11" s="231">
        <v>8.0792000000000002</v>
      </c>
      <c r="L11" s="231">
        <v>14.9322</v>
      </c>
      <c r="M11" s="231">
        <v>9.4144000000000005</v>
      </c>
      <c r="N11" s="231">
        <v>0</v>
      </c>
      <c r="O11" s="231">
        <v>0</v>
      </c>
      <c r="P11" s="231">
        <v>0</v>
      </c>
    </row>
    <row r="12" spans="1:16" ht="15">
      <c r="A12" s="247">
        <v>4</v>
      </c>
      <c r="B12" s="231">
        <v>0</v>
      </c>
      <c r="C12" s="231">
        <v>0</v>
      </c>
      <c r="D12" s="231">
        <v>29.979199999999999</v>
      </c>
      <c r="E12" s="231">
        <v>6.5862999999999996</v>
      </c>
      <c r="F12" s="231">
        <v>24.7867</v>
      </c>
      <c r="G12" s="231">
        <v>6.8413000000000004</v>
      </c>
      <c r="H12" s="231">
        <v>23.058</v>
      </c>
      <c r="I12" s="231">
        <v>6.2563000000000004</v>
      </c>
      <c r="J12" s="231">
        <v>18.7288</v>
      </c>
      <c r="K12" s="231">
        <v>6.7327000000000004</v>
      </c>
      <c r="L12" s="231">
        <v>12.4435</v>
      </c>
      <c r="M12" s="231">
        <v>7.8452999999999999</v>
      </c>
      <c r="N12" s="231">
        <v>0</v>
      </c>
      <c r="O12" s="231">
        <v>0</v>
      </c>
      <c r="P12" s="231">
        <v>0</v>
      </c>
    </row>
    <row r="13" spans="1:16" ht="15">
      <c r="A13" s="247">
        <v>5</v>
      </c>
      <c r="B13" s="231">
        <v>0</v>
      </c>
      <c r="C13" s="231">
        <v>0</v>
      </c>
      <c r="D13" s="231">
        <v>23.9833</v>
      </c>
      <c r="E13" s="231">
        <v>5.2690999999999999</v>
      </c>
      <c r="F13" s="231">
        <v>19.8293</v>
      </c>
      <c r="G13" s="231">
        <v>5.4730999999999996</v>
      </c>
      <c r="H13" s="231">
        <v>18.446400000000001</v>
      </c>
      <c r="I13" s="231">
        <v>5.0050999999999997</v>
      </c>
      <c r="J13" s="231">
        <v>14.9831</v>
      </c>
      <c r="K13" s="231">
        <v>5.3860999999999999</v>
      </c>
      <c r="L13" s="231">
        <v>9.9548000000000005</v>
      </c>
      <c r="M13" s="231">
        <v>6.2763</v>
      </c>
      <c r="N13" s="231">
        <v>0</v>
      </c>
      <c r="O13" s="231">
        <v>0</v>
      </c>
      <c r="P13" s="231">
        <v>0</v>
      </c>
    </row>
    <row r="14" spans="1:16" ht="15">
      <c r="A14" s="247">
        <v>6</v>
      </c>
      <c r="B14" s="231">
        <v>0</v>
      </c>
      <c r="C14" s="231">
        <v>0</v>
      </c>
      <c r="D14" s="231">
        <v>17.987500000000001</v>
      </c>
      <c r="E14" s="231">
        <v>3.9518</v>
      </c>
      <c r="F14" s="231">
        <v>14.872</v>
      </c>
      <c r="G14" s="231">
        <v>4.1048</v>
      </c>
      <c r="H14" s="231">
        <v>13.8348</v>
      </c>
      <c r="I14" s="231">
        <v>3.7538</v>
      </c>
      <c r="J14" s="231">
        <v>11.237299999999999</v>
      </c>
      <c r="K14" s="231">
        <v>4.0396000000000001</v>
      </c>
      <c r="L14" s="231">
        <v>7.4661</v>
      </c>
      <c r="M14" s="231">
        <v>4.7072000000000003</v>
      </c>
      <c r="N14" s="231">
        <v>0</v>
      </c>
      <c r="O14" s="231">
        <v>0</v>
      </c>
      <c r="P14" s="231">
        <v>0</v>
      </c>
    </row>
    <row r="15" spans="1:16" ht="15">
      <c r="A15" s="247">
        <v>7</v>
      </c>
      <c r="B15" s="231">
        <v>0</v>
      </c>
      <c r="C15" s="231">
        <v>0</v>
      </c>
      <c r="D15" s="231">
        <v>17.183599999999998</v>
      </c>
      <c r="E15" s="231">
        <v>3.8490000000000002</v>
      </c>
      <c r="F15" s="231">
        <v>14.1493</v>
      </c>
      <c r="G15" s="231">
        <v>3.9908000000000001</v>
      </c>
      <c r="H15" s="231">
        <v>13.3866</v>
      </c>
      <c r="I15" s="231">
        <v>3.6562999999999999</v>
      </c>
      <c r="J15" s="231">
        <v>10.9842</v>
      </c>
      <c r="K15" s="231">
        <v>3.9323999999999999</v>
      </c>
      <c r="L15" s="231">
        <v>7.4245999999999999</v>
      </c>
      <c r="M15" s="231">
        <v>4.5763999999999996</v>
      </c>
      <c r="N15" s="231">
        <v>0</v>
      </c>
      <c r="O15" s="231">
        <v>0</v>
      </c>
      <c r="P15" s="231">
        <v>0</v>
      </c>
    </row>
    <row r="16" spans="1:16" ht="15">
      <c r="A16" s="247">
        <v>8</v>
      </c>
      <c r="B16" s="231">
        <v>0</v>
      </c>
      <c r="C16" s="231">
        <v>0</v>
      </c>
      <c r="D16" s="231">
        <v>16.3796</v>
      </c>
      <c r="E16" s="231">
        <v>3.7463000000000002</v>
      </c>
      <c r="F16" s="231">
        <v>13.426600000000001</v>
      </c>
      <c r="G16" s="231">
        <v>3.8767999999999998</v>
      </c>
      <c r="H16" s="231">
        <v>12.9383</v>
      </c>
      <c r="I16" s="231">
        <v>3.5589</v>
      </c>
      <c r="J16" s="231">
        <v>10.731</v>
      </c>
      <c r="K16" s="231">
        <v>3.8252000000000002</v>
      </c>
      <c r="L16" s="231">
        <v>7.383</v>
      </c>
      <c r="M16" s="231">
        <v>4.4457000000000004</v>
      </c>
      <c r="N16" s="231">
        <v>0</v>
      </c>
      <c r="O16" s="231">
        <v>0</v>
      </c>
      <c r="P16" s="231">
        <v>0</v>
      </c>
    </row>
    <row r="17" spans="1:16" ht="15">
      <c r="A17" s="247">
        <v>9</v>
      </c>
      <c r="B17" s="231">
        <v>0</v>
      </c>
      <c r="C17" s="231">
        <v>0</v>
      </c>
      <c r="D17" s="231">
        <v>15.575699999999999</v>
      </c>
      <c r="E17" s="231">
        <v>3.6435</v>
      </c>
      <c r="F17" s="231">
        <v>12.703900000000001</v>
      </c>
      <c r="G17" s="231">
        <v>3.7627000000000002</v>
      </c>
      <c r="H17" s="231">
        <v>12.4901</v>
      </c>
      <c r="I17" s="231">
        <v>3.4613999999999998</v>
      </c>
      <c r="J17" s="231">
        <v>10.4779</v>
      </c>
      <c r="K17" s="231">
        <v>3.718</v>
      </c>
      <c r="L17" s="231">
        <v>7.3414999999999999</v>
      </c>
      <c r="M17" s="231">
        <v>4.3148999999999997</v>
      </c>
      <c r="N17" s="231">
        <v>0</v>
      </c>
      <c r="O17" s="231">
        <v>0</v>
      </c>
      <c r="P17" s="231">
        <v>0</v>
      </c>
    </row>
    <row r="18" spans="1:16" ht="15">
      <c r="A18" s="247">
        <v>10</v>
      </c>
      <c r="B18" s="231">
        <v>0</v>
      </c>
      <c r="C18" s="231">
        <v>0</v>
      </c>
      <c r="D18" s="231">
        <v>14.771800000000001</v>
      </c>
      <c r="E18" s="231">
        <v>3.5407000000000002</v>
      </c>
      <c r="F18" s="231">
        <v>11.981199999999999</v>
      </c>
      <c r="G18" s="231">
        <v>3.6486999999999998</v>
      </c>
      <c r="H18" s="231">
        <v>12.0419</v>
      </c>
      <c r="I18" s="231">
        <v>3.3639000000000001</v>
      </c>
      <c r="J18" s="231">
        <v>10.2248</v>
      </c>
      <c r="K18" s="231">
        <v>3.6107999999999998</v>
      </c>
      <c r="L18" s="231">
        <v>7.3</v>
      </c>
      <c r="M18" s="231">
        <v>4.1841999999999997</v>
      </c>
      <c r="N18" s="231">
        <v>0</v>
      </c>
      <c r="O18" s="231">
        <v>0</v>
      </c>
      <c r="P18" s="231">
        <v>0</v>
      </c>
    </row>
    <row r="19" spans="1:16" ht="15">
      <c r="A19" s="247">
        <v>11</v>
      </c>
      <c r="B19" s="231">
        <v>0</v>
      </c>
      <c r="C19" s="231">
        <v>0</v>
      </c>
      <c r="D19" s="231">
        <v>13.9678</v>
      </c>
      <c r="E19" s="231">
        <v>3.4380000000000002</v>
      </c>
      <c r="F19" s="231">
        <v>11.2585</v>
      </c>
      <c r="G19" s="231">
        <v>3.5347</v>
      </c>
      <c r="H19" s="231">
        <v>11.5936</v>
      </c>
      <c r="I19" s="231">
        <v>3.2664</v>
      </c>
      <c r="J19" s="231">
        <v>9.9716000000000005</v>
      </c>
      <c r="K19" s="231">
        <v>3.5036</v>
      </c>
      <c r="L19" s="231">
        <v>7.2584</v>
      </c>
      <c r="M19" s="231">
        <v>4.0533999999999999</v>
      </c>
      <c r="N19" s="231">
        <v>0</v>
      </c>
      <c r="O19" s="231">
        <v>0</v>
      </c>
      <c r="P19" s="231">
        <v>0</v>
      </c>
    </row>
    <row r="20" spans="1:16" ht="15">
      <c r="A20" s="247">
        <v>12</v>
      </c>
      <c r="B20" s="231">
        <v>0</v>
      </c>
      <c r="C20" s="231">
        <v>0</v>
      </c>
      <c r="D20" s="231">
        <v>13.1639</v>
      </c>
      <c r="E20" s="231">
        <v>3.3351999999999999</v>
      </c>
      <c r="F20" s="231">
        <v>10.5358</v>
      </c>
      <c r="G20" s="231">
        <v>3.4207000000000001</v>
      </c>
      <c r="H20" s="231">
        <v>11.1454</v>
      </c>
      <c r="I20" s="231">
        <v>3.169</v>
      </c>
      <c r="J20" s="231">
        <v>9.7185000000000006</v>
      </c>
      <c r="K20" s="231">
        <v>3.3963999999999999</v>
      </c>
      <c r="L20" s="231">
        <v>7.2168999999999999</v>
      </c>
      <c r="M20" s="231">
        <v>3.9226999999999999</v>
      </c>
      <c r="N20" s="231">
        <v>0</v>
      </c>
      <c r="O20" s="231">
        <v>0</v>
      </c>
      <c r="P20" s="231">
        <v>0</v>
      </c>
    </row>
    <row r="21" spans="1:16" ht="15">
      <c r="A21" s="247">
        <v>13</v>
      </c>
      <c r="B21" s="231">
        <v>0</v>
      </c>
      <c r="C21" s="231">
        <v>0</v>
      </c>
      <c r="D21" s="231">
        <v>12.36</v>
      </c>
      <c r="E21" s="231">
        <v>3.2324000000000002</v>
      </c>
      <c r="F21" s="231">
        <v>9.8131000000000004</v>
      </c>
      <c r="G21" s="231">
        <v>3.3066</v>
      </c>
      <c r="H21" s="231">
        <v>10.6972</v>
      </c>
      <c r="I21" s="231">
        <v>3.0714999999999999</v>
      </c>
      <c r="J21" s="231">
        <v>9.4654000000000007</v>
      </c>
      <c r="K21" s="231">
        <v>3.2892000000000001</v>
      </c>
      <c r="L21" s="231">
        <v>7.1753999999999998</v>
      </c>
      <c r="M21" s="231">
        <v>3.7919</v>
      </c>
      <c r="N21" s="231">
        <v>0</v>
      </c>
      <c r="O21" s="231">
        <v>0</v>
      </c>
      <c r="P21" s="231">
        <v>0</v>
      </c>
    </row>
    <row r="22" spans="1:16" ht="15">
      <c r="A22" s="247">
        <v>14</v>
      </c>
      <c r="B22" s="231">
        <v>0</v>
      </c>
      <c r="C22" s="231">
        <v>0</v>
      </c>
      <c r="D22" s="231">
        <v>11.555999999999999</v>
      </c>
      <c r="E22" s="231">
        <v>3.1297000000000001</v>
      </c>
      <c r="F22" s="231">
        <v>9.0904000000000007</v>
      </c>
      <c r="G22" s="231">
        <v>3.1926000000000001</v>
      </c>
      <c r="H22" s="231">
        <v>10.248900000000001</v>
      </c>
      <c r="I22" s="231">
        <v>2.9740000000000002</v>
      </c>
      <c r="J22" s="231">
        <v>9.2121999999999993</v>
      </c>
      <c r="K22" s="231">
        <v>3.1819999999999999</v>
      </c>
      <c r="L22" s="231">
        <v>7.1337999999999999</v>
      </c>
      <c r="M22" s="231">
        <v>3.6610999999999998</v>
      </c>
      <c r="N22" s="231">
        <v>0</v>
      </c>
      <c r="O22" s="231">
        <v>0</v>
      </c>
      <c r="P22" s="231">
        <v>0</v>
      </c>
    </row>
    <row r="23" spans="1:16" ht="15">
      <c r="A23" s="247">
        <v>15</v>
      </c>
      <c r="B23" s="231">
        <v>0</v>
      </c>
      <c r="C23" s="231">
        <v>0</v>
      </c>
      <c r="D23" s="231">
        <v>10.7521</v>
      </c>
      <c r="E23" s="231">
        <v>3.0268999999999999</v>
      </c>
      <c r="F23" s="231">
        <v>8.3676999999999992</v>
      </c>
      <c r="G23" s="231">
        <v>3.0785999999999998</v>
      </c>
      <c r="H23" s="231">
        <v>9.8007000000000009</v>
      </c>
      <c r="I23" s="231">
        <v>2.8765000000000001</v>
      </c>
      <c r="J23" s="231">
        <v>8.9590999999999994</v>
      </c>
      <c r="K23" s="231">
        <v>3.0748000000000002</v>
      </c>
      <c r="L23" s="231">
        <v>7.0922999999999998</v>
      </c>
      <c r="M23" s="231">
        <v>3.5304000000000002</v>
      </c>
      <c r="N23" s="231">
        <v>0</v>
      </c>
      <c r="O23" s="231">
        <v>0</v>
      </c>
      <c r="P23" s="231">
        <v>0</v>
      </c>
    </row>
    <row r="24" spans="1:16" ht="15">
      <c r="A24" s="247">
        <v>16</v>
      </c>
      <c r="B24" s="231">
        <v>0</v>
      </c>
      <c r="C24" s="231">
        <v>0</v>
      </c>
      <c r="D24" s="231">
        <v>9.9481999999999999</v>
      </c>
      <c r="E24" s="231">
        <v>2.9241000000000001</v>
      </c>
      <c r="F24" s="231">
        <v>7.6449999999999996</v>
      </c>
      <c r="G24" s="231">
        <v>2.9645999999999999</v>
      </c>
      <c r="H24" s="231">
        <v>9.3524999999999991</v>
      </c>
      <c r="I24" s="231">
        <v>2.7791000000000001</v>
      </c>
      <c r="J24" s="231">
        <v>8.7059999999999995</v>
      </c>
      <c r="K24" s="231">
        <v>2.9676</v>
      </c>
      <c r="L24" s="231">
        <v>7.0507999999999997</v>
      </c>
      <c r="M24" s="231">
        <v>3.3996</v>
      </c>
      <c r="N24" s="231">
        <v>0</v>
      </c>
      <c r="O24" s="231">
        <v>0</v>
      </c>
      <c r="P24" s="231">
        <v>0</v>
      </c>
    </row>
    <row r="25" spans="1:16" ht="15">
      <c r="A25" s="247">
        <v>17</v>
      </c>
      <c r="B25" s="231">
        <v>0</v>
      </c>
      <c r="C25" s="231">
        <v>0</v>
      </c>
      <c r="D25" s="231">
        <v>9.1441999999999997</v>
      </c>
      <c r="E25" s="231">
        <v>2.8214000000000001</v>
      </c>
      <c r="F25" s="231">
        <v>6.9222999999999999</v>
      </c>
      <c r="G25" s="231">
        <v>2.8504999999999998</v>
      </c>
      <c r="H25" s="231">
        <v>8.9041999999999994</v>
      </c>
      <c r="I25" s="231">
        <v>2.6816</v>
      </c>
      <c r="J25" s="231">
        <v>8.4527999999999999</v>
      </c>
      <c r="K25" s="231">
        <v>2.8603999999999998</v>
      </c>
      <c r="L25" s="231">
        <v>7.0091999999999999</v>
      </c>
      <c r="M25" s="231">
        <v>3.2688999999999999</v>
      </c>
      <c r="N25" s="231">
        <v>0</v>
      </c>
      <c r="O25" s="231">
        <v>0</v>
      </c>
      <c r="P25" s="231">
        <v>0</v>
      </c>
    </row>
    <row r="26" spans="1:16" ht="15">
      <c r="A26" s="247">
        <v>18</v>
      </c>
      <c r="B26" s="231">
        <v>0</v>
      </c>
      <c r="C26" s="231">
        <v>0</v>
      </c>
      <c r="D26" s="231">
        <v>8.3402999999999992</v>
      </c>
      <c r="E26" s="231">
        <v>2.7185999999999999</v>
      </c>
      <c r="F26" s="231">
        <v>6.1996000000000002</v>
      </c>
      <c r="G26" s="231">
        <v>2.7364999999999999</v>
      </c>
      <c r="H26" s="231">
        <v>8.4559999999999995</v>
      </c>
      <c r="I26" s="231">
        <v>2.5840999999999998</v>
      </c>
      <c r="J26" s="231">
        <v>8.1997</v>
      </c>
      <c r="K26" s="231">
        <v>2.7532000000000001</v>
      </c>
      <c r="L26" s="231">
        <v>6.9676999999999998</v>
      </c>
      <c r="M26" s="231">
        <v>3.1381000000000001</v>
      </c>
      <c r="N26" s="231">
        <v>8.7965</v>
      </c>
      <c r="O26" s="231">
        <v>4.7686999999999999</v>
      </c>
      <c r="P26" s="231">
        <v>0</v>
      </c>
    </row>
    <row r="27" spans="1:16" ht="15">
      <c r="A27" s="247">
        <v>19</v>
      </c>
      <c r="B27" s="231">
        <v>0</v>
      </c>
      <c r="C27" s="231">
        <v>0</v>
      </c>
      <c r="D27" s="231">
        <v>8.1555</v>
      </c>
      <c r="E27" s="231">
        <v>2.7141999999999999</v>
      </c>
      <c r="F27" s="231">
        <v>6.1749999999999998</v>
      </c>
      <c r="G27" s="231">
        <v>2.7288999999999999</v>
      </c>
      <c r="H27" s="231">
        <v>8.2883999999999993</v>
      </c>
      <c r="I27" s="231">
        <v>2.5800999999999998</v>
      </c>
      <c r="J27" s="231">
        <v>7.9619</v>
      </c>
      <c r="K27" s="231">
        <v>2.7509000000000001</v>
      </c>
      <c r="L27" s="231">
        <v>6.8966000000000003</v>
      </c>
      <c r="M27" s="231">
        <v>3.1305999999999998</v>
      </c>
      <c r="N27" s="231">
        <v>8.5521999999999991</v>
      </c>
      <c r="O27" s="231">
        <v>4.6361999999999997</v>
      </c>
      <c r="P27" s="231">
        <v>0</v>
      </c>
    </row>
    <row r="28" spans="1:16" ht="15">
      <c r="A28" s="247">
        <v>20</v>
      </c>
      <c r="B28" s="231">
        <v>0</v>
      </c>
      <c r="C28" s="231">
        <v>0</v>
      </c>
      <c r="D28" s="231">
        <v>7.9706999999999999</v>
      </c>
      <c r="E28" s="231">
        <v>2.7097000000000002</v>
      </c>
      <c r="F28" s="231">
        <v>6.1504000000000003</v>
      </c>
      <c r="G28" s="231">
        <v>2.7214</v>
      </c>
      <c r="H28" s="231">
        <v>8.1206999999999994</v>
      </c>
      <c r="I28" s="231">
        <v>2.5760999999999998</v>
      </c>
      <c r="J28" s="231">
        <v>7.7241</v>
      </c>
      <c r="K28" s="231">
        <v>2.7486999999999999</v>
      </c>
      <c r="L28" s="231">
        <v>6.8254999999999999</v>
      </c>
      <c r="M28" s="231">
        <v>3.1230000000000002</v>
      </c>
      <c r="N28" s="231">
        <v>8.3078000000000003</v>
      </c>
      <c r="O28" s="231">
        <v>4.5038</v>
      </c>
      <c r="P28" s="231">
        <v>0</v>
      </c>
    </row>
    <row r="29" spans="1:16" ht="15">
      <c r="A29" s="247">
        <v>21</v>
      </c>
      <c r="B29" s="231">
        <v>0</v>
      </c>
      <c r="C29" s="231">
        <v>0</v>
      </c>
      <c r="D29" s="231">
        <v>7.6069000000000004</v>
      </c>
      <c r="E29" s="231">
        <v>2.6431</v>
      </c>
      <c r="F29" s="231">
        <v>5.9848999999999997</v>
      </c>
      <c r="G29" s="231">
        <v>2.6514000000000002</v>
      </c>
      <c r="H29" s="231">
        <v>7.7702</v>
      </c>
      <c r="I29" s="231">
        <v>2.5129000000000001</v>
      </c>
      <c r="J29" s="231">
        <v>7.3140999999999998</v>
      </c>
      <c r="K29" s="231">
        <v>2.6831999999999998</v>
      </c>
      <c r="L29" s="231">
        <v>6.5990000000000002</v>
      </c>
      <c r="M29" s="231">
        <v>3.0438000000000001</v>
      </c>
      <c r="N29" s="231">
        <v>7.8780000000000001</v>
      </c>
      <c r="O29" s="231">
        <v>4.2708000000000004</v>
      </c>
      <c r="P29" s="231">
        <v>0</v>
      </c>
    </row>
    <row r="30" spans="1:16" ht="15">
      <c r="A30" s="247">
        <v>22</v>
      </c>
      <c r="B30" s="231">
        <v>0</v>
      </c>
      <c r="C30" s="231">
        <v>0</v>
      </c>
      <c r="D30" s="231">
        <v>7.4264000000000001</v>
      </c>
      <c r="E30" s="231">
        <v>2.6387</v>
      </c>
      <c r="F30" s="231">
        <v>5.9608999999999996</v>
      </c>
      <c r="G30" s="231">
        <v>2.6440999999999999</v>
      </c>
      <c r="H30" s="231">
        <v>7.6063000000000001</v>
      </c>
      <c r="I30" s="231">
        <v>2.5089000000000001</v>
      </c>
      <c r="J30" s="231">
        <v>7.0818000000000003</v>
      </c>
      <c r="K30" s="231">
        <v>2.681</v>
      </c>
      <c r="L30" s="231">
        <v>6.5294999999999996</v>
      </c>
      <c r="M30" s="231">
        <v>3.0364</v>
      </c>
      <c r="N30" s="231">
        <v>7.6393000000000004</v>
      </c>
      <c r="O30" s="231">
        <v>4.1413000000000002</v>
      </c>
      <c r="P30" s="231">
        <v>0</v>
      </c>
    </row>
    <row r="31" spans="1:16" ht="15">
      <c r="A31" s="247">
        <v>23</v>
      </c>
      <c r="B31" s="231">
        <v>0</v>
      </c>
      <c r="C31" s="231">
        <v>0</v>
      </c>
      <c r="D31" s="231">
        <v>7.2458</v>
      </c>
      <c r="E31" s="231">
        <v>2.6343999999999999</v>
      </c>
      <c r="F31" s="231">
        <v>5.9367999999999999</v>
      </c>
      <c r="G31" s="231">
        <v>2.6366000000000001</v>
      </c>
      <c r="H31" s="231">
        <v>7.4425999999999997</v>
      </c>
      <c r="I31" s="231">
        <v>2.5049999999999999</v>
      </c>
      <c r="J31" s="231">
        <v>6.8494999999999999</v>
      </c>
      <c r="K31" s="231">
        <v>2.6787000000000001</v>
      </c>
      <c r="L31" s="231">
        <v>6.46</v>
      </c>
      <c r="M31" s="231">
        <v>3.0291000000000001</v>
      </c>
      <c r="N31" s="231">
        <v>7.4005999999999998</v>
      </c>
      <c r="O31" s="231">
        <v>4.0119999999999996</v>
      </c>
      <c r="P31" s="231">
        <v>0</v>
      </c>
    </row>
    <row r="32" spans="1:16" ht="15">
      <c r="A32" s="247">
        <v>24</v>
      </c>
      <c r="B32" s="231">
        <v>0</v>
      </c>
      <c r="C32" s="231">
        <v>0</v>
      </c>
      <c r="D32" s="231">
        <v>7.0652999999999997</v>
      </c>
      <c r="E32" s="231">
        <v>2.6301000000000001</v>
      </c>
      <c r="F32" s="231">
        <v>5.9127999999999998</v>
      </c>
      <c r="G32" s="231">
        <v>2.6293000000000002</v>
      </c>
      <c r="H32" s="231">
        <v>7.2788000000000004</v>
      </c>
      <c r="I32" s="231">
        <v>2.5011000000000001</v>
      </c>
      <c r="J32" s="231">
        <v>6.6170999999999998</v>
      </c>
      <c r="K32" s="231">
        <v>2.6766000000000001</v>
      </c>
      <c r="L32" s="231">
        <v>6.3906000000000001</v>
      </c>
      <c r="M32" s="231">
        <v>3.0217999999999998</v>
      </c>
      <c r="N32" s="231">
        <v>7.1618000000000004</v>
      </c>
      <c r="O32" s="231">
        <v>3.8824999999999998</v>
      </c>
      <c r="P32" s="231">
        <v>0</v>
      </c>
    </row>
    <row r="33" spans="1:16" ht="15">
      <c r="A33" s="247">
        <v>25</v>
      </c>
      <c r="B33" s="231">
        <v>0</v>
      </c>
      <c r="C33" s="231">
        <v>0</v>
      </c>
      <c r="D33" s="231">
        <v>6.8846999999999996</v>
      </c>
      <c r="E33" s="231">
        <v>2.6257000000000001</v>
      </c>
      <c r="F33" s="231">
        <v>5.8887</v>
      </c>
      <c r="G33" s="231">
        <v>2.6219000000000001</v>
      </c>
      <c r="H33" s="231">
        <v>7.1150000000000002</v>
      </c>
      <c r="I33" s="231">
        <v>2.4971999999999999</v>
      </c>
      <c r="J33" s="231">
        <v>6.3846999999999996</v>
      </c>
      <c r="K33" s="231">
        <v>2.6743000000000001</v>
      </c>
      <c r="L33" s="231">
        <v>6.3209999999999997</v>
      </c>
      <c r="M33" s="231">
        <v>3.0143</v>
      </c>
      <c r="N33" s="231">
        <v>6.9230999999999998</v>
      </c>
      <c r="O33" s="231">
        <v>3.7530000000000001</v>
      </c>
      <c r="P33" s="231">
        <v>0</v>
      </c>
    </row>
    <row r="34" spans="1:16" ht="15">
      <c r="A34" s="247">
        <v>26</v>
      </c>
      <c r="B34" s="231">
        <v>0</v>
      </c>
      <c r="C34" s="231">
        <v>0</v>
      </c>
      <c r="D34" s="231">
        <v>6.7042000000000002</v>
      </c>
      <c r="E34" s="231">
        <v>2.6214</v>
      </c>
      <c r="F34" s="231">
        <v>5.8646000000000003</v>
      </c>
      <c r="G34" s="231">
        <v>2.6145</v>
      </c>
      <c r="H34" s="231">
        <v>6.9512999999999998</v>
      </c>
      <c r="I34" s="231">
        <v>2.4933000000000001</v>
      </c>
      <c r="J34" s="231">
        <v>6.1524000000000001</v>
      </c>
      <c r="K34" s="231">
        <v>2.6720999999999999</v>
      </c>
      <c r="L34" s="231">
        <v>6.2515000000000001</v>
      </c>
      <c r="M34" s="231">
        <v>3.0070000000000001</v>
      </c>
      <c r="N34" s="231">
        <v>6.6843000000000004</v>
      </c>
      <c r="O34" s="231">
        <v>3.6236999999999999</v>
      </c>
      <c r="P34" s="231">
        <v>0</v>
      </c>
    </row>
    <row r="35" spans="1:16" ht="15">
      <c r="A35" s="247">
        <v>27</v>
      </c>
      <c r="B35" s="231">
        <v>0</v>
      </c>
      <c r="C35" s="231">
        <v>0</v>
      </c>
      <c r="D35" s="231">
        <v>6.5236999999999998</v>
      </c>
      <c r="E35" s="231">
        <v>2.617</v>
      </c>
      <c r="F35" s="231">
        <v>5.8406000000000002</v>
      </c>
      <c r="G35" s="231">
        <v>2.6071</v>
      </c>
      <c r="H35" s="231">
        <v>6.7873999999999999</v>
      </c>
      <c r="I35" s="231">
        <v>2.4893999999999998</v>
      </c>
      <c r="J35" s="231">
        <v>5.92</v>
      </c>
      <c r="K35" s="231">
        <v>2.6698</v>
      </c>
      <c r="L35" s="231">
        <v>6.1821000000000002</v>
      </c>
      <c r="M35" s="231">
        <v>2.9996</v>
      </c>
      <c r="N35" s="231">
        <v>6.4457000000000004</v>
      </c>
      <c r="O35" s="231">
        <v>3.4942000000000002</v>
      </c>
      <c r="P35" s="231">
        <v>0</v>
      </c>
    </row>
    <row r="36" spans="1:16" ht="15">
      <c r="A36" s="247">
        <v>28</v>
      </c>
      <c r="B36" s="231">
        <v>0</v>
      </c>
      <c r="C36" s="231">
        <v>0</v>
      </c>
      <c r="D36" s="231">
        <v>6.3432000000000004</v>
      </c>
      <c r="E36" s="231">
        <v>2.6126999999999998</v>
      </c>
      <c r="F36" s="231">
        <v>5.8166000000000002</v>
      </c>
      <c r="G36" s="231">
        <v>2.5996999999999999</v>
      </c>
      <c r="H36" s="231">
        <v>6.6237000000000004</v>
      </c>
      <c r="I36" s="231">
        <v>2.4853999999999998</v>
      </c>
      <c r="J36" s="231">
        <v>5.6877000000000004</v>
      </c>
      <c r="K36" s="231">
        <v>2.6677</v>
      </c>
      <c r="L36" s="231">
        <v>6.1125999999999996</v>
      </c>
      <c r="M36" s="231">
        <v>2.9923000000000002</v>
      </c>
      <c r="N36" s="231">
        <v>6.2069000000000001</v>
      </c>
      <c r="O36" s="231">
        <v>3.3647999999999998</v>
      </c>
      <c r="P36" s="231">
        <v>0</v>
      </c>
    </row>
    <row r="37" spans="1:16" ht="15">
      <c r="A37" s="247">
        <v>29</v>
      </c>
      <c r="B37" s="231">
        <v>0</v>
      </c>
      <c r="C37" s="231">
        <v>0</v>
      </c>
      <c r="D37" s="231">
        <v>6.1626000000000003</v>
      </c>
      <c r="E37" s="231">
        <v>2.6082999999999998</v>
      </c>
      <c r="F37" s="231">
        <v>5.7925000000000004</v>
      </c>
      <c r="G37" s="231">
        <v>2.5924</v>
      </c>
      <c r="H37" s="231">
        <v>6.4598000000000004</v>
      </c>
      <c r="I37" s="231">
        <v>2.4815</v>
      </c>
      <c r="J37" s="231">
        <v>5.4554</v>
      </c>
      <c r="K37" s="231">
        <v>2.6655000000000002</v>
      </c>
      <c r="L37" s="231">
        <v>6.0430000000000001</v>
      </c>
      <c r="M37" s="231">
        <v>2.9847999999999999</v>
      </c>
      <c r="N37" s="231">
        <v>5.9682000000000004</v>
      </c>
      <c r="O37" s="231">
        <v>3.2353999999999998</v>
      </c>
      <c r="P37" s="231">
        <v>0</v>
      </c>
    </row>
    <row r="38" spans="1:16" ht="15">
      <c r="A38" s="247">
        <v>30</v>
      </c>
      <c r="B38" s="231">
        <v>0</v>
      </c>
      <c r="C38" s="231">
        <v>0</v>
      </c>
      <c r="D38" s="231">
        <v>5.9821</v>
      </c>
      <c r="E38" s="231">
        <v>2.6040000000000001</v>
      </c>
      <c r="F38" s="231">
        <v>5.7685000000000004</v>
      </c>
      <c r="G38" s="231">
        <v>2.5849000000000002</v>
      </c>
      <c r="H38" s="231">
        <v>6.2961</v>
      </c>
      <c r="I38" s="231">
        <v>2.4775999999999998</v>
      </c>
      <c r="J38" s="231">
        <v>5.2229999999999999</v>
      </c>
      <c r="K38" s="231">
        <v>2.6631999999999998</v>
      </c>
      <c r="L38" s="231">
        <v>5.9736000000000002</v>
      </c>
      <c r="M38" s="231">
        <v>2.9775</v>
      </c>
      <c r="N38" s="231">
        <v>5.7294</v>
      </c>
      <c r="O38" s="231">
        <v>3.1059999999999999</v>
      </c>
      <c r="P38" s="231">
        <v>0</v>
      </c>
    </row>
    <row r="39" spans="1:16" ht="15">
      <c r="A39" s="247">
        <v>31</v>
      </c>
      <c r="B39" s="231">
        <v>0</v>
      </c>
      <c r="C39" s="231">
        <v>0</v>
      </c>
      <c r="D39" s="231">
        <v>5.9656000000000002</v>
      </c>
      <c r="E39" s="231">
        <v>2.5966</v>
      </c>
      <c r="F39" s="231">
        <v>5.7213000000000003</v>
      </c>
      <c r="G39" s="231">
        <v>2.5644999999999998</v>
      </c>
      <c r="H39" s="231">
        <v>6.2851999999999997</v>
      </c>
      <c r="I39" s="231">
        <v>2.4767000000000001</v>
      </c>
      <c r="J39" s="231">
        <v>5.1483999999999996</v>
      </c>
      <c r="K39" s="231">
        <v>2.6534</v>
      </c>
      <c r="L39" s="231">
        <v>5.9599000000000002</v>
      </c>
      <c r="M39" s="231">
        <v>2.9676</v>
      </c>
      <c r="N39" s="231">
        <v>5.6543999999999999</v>
      </c>
      <c r="O39" s="231">
        <v>3.0539999999999998</v>
      </c>
      <c r="P39" s="231">
        <v>0</v>
      </c>
    </row>
    <row r="40" spans="1:16" ht="15">
      <c r="A40" s="247">
        <v>32</v>
      </c>
      <c r="B40" s="231">
        <v>0</v>
      </c>
      <c r="C40" s="231">
        <v>0</v>
      </c>
      <c r="D40" s="231">
        <v>5.9490999999999996</v>
      </c>
      <c r="E40" s="231">
        <v>2.5891000000000002</v>
      </c>
      <c r="F40" s="231">
        <v>5.6741000000000001</v>
      </c>
      <c r="G40" s="231">
        <v>2.5442</v>
      </c>
      <c r="H40" s="231">
        <v>6.2744999999999997</v>
      </c>
      <c r="I40" s="231">
        <v>2.4756999999999998</v>
      </c>
      <c r="J40" s="231">
        <v>5.0739000000000001</v>
      </c>
      <c r="K40" s="231">
        <v>2.6436999999999999</v>
      </c>
      <c r="L40" s="231">
        <v>5.9462999999999999</v>
      </c>
      <c r="M40" s="231">
        <v>2.9577</v>
      </c>
      <c r="N40" s="231">
        <v>5.5792999999999999</v>
      </c>
      <c r="O40" s="231">
        <v>3.0019999999999998</v>
      </c>
      <c r="P40" s="231">
        <v>0</v>
      </c>
    </row>
    <row r="41" spans="1:16" ht="15">
      <c r="A41" s="247">
        <v>33</v>
      </c>
      <c r="B41" s="231">
        <v>0</v>
      </c>
      <c r="C41" s="231">
        <v>0</v>
      </c>
      <c r="D41" s="231">
        <v>5.9325000000000001</v>
      </c>
      <c r="E41" s="231">
        <v>2.5817000000000001</v>
      </c>
      <c r="F41" s="231">
        <v>5.6269</v>
      </c>
      <c r="G41" s="231">
        <v>2.5238</v>
      </c>
      <c r="H41" s="231">
        <v>6.2636000000000003</v>
      </c>
      <c r="I41" s="231">
        <v>2.4748000000000001</v>
      </c>
      <c r="J41" s="231">
        <v>4.9992000000000001</v>
      </c>
      <c r="K41" s="231">
        <v>2.6339000000000001</v>
      </c>
      <c r="L41" s="231">
        <v>5.9325999999999999</v>
      </c>
      <c r="M41" s="231">
        <v>2.9478</v>
      </c>
      <c r="N41" s="231">
        <v>5.5042</v>
      </c>
      <c r="O41" s="231">
        <v>2.9500999999999999</v>
      </c>
      <c r="P41" s="231">
        <v>0</v>
      </c>
    </row>
    <row r="42" spans="1:16" ht="15">
      <c r="A42" s="247">
        <v>34</v>
      </c>
      <c r="B42" s="231">
        <v>0</v>
      </c>
      <c r="C42" s="231">
        <v>0</v>
      </c>
      <c r="D42" s="231">
        <v>5.9160000000000004</v>
      </c>
      <c r="E42" s="231">
        <v>2.5741999999999998</v>
      </c>
      <c r="F42" s="231">
        <v>5.5796000000000001</v>
      </c>
      <c r="G42" s="231">
        <v>2.5034000000000001</v>
      </c>
      <c r="H42" s="231">
        <v>6.2529000000000003</v>
      </c>
      <c r="I42" s="231">
        <v>2.4739</v>
      </c>
      <c r="J42" s="231">
        <v>4.9245999999999999</v>
      </c>
      <c r="K42" s="231">
        <v>2.6240000000000001</v>
      </c>
      <c r="L42" s="231">
        <v>5.9189999999999996</v>
      </c>
      <c r="M42" s="231">
        <v>2.9378000000000002</v>
      </c>
      <c r="N42" s="231">
        <v>5.4291</v>
      </c>
      <c r="O42" s="231">
        <v>2.8982000000000001</v>
      </c>
      <c r="P42" s="231">
        <v>0</v>
      </c>
    </row>
    <row r="43" spans="1:16" ht="15">
      <c r="A43" s="247">
        <v>35</v>
      </c>
      <c r="B43" s="231">
        <v>0</v>
      </c>
      <c r="C43" s="231">
        <v>0</v>
      </c>
      <c r="D43" s="231">
        <v>5.8994999999999997</v>
      </c>
      <c r="E43" s="231">
        <v>2.5668000000000002</v>
      </c>
      <c r="F43" s="231">
        <v>5.5324999999999998</v>
      </c>
      <c r="G43" s="231">
        <v>2.4828999999999999</v>
      </c>
      <c r="H43" s="231">
        <v>6.2420999999999998</v>
      </c>
      <c r="I43" s="231">
        <v>2.4729999999999999</v>
      </c>
      <c r="J43" s="231">
        <v>4.8499999999999996</v>
      </c>
      <c r="K43" s="231">
        <v>2.6143000000000001</v>
      </c>
      <c r="L43" s="231">
        <v>5.9054000000000002</v>
      </c>
      <c r="M43" s="231">
        <v>2.9279999999999999</v>
      </c>
      <c r="N43" s="231">
        <v>5.3540999999999999</v>
      </c>
      <c r="O43" s="231">
        <v>2.8462000000000001</v>
      </c>
      <c r="P43" s="231">
        <v>0</v>
      </c>
    </row>
    <row r="44" spans="1:16" ht="15">
      <c r="A44" s="247">
        <v>36</v>
      </c>
      <c r="B44" s="231">
        <v>0</v>
      </c>
      <c r="C44" s="231">
        <v>0</v>
      </c>
      <c r="D44" s="231">
        <v>5.883</v>
      </c>
      <c r="E44" s="231">
        <v>2.5592999999999999</v>
      </c>
      <c r="F44" s="231">
        <v>5.4852999999999996</v>
      </c>
      <c r="G44" s="231">
        <v>2.4626000000000001</v>
      </c>
      <c r="H44" s="231">
        <v>6.2313000000000001</v>
      </c>
      <c r="I44" s="231">
        <v>2.4721000000000002</v>
      </c>
      <c r="J44" s="231">
        <v>4.7754000000000003</v>
      </c>
      <c r="K44" s="231">
        <v>2.6044999999999998</v>
      </c>
      <c r="L44" s="231">
        <v>5.8917000000000002</v>
      </c>
      <c r="M44" s="231">
        <v>2.9180000000000001</v>
      </c>
      <c r="N44" s="231">
        <v>5.2789000000000001</v>
      </c>
      <c r="O44" s="231">
        <v>2.7942</v>
      </c>
      <c r="P44" s="231">
        <v>0</v>
      </c>
    </row>
    <row r="45" spans="1:16" ht="15">
      <c r="A45" s="247">
        <v>37</v>
      </c>
      <c r="B45" s="231">
        <v>0</v>
      </c>
      <c r="C45" s="231">
        <v>0</v>
      </c>
      <c r="D45" s="231">
        <v>5.8663999999999996</v>
      </c>
      <c r="E45" s="231">
        <v>2.5518999999999998</v>
      </c>
      <c r="F45" s="231">
        <v>5.4381000000000004</v>
      </c>
      <c r="G45" s="231">
        <v>2.4422000000000001</v>
      </c>
      <c r="H45" s="231">
        <v>6.2205000000000004</v>
      </c>
      <c r="I45" s="231">
        <v>2.4710999999999999</v>
      </c>
      <c r="J45" s="231">
        <v>4.7007000000000003</v>
      </c>
      <c r="K45" s="231">
        <v>2.5947</v>
      </c>
      <c r="L45" s="231">
        <v>5.8780000000000001</v>
      </c>
      <c r="M45" s="231">
        <v>2.9081000000000001</v>
      </c>
      <c r="N45" s="231">
        <v>5.2039</v>
      </c>
      <c r="O45" s="231">
        <v>2.7422</v>
      </c>
      <c r="P45" s="231">
        <v>0</v>
      </c>
    </row>
    <row r="46" spans="1:16" ht="15">
      <c r="A46" s="247">
        <v>38</v>
      </c>
      <c r="B46" s="231">
        <v>0</v>
      </c>
      <c r="C46" s="231">
        <v>0</v>
      </c>
      <c r="D46" s="231">
        <v>5.8498999999999999</v>
      </c>
      <c r="E46" s="231">
        <v>2.5445000000000002</v>
      </c>
      <c r="F46" s="231">
        <v>5.3909000000000002</v>
      </c>
      <c r="G46" s="231">
        <v>2.4218000000000002</v>
      </c>
      <c r="H46" s="231">
        <v>6.2096</v>
      </c>
      <c r="I46" s="231">
        <v>2.4702000000000002</v>
      </c>
      <c r="J46" s="231">
        <v>4.6261999999999999</v>
      </c>
      <c r="K46" s="231">
        <v>2.5849000000000002</v>
      </c>
      <c r="L46" s="231">
        <v>5.8643999999999998</v>
      </c>
      <c r="M46" s="231">
        <v>2.8982000000000001</v>
      </c>
      <c r="N46" s="231">
        <v>5.1288</v>
      </c>
      <c r="O46" s="231">
        <v>2.6903000000000001</v>
      </c>
      <c r="P46" s="231">
        <v>0</v>
      </c>
    </row>
    <row r="47" spans="1:16" ht="15">
      <c r="A47" s="247">
        <v>39</v>
      </c>
      <c r="B47" s="231">
        <v>0</v>
      </c>
      <c r="C47" s="231">
        <v>0</v>
      </c>
      <c r="D47" s="231">
        <v>5.8334000000000001</v>
      </c>
      <c r="E47" s="231">
        <v>2.5371000000000001</v>
      </c>
      <c r="F47" s="231">
        <v>5.3437000000000001</v>
      </c>
      <c r="G47" s="231">
        <v>2.4014000000000002</v>
      </c>
      <c r="H47" s="231">
        <v>6.1989000000000001</v>
      </c>
      <c r="I47" s="231">
        <v>2.4693000000000001</v>
      </c>
      <c r="J47" s="231">
        <v>4.5514999999999999</v>
      </c>
      <c r="K47" s="231">
        <v>2.5752000000000002</v>
      </c>
      <c r="L47" s="231">
        <v>5.8507999999999996</v>
      </c>
      <c r="M47" s="231">
        <v>2.8883000000000001</v>
      </c>
      <c r="N47" s="231">
        <v>5.0537000000000001</v>
      </c>
      <c r="O47" s="231">
        <v>2.6383999999999999</v>
      </c>
      <c r="P47" s="231">
        <v>0</v>
      </c>
    </row>
    <row r="48" spans="1:16" ht="15">
      <c r="A48" s="247">
        <v>40</v>
      </c>
      <c r="B48" s="231">
        <v>0</v>
      </c>
      <c r="C48" s="231">
        <v>0</v>
      </c>
      <c r="D48" s="231">
        <v>5.8169000000000004</v>
      </c>
      <c r="E48" s="231">
        <v>2.5295999999999998</v>
      </c>
      <c r="F48" s="231">
        <v>5.2964000000000002</v>
      </c>
      <c r="G48" s="231">
        <v>2.3809999999999998</v>
      </c>
      <c r="H48" s="231">
        <v>6.1879999999999997</v>
      </c>
      <c r="I48" s="231">
        <v>2.4683999999999999</v>
      </c>
      <c r="J48" s="231">
        <v>4.4768999999999997</v>
      </c>
      <c r="K48" s="231">
        <v>2.5653000000000001</v>
      </c>
      <c r="L48" s="231">
        <v>5.8371000000000004</v>
      </c>
      <c r="M48" s="231">
        <v>2.8782999999999999</v>
      </c>
      <c r="N48" s="231">
        <v>4.9786000000000001</v>
      </c>
      <c r="O48" s="231">
        <v>2.5863999999999998</v>
      </c>
      <c r="P48" s="231">
        <v>0</v>
      </c>
    </row>
    <row r="49" spans="1:16" ht="15">
      <c r="A49" s="247">
        <v>41</v>
      </c>
      <c r="B49" s="231">
        <v>0</v>
      </c>
      <c r="C49" s="231">
        <v>0</v>
      </c>
      <c r="D49" s="231">
        <v>5.8003999999999998</v>
      </c>
      <c r="E49" s="231">
        <v>2.5221</v>
      </c>
      <c r="F49" s="231">
        <v>5.2492000000000001</v>
      </c>
      <c r="G49" s="231">
        <v>2.3605999999999998</v>
      </c>
      <c r="H49" s="231">
        <v>6.1772999999999998</v>
      </c>
      <c r="I49" s="231">
        <v>2.4674</v>
      </c>
      <c r="J49" s="231">
        <v>4.4024000000000001</v>
      </c>
      <c r="K49" s="231">
        <v>2.5554999999999999</v>
      </c>
      <c r="L49" s="231">
        <v>5.8235000000000001</v>
      </c>
      <c r="M49" s="231">
        <v>2.8685</v>
      </c>
      <c r="N49" s="231">
        <v>4.9036</v>
      </c>
      <c r="O49" s="231">
        <v>2.5344000000000002</v>
      </c>
      <c r="P49" s="231">
        <v>0</v>
      </c>
    </row>
    <row r="50" spans="1:16" ht="15">
      <c r="A50" s="247">
        <v>42</v>
      </c>
      <c r="B50" s="231">
        <v>0</v>
      </c>
      <c r="C50" s="231">
        <v>0</v>
      </c>
      <c r="D50" s="231">
        <v>5.7838000000000003</v>
      </c>
      <c r="E50" s="231">
        <v>2.5146999999999999</v>
      </c>
      <c r="F50" s="231">
        <v>5.202</v>
      </c>
      <c r="G50" s="231">
        <v>2.3401999999999998</v>
      </c>
      <c r="H50" s="231">
        <v>6.1664000000000003</v>
      </c>
      <c r="I50" s="231">
        <v>2.4664999999999999</v>
      </c>
      <c r="J50" s="231">
        <v>4.3277000000000001</v>
      </c>
      <c r="K50" s="231">
        <v>2.5457999999999998</v>
      </c>
      <c r="L50" s="231">
        <v>5.8098000000000001</v>
      </c>
      <c r="M50" s="231">
        <v>2.8584999999999998</v>
      </c>
      <c r="N50" s="231">
        <v>4.8284000000000002</v>
      </c>
      <c r="O50" s="231">
        <v>2.4824999999999999</v>
      </c>
      <c r="P50" s="231">
        <v>0</v>
      </c>
    </row>
    <row r="51" spans="1:16" ht="15">
      <c r="A51" s="247">
        <v>43</v>
      </c>
      <c r="B51" s="231">
        <v>0</v>
      </c>
      <c r="C51" s="231">
        <v>0</v>
      </c>
      <c r="D51" s="231">
        <v>5.7671000000000001</v>
      </c>
      <c r="E51" s="231">
        <v>2.5133999999999999</v>
      </c>
      <c r="F51" s="231">
        <v>5.1055000000000001</v>
      </c>
      <c r="G51" s="231">
        <v>2.3399000000000001</v>
      </c>
      <c r="H51" s="231">
        <v>5.9969000000000001</v>
      </c>
      <c r="I51" s="231">
        <v>2.4422999999999999</v>
      </c>
      <c r="J51" s="231">
        <v>4.2656000000000001</v>
      </c>
      <c r="K51" s="231">
        <v>2.5202</v>
      </c>
      <c r="L51" s="231">
        <v>5.7346000000000004</v>
      </c>
      <c r="M51" s="231">
        <v>2.8504</v>
      </c>
      <c r="N51" s="231">
        <v>4.7515999999999998</v>
      </c>
      <c r="O51" s="231">
        <v>2.4756999999999998</v>
      </c>
      <c r="P51" s="231">
        <v>0</v>
      </c>
    </row>
    <row r="52" spans="1:16" ht="15">
      <c r="A52" s="247">
        <v>44</v>
      </c>
      <c r="B52" s="231">
        <v>0</v>
      </c>
      <c r="C52" s="231">
        <v>0</v>
      </c>
      <c r="D52" s="231">
        <v>5.7504</v>
      </c>
      <c r="E52" s="231">
        <v>2.5122</v>
      </c>
      <c r="F52" s="231">
        <v>5.0090000000000003</v>
      </c>
      <c r="G52" s="231">
        <v>2.3397000000000001</v>
      </c>
      <c r="H52" s="231">
        <v>5.8274999999999997</v>
      </c>
      <c r="I52" s="231">
        <v>2.4180000000000001</v>
      </c>
      <c r="J52" s="231">
        <v>4.2035</v>
      </c>
      <c r="K52" s="231">
        <v>2.4946999999999999</v>
      </c>
      <c r="L52" s="231">
        <v>5.6593999999999998</v>
      </c>
      <c r="M52" s="231">
        <v>2.8422999999999998</v>
      </c>
      <c r="N52" s="231">
        <v>4.6748000000000003</v>
      </c>
      <c r="O52" s="231">
        <v>2.4691000000000001</v>
      </c>
      <c r="P52" s="231">
        <v>0</v>
      </c>
    </row>
    <row r="53" spans="1:16" ht="15">
      <c r="A53" s="247">
        <v>45</v>
      </c>
      <c r="B53" s="231">
        <v>0</v>
      </c>
      <c r="C53" s="231">
        <v>0</v>
      </c>
      <c r="D53" s="231">
        <v>5.7336999999999998</v>
      </c>
      <c r="E53" s="231">
        <v>2.5108999999999999</v>
      </c>
      <c r="F53" s="231">
        <v>4.9124999999999996</v>
      </c>
      <c r="G53" s="231">
        <v>2.3393999999999999</v>
      </c>
      <c r="H53" s="231">
        <v>5.6580000000000004</v>
      </c>
      <c r="I53" s="231">
        <v>2.3936999999999999</v>
      </c>
      <c r="J53" s="231">
        <v>4.1414</v>
      </c>
      <c r="K53" s="231">
        <v>2.4691000000000001</v>
      </c>
      <c r="L53" s="231">
        <v>5.5839999999999996</v>
      </c>
      <c r="M53" s="231">
        <v>2.8340999999999998</v>
      </c>
      <c r="N53" s="231">
        <v>4.5979999999999999</v>
      </c>
      <c r="O53" s="231">
        <v>2.4622999999999999</v>
      </c>
      <c r="P53" s="231">
        <v>0</v>
      </c>
    </row>
    <row r="54" spans="1:16" ht="15">
      <c r="A54" s="247">
        <v>46</v>
      </c>
      <c r="B54" s="231">
        <v>0</v>
      </c>
      <c r="C54" s="231">
        <v>0</v>
      </c>
      <c r="D54" s="231">
        <v>5.7169999999999996</v>
      </c>
      <c r="E54" s="231">
        <v>2.5095999999999998</v>
      </c>
      <c r="F54" s="231">
        <v>4.8159000000000001</v>
      </c>
      <c r="G54" s="231">
        <v>2.3391000000000002</v>
      </c>
      <c r="H54" s="231">
        <v>5.4885999999999999</v>
      </c>
      <c r="I54" s="231">
        <v>2.3694000000000002</v>
      </c>
      <c r="J54" s="231">
        <v>4.0793999999999997</v>
      </c>
      <c r="K54" s="231">
        <v>2.4436</v>
      </c>
      <c r="L54" s="231">
        <v>5.5087999999999999</v>
      </c>
      <c r="M54" s="231">
        <v>2.8260000000000001</v>
      </c>
      <c r="N54" s="231">
        <v>4.5212000000000003</v>
      </c>
      <c r="O54" s="231">
        <v>2.4556</v>
      </c>
      <c r="P54" s="231">
        <v>0</v>
      </c>
    </row>
    <row r="55" spans="1:16" ht="15">
      <c r="A55" s="247">
        <v>47</v>
      </c>
      <c r="B55" s="231">
        <v>0</v>
      </c>
      <c r="C55" s="231">
        <v>0</v>
      </c>
      <c r="D55" s="231">
        <v>5.7003000000000004</v>
      </c>
      <c r="E55" s="231">
        <v>2.5083000000000002</v>
      </c>
      <c r="F55" s="231">
        <v>4.7194000000000003</v>
      </c>
      <c r="G55" s="231">
        <v>2.3389000000000002</v>
      </c>
      <c r="H55" s="231">
        <v>5.3190999999999997</v>
      </c>
      <c r="I55" s="231">
        <v>2.3452000000000002</v>
      </c>
      <c r="J55" s="231">
        <v>4.0171999999999999</v>
      </c>
      <c r="K55" s="231">
        <v>2.4180000000000001</v>
      </c>
      <c r="L55" s="231">
        <v>5.4336000000000002</v>
      </c>
      <c r="M55" s="231">
        <v>2.8178999999999998</v>
      </c>
      <c r="N55" s="231">
        <v>4.4443999999999999</v>
      </c>
      <c r="O55" s="231">
        <v>2.4489000000000001</v>
      </c>
      <c r="P55" s="231">
        <v>0</v>
      </c>
    </row>
    <row r="56" spans="1:16" ht="15">
      <c r="A56" s="247">
        <v>48</v>
      </c>
      <c r="B56" s="231">
        <v>0</v>
      </c>
      <c r="C56" s="231">
        <v>0</v>
      </c>
      <c r="D56" s="231">
        <v>5.6836000000000002</v>
      </c>
      <c r="E56" s="231">
        <v>2.5072000000000001</v>
      </c>
      <c r="F56" s="231">
        <v>4.6230000000000002</v>
      </c>
      <c r="G56" s="231">
        <v>2.3386</v>
      </c>
      <c r="H56" s="231">
        <v>5.1497000000000002</v>
      </c>
      <c r="I56" s="231">
        <v>2.3209</v>
      </c>
      <c r="J56" s="231">
        <v>3.9552</v>
      </c>
      <c r="K56" s="231">
        <v>2.3925000000000001</v>
      </c>
      <c r="L56" s="231">
        <v>5.3583999999999996</v>
      </c>
      <c r="M56" s="231">
        <v>2.8098000000000001</v>
      </c>
      <c r="N56" s="231">
        <v>4.3676000000000004</v>
      </c>
      <c r="O56" s="231">
        <v>2.4422000000000001</v>
      </c>
      <c r="P56" s="231">
        <v>0</v>
      </c>
    </row>
    <row r="57" spans="1:16" ht="15">
      <c r="A57" s="247">
        <v>49</v>
      </c>
      <c r="B57" s="231">
        <v>0</v>
      </c>
      <c r="C57" s="231">
        <v>0</v>
      </c>
      <c r="D57" s="231">
        <v>5.6669</v>
      </c>
      <c r="E57" s="231">
        <v>2.5059</v>
      </c>
      <c r="F57" s="231">
        <v>4.5263999999999998</v>
      </c>
      <c r="G57" s="231">
        <v>2.3384</v>
      </c>
      <c r="H57" s="231">
        <v>4.9802</v>
      </c>
      <c r="I57" s="231">
        <v>2.2966000000000002</v>
      </c>
      <c r="J57" s="231">
        <v>3.8931</v>
      </c>
      <c r="K57" s="231">
        <v>2.3668999999999998</v>
      </c>
      <c r="L57" s="231">
        <v>5.2830000000000004</v>
      </c>
      <c r="M57" s="231">
        <v>2.8014999999999999</v>
      </c>
      <c r="N57" s="231">
        <v>4.2907000000000002</v>
      </c>
      <c r="O57" s="231">
        <v>2.4355000000000002</v>
      </c>
      <c r="P57" s="231">
        <v>0</v>
      </c>
    </row>
    <row r="58" spans="1:16" ht="15">
      <c r="A58" s="247">
        <v>50</v>
      </c>
      <c r="B58" s="231">
        <v>0</v>
      </c>
      <c r="C58" s="231">
        <v>0</v>
      </c>
      <c r="D58" s="231">
        <v>5.6501999999999999</v>
      </c>
      <c r="E58" s="231">
        <v>2.5045999999999999</v>
      </c>
      <c r="F58" s="231">
        <v>4.4298999999999999</v>
      </c>
      <c r="G58" s="231">
        <v>2.3382000000000001</v>
      </c>
      <c r="H58" s="231">
        <v>4.8106999999999998</v>
      </c>
      <c r="I58" s="231">
        <v>2.2723</v>
      </c>
      <c r="J58" s="231">
        <v>3.8309000000000002</v>
      </c>
      <c r="K58" s="231">
        <v>2.3412999999999999</v>
      </c>
      <c r="L58" s="231">
        <v>5.2077999999999998</v>
      </c>
      <c r="M58" s="231">
        <v>2.7934000000000001</v>
      </c>
      <c r="N58" s="231">
        <v>4.2138999999999998</v>
      </c>
      <c r="O58" s="231">
        <v>2.4287999999999998</v>
      </c>
      <c r="P58" s="231">
        <v>0</v>
      </c>
    </row>
    <row r="59" spans="1:16" ht="15">
      <c r="A59" s="247">
        <v>51</v>
      </c>
      <c r="B59" s="231">
        <v>0</v>
      </c>
      <c r="C59" s="231">
        <v>0</v>
      </c>
      <c r="D59" s="231">
        <v>5.6334999999999997</v>
      </c>
      <c r="E59" s="231">
        <v>2.5034000000000001</v>
      </c>
      <c r="F59" s="231">
        <v>4.3334000000000001</v>
      </c>
      <c r="G59" s="231">
        <v>2.3378999999999999</v>
      </c>
      <c r="H59" s="231">
        <v>4.6412000000000004</v>
      </c>
      <c r="I59" s="231">
        <v>2.2481</v>
      </c>
      <c r="J59" s="231">
        <v>3.7688999999999999</v>
      </c>
      <c r="K59" s="231">
        <v>2.3157999999999999</v>
      </c>
      <c r="L59" s="231">
        <v>5.1326000000000001</v>
      </c>
      <c r="M59" s="231">
        <v>2.7852999999999999</v>
      </c>
      <c r="N59" s="231">
        <v>4.1371000000000002</v>
      </c>
      <c r="O59" s="231">
        <v>2.4220999999999999</v>
      </c>
      <c r="P59" s="231">
        <v>0</v>
      </c>
    </row>
    <row r="60" spans="1:16" ht="15">
      <c r="A60" s="247">
        <v>52</v>
      </c>
      <c r="B60" s="231">
        <v>0</v>
      </c>
      <c r="C60" s="231">
        <v>0</v>
      </c>
      <c r="D60" s="231">
        <v>5.6167999999999996</v>
      </c>
      <c r="E60" s="231">
        <v>2.5021</v>
      </c>
      <c r="F60" s="231">
        <v>4.2369000000000003</v>
      </c>
      <c r="G60" s="231">
        <v>2.3376000000000001</v>
      </c>
      <c r="H60" s="231">
        <v>4.4717000000000002</v>
      </c>
      <c r="I60" s="231">
        <v>2.2237</v>
      </c>
      <c r="J60" s="231">
        <v>3.7067000000000001</v>
      </c>
      <c r="K60" s="231">
        <v>2.2902</v>
      </c>
      <c r="L60" s="231">
        <v>5.0572999999999997</v>
      </c>
      <c r="M60" s="231">
        <v>2.7772000000000001</v>
      </c>
      <c r="N60" s="231">
        <v>4.0602999999999998</v>
      </c>
      <c r="O60" s="231">
        <v>2.4152999999999998</v>
      </c>
      <c r="P60" s="231">
        <v>0</v>
      </c>
    </row>
    <row r="61" spans="1:16" ht="15">
      <c r="A61" s="247">
        <v>53</v>
      </c>
      <c r="B61" s="231">
        <v>0</v>
      </c>
      <c r="C61" s="231">
        <v>0</v>
      </c>
      <c r="D61" s="231">
        <v>5.6001000000000003</v>
      </c>
      <c r="E61" s="231">
        <v>2.5007999999999999</v>
      </c>
      <c r="F61" s="231">
        <v>4.1402999999999999</v>
      </c>
      <c r="G61" s="231">
        <v>2.3374000000000001</v>
      </c>
      <c r="H61" s="231">
        <v>4.3022999999999998</v>
      </c>
      <c r="I61" s="231">
        <v>2.1995</v>
      </c>
      <c r="J61" s="231">
        <v>3.6446999999999998</v>
      </c>
      <c r="K61" s="231">
        <v>2.2646999999999999</v>
      </c>
      <c r="L61" s="231">
        <v>4.9820000000000002</v>
      </c>
      <c r="M61" s="231">
        <v>2.7690000000000001</v>
      </c>
      <c r="N61" s="231">
        <v>3.9834000000000001</v>
      </c>
      <c r="O61" s="231">
        <v>2.4087000000000001</v>
      </c>
      <c r="P61" s="231">
        <v>0</v>
      </c>
    </row>
    <row r="62" spans="1:16" ht="15">
      <c r="A62" s="247">
        <v>54</v>
      </c>
      <c r="B62" s="231">
        <v>0</v>
      </c>
      <c r="C62" s="231">
        <v>0</v>
      </c>
      <c r="D62" s="231">
        <v>5.5834000000000001</v>
      </c>
      <c r="E62" s="231">
        <v>2.4996</v>
      </c>
      <c r="F62" s="231">
        <v>4.0438000000000001</v>
      </c>
      <c r="G62" s="231">
        <v>2.3371</v>
      </c>
      <c r="H62" s="231">
        <v>4.1327999999999996</v>
      </c>
      <c r="I62" s="231">
        <v>2.1751999999999998</v>
      </c>
      <c r="J62" s="231">
        <v>3.5825999999999998</v>
      </c>
      <c r="K62" s="231">
        <v>2.2391000000000001</v>
      </c>
      <c r="L62" s="231">
        <v>4.9067999999999996</v>
      </c>
      <c r="M62" s="231">
        <v>2.7608999999999999</v>
      </c>
      <c r="N62" s="231">
        <v>3.9066000000000001</v>
      </c>
      <c r="O62" s="231">
        <v>2.4020000000000001</v>
      </c>
      <c r="P62" s="231">
        <v>0</v>
      </c>
    </row>
    <row r="63" spans="1:16" ht="15">
      <c r="A63" s="247">
        <v>55</v>
      </c>
      <c r="B63" s="231">
        <v>0</v>
      </c>
      <c r="C63" s="231">
        <v>0</v>
      </c>
      <c r="D63" s="231">
        <v>5.4889999999999999</v>
      </c>
      <c r="E63" s="231">
        <v>2.4767000000000001</v>
      </c>
      <c r="F63" s="231">
        <v>3.9786999999999999</v>
      </c>
      <c r="G63" s="231">
        <v>2.3277999999999999</v>
      </c>
      <c r="H63" s="231">
        <v>4.0357000000000003</v>
      </c>
      <c r="I63" s="231">
        <v>2.1640000000000001</v>
      </c>
      <c r="J63" s="231">
        <v>3.5169999999999999</v>
      </c>
      <c r="K63" s="231">
        <v>2.238</v>
      </c>
      <c r="L63" s="231">
        <v>4.9002999999999997</v>
      </c>
      <c r="M63" s="231">
        <v>2.7462</v>
      </c>
      <c r="N63" s="231">
        <v>3.8708999999999998</v>
      </c>
      <c r="O63" s="231">
        <v>2.3961999999999999</v>
      </c>
      <c r="P63" s="231">
        <v>0</v>
      </c>
    </row>
    <row r="64" spans="1:16" ht="15">
      <c r="A64" s="247">
        <v>56</v>
      </c>
      <c r="B64" s="231">
        <v>0</v>
      </c>
      <c r="C64" s="231">
        <v>0</v>
      </c>
      <c r="D64" s="231">
        <v>5.3945999999999996</v>
      </c>
      <c r="E64" s="231">
        <v>2.4539</v>
      </c>
      <c r="F64" s="231">
        <v>3.9137</v>
      </c>
      <c r="G64" s="231">
        <v>2.3184999999999998</v>
      </c>
      <c r="H64" s="231">
        <v>3.9386000000000001</v>
      </c>
      <c r="I64" s="231">
        <v>2.1526000000000001</v>
      </c>
      <c r="J64" s="231">
        <v>3.4514</v>
      </c>
      <c r="K64" s="231">
        <v>2.2368000000000001</v>
      </c>
      <c r="L64" s="231">
        <v>4.8939000000000004</v>
      </c>
      <c r="M64" s="231">
        <v>2.7315</v>
      </c>
      <c r="N64" s="231">
        <v>3.8351999999999999</v>
      </c>
      <c r="O64" s="231">
        <v>2.3902999999999999</v>
      </c>
      <c r="P64" s="231">
        <v>0</v>
      </c>
    </row>
    <row r="65" spans="1:16" ht="15">
      <c r="A65" s="247">
        <v>57</v>
      </c>
      <c r="B65" s="231">
        <v>0</v>
      </c>
      <c r="C65" s="231">
        <v>0</v>
      </c>
      <c r="D65" s="231">
        <v>5.3002000000000002</v>
      </c>
      <c r="E65" s="231">
        <v>2.4310999999999998</v>
      </c>
      <c r="F65" s="231">
        <v>3.8487</v>
      </c>
      <c r="G65" s="231">
        <v>2.3092000000000001</v>
      </c>
      <c r="H65" s="231">
        <v>3.8414999999999999</v>
      </c>
      <c r="I65" s="231">
        <v>2.1414</v>
      </c>
      <c r="J65" s="231">
        <v>3.3858999999999999</v>
      </c>
      <c r="K65" s="231">
        <v>2.2357999999999998</v>
      </c>
      <c r="L65" s="231">
        <v>4.8872999999999998</v>
      </c>
      <c r="M65" s="231">
        <v>2.7168000000000001</v>
      </c>
      <c r="N65" s="231">
        <v>3.7995000000000001</v>
      </c>
      <c r="O65" s="231">
        <v>2.3845999999999998</v>
      </c>
      <c r="P65" s="231">
        <v>0</v>
      </c>
    </row>
    <row r="66" spans="1:16" ht="15">
      <c r="A66" s="247">
        <v>58</v>
      </c>
      <c r="B66" s="231">
        <v>0</v>
      </c>
      <c r="C66" s="231">
        <v>0</v>
      </c>
      <c r="D66" s="231">
        <v>5.2057000000000002</v>
      </c>
      <c r="E66" s="231">
        <v>2.4081999999999999</v>
      </c>
      <c r="F66" s="231">
        <v>3.7835999999999999</v>
      </c>
      <c r="G66" s="231">
        <v>2.2999999999999998</v>
      </c>
      <c r="H66" s="231">
        <v>3.7444000000000002</v>
      </c>
      <c r="I66" s="231">
        <v>2.1301000000000001</v>
      </c>
      <c r="J66" s="231">
        <v>3.3201999999999998</v>
      </c>
      <c r="K66" s="231">
        <v>2.2345999999999999</v>
      </c>
      <c r="L66" s="231">
        <v>4.8808999999999996</v>
      </c>
      <c r="M66" s="231">
        <v>2.7021000000000002</v>
      </c>
      <c r="N66" s="231">
        <v>3.7637999999999998</v>
      </c>
      <c r="O66" s="231">
        <v>2.3788</v>
      </c>
      <c r="P66" s="231">
        <v>0</v>
      </c>
    </row>
    <row r="67" spans="1:16" ht="15">
      <c r="A67" s="247">
        <v>59</v>
      </c>
      <c r="B67" s="231">
        <v>0</v>
      </c>
      <c r="C67" s="231">
        <v>0</v>
      </c>
      <c r="D67" s="231">
        <v>5.1113999999999997</v>
      </c>
      <c r="E67" s="231">
        <v>2.3854000000000002</v>
      </c>
      <c r="F67" s="231">
        <v>3.7185999999999999</v>
      </c>
      <c r="G67" s="231">
        <v>2.2907000000000002</v>
      </c>
      <c r="H67" s="231">
        <v>3.6472000000000002</v>
      </c>
      <c r="I67" s="231">
        <v>2.1187999999999998</v>
      </c>
      <c r="J67" s="231">
        <v>3.2547000000000001</v>
      </c>
      <c r="K67" s="231">
        <v>2.2334999999999998</v>
      </c>
      <c r="L67" s="231">
        <v>4.8743999999999996</v>
      </c>
      <c r="M67" s="231">
        <v>2.6873999999999998</v>
      </c>
      <c r="N67" s="231">
        <v>3.7280000000000002</v>
      </c>
      <c r="O67" s="231">
        <v>2.3729</v>
      </c>
      <c r="P67" s="231">
        <v>0</v>
      </c>
    </row>
    <row r="68" spans="1:16" ht="15">
      <c r="A68" s="247">
        <v>60</v>
      </c>
      <c r="B68" s="231">
        <v>0</v>
      </c>
      <c r="C68" s="231">
        <v>0</v>
      </c>
      <c r="D68" s="231">
        <v>5.0170000000000003</v>
      </c>
      <c r="E68" s="231">
        <v>2.3626</v>
      </c>
      <c r="F68" s="231">
        <v>3.6535000000000002</v>
      </c>
      <c r="G68" s="231">
        <v>2.2814000000000001</v>
      </c>
      <c r="H68" s="231">
        <v>3.5501999999999998</v>
      </c>
      <c r="I68" s="231">
        <v>2.1076000000000001</v>
      </c>
      <c r="J68" s="231">
        <v>3.1890999999999998</v>
      </c>
      <c r="K68" s="231">
        <v>2.2323</v>
      </c>
      <c r="L68" s="231">
        <v>4.8680000000000003</v>
      </c>
      <c r="M68" s="231">
        <v>2.6726999999999999</v>
      </c>
      <c r="N68" s="231">
        <v>3.6924000000000001</v>
      </c>
      <c r="O68" s="231">
        <v>2.3672</v>
      </c>
      <c r="P68" s="231">
        <v>0</v>
      </c>
    </row>
    <row r="69" spans="1:16">
      <c r="A69" s="272"/>
    </row>
    <row r="70" spans="1:16">
      <c r="A70" s="73" t="e">
        <v>#N/A</v>
      </c>
    </row>
    <row r="71" spans="1:16" s="271"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86.917500000000004</v>
      </c>
      <c r="E75" s="231">
        <v>24.116099999999999</v>
      </c>
      <c r="F75" s="231">
        <v>86.298299999999998</v>
      </c>
      <c r="G75" s="231">
        <v>25.7271</v>
      </c>
      <c r="H75" s="231">
        <v>71.849400000000003</v>
      </c>
      <c r="I75" s="231">
        <v>33.721800000000002</v>
      </c>
      <c r="J75" s="231">
        <v>83.339399999999998</v>
      </c>
      <c r="K75" s="231">
        <v>26.924399999999999</v>
      </c>
      <c r="L75" s="231">
        <v>47.461500000000001</v>
      </c>
      <c r="M75" s="231">
        <v>39.116700000000002</v>
      </c>
      <c r="N75" s="231">
        <v>0</v>
      </c>
      <c r="O75" s="231">
        <v>0</v>
      </c>
      <c r="P75" s="231">
        <v>0</v>
      </c>
    </row>
    <row r="76" spans="1:16" ht="15">
      <c r="A76" s="247">
        <v>1</v>
      </c>
      <c r="B76" s="231">
        <v>0</v>
      </c>
      <c r="C76" s="231">
        <v>0</v>
      </c>
      <c r="D76" s="231">
        <v>77.260000000000005</v>
      </c>
      <c r="E76" s="231">
        <v>21.436499999999999</v>
      </c>
      <c r="F76" s="231">
        <v>76.709599999999995</v>
      </c>
      <c r="G76" s="231">
        <v>22.868500000000001</v>
      </c>
      <c r="H76" s="231">
        <v>63.866100000000003</v>
      </c>
      <c r="I76" s="231">
        <v>29.974900000000002</v>
      </c>
      <c r="J76" s="231">
        <v>74.079499999999996</v>
      </c>
      <c r="K76" s="231">
        <v>23.9328</v>
      </c>
      <c r="L76" s="231">
        <v>42.188000000000002</v>
      </c>
      <c r="M76" s="231">
        <v>34.770400000000002</v>
      </c>
      <c r="N76" s="231">
        <v>0</v>
      </c>
      <c r="O76" s="231">
        <v>0</v>
      </c>
      <c r="P76" s="231">
        <v>0</v>
      </c>
    </row>
    <row r="77" spans="1:16" ht="15">
      <c r="A77" s="247">
        <v>2</v>
      </c>
      <c r="B77" s="231">
        <v>0</v>
      </c>
      <c r="C77" s="231">
        <v>0</v>
      </c>
      <c r="D77" s="231">
        <v>67.602500000000006</v>
      </c>
      <c r="E77" s="231">
        <v>18.757000000000001</v>
      </c>
      <c r="F77" s="231">
        <v>67.120900000000006</v>
      </c>
      <c r="G77" s="231">
        <v>20.010000000000002</v>
      </c>
      <c r="H77" s="231">
        <v>55.882899999999999</v>
      </c>
      <c r="I77" s="231">
        <v>26.228100000000001</v>
      </c>
      <c r="J77" s="231">
        <v>64.819500000000005</v>
      </c>
      <c r="K77" s="231">
        <v>20.941199999999998</v>
      </c>
      <c r="L77" s="231">
        <v>36.914499999999997</v>
      </c>
      <c r="M77" s="231">
        <v>30.424099999999999</v>
      </c>
      <c r="N77" s="231">
        <v>0</v>
      </c>
      <c r="O77" s="231">
        <v>0</v>
      </c>
      <c r="P77" s="231">
        <v>0</v>
      </c>
    </row>
    <row r="78" spans="1:16" ht="15">
      <c r="A78" s="247">
        <v>3</v>
      </c>
      <c r="B78" s="231">
        <v>0</v>
      </c>
      <c r="C78" s="231">
        <v>0</v>
      </c>
      <c r="D78" s="231">
        <v>57.945</v>
      </c>
      <c r="E78" s="231">
        <v>16.077400000000001</v>
      </c>
      <c r="F78" s="231">
        <v>57.532200000000003</v>
      </c>
      <c r="G78" s="231">
        <v>17.151399999999999</v>
      </c>
      <c r="H78" s="231">
        <v>47.8996</v>
      </c>
      <c r="I78" s="231">
        <v>22.481200000000001</v>
      </c>
      <c r="J78" s="231">
        <v>55.559600000000003</v>
      </c>
      <c r="K78" s="231">
        <v>17.9496</v>
      </c>
      <c r="L78" s="231">
        <v>31.640999999999998</v>
      </c>
      <c r="M78" s="231">
        <v>26.0778</v>
      </c>
      <c r="N78" s="231">
        <v>0</v>
      </c>
      <c r="O78" s="231">
        <v>0</v>
      </c>
      <c r="P78" s="231">
        <v>0</v>
      </c>
    </row>
    <row r="79" spans="1:16" ht="15">
      <c r="A79" s="247">
        <v>4</v>
      </c>
      <c r="B79" s="231">
        <v>0</v>
      </c>
      <c r="C79" s="231">
        <v>0</v>
      </c>
      <c r="D79" s="231">
        <v>48.287500000000001</v>
      </c>
      <c r="E79" s="231">
        <v>13.3978</v>
      </c>
      <c r="F79" s="231">
        <v>47.9435</v>
      </c>
      <c r="G79" s="231">
        <v>14.2928</v>
      </c>
      <c r="H79" s="231">
        <v>39.9163</v>
      </c>
      <c r="I79" s="231">
        <v>18.734300000000001</v>
      </c>
      <c r="J79" s="231">
        <v>46.299700000000001</v>
      </c>
      <c r="K79" s="231">
        <v>14.958</v>
      </c>
      <c r="L79" s="231">
        <v>26.3675</v>
      </c>
      <c r="M79" s="231">
        <v>21.7315</v>
      </c>
      <c r="N79" s="231">
        <v>0</v>
      </c>
      <c r="O79" s="231">
        <v>0</v>
      </c>
      <c r="P79" s="231">
        <v>0</v>
      </c>
    </row>
    <row r="80" spans="1:16" ht="15">
      <c r="A80" s="247">
        <v>5</v>
      </c>
      <c r="B80" s="231">
        <v>0</v>
      </c>
      <c r="C80" s="231">
        <v>0</v>
      </c>
      <c r="D80" s="231">
        <v>38.630000000000003</v>
      </c>
      <c r="E80" s="231">
        <v>10.718299999999999</v>
      </c>
      <c r="F80" s="231">
        <v>38.354799999999997</v>
      </c>
      <c r="G80" s="231">
        <v>11.4343</v>
      </c>
      <c r="H80" s="231">
        <v>31.9331</v>
      </c>
      <c r="I80" s="231">
        <v>14.987500000000001</v>
      </c>
      <c r="J80" s="231">
        <v>37.039700000000003</v>
      </c>
      <c r="K80" s="231">
        <v>11.9664</v>
      </c>
      <c r="L80" s="231">
        <v>21.094000000000001</v>
      </c>
      <c r="M80" s="231">
        <v>17.385200000000001</v>
      </c>
      <c r="N80" s="231">
        <v>0</v>
      </c>
      <c r="O80" s="231">
        <v>0</v>
      </c>
      <c r="P80" s="231">
        <v>0</v>
      </c>
    </row>
    <row r="81" spans="1:16" ht="15">
      <c r="A81" s="247">
        <v>6</v>
      </c>
      <c r="B81" s="231">
        <v>0</v>
      </c>
      <c r="C81" s="231">
        <v>0</v>
      </c>
      <c r="D81" s="231">
        <v>28.9725</v>
      </c>
      <c r="E81" s="231">
        <v>8.0387000000000004</v>
      </c>
      <c r="F81" s="231">
        <v>28.766100000000002</v>
      </c>
      <c r="G81" s="231">
        <v>8.5756999999999994</v>
      </c>
      <c r="H81" s="231">
        <v>23.9498</v>
      </c>
      <c r="I81" s="231">
        <v>11.240600000000001</v>
      </c>
      <c r="J81" s="231">
        <v>27.779800000000002</v>
      </c>
      <c r="K81" s="231">
        <v>8.9748000000000001</v>
      </c>
      <c r="L81" s="231">
        <v>15.820499999999999</v>
      </c>
      <c r="M81" s="231">
        <v>13.0389</v>
      </c>
      <c r="N81" s="231">
        <v>0</v>
      </c>
      <c r="O81" s="231">
        <v>0</v>
      </c>
      <c r="P81" s="231">
        <v>0</v>
      </c>
    </row>
    <row r="82" spans="1:16" ht="15">
      <c r="A82" s="247">
        <v>7</v>
      </c>
      <c r="B82" s="231">
        <v>0</v>
      </c>
      <c r="C82" s="231">
        <v>0</v>
      </c>
      <c r="D82" s="231">
        <v>27.8979</v>
      </c>
      <c r="E82" s="231">
        <v>7.8154000000000003</v>
      </c>
      <c r="F82" s="231">
        <v>27.2637</v>
      </c>
      <c r="G82" s="231">
        <v>8.3375000000000004</v>
      </c>
      <c r="H82" s="231">
        <v>22.9803</v>
      </c>
      <c r="I82" s="231">
        <v>10.964</v>
      </c>
      <c r="J82" s="231">
        <v>26.8904</v>
      </c>
      <c r="K82" s="231">
        <v>8.7255000000000003</v>
      </c>
      <c r="L82" s="231">
        <v>15.728</v>
      </c>
      <c r="M82" s="231">
        <v>12.6767</v>
      </c>
      <c r="N82" s="231">
        <v>0</v>
      </c>
      <c r="O82" s="231">
        <v>0</v>
      </c>
      <c r="P82" s="231">
        <v>0</v>
      </c>
    </row>
    <row r="83" spans="1:16" ht="15">
      <c r="A83" s="247">
        <v>8</v>
      </c>
      <c r="B83" s="231">
        <v>0</v>
      </c>
      <c r="C83" s="231">
        <v>0</v>
      </c>
      <c r="D83" s="231">
        <v>26.8233</v>
      </c>
      <c r="E83" s="231">
        <v>7.5921000000000003</v>
      </c>
      <c r="F83" s="231">
        <v>25.761199999999999</v>
      </c>
      <c r="G83" s="231">
        <v>8.0992999999999995</v>
      </c>
      <c r="H83" s="231">
        <v>22.0108</v>
      </c>
      <c r="I83" s="231">
        <v>10.6875</v>
      </c>
      <c r="J83" s="231">
        <v>26.001100000000001</v>
      </c>
      <c r="K83" s="231">
        <v>8.4762000000000004</v>
      </c>
      <c r="L83" s="231">
        <v>15.6355</v>
      </c>
      <c r="M83" s="231">
        <v>12.314500000000001</v>
      </c>
      <c r="N83" s="231">
        <v>0</v>
      </c>
      <c r="O83" s="231">
        <v>0</v>
      </c>
      <c r="P83" s="231">
        <v>0</v>
      </c>
    </row>
    <row r="84" spans="1:16" ht="15">
      <c r="A84" s="247">
        <v>9</v>
      </c>
      <c r="B84" s="231">
        <v>0</v>
      </c>
      <c r="C84" s="231">
        <v>0</v>
      </c>
      <c r="D84" s="231">
        <v>25.748699999999999</v>
      </c>
      <c r="E84" s="231">
        <v>7.3688000000000002</v>
      </c>
      <c r="F84" s="231">
        <v>24.258800000000001</v>
      </c>
      <c r="G84" s="231">
        <v>7.8611000000000004</v>
      </c>
      <c r="H84" s="231">
        <v>21.0413</v>
      </c>
      <c r="I84" s="231">
        <v>10.4109</v>
      </c>
      <c r="J84" s="231">
        <v>25.111699999999999</v>
      </c>
      <c r="K84" s="231">
        <v>8.2269000000000005</v>
      </c>
      <c r="L84" s="231">
        <v>15.542899999999999</v>
      </c>
      <c r="M84" s="231">
        <v>11.952299999999999</v>
      </c>
      <c r="N84" s="231">
        <v>0</v>
      </c>
      <c r="O84" s="231">
        <v>0</v>
      </c>
      <c r="P84" s="231">
        <v>0</v>
      </c>
    </row>
    <row r="85" spans="1:16" ht="15">
      <c r="A85" s="247">
        <v>10</v>
      </c>
      <c r="B85" s="231">
        <v>0</v>
      </c>
      <c r="C85" s="231">
        <v>0</v>
      </c>
      <c r="D85" s="231">
        <v>24.674099999999999</v>
      </c>
      <c r="E85" s="231">
        <v>7.1455000000000002</v>
      </c>
      <c r="F85" s="231">
        <v>22.7563</v>
      </c>
      <c r="G85" s="231">
        <v>7.6227999999999998</v>
      </c>
      <c r="H85" s="231">
        <v>20.0718</v>
      </c>
      <c r="I85" s="231">
        <v>10.1343</v>
      </c>
      <c r="J85" s="231">
        <v>24.2224</v>
      </c>
      <c r="K85" s="231">
        <v>7.9775999999999998</v>
      </c>
      <c r="L85" s="231">
        <v>15.4504</v>
      </c>
      <c r="M85" s="231">
        <v>11.5901</v>
      </c>
      <c r="N85" s="231">
        <v>0</v>
      </c>
      <c r="O85" s="231">
        <v>0</v>
      </c>
      <c r="P85" s="231">
        <v>0</v>
      </c>
    </row>
    <row r="86" spans="1:16" ht="15">
      <c r="A86" s="247">
        <v>11</v>
      </c>
      <c r="B86" s="231">
        <v>0</v>
      </c>
      <c r="C86" s="231">
        <v>0</v>
      </c>
      <c r="D86" s="231">
        <v>23.599499999999999</v>
      </c>
      <c r="E86" s="231">
        <v>6.9222000000000001</v>
      </c>
      <c r="F86" s="231">
        <v>21.253900000000002</v>
      </c>
      <c r="G86" s="231">
        <v>7.3845999999999998</v>
      </c>
      <c r="H86" s="231">
        <v>19.1023</v>
      </c>
      <c r="I86" s="231">
        <v>9.8576999999999995</v>
      </c>
      <c r="J86" s="231">
        <v>23.332999999999998</v>
      </c>
      <c r="K86" s="231">
        <v>7.7282999999999999</v>
      </c>
      <c r="L86" s="231">
        <v>15.357900000000001</v>
      </c>
      <c r="M86" s="231">
        <v>11.2279</v>
      </c>
      <c r="N86" s="231">
        <v>0</v>
      </c>
      <c r="O86" s="231">
        <v>0</v>
      </c>
      <c r="P86" s="231">
        <v>0</v>
      </c>
    </row>
    <row r="87" spans="1:16" ht="15">
      <c r="A87" s="247">
        <v>12</v>
      </c>
      <c r="B87" s="231">
        <v>0</v>
      </c>
      <c r="C87" s="231">
        <v>0</v>
      </c>
      <c r="D87" s="231">
        <v>22.524899999999999</v>
      </c>
      <c r="E87" s="231">
        <v>6.6989000000000001</v>
      </c>
      <c r="F87" s="231">
        <v>19.7515</v>
      </c>
      <c r="G87" s="231">
        <v>7.1463999999999999</v>
      </c>
      <c r="H87" s="231">
        <v>18.1328</v>
      </c>
      <c r="I87" s="231">
        <v>9.5812000000000008</v>
      </c>
      <c r="J87" s="231">
        <v>22.4437</v>
      </c>
      <c r="K87" s="231">
        <v>7.4790000000000001</v>
      </c>
      <c r="L87" s="231">
        <v>15.2654</v>
      </c>
      <c r="M87" s="231">
        <v>10.8658</v>
      </c>
      <c r="N87" s="231">
        <v>0</v>
      </c>
      <c r="O87" s="231">
        <v>0</v>
      </c>
      <c r="P87" s="231">
        <v>0</v>
      </c>
    </row>
    <row r="88" spans="1:16" ht="15">
      <c r="A88" s="247">
        <v>13</v>
      </c>
      <c r="B88" s="231">
        <v>0</v>
      </c>
      <c r="C88" s="231">
        <v>0</v>
      </c>
      <c r="D88" s="231">
        <v>21.450199999999999</v>
      </c>
      <c r="E88" s="231">
        <v>6.4756</v>
      </c>
      <c r="F88" s="231">
        <v>18.248999999999999</v>
      </c>
      <c r="G88" s="231">
        <v>6.9081999999999999</v>
      </c>
      <c r="H88" s="231">
        <v>17.1632</v>
      </c>
      <c r="I88" s="231">
        <v>9.3046000000000006</v>
      </c>
      <c r="J88" s="231">
        <v>21.554300000000001</v>
      </c>
      <c r="K88" s="231">
        <v>7.2297000000000002</v>
      </c>
      <c r="L88" s="231">
        <v>15.172800000000001</v>
      </c>
      <c r="M88" s="231">
        <v>10.5036</v>
      </c>
      <c r="N88" s="231">
        <v>0</v>
      </c>
      <c r="O88" s="231">
        <v>0</v>
      </c>
      <c r="P88" s="231">
        <v>0</v>
      </c>
    </row>
    <row r="89" spans="1:16" ht="15">
      <c r="A89" s="247">
        <v>14</v>
      </c>
      <c r="B89" s="231">
        <v>0</v>
      </c>
      <c r="C89" s="231">
        <v>0</v>
      </c>
      <c r="D89" s="231">
        <v>20.375599999999999</v>
      </c>
      <c r="E89" s="231">
        <v>6.2523</v>
      </c>
      <c r="F89" s="231">
        <v>16.746600000000001</v>
      </c>
      <c r="G89" s="231">
        <v>6.67</v>
      </c>
      <c r="H89" s="231">
        <v>16.1937</v>
      </c>
      <c r="I89" s="231">
        <v>9.0280000000000005</v>
      </c>
      <c r="J89" s="231">
        <v>20.664899999999999</v>
      </c>
      <c r="K89" s="231">
        <v>6.9804000000000004</v>
      </c>
      <c r="L89" s="231">
        <v>15.080299999999999</v>
      </c>
      <c r="M89" s="231">
        <v>10.141400000000001</v>
      </c>
      <c r="N89" s="231">
        <v>0</v>
      </c>
      <c r="O89" s="231">
        <v>0</v>
      </c>
      <c r="P89" s="231">
        <v>0</v>
      </c>
    </row>
    <row r="90" spans="1:16" ht="15">
      <c r="A90" s="247">
        <v>15</v>
      </c>
      <c r="B90" s="231">
        <v>0</v>
      </c>
      <c r="C90" s="231">
        <v>0</v>
      </c>
      <c r="D90" s="231">
        <v>19.300999999999998</v>
      </c>
      <c r="E90" s="231">
        <v>6.0289999999999999</v>
      </c>
      <c r="F90" s="231">
        <v>15.2441</v>
      </c>
      <c r="G90" s="231">
        <v>6.4318</v>
      </c>
      <c r="H90" s="231">
        <v>15.2242</v>
      </c>
      <c r="I90" s="231">
        <v>8.7514000000000003</v>
      </c>
      <c r="J90" s="231">
        <v>19.775600000000001</v>
      </c>
      <c r="K90" s="231">
        <v>6.7310999999999996</v>
      </c>
      <c r="L90" s="231">
        <v>14.9878</v>
      </c>
      <c r="M90" s="231">
        <v>9.7791999999999994</v>
      </c>
      <c r="N90" s="231">
        <v>0</v>
      </c>
      <c r="O90" s="231">
        <v>0</v>
      </c>
      <c r="P90" s="231">
        <v>0</v>
      </c>
    </row>
    <row r="91" spans="1:16" ht="15">
      <c r="A91" s="247">
        <v>16</v>
      </c>
      <c r="B91" s="231">
        <v>0</v>
      </c>
      <c r="C91" s="231">
        <v>0</v>
      </c>
      <c r="D91" s="231">
        <v>18.226400000000002</v>
      </c>
      <c r="E91" s="231">
        <v>5.8056999999999999</v>
      </c>
      <c r="F91" s="231">
        <v>13.7417</v>
      </c>
      <c r="G91" s="231">
        <v>6.1935000000000002</v>
      </c>
      <c r="H91" s="231">
        <v>14.2547</v>
      </c>
      <c r="I91" s="231">
        <v>8.4748999999999999</v>
      </c>
      <c r="J91" s="231">
        <v>18.886199999999999</v>
      </c>
      <c r="K91" s="231">
        <v>6.4817999999999998</v>
      </c>
      <c r="L91" s="231">
        <v>14.895300000000001</v>
      </c>
      <c r="M91" s="231">
        <v>9.4169999999999998</v>
      </c>
      <c r="N91" s="231">
        <v>0</v>
      </c>
      <c r="O91" s="231">
        <v>0</v>
      </c>
      <c r="P91" s="231">
        <v>0</v>
      </c>
    </row>
    <row r="92" spans="1:16" ht="15">
      <c r="A92" s="247">
        <v>17</v>
      </c>
      <c r="B92" s="231">
        <v>0</v>
      </c>
      <c r="C92" s="231">
        <v>0</v>
      </c>
      <c r="D92" s="231">
        <v>17.151800000000001</v>
      </c>
      <c r="E92" s="231">
        <v>5.5823999999999998</v>
      </c>
      <c r="F92" s="231">
        <v>12.2392</v>
      </c>
      <c r="G92" s="231">
        <v>5.9553000000000003</v>
      </c>
      <c r="H92" s="231">
        <v>13.2852</v>
      </c>
      <c r="I92" s="231">
        <v>8.1982999999999997</v>
      </c>
      <c r="J92" s="231">
        <v>17.9969</v>
      </c>
      <c r="K92" s="231">
        <v>6.2324999999999999</v>
      </c>
      <c r="L92" s="231">
        <v>14.8027</v>
      </c>
      <c r="M92" s="231">
        <v>9.0548000000000002</v>
      </c>
      <c r="N92" s="231">
        <v>0</v>
      </c>
      <c r="O92" s="231">
        <v>0</v>
      </c>
      <c r="P92" s="231">
        <v>0</v>
      </c>
    </row>
    <row r="93" spans="1:16" ht="15">
      <c r="A93" s="247">
        <v>18</v>
      </c>
      <c r="B93" s="231">
        <v>0</v>
      </c>
      <c r="C93" s="231">
        <v>0</v>
      </c>
      <c r="D93" s="231">
        <v>16.077200000000001</v>
      </c>
      <c r="E93" s="231">
        <v>5.3590999999999998</v>
      </c>
      <c r="F93" s="231">
        <v>10.736800000000001</v>
      </c>
      <c r="G93" s="231">
        <v>5.7171000000000003</v>
      </c>
      <c r="H93" s="231">
        <v>12.3157</v>
      </c>
      <c r="I93" s="231">
        <v>7.9217000000000004</v>
      </c>
      <c r="J93" s="231">
        <v>17.107500000000002</v>
      </c>
      <c r="K93" s="231">
        <v>5.9832000000000001</v>
      </c>
      <c r="L93" s="231">
        <v>14.7102</v>
      </c>
      <c r="M93" s="231">
        <v>8.6926000000000005</v>
      </c>
      <c r="N93" s="231">
        <v>18.0684</v>
      </c>
      <c r="O93" s="231">
        <v>9.0626999999999995</v>
      </c>
      <c r="P93" s="231">
        <v>0</v>
      </c>
    </row>
    <row r="94" spans="1:16" ht="15">
      <c r="A94" s="247">
        <v>19</v>
      </c>
      <c r="B94" s="231">
        <v>0</v>
      </c>
      <c r="C94" s="231">
        <v>0</v>
      </c>
      <c r="D94" s="231">
        <v>15.831300000000001</v>
      </c>
      <c r="E94" s="231">
        <v>5.3175999999999997</v>
      </c>
      <c r="F94" s="231">
        <v>10.682499999999999</v>
      </c>
      <c r="G94" s="231">
        <v>5.7076000000000002</v>
      </c>
      <c r="H94" s="231">
        <v>12.3057</v>
      </c>
      <c r="I94" s="231">
        <v>7.6986999999999997</v>
      </c>
      <c r="J94" s="231">
        <v>16.561499999999999</v>
      </c>
      <c r="K94" s="231">
        <v>5.9222999999999999</v>
      </c>
      <c r="L94" s="231">
        <v>14.3848</v>
      </c>
      <c r="M94" s="231">
        <v>8.6907999999999994</v>
      </c>
      <c r="N94" s="231">
        <v>17.566500000000001</v>
      </c>
      <c r="O94" s="231">
        <v>8.8109999999999999</v>
      </c>
      <c r="P94" s="231">
        <v>0</v>
      </c>
    </row>
    <row r="95" spans="1:16" ht="15">
      <c r="A95" s="247">
        <v>20</v>
      </c>
      <c r="B95" s="231">
        <v>0</v>
      </c>
      <c r="C95" s="231">
        <v>0</v>
      </c>
      <c r="D95" s="231">
        <v>15.5854</v>
      </c>
      <c r="E95" s="231">
        <v>5.2762000000000002</v>
      </c>
      <c r="F95" s="231">
        <v>10.6282</v>
      </c>
      <c r="G95" s="231">
        <v>5.6980000000000004</v>
      </c>
      <c r="H95" s="231">
        <v>12.2956</v>
      </c>
      <c r="I95" s="231">
        <v>7.4757999999999996</v>
      </c>
      <c r="J95" s="231">
        <v>16.0154</v>
      </c>
      <c r="K95" s="231">
        <v>5.8613</v>
      </c>
      <c r="L95" s="231">
        <v>14.0594</v>
      </c>
      <c r="M95" s="231">
        <v>8.6890000000000001</v>
      </c>
      <c r="N95" s="231">
        <v>17.064599999999999</v>
      </c>
      <c r="O95" s="231">
        <v>8.5592000000000006</v>
      </c>
      <c r="P95" s="231">
        <v>0</v>
      </c>
    </row>
    <row r="96" spans="1:16" ht="15">
      <c r="A96" s="247">
        <v>21</v>
      </c>
      <c r="B96" s="231">
        <v>0</v>
      </c>
      <c r="C96" s="231">
        <v>0</v>
      </c>
      <c r="D96" s="231">
        <v>14.986599999999999</v>
      </c>
      <c r="E96" s="231">
        <v>5.1143000000000001</v>
      </c>
      <c r="F96" s="231">
        <v>10.3306</v>
      </c>
      <c r="G96" s="231">
        <v>5.5576999999999996</v>
      </c>
      <c r="H96" s="231">
        <v>12.003</v>
      </c>
      <c r="I96" s="231">
        <v>7.0860000000000003</v>
      </c>
      <c r="J96" s="231">
        <v>15.1136</v>
      </c>
      <c r="K96" s="231">
        <v>5.6669999999999998</v>
      </c>
      <c r="L96" s="231">
        <v>13.417999999999999</v>
      </c>
      <c r="M96" s="231">
        <v>8.4873999999999992</v>
      </c>
      <c r="N96" s="231">
        <v>16.181799999999999</v>
      </c>
      <c r="O96" s="231">
        <v>8.1164000000000005</v>
      </c>
      <c r="P96" s="231">
        <v>0</v>
      </c>
    </row>
    <row r="97" spans="1:16" ht="15">
      <c r="A97" s="247">
        <v>22</v>
      </c>
      <c r="B97" s="231">
        <v>0</v>
      </c>
      <c r="C97" s="231">
        <v>0</v>
      </c>
      <c r="D97" s="231">
        <v>14.7463</v>
      </c>
      <c r="E97" s="231">
        <v>5.0738000000000003</v>
      </c>
      <c r="F97" s="231">
        <v>10.2776</v>
      </c>
      <c r="G97" s="231">
        <v>5.5484</v>
      </c>
      <c r="H97" s="231">
        <v>11.9933</v>
      </c>
      <c r="I97" s="231">
        <v>6.8681000000000001</v>
      </c>
      <c r="J97" s="231">
        <v>14.5801</v>
      </c>
      <c r="K97" s="231">
        <v>5.6074000000000002</v>
      </c>
      <c r="L97" s="231">
        <v>13.100099999999999</v>
      </c>
      <c r="M97" s="231">
        <v>8.4855</v>
      </c>
      <c r="N97" s="231">
        <v>15.6914</v>
      </c>
      <c r="O97" s="231">
        <v>7.8704000000000001</v>
      </c>
      <c r="P97" s="231">
        <v>0</v>
      </c>
    </row>
    <row r="98" spans="1:16" ht="15">
      <c r="A98" s="247">
        <v>23</v>
      </c>
      <c r="B98" s="231">
        <v>0</v>
      </c>
      <c r="C98" s="231">
        <v>0</v>
      </c>
      <c r="D98" s="231">
        <v>14.5061</v>
      </c>
      <c r="E98" s="231">
        <v>5.0332999999999997</v>
      </c>
      <c r="F98" s="231">
        <v>10.224500000000001</v>
      </c>
      <c r="G98" s="231">
        <v>5.5389999999999997</v>
      </c>
      <c r="H98" s="231">
        <v>11.9834</v>
      </c>
      <c r="I98" s="231">
        <v>6.6502999999999997</v>
      </c>
      <c r="J98" s="231">
        <v>14.0466</v>
      </c>
      <c r="K98" s="231">
        <v>5.5479000000000003</v>
      </c>
      <c r="L98" s="231">
        <v>12.7822</v>
      </c>
      <c r="M98" s="231">
        <v>8.4838000000000005</v>
      </c>
      <c r="N98" s="231">
        <v>15.201000000000001</v>
      </c>
      <c r="O98" s="231">
        <v>7.6245000000000003</v>
      </c>
      <c r="P98" s="231">
        <v>0</v>
      </c>
    </row>
    <row r="99" spans="1:16" ht="15">
      <c r="A99" s="247">
        <v>24</v>
      </c>
      <c r="B99" s="231">
        <v>0</v>
      </c>
      <c r="C99" s="231">
        <v>0</v>
      </c>
      <c r="D99" s="231">
        <v>14.2659</v>
      </c>
      <c r="E99" s="231">
        <v>4.9927999999999999</v>
      </c>
      <c r="F99" s="231">
        <v>10.1714</v>
      </c>
      <c r="G99" s="231">
        <v>5.5297000000000001</v>
      </c>
      <c r="H99" s="231">
        <v>11.973599999999999</v>
      </c>
      <c r="I99" s="231">
        <v>6.4325000000000001</v>
      </c>
      <c r="J99" s="231">
        <v>13.5131</v>
      </c>
      <c r="K99" s="231">
        <v>5.4884000000000004</v>
      </c>
      <c r="L99" s="231">
        <v>12.4643</v>
      </c>
      <c r="M99" s="231">
        <v>8.4819999999999993</v>
      </c>
      <c r="N99" s="231">
        <v>14.710699999999999</v>
      </c>
      <c r="O99" s="231">
        <v>7.3785999999999996</v>
      </c>
      <c r="P99" s="231">
        <v>0</v>
      </c>
    </row>
    <row r="100" spans="1:16" ht="15">
      <c r="A100" s="247">
        <v>25</v>
      </c>
      <c r="B100" s="231">
        <v>0</v>
      </c>
      <c r="C100" s="231">
        <v>0</v>
      </c>
      <c r="D100" s="231">
        <v>14.025499999999999</v>
      </c>
      <c r="E100" s="231">
        <v>4.9522000000000004</v>
      </c>
      <c r="F100" s="231">
        <v>10.1183</v>
      </c>
      <c r="G100" s="231">
        <v>5.5204000000000004</v>
      </c>
      <c r="H100" s="231">
        <v>11.963900000000001</v>
      </c>
      <c r="I100" s="231">
        <v>6.2145999999999999</v>
      </c>
      <c r="J100" s="231">
        <v>12.9796</v>
      </c>
      <c r="K100" s="231">
        <v>5.4287999999999998</v>
      </c>
      <c r="L100" s="231">
        <v>12.1463</v>
      </c>
      <c r="M100" s="231">
        <v>8.4802999999999997</v>
      </c>
      <c r="N100" s="231">
        <v>14.2203</v>
      </c>
      <c r="O100" s="231">
        <v>7.1326000000000001</v>
      </c>
      <c r="P100" s="231">
        <v>0</v>
      </c>
    </row>
    <row r="101" spans="1:16" ht="15">
      <c r="A101" s="247">
        <v>26</v>
      </c>
      <c r="B101" s="231">
        <v>0</v>
      </c>
      <c r="C101" s="231">
        <v>0</v>
      </c>
      <c r="D101" s="231">
        <v>13.785299999999999</v>
      </c>
      <c r="E101" s="231">
        <v>4.9118000000000004</v>
      </c>
      <c r="F101" s="231">
        <v>10.065200000000001</v>
      </c>
      <c r="G101" s="231">
        <v>5.5110999999999999</v>
      </c>
      <c r="H101" s="231">
        <v>11.954000000000001</v>
      </c>
      <c r="I101" s="231">
        <v>5.9968000000000004</v>
      </c>
      <c r="J101" s="231">
        <v>12.446099999999999</v>
      </c>
      <c r="K101" s="231">
        <v>5.3693</v>
      </c>
      <c r="L101" s="231">
        <v>11.8283</v>
      </c>
      <c r="M101" s="231">
        <v>8.4785000000000004</v>
      </c>
      <c r="N101" s="231">
        <v>13.73</v>
      </c>
      <c r="O101" s="231">
        <v>6.8867000000000003</v>
      </c>
      <c r="P101" s="231">
        <v>0</v>
      </c>
    </row>
    <row r="102" spans="1:16" ht="15">
      <c r="A102" s="247">
        <v>27</v>
      </c>
      <c r="B102" s="231">
        <v>0</v>
      </c>
      <c r="C102" s="231">
        <v>0</v>
      </c>
      <c r="D102" s="231">
        <v>13.545</v>
      </c>
      <c r="E102" s="231">
        <v>4.8712</v>
      </c>
      <c r="F102" s="231">
        <v>10.0122</v>
      </c>
      <c r="G102" s="231">
        <v>5.5018000000000002</v>
      </c>
      <c r="H102" s="231">
        <v>11.9442</v>
      </c>
      <c r="I102" s="231">
        <v>5.7789999999999999</v>
      </c>
      <c r="J102" s="231">
        <v>11.912699999999999</v>
      </c>
      <c r="K102" s="231">
        <v>5.3097000000000003</v>
      </c>
      <c r="L102" s="231">
        <v>11.510400000000001</v>
      </c>
      <c r="M102" s="231">
        <v>8.4766999999999992</v>
      </c>
      <c r="N102" s="231">
        <v>13.239599999999999</v>
      </c>
      <c r="O102" s="231">
        <v>6.6406999999999998</v>
      </c>
      <c r="P102" s="231">
        <v>0</v>
      </c>
    </row>
    <row r="103" spans="1:16" ht="15">
      <c r="A103" s="247">
        <v>28</v>
      </c>
      <c r="B103" s="231">
        <v>0</v>
      </c>
      <c r="C103" s="231">
        <v>0</v>
      </c>
      <c r="D103" s="231">
        <v>13.3048</v>
      </c>
      <c r="E103" s="231">
        <v>4.8307000000000002</v>
      </c>
      <c r="F103" s="231">
        <v>9.9590999999999994</v>
      </c>
      <c r="G103" s="231">
        <v>5.4924999999999997</v>
      </c>
      <c r="H103" s="231">
        <v>11.9344</v>
      </c>
      <c r="I103" s="231">
        <v>5.5610999999999997</v>
      </c>
      <c r="J103" s="231">
        <v>11.379099999999999</v>
      </c>
      <c r="K103" s="231">
        <v>5.2502000000000004</v>
      </c>
      <c r="L103" s="231">
        <v>11.192500000000001</v>
      </c>
      <c r="M103" s="231">
        <v>8.4748999999999999</v>
      </c>
      <c r="N103" s="231">
        <v>12.7493</v>
      </c>
      <c r="O103" s="231">
        <v>6.3948</v>
      </c>
      <c r="P103" s="231">
        <v>0</v>
      </c>
    </row>
    <row r="104" spans="1:16" ht="15">
      <c r="A104" s="247">
        <v>29</v>
      </c>
      <c r="B104" s="231">
        <v>0</v>
      </c>
      <c r="C104" s="231">
        <v>0</v>
      </c>
      <c r="D104" s="231">
        <v>13.064399999999999</v>
      </c>
      <c r="E104" s="231">
        <v>4.7901999999999996</v>
      </c>
      <c r="F104" s="231">
        <v>9.9060000000000006</v>
      </c>
      <c r="G104" s="231">
        <v>5.4831000000000003</v>
      </c>
      <c r="H104" s="231">
        <v>11.9246</v>
      </c>
      <c r="I104" s="231">
        <v>5.3433000000000002</v>
      </c>
      <c r="J104" s="231">
        <v>10.845700000000001</v>
      </c>
      <c r="K104" s="231">
        <v>5.1905999999999999</v>
      </c>
      <c r="L104" s="231">
        <v>10.874499999999999</v>
      </c>
      <c r="M104" s="231">
        <v>8.4731000000000005</v>
      </c>
      <c r="N104" s="231">
        <v>12.258900000000001</v>
      </c>
      <c r="O104" s="231">
        <v>6.1486999999999998</v>
      </c>
      <c r="P104" s="231">
        <v>0</v>
      </c>
    </row>
    <row r="105" spans="1:16" ht="15">
      <c r="A105" s="247">
        <v>30</v>
      </c>
      <c r="B105" s="231">
        <v>0</v>
      </c>
      <c r="C105" s="231">
        <v>0</v>
      </c>
      <c r="D105" s="231">
        <v>12.824199999999999</v>
      </c>
      <c r="E105" s="231">
        <v>4.7496999999999998</v>
      </c>
      <c r="F105" s="231">
        <v>9.8529</v>
      </c>
      <c r="G105" s="231">
        <v>5.4737999999999998</v>
      </c>
      <c r="H105" s="231">
        <v>11.9148</v>
      </c>
      <c r="I105" s="231">
        <v>5.1254</v>
      </c>
      <c r="J105" s="231">
        <v>10.312099999999999</v>
      </c>
      <c r="K105" s="231">
        <v>5.1311</v>
      </c>
      <c r="L105" s="231">
        <v>10.5566</v>
      </c>
      <c r="M105" s="231">
        <v>8.4713999999999992</v>
      </c>
      <c r="N105" s="231">
        <v>11.768599999999999</v>
      </c>
      <c r="O105" s="231">
        <v>5.9028</v>
      </c>
      <c r="P105" s="231">
        <v>0</v>
      </c>
    </row>
    <row r="106" spans="1:16" ht="15">
      <c r="A106" s="247">
        <v>31</v>
      </c>
      <c r="B106" s="231">
        <v>0</v>
      </c>
      <c r="C106" s="231">
        <v>0</v>
      </c>
      <c r="D106" s="231">
        <v>12.648</v>
      </c>
      <c r="E106" s="231">
        <v>4.7108999999999996</v>
      </c>
      <c r="F106" s="231">
        <v>9.6692</v>
      </c>
      <c r="G106" s="231">
        <v>5.3716999999999997</v>
      </c>
      <c r="H106" s="231">
        <v>11.7172</v>
      </c>
      <c r="I106" s="231">
        <v>5.1245000000000003</v>
      </c>
      <c r="J106" s="231">
        <v>10.096500000000001</v>
      </c>
      <c r="K106" s="231">
        <v>5.0994999999999999</v>
      </c>
      <c r="L106" s="231">
        <v>10.5495</v>
      </c>
      <c r="M106" s="231">
        <v>8.3580000000000005</v>
      </c>
      <c r="N106" s="231">
        <v>11.553699999999999</v>
      </c>
      <c r="O106" s="231">
        <v>5.8541999999999996</v>
      </c>
      <c r="P106" s="231">
        <v>0</v>
      </c>
    </row>
    <row r="107" spans="1:16" ht="15">
      <c r="A107" s="247">
        <v>32</v>
      </c>
      <c r="B107" s="231">
        <v>0</v>
      </c>
      <c r="C107" s="231">
        <v>0</v>
      </c>
      <c r="D107" s="231">
        <v>12.4718</v>
      </c>
      <c r="E107" s="231">
        <v>4.6721000000000004</v>
      </c>
      <c r="F107" s="231">
        <v>9.4854000000000003</v>
      </c>
      <c r="G107" s="231">
        <v>5.2695999999999996</v>
      </c>
      <c r="H107" s="231">
        <v>11.519600000000001</v>
      </c>
      <c r="I107" s="231">
        <v>5.1234999999999999</v>
      </c>
      <c r="J107" s="231">
        <v>9.8810000000000002</v>
      </c>
      <c r="K107" s="231">
        <v>5.0678000000000001</v>
      </c>
      <c r="L107" s="231">
        <v>10.542199999999999</v>
      </c>
      <c r="M107" s="231">
        <v>8.2447999999999997</v>
      </c>
      <c r="N107" s="231">
        <v>11.339</v>
      </c>
      <c r="O107" s="231">
        <v>5.8053999999999997</v>
      </c>
      <c r="P107" s="231">
        <v>0</v>
      </c>
    </row>
    <row r="108" spans="1:16" ht="15">
      <c r="A108" s="247">
        <v>33</v>
      </c>
      <c r="B108" s="231">
        <v>0</v>
      </c>
      <c r="C108" s="231">
        <v>0</v>
      </c>
      <c r="D108" s="231">
        <v>12.2956</v>
      </c>
      <c r="E108" s="231">
        <v>4.6332000000000004</v>
      </c>
      <c r="F108" s="231">
        <v>9.3016000000000005</v>
      </c>
      <c r="G108" s="231">
        <v>5.1675000000000004</v>
      </c>
      <c r="H108" s="231">
        <v>11.321999999999999</v>
      </c>
      <c r="I108" s="231">
        <v>5.1224999999999996</v>
      </c>
      <c r="J108" s="231">
        <v>9.6654</v>
      </c>
      <c r="K108" s="231">
        <v>5.0361000000000002</v>
      </c>
      <c r="L108" s="231">
        <v>10.5351</v>
      </c>
      <c r="M108" s="231">
        <v>8.1315000000000008</v>
      </c>
      <c r="N108" s="231">
        <v>11.1241</v>
      </c>
      <c r="O108" s="231">
        <v>5.7568000000000001</v>
      </c>
      <c r="P108" s="231">
        <v>0</v>
      </c>
    </row>
    <row r="109" spans="1:16" ht="15">
      <c r="A109" s="247">
        <v>34</v>
      </c>
      <c r="B109" s="231">
        <v>0</v>
      </c>
      <c r="C109" s="231">
        <v>0</v>
      </c>
      <c r="D109" s="231">
        <v>12.119400000000001</v>
      </c>
      <c r="E109" s="231">
        <v>4.5944000000000003</v>
      </c>
      <c r="F109" s="231">
        <v>9.1178000000000008</v>
      </c>
      <c r="G109" s="231">
        <v>5.0655000000000001</v>
      </c>
      <c r="H109" s="231">
        <v>11.1243</v>
      </c>
      <c r="I109" s="231">
        <v>5.1215000000000002</v>
      </c>
      <c r="J109" s="231">
        <v>9.4497999999999998</v>
      </c>
      <c r="K109" s="231">
        <v>5.0045000000000002</v>
      </c>
      <c r="L109" s="231">
        <v>10.527900000000001</v>
      </c>
      <c r="M109" s="231">
        <v>8.0181000000000004</v>
      </c>
      <c r="N109" s="231">
        <v>10.9093</v>
      </c>
      <c r="O109" s="231">
        <v>5.7080000000000002</v>
      </c>
      <c r="P109" s="231">
        <v>0</v>
      </c>
    </row>
    <row r="110" spans="1:16" ht="15">
      <c r="A110" s="247">
        <v>35</v>
      </c>
      <c r="B110" s="231">
        <v>0</v>
      </c>
      <c r="C110" s="231">
        <v>0</v>
      </c>
      <c r="D110" s="231">
        <v>11.943199999999999</v>
      </c>
      <c r="E110" s="231">
        <v>4.5556999999999999</v>
      </c>
      <c r="F110" s="231">
        <v>8.9339999999999993</v>
      </c>
      <c r="G110" s="231">
        <v>4.9634</v>
      </c>
      <c r="H110" s="231">
        <v>10.9268</v>
      </c>
      <c r="I110" s="231">
        <v>5.1205999999999996</v>
      </c>
      <c r="J110" s="231">
        <v>9.2341999999999995</v>
      </c>
      <c r="K110" s="231">
        <v>4.9728000000000003</v>
      </c>
      <c r="L110" s="231">
        <v>10.5207</v>
      </c>
      <c r="M110" s="231">
        <v>7.9048999999999996</v>
      </c>
      <c r="N110" s="231">
        <v>10.6944</v>
      </c>
      <c r="O110" s="231">
        <v>5.6593999999999998</v>
      </c>
      <c r="P110" s="231">
        <v>0</v>
      </c>
    </row>
    <row r="111" spans="1:16" ht="15">
      <c r="A111" s="247">
        <v>36</v>
      </c>
      <c r="B111" s="231">
        <v>0</v>
      </c>
      <c r="C111" s="231">
        <v>0</v>
      </c>
      <c r="D111" s="231">
        <v>11.767099999999999</v>
      </c>
      <c r="E111" s="231">
        <v>4.5168999999999997</v>
      </c>
      <c r="F111" s="231">
        <v>8.7501999999999995</v>
      </c>
      <c r="G111" s="231">
        <v>4.8613</v>
      </c>
      <c r="H111" s="231">
        <v>10.729100000000001</v>
      </c>
      <c r="I111" s="231">
        <v>5.1196999999999999</v>
      </c>
      <c r="J111" s="231">
        <v>9.0187000000000008</v>
      </c>
      <c r="K111" s="231">
        <v>4.9412000000000003</v>
      </c>
      <c r="L111" s="231">
        <v>10.513500000000001</v>
      </c>
      <c r="M111" s="231">
        <v>7.7915999999999999</v>
      </c>
      <c r="N111" s="231">
        <v>10.479699999999999</v>
      </c>
      <c r="O111" s="231">
        <v>5.6105999999999998</v>
      </c>
      <c r="P111" s="231">
        <v>0</v>
      </c>
    </row>
    <row r="112" spans="1:16" ht="15">
      <c r="A112" s="247">
        <v>37</v>
      </c>
      <c r="B112" s="231">
        <v>0</v>
      </c>
      <c r="C112" s="231">
        <v>0</v>
      </c>
      <c r="D112" s="231">
        <v>11.5908</v>
      </c>
      <c r="E112" s="231">
        <v>4.4779999999999998</v>
      </c>
      <c r="F112" s="231">
        <v>8.5663999999999998</v>
      </c>
      <c r="G112" s="231">
        <v>4.7591000000000001</v>
      </c>
      <c r="H112" s="231">
        <v>10.531499999999999</v>
      </c>
      <c r="I112" s="231">
        <v>5.1186999999999996</v>
      </c>
      <c r="J112" s="231">
        <v>8.8031000000000006</v>
      </c>
      <c r="K112" s="231">
        <v>4.9093999999999998</v>
      </c>
      <c r="L112" s="231">
        <v>10.506399999999999</v>
      </c>
      <c r="M112" s="231">
        <v>7.6782000000000004</v>
      </c>
      <c r="N112" s="231">
        <v>10.264900000000001</v>
      </c>
      <c r="O112" s="231">
        <v>5.5620000000000003</v>
      </c>
      <c r="P112" s="231">
        <v>0</v>
      </c>
    </row>
    <row r="113" spans="1:16" ht="15">
      <c r="A113" s="247">
        <v>38</v>
      </c>
      <c r="B113" s="231">
        <v>0</v>
      </c>
      <c r="C113" s="231">
        <v>0</v>
      </c>
      <c r="D113" s="231">
        <v>11.4147</v>
      </c>
      <c r="E113" s="231">
        <v>4.4391999999999996</v>
      </c>
      <c r="F113" s="231">
        <v>8.3826999999999998</v>
      </c>
      <c r="G113" s="231">
        <v>4.657</v>
      </c>
      <c r="H113" s="231">
        <v>10.3339</v>
      </c>
      <c r="I113" s="231">
        <v>5.1177000000000001</v>
      </c>
      <c r="J113" s="231">
        <v>8.5874000000000006</v>
      </c>
      <c r="K113" s="231">
        <v>4.8777999999999997</v>
      </c>
      <c r="L113" s="231">
        <v>10.4991</v>
      </c>
      <c r="M113" s="231">
        <v>7.5650000000000004</v>
      </c>
      <c r="N113" s="231">
        <v>10.050000000000001</v>
      </c>
      <c r="O113" s="231">
        <v>5.5132000000000003</v>
      </c>
      <c r="P113" s="231">
        <v>0</v>
      </c>
    </row>
    <row r="114" spans="1:16" ht="15">
      <c r="A114" s="247">
        <v>39</v>
      </c>
      <c r="B114" s="231">
        <v>0</v>
      </c>
      <c r="C114" s="231">
        <v>0</v>
      </c>
      <c r="D114" s="231">
        <v>11.2384</v>
      </c>
      <c r="E114" s="231">
        <v>4.4004000000000003</v>
      </c>
      <c r="F114" s="231">
        <v>8.1989000000000001</v>
      </c>
      <c r="G114" s="231">
        <v>4.5548999999999999</v>
      </c>
      <c r="H114" s="231">
        <v>10.1363</v>
      </c>
      <c r="I114" s="231">
        <v>5.1166999999999998</v>
      </c>
      <c r="J114" s="231">
        <v>8.3719000000000001</v>
      </c>
      <c r="K114" s="231">
        <v>4.8460999999999999</v>
      </c>
      <c r="L114" s="231">
        <v>10.492000000000001</v>
      </c>
      <c r="M114" s="231">
        <v>7.4516999999999998</v>
      </c>
      <c r="N114" s="231">
        <v>9.8352000000000004</v>
      </c>
      <c r="O114" s="231">
        <v>5.4645999999999999</v>
      </c>
      <c r="P114" s="231">
        <v>0</v>
      </c>
    </row>
    <row r="115" spans="1:16" ht="15">
      <c r="A115" s="247">
        <v>40</v>
      </c>
      <c r="B115" s="231">
        <v>0</v>
      </c>
      <c r="C115" s="231">
        <v>0</v>
      </c>
      <c r="D115" s="231">
        <v>11.0623</v>
      </c>
      <c r="E115" s="231">
        <v>4.3616000000000001</v>
      </c>
      <c r="F115" s="231">
        <v>8.0150000000000006</v>
      </c>
      <c r="G115" s="231">
        <v>4.4527999999999999</v>
      </c>
      <c r="H115" s="231">
        <v>9.9385999999999992</v>
      </c>
      <c r="I115" s="231">
        <v>5.1158000000000001</v>
      </c>
      <c r="J115" s="231">
        <v>8.1562999999999999</v>
      </c>
      <c r="K115" s="231">
        <v>4.8144999999999998</v>
      </c>
      <c r="L115" s="231">
        <v>10.4848</v>
      </c>
      <c r="M115" s="231">
        <v>7.3383000000000003</v>
      </c>
      <c r="N115" s="231">
        <v>9.6204000000000001</v>
      </c>
      <c r="O115" s="231">
        <v>5.4157999999999999</v>
      </c>
      <c r="P115" s="231">
        <v>0</v>
      </c>
    </row>
    <row r="116" spans="1:16" ht="15">
      <c r="A116" s="247">
        <v>41</v>
      </c>
      <c r="B116" s="231">
        <v>0</v>
      </c>
      <c r="C116" s="231">
        <v>0</v>
      </c>
      <c r="D116" s="231">
        <v>10.885999999999999</v>
      </c>
      <c r="E116" s="231">
        <v>4.3227000000000002</v>
      </c>
      <c r="F116" s="231">
        <v>7.8311999999999999</v>
      </c>
      <c r="G116" s="231">
        <v>4.3506999999999998</v>
      </c>
      <c r="H116" s="231">
        <v>9.7410999999999994</v>
      </c>
      <c r="I116" s="231">
        <v>5.1147999999999998</v>
      </c>
      <c r="J116" s="231">
        <v>7.9408000000000003</v>
      </c>
      <c r="K116" s="231">
        <v>4.7827999999999999</v>
      </c>
      <c r="L116" s="231">
        <v>10.477600000000001</v>
      </c>
      <c r="M116" s="231">
        <v>7.2251000000000003</v>
      </c>
      <c r="N116" s="231">
        <v>9.4055999999999997</v>
      </c>
      <c r="O116" s="231">
        <v>5.3670999999999998</v>
      </c>
      <c r="P116" s="231">
        <v>0</v>
      </c>
    </row>
    <row r="117" spans="1:16" ht="15">
      <c r="A117" s="247">
        <v>42</v>
      </c>
      <c r="B117" s="231">
        <v>0</v>
      </c>
      <c r="C117" s="231">
        <v>0</v>
      </c>
      <c r="D117" s="231">
        <v>10.709899999999999</v>
      </c>
      <c r="E117" s="231">
        <v>4.2839</v>
      </c>
      <c r="F117" s="231">
        <v>7.6475</v>
      </c>
      <c r="G117" s="231">
        <v>4.2485999999999997</v>
      </c>
      <c r="H117" s="231">
        <v>9.5434000000000001</v>
      </c>
      <c r="I117" s="231">
        <v>5.1138000000000003</v>
      </c>
      <c r="J117" s="231">
        <v>7.7251000000000003</v>
      </c>
      <c r="K117" s="231">
        <v>4.7511999999999999</v>
      </c>
      <c r="L117" s="231">
        <v>10.4704</v>
      </c>
      <c r="M117" s="231">
        <v>7.1117999999999997</v>
      </c>
      <c r="N117" s="231">
        <v>9.1906999999999996</v>
      </c>
      <c r="O117" s="231">
        <v>5.3183999999999996</v>
      </c>
      <c r="P117" s="231">
        <v>0</v>
      </c>
    </row>
    <row r="118" spans="1:16" ht="15">
      <c r="A118" s="247">
        <v>43</v>
      </c>
      <c r="B118" s="231">
        <v>0</v>
      </c>
      <c r="C118" s="231">
        <v>0</v>
      </c>
      <c r="D118" s="231">
        <v>10.5585</v>
      </c>
      <c r="E118" s="231">
        <v>4.2660999999999998</v>
      </c>
      <c r="F118" s="231">
        <v>7.5883000000000003</v>
      </c>
      <c r="G118" s="231">
        <v>4.2346000000000004</v>
      </c>
      <c r="H118" s="231">
        <v>9.4526000000000003</v>
      </c>
      <c r="I118" s="231">
        <v>5.0694999999999997</v>
      </c>
      <c r="J118" s="231">
        <v>7.6619999999999999</v>
      </c>
      <c r="K118" s="231">
        <v>4.7507999999999999</v>
      </c>
      <c r="L118" s="231">
        <v>10.401300000000001</v>
      </c>
      <c r="M118" s="231">
        <v>7.093</v>
      </c>
      <c r="N118" s="231">
        <v>9.0791000000000004</v>
      </c>
      <c r="O118" s="231">
        <v>5.2614999999999998</v>
      </c>
      <c r="P118" s="231">
        <v>0</v>
      </c>
    </row>
    <row r="119" spans="1:16" ht="15">
      <c r="A119" s="247">
        <v>44</v>
      </c>
      <c r="B119" s="231">
        <v>0</v>
      </c>
      <c r="C119" s="231">
        <v>0</v>
      </c>
      <c r="D119" s="231">
        <v>10.4072</v>
      </c>
      <c r="E119" s="231">
        <v>4.2483000000000004</v>
      </c>
      <c r="F119" s="231">
        <v>7.5290999999999997</v>
      </c>
      <c r="G119" s="231">
        <v>4.2206000000000001</v>
      </c>
      <c r="H119" s="231">
        <v>9.3617000000000008</v>
      </c>
      <c r="I119" s="231">
        <v>5.0251000000000001</v>
      </c>
      <c r="J119" s="231">
        <v>7.5987999999999998</v>
      </c>
      <c r="K119" s="231">
        <v>4.7504</v>
      </c>
      <c r="L119" s="231">
        <v>10.3323</v>
      </c>
      <c r="M119" s="231">
        <v>7.0743999999999998</v>
      </c>
      <c r="N119" s="231">
        <v>8.9673999999999996</v>
      </c>
      <c r="O119" s="231">
        <v>5.2046999999999999</v>
      </c>
      <c r="P119" s="231">
        <v>0</v>
      </c>
    </row>
    <row r="120" spans="1:16" ht="15">
      <c r="A120" s="247">
        <v>45</v>
      </c>
      <c r="B120" s="231">
        <v>0</v>
      </c>
      <c r="C120" s="231">
        <v>0</v>
      </c>
      <c r="D120" s="231">
        <v>10.2559</v>
      </c>
      <c r="E120" s="231">
        <v>4.2304000000000004</v>
      </c>
      <c r="F120" s="231">
        <v>7.4698000000000002</v>
      </c>
      <c r="G120" s="231">
        <v>4.2065999999999999</v>
      </c>
      <c r="H120" s="231">
        <v>9.2708999999999993</v>
      </c>
      <c r="I120" s="231">
        <v>4.9806999999999997</v>
      </c>
      <c r="J120" s="231">
        <v>7.5357000000000003</v>
      </c>
      <c r="K120" s="231">
        <v>4.75</v>
      </c>
      <c r="L120" s="231">
        <v>10.263299999999999</v>
      </c>
      <c r="M120" s="231">
        <v>7.0556000000000001</v>
      </c>
      <c r="N120" s="231">
        <v>8.8557000000000006</v>
      </c>
      <c r="O120" s="231">
        <v>5.1478000000000002</v>
      </c>
      <c r="P120" s="231">
        <v>0</v>
      </c>
    </row>
    <row r="121" spans="1:16" ht="15">
      <c r="A121" s="247">
        <v>46</v>
      </c>
      <c r="B121" s="231">
        <v>0</v>
      </c>
      <c r="C121" s="231">
        <v>0</v>
      </c>
      <c r="D121" s="231">
        <v>10.1045</v>
      </c>
      <c r="E121" s="231">
        <v>4.2125000000000004</v>
      </c>
      <c r="F121" s="231">
        <v>7.4105999999999996</v>
      </c>
      <c r="G121" s="231">
        <v>4.1925999999999997</v>
      </c>
      <c r="H121" s="231">
        <v>9.18</v>
      </c>
      <c r="I121" s="231">
        <v>4.9363999999999999</v>
      </c>
      <c r="J121" s="231">
        <v>7.4725000000000001</v>
      </c>
      <c r="K121" s="231">
        <v>4.7496</v>
      </c>
      <c r="L121" s="231">
        <v>10.1942</v>
      </c>
      <c r="M121" s="231">
        <v>7.0368000000000004</v>
      </c>
      <c r="N121" s="231">
        <v>8.7440999999999995</v>
      </c>
      <c r="O121" s="231">
        <v>5.0910000000000002</v>
      </c>
      <c r="P121" s="231">
        <v>0</v>
      </c>
    </row>
    <row r="122" spans="1:16" ht="15">
      <c r="A122" s="247">
        <v>47</v>
      </c>
      <c r="B122" s="231">
        <v>0</v>
      </c>
      <c r="C122" s="231">
        <v>0</v>
      </c>
      <c r="D122" s="231">
        <v>9.9532000000000007</v>
      </c>
      <c r="E122" s="231">
        <v>4.1947000000000001</v>
      </c>
      <c r="F122" s="231">
        <v>7.3513999999999999</v>
      </c>
      <c r="G122" s="231">
        <v>4.1786000000000003</v>
      </c>
      <c r="H122" s="231">
        <v>9.0891000000000002</v>
      </c>
      <c r="I122" s="231">
        <v>4.8920000000000003</v>
      </c>
      <c r="J122" s="231">
        <v>7.4093999999999998</v>
      </c>
      <c r="K122" s="231">
        <v>4.7492000000000001</v>
      </c>
      <c r="L122" s="231">
        <v>10.1251</v>
      </c>
      <c r="M122" s="231">
        <v>7.0180999999999996</v>
      </c>
      <c r="N122" s="231">
        <v>8.6324000000000005</v>
      </c>
      <c r="O122" s="231">
        <v>5.0340999999999996</v>
      </c>
      <c r="P122" s="231">
        <v>0</v>
      </c>
    </row>
    <row r="123" spans="1:16" ht="15">
      <c r="A123" s="247">
        <v>48</v>
      </c>
      <c r="B123" s="231">
        <v>0</v>
      </c>
      <c r="C123" s="231">
        <v>0</v>
      </c>
      <c r="D123" s="231">
        <v>9.8018999999999998</v>
      </c>
      <c r="E123" s="231">
        <v>4.1768999999999998</v>
      </c>
      <c r="F123" s="231">
        <v>7.2923</v>
      </c>
      <c r="G123" s="231">
        <v>4.1646999999999998</v>
      </c>
      <c r="H123" s="231">
        <v>8.9984000000000002</v>
      </c>
      <c r="I123" s="231">
        <v>4.8478000000000003</v>
      </c>
      <c r="J123" s="231">
        <v>7.3461999999999996</v>
      </c>
      <c r="K123" s="231">
        <v>4.7488999999999999</v>
      </c>
      <c r="L123" s="231">
        <v>10.056100000000001</v>
      </c>
      <c r="M123" s="231">
        <v>6.9993999999999996</v>
      </c>
      <c r="N123" s="231">
        <v>8.5206999999999997</v>
      </c>
      <c r="O123" s="231">
        <v>4.9771999999999998</v>
      </c>
      <c r="P123" s="231">
        <v>0</v>
      </c>
    </row>
    <row r="124" spans="1:16" ht="15">
      <c r="A124" s="247">
        <v>49</v>
      </c>
      <c r="B124" s="231">
        <v>0</v>
      </c>
      <c r="C124" s="231">
        <v>0</v>
      </c>
      <c r="D124" s="231">
        <v>9.6503999999999994</v>
      </c>
      <c r="E124" s="231">
        <v>4.1589999999999998</v>
      </c>
      <c r="F124" s="231">
        <v>7.2331000000000003</v>
      </c>
      <c r="G124" s="231">
        <v>4.1505999999999998</v>
      </c>
      <c r="H124" s="231">
        <v>8.9075000000000006</v>
      </c>
      <c r="I124" s="231">
        <v>4.8033999999999999</v>
      </c>
      <c r="J124" s="231">
        <v>7.2830000000000004</v>
      </c>
      <c r="K124" s="231">
        <v>4.7484999999999999</v>
      </c>
      <c r="L124" s="231">
        <v>9.9870000000000001</v>
      </c>
      <c r="M124" s="231">
        <v>6.9806999999999997</v>
      </c>
      <c r="N124" s="231">
        <v>8.4090000000000007</v>
      </c>
      <c r="O124" s="231">
        <v>4.9203000000000001</v>
      </c>
      <c r="P124" s="231">
        <v>0</v>
      </c>
    </row>
    <row r="125" spans="1:16" ht="15">
      <c r="A125" s="247">
        <v>50</v>
      </c>
      <c r="B125" s="231">
        <v>0</v>
      </c>
      <c r="C125" s="231">
        <v>0</v>
      </c>
      <c r="D125" s="231">
        <v>9.4991000000000003</v>
      </c>
      <c r="E125" s="231">
        <v>4.1410999999999998</v>
      </c>
      <c r="F125" s="231">
        <v>7.1738999999999997</v>
      </c>
      <c r="G125" s="231">
        <v>4.1365999999999996</v>
      </c>
      <c r="H125" s="231">
        <v>8.8165999999999993</v>
      </c>
      <c r="I125" s="231">
        <v>4.7591000000000001</v>
      </c>
      <c r="J125" s="231">
        <v>7.2198000000000002</v>
      </c>
      <c r="K125" s="231">
        <v>4.7481</v>
      </c>
      <c r="L125" s="231">
        <v>9.9178999999999995</v>
      </c>
      <c r="M125" s="231">
        <v>6.9619</v>
      </c>
      <c r="N125" s="231">
        <v>8.2973999999999997</v>
      </c>
      <c r="O125" s="231">
        <v>4.8634000000000004</v>
      </c>
      <c r="P125" s="231">
        <v>0</v>
      </c>
    </row>
    <row r="126" spans="1:16" ht="15">
      <c r="A126" s="247">
        <v>51</v>
      </c>
      <c r="B126" s="231">
        <v>0</v>
      </c>
      <c r="C126" s="231">
        <v>0</v>
      </c>
      <c r="D126" s="231">
        <v>9.3476999999999997</v>
      </c>
      <c r="E126" s="231">
        <v>4.1231999999999998</v>
      </c>
      <c r="F126" s="231">
        <v>7.1147</v>
      </c>
      <c r="G126" s="231">
        <v>4.1226000000000003</v>
      </c>
      <c r="H126" s="231">
        <v>8.7257999999999996</v>
      </c>
      <c r="I126" s="231">
        <v>4.7146999999999997</v>
      </c>
      <c r="J126" s="231">
        <v>7.1566999999999998</v>
      </c>
      <c r="K126" s="231">
        <v>4.7477</v>
      </c>
      <c r="L126" s="231">
        <v>9.8489000000000004</v>
      </c>
      <c r="M126" s="231">
        <v>6.9431000000000003</v>
      </c>
      <c r="N126" s="231">
        <v>8.1857000000000006</v>
      </c>
      <c r="O126" s="231">
        <v>4.8064999999999998</v>
      </c>
      <c r="P126" s="231">
        <v>0</v>
      </c>
    </row>
    <row r="127" spans="1:16" ht="15">
      <c r="A127" s="247">
        <v>52</v>
      </c>
      <c r="B127" s="231">
        <v>0</v>
      </c>
      <c r="C127" s="231">
        <v>0</v>
      </c>
      <c r="D127" s="231">
        <v>9.1964000000000006</v>
      </c>
      <c r="E127" s="231">
        <v>4.1055000000000001</v>
      </c>
      <c r="F127" s="231">
        <v>7.0555000000000003</v>
      </c>
      <c r="G127" s="231">
        <v>4.1086999999999998</v>
      </c>
      <c r="H127" s="231">
        <v>8.6349</v>
      </c>
      <c r="I127" s="231">
        <v>4.6703999999999999</v>
      </c>
      <c r="J127" s="231">
        <v>7.0934999999999997</v>
      </c>
      <c r="K127" s="231">
        <v>4.7473000000000001</v>
      </c>
      <c r="L127" s="231">
        <v>9.7798999999999996</v>
      </c>
      <c r="M127" s="231">
        <v>6.9245000000000001</v>
      </c>
      <c r="N127" s="231">
        <v>8.0739999999999998</v>
      </c>
      <c r="O127" s="231">
        <v>4.7496999999999998</v>
      </c>
      <c r="P127" s="231">
        <v>0</v>
      </c>
    </row>
    <row r="128" spans="1:16" ht="15">
      <c r="A128" s="247">
        <v>53</v>
      </c>
      <c r="B128" s="231">
        <v>0</v>
      </c>
      <c r="C128" s="231">
        <v>0</v>
      </c>
      <c r="D128" s="231">
        <v>9.0450999999999997</v>
      </c>
      <c r="E128" s="231">
        <v>4.0876000000000001</v>
      </c>
      <c r="F128" s="231">
        <v>6.9962999999999997</v>
      </c>
      <c r="G128" s="231">
        <v>4.0945999999999998</v>
      </c>
      <c r="H128" s="231">
        <v>8.5441000000000003</v>
      </c>
      <c r="I128" s="231">
        <v>4.6260000000000003</v>
      </c>
      <c r="J128" s="231">
        <v>7.0304000000000002</v>
      </c>
      <c r="K128" s="231">
        <v>4.7469000000000001</v>
      </c>
      <c r="L128" s="231">
        <v>9.7108000000000008</v>
      </c>
      <c r="M128" s="231">
        <v>6.9057000000000004</v>
      </c>
      <c r="N128" s="231">
        <v>7.9623999999999997</v>
      </c>
      <c r="O128" s="231">
        <v>4.6928000000000001</v>
      </c>
      <c r="P128" s="231">
        <v>0</v>
      </c>
    </row>
    <row r="129" spans="1:16" ht="15">
      <c r="A129" s="247">
        <v>54</v>
      </c>
      <c r="B129" s="231">
        <v>0</v>
      </c>
      <c r="C129" s="231">
        <v>0</v>
      </c>
      <c r="D129" s="231">
        <v>8.8937000000000008</v>
      </c>
      <c r="E129" s="231">
        <v>4.0697000000000001</v>
      </c>
      <c r="F129" s="231">
        <v>6.9371</v>
      </c>
      <c r="G129" s="231">
        <v>4.0805999999999996</v>
      </c>
      <c r="H129" s="231">
        <v>8.4532000000000007</v>
      </c>
      <c r="I129" s="231">
        <v>4.5815999999999999</v>
      </c>
      <c r="J129" s="231">
        <v>6.9672000000000001</v>
      </c>
      <c r="K129" s="231">
        <v>4.7465999999999999</v>
      </c>
      <c r="L129" s="231">
        <v>9.6417000000000002</v>
      </c>
      <c r="M129" s="231">
        <v>6.8869999999999996</v>
      </c>
      <c r="N129" s="231">
        <v>7.8506999999999998</v>
      </c>
      <c r="O129" s="231">
        <v>4.6360000000000001</v>
      </c>
      <c r="P129" s="231">
        <v>0</v>
      </c>
    </row>
    <row r="130" spans="1:16" ht="15">
      <c r="A130" s="247">
        <v>55</v>
      </c>
      <c r="B130" s="231">
        <v>0</v>
      </c>
      <c r="C130" s="231">
        <v>0</v>
      </c>
      <c r="D130" s="231">
        <v>8.7248000000000001</v>
      </c>
      <c r="E130" s="231">
        <v>3.8811</v>
      </c>
      <c r="F130" s="231">
        <v>6.8185000000000002</v>
      </c>
      <c r="G130" s="231">
        <v>4.0688000000000004</v>
      </c>
      <c r="H130" s="231">
        <v>8.1862999999999992</v>
      </c>
      <c r="I130" s="231">
        <v>4.5583</v>
      </c>
      <c r="J130" s="231">
        <v>6.8193999999999999</v>
      </c>
      <c r="K130" s="231">
        <v>4.6797000000000004</v>
      </c>
      <c r="L130" s="231">
        <v>9.5286000000000008</v>
      </c>
      <c r="M130" s="231">
        <v>6.7732000000000001</v>
      </c>
      <c r="N130" s="231">
        <v>7.7687999999999997</v>
      </c>
      <c r="O130" s="231">
        <v>4.6037999999999997</v>
      </c>
      <c r="P130" s="231">
        <v>0</v>
      </c>
    </row>
    <row r="131" spans="1:16" ht="15">
      <c r="A131" s="247">
        <v>56</v>
      </c>
      <c r="B131" s="231">
        <v>0</v>
      </c>
      <c r="C131" s="231">
        <v>0</v>
      </c>
      <c r="D131" s="231">
        <v>8.5558999999999994</v>
      </c>
      <c r="E131" s="231">
        <v>3.6926000000000001</v>
      </c>
      <c r="F131" s="231">
        <v>6.7</v>
      </c>
      <c r="G131" s="231">
        <v>4.0570000000000004</v>
      </c>
      <c r="H131" s="231">
        <v>7.9194000000000004</v>
      </c>
      <c r="I131" s="231">
        <v>4.5347999999999997</v>
      </c>
      <c r="J131" s="231">
        <v>6.6714000000000002</v>
      </c>
      <c r="K131" s="231">
        <v>4.6130000000000004</v>
      </c>
      <c r="L131" s="231">
        <v>9.4154</v>
      </c>
      <c r="M131" s="231">
        <v>6.6596000000000002</v>
      </c>
      <c r="N131" s="231">
        <v>7.6868999999999996</v>
      </c>
      <c r="O131" s="231">
        <v>4.5717999999999996</v>
      </c>
      <c r="P131" s="231">
        <v>0</v>
      </c>
    </row>
    <row r="132" spans="1:16" ht="15">
      <c r="A132" s="247">
        <v>57</v>
      </c>
      <c r="B132" s="231">
        <v>0</v>
      </c>
      <c r="C132" s="231">
        <v>0</v>
      </c>
      <c r="D132" s="231">
        <v>8.3870000000000005</v>
      </c>
      <c r="E132" s="231">
        <v>3.504</v>
      </c>
      <c r="F132" s="231">
        <v>6.5814000000000004</v>
      </c>
      <c r="G132" s="231">
        <v>4.0452000000000004</v>
      </c>
      <c r="H132" s="231">
        <v>7.6524999999999999</v>
      </c>
      <c r="I132" s="231">
        <v>4.5114999999999998</v>
      </c>
      <c r="J132" s="231">
        <v>6.5236000000000001</v>
      </c>
      <c r="K132" s="231">
        <v>4.5461999999999998</v>
      </c>
      <c r="L132" s="231">
        <v>9.3023000000000007</v>
      </c>
      <c r="M132" s="231">
        <v>6.5458999999999996</v>
      </c>
      <c r="N132" s="231">
        <v>7.6051000000000002</v>
      </c>
      <c r="O132" s="231">
        <v>4.5396000000000001</v>
      </c>
      <c r="P132" s="231">
        <v>0</v>
      </c>
    </row>
    <row r="133" spans="1:16" ht="15">
      <c r="A133" s="247">
        <v>58</v>
      </c>
      <c r="B133" s="231">
        <v>0</v>
      </c>
      <c r="C133" s="231">
        <v>0</v>
      </c>
      <c r="D133" s="231">
        <v>8.2179000000000002</v>
      </c>
      <c r="E133" s="231">
        <v>3.3153999999999999</v>
      </c>
      <c r="F133" s="231">
        <v>6.4627999999999997</v>
      </c>
      <c r="G133" s="231">
        <v>4.0332999999999997</v>
      </c>
      <c r="H133" s="231">
        <v>7.3855000000000004</v>
      </c>
      <c r="I133" s="231">
        <v>4.4880000000000004</v>
      </c>
      <c r="J133" s="231">
        <v>6.3757999999999999</v>
      </c>
      <c r="K133" s="231">
        <v>4.4793000000000003</v>
      </c>
      <c r="L133" s="231">
        <v>9.1891999999999996</v>
      </c>
      <c r="M133" s="231">
        <v>6.4321999999999999</v>
      </c>
      <c r="N133" s="231">
        <v>7.5232000000000001</v>
      </c>
      <c r="O133" s="231">
        <v>4.5075000000000003</v>
      </c>
      <c r="P133" s="231">
        <v>0</v>
      </c>
    </row>
    <row r="134" spans="1:16" ht="15">
      <c r="A134" s="247">
        <v>59</v>
      </c>
      <c r="B134" s="231">
        <v>0</v>
      </c>
      <c r="C134" s="231">
        <v>0</v>
      </c>
      <c r="D134" s="231">
        <v>8.0489999999999995</v>
      </c>
      <c r="E134" s="231">
        <v>3.1269</v>
      </c>
      <c r="F134" s="231">
        <v>6.3441999999999998</v>
      </c>
      <c r="G134" s="231">
        <v>4.0214999999999996</v>
      </c>
      <c r="H134" s="231">
        <v>7.1185999999999998</v>
      </c>
      <c r="I134" s="231">
        <v>4.4646999999999997</v>
      </c>
      <c r="J134" s="231">
        <v>6.2279</v>
      </c>
      <c r="K134" s="231">
        <v>4.4126000000000003</v>
      </c>
      <c r="L134" s="231">
        <v>9.0760000000000005</v>
      </c>
      <c r="M134" s="231">
        <v>6.3186</v>
      </c>
      <c r="N134" s="231">
        <v>7.4413</v>
      </c>
      <c r="O134" s="231">
        <v>4.4752999999999998</v>
      </c>
      <c r="P134" s="231">
        <v>0</v>
      </c>
    </row>
    <row r="135" spans="1:16" ht="15">
      <c r="A135" s="247">
        <v>60</v>
      </c>
      <c r="B135" s="231">
        <v>0</v>
      </c>
      <c r="C135" s="231">
        <v>0</v>
      </c>
      <c r="D135" s="231">
        <v>7.8800999999999997</v>
      </c>
      <c r="E135" s="231">
        <v>2.9382999999999999</v>
      </c>
      <c r="F135" s="231">
        <v>6.2256</v>
      </c>
      <c r="G135" s="231">
        <v>4.0096999999999996</v>
      </c>
      <c r="H135" s="231">
        <v>6.8517999999999999</v>
      </c>
      <c r="I135" s="231">
        <v>4.4413</v>
      </c>
      <c r="J135" s="231">
        <v>6.0800999999999998</v>
      </c>
      <c r="K135" s="231">
        <v>4.3457999999999997</v>
      </c>
      <c r="L135" s="231">
        <v>8.9628999999999994</v>
      </c>
      <c r="M135" s="231">
        <v>6.2047999999999996</v>
      </c>
      <c r="N135" s="231">
        <v>7.3593999999999999</v>
      </c>
      <c r="O135" s="231">
        <v>4.4432999999999998</v>
      </c>
      <c r="P135" s="231">
        <v>0</v>
      </c>
    </row>
    <row r="136" spans="1:16">
      <c r="A136" s="272"/>
    </row>
    <row r="137" spans="1:16">
      <c r="A137" s="73" t="e">
        <v>#N/A</v>
      </c>
    </row>
    <row r="138" spans="1:16" s="271"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40.1571</v>
      </c>
      <c r="E142" s="231">
        <v>8.9414999999999996</v>
      </c>
      <c r="F142" s="231">
        <v>32.605499999999999</v>
      </c>
      <c r="G142" s="231">
        <v>11.656499999999999</v>
      </c>
      <c r="H142" s="231">
        <v>46.554000000000002</v>
      </c>
      <c r="I142" s="231">
        <v>10.970700000000001</v>
      </c>
      <c r="J142" s="231">
        <v>31.465800000000002</v>
      </c>
      <c r="K142" s="231">
        <v>8.5707000000000004</v>
      </c>
      <c r="L142" s="231">
        <v>22.297499999999999</v>
      </c>
      <c r="M142" s="231">
        <v>15.9267</v>
      </c>
      <c r="N142" s="231">
        <v>0</v>
      </c>
      <c r="O142" s="231">
        <v>0</v>
      </c>
      <c r="P142" s="231">
        <v>0</v>
      </c>
    </row>
    <row r="143" spans="1:16" ht="15">
      <c r="A143" s="247">
        <v>1</v>
      </c>
      <c r="B143" s="231">
        <v>0</v>
      </c>
      <c r="C143" s="231">
        <v>0</v>
      </c>
      <c r="D143" s="231">
        <v>35.6952</v>
      </c>
      <c r="E143" s="231">
        <v>7.9480000000000004</v>
      </c>
      <c r="F143" s="231">
        <v>28.982700000000001</v>
      </c>
      <c r="G143" s="231">
        <v>10.3613</v>
      </c>
      <c r="H143" s="231">
        <v>41.381300000000003</v>
      </c>
      <c r="I143" s="231">
        <v>9.7516999999999996</v>
      </c>
      <c r="J143" s="231">
        <v>27.9696</v>
      </c>
      <c r="K143" s="231">
        <v>7.6184000000000003</v>
      </c>
      <c r="L143" s="231">
        <v>19.82</v>
      </c>
      <c r="M143" s="231">
        <v>14.1571</v>
      </c>
      <c r="N143" s="231">
        <v>0</v>
      </c>
      <c r="O143" s="231">
        <v>0</v>
      </c>
      <c r="P143" s="231">
        <v>0</v>
      </c>
    </row>
    <row r="144" spans="1:16" ht="15">
      <c r="A144" s="247">
        <v>2</v>
      </c>
      <c r="B144" s="231">
        <v>0</v>
      </c>
      <c r="C144" s="231">
        <v>0</v>
      </c>
      <c r="D144" s="231">
        <v>31.2333</v>
      </c>
      <c r="E144" s="231">
        <v>6.9545000000000003</v>
      </c>
      <c r="F144" s="231">
        <v>25.3598</v>
      </c>
      <c r="G144" s="231">
        <v>9.0662000000000003</v>
      </c>
      <c r="H144" s="231">
        <v>36.2087</v>
      </c>
      <c r="I144" s="231">
        <v>8.5327999999999999</v>
      </c>
      <c r="J144" s="231">
        <v>24.473400000000002</v>
      </c>
      <c r="K144" s="231">
        <v>6.6661000000000001</v>
      </c>
      <c r="L144" s="231">
        <v>17.342500000000001</v>
      </c>
      <c r="M144" s="231">
        <v>12.3874</v>
      </c>
      <c r="N144" s="231">
        <v>0</v>
      </c>
      <c r="O144" s="231">
        <v>0</v>
      </c>
      <c r="P144" s="231">
        <v>0</v>
      </c>
    </row>
    <row r="145" spans="1:16" ht="15">
      <c r="A145" s="247">
        <v>3</v>
      </c>
      <c r="B145" s="231">
        <v>0</v>
      </c>
      <c r="C145" s="231">
        <v>0</v>
      </c>
      <c r="D145" s="231">
        <v>26.7714</v>
      </c>
      <c r="E145" s="231">
        <v>5.9610000000000003</v>
      </c>
      <c r="F145" s="231">
        <v>21.736999999999998</v>
      </c>
      <c r="G145" s="231">
        <v>7.7709999999999999</v>
      </c>
      <c r="H145" s="231">
        <v>31.036000000000001</v>
      </c>
      <c r="I145" s="231">
        <v>7.3137999999999996</v>
      </c>
      <c r="J145" s="231">
        <v>20.9772</v>
      </c>
      <c r="K145" s="231">
        <v>5.7138</v>
      </c>
      <c r="L145" s="231">
        <v>14.865</v>
      </c>
      <c r="M145" s="231">
        <v>10.617800000000001</v>
      </c>
      <c r="N145" s="231">
        <v>0</v>
      </c>
      <c r="O145" s="231">
        <v>0</v>
      </c>
      <c r="P145" s="231">
        <v>0</v>
      </c>
    </row>
    <row r="146" spans="1:16" ht="15">
      <c r="A146" s="247">
        <v>4</v>
      </c>
      <c r="B146" s="231">
        <v>0</v>
      </c>
      <c r="C146" s="231">
        <v>0</v>
      </c>
      <c r="D146" s="231">
        <v>22.3095</v>
      </c>
      <c r="E146" s="231">
        <v>4.9675000000000002</v>
      </c>
      <c r="F146" s="231">
        <v>18.1142</v>
      </c>
      <c r="G146" s="231">
        <v>6.4757999999999996</v>
      </c>
      <c r="H146" s="231">
        <v>25.863299999999999</v>
      </c>
      <c r="I146" s="231">
        <v>6.0948000000000002</v>
      </c>
      <c r="J146" s="231">
        <v>17.481000000000002</v>
      </c>
      <c r="K146" s="231">
        <v>4.7614999999999998</v>
      </c>
      <c r="L146" s="231">
        <v>12.387499999999999</v>
      </c>
      <c r="M146" s="231">
        <v>8.8482000000000003</v>
      </c>
      <c r="N146" s="231">
        <v>0</v>
      </c>
      <c r="O146" s="231">
        <v>0</v>
      </c>
      <c r="P146" s="231">
        <v>0</v>
      </c>
    </row>
    <row r="147" spans="1:16" ht="15">
      <c r="A147" s="247">
        <v>5</v>
      </c>
      <c r="B147" s="231">
        <v>0</v>
      </c>
      <c r="C147" s="231">
        <v>0</v>
      </c>
      <c r="D147" s="231">
        <v>17.8476</v>
      </c>
      <c r="E147" s="231">
        <v>3.9740000000000002</v>
      </c>
      <c r="F147" s="231">
        <v>14.491300000000001</v>
      </c>
      <c r="G147" s="231">
        <v>5.1806999999999999</v>
      </c>
      <c r="H147" s="231">
        <v>20.6907</v>
      </c>
      <c r="I147" s="231">
        <v>4.8758999999999997</v>
      </c>
      <c r="J147" s="231">
        <v>13.9848</v>
      </c>
      <c r="K147" s="231">
        <v>3.8092000000000001</v>
      </c>
      <c r="L147" s="231">
        <v>9.91</v>
      </c>
      <c r="M147" s="231">
        <v>7.0785</v>
      </c>
      <c r="N147" s="231">
        <v>0</v>
      </c>
      <c r="O147" s="231">
        <v>0</v>
      </c>
      <c r="P147" s="231">
        <v>0</v>
      </c>
    </row>
    <row r="148" spans="1:16" ht="15">
      <c r="A148" s="247">
        <v>6</v>
      </c>
      <c r="B148" s="231">
        <v>0</v>
      </c>
      <c r="C148" s="231">
        <v>0</v>
      </c>
      <c r="D148" s="231">
        <v>13.3857</v>
      </c>
      <c r="E148" s="231">
        <v>2.9805000000000001</v>
      </c>
      <c r="F148" s="231">
        <v>10.868499999999999</v>
      </c>
      <c r="G148" s="231">
        <v>3.8855</v>
      </c>
      <c r="H148" s="231">
        <v>15.518000000000001</v>
      </c>
      <c r="I148" s="231">
        <v>3.6568999999999998</v>
      </c>
      <c r="J148" s="231">
        <v>10.4886</v>
      </c>
      <c r="K148" s="231">
        <v>2.8569</v>
      </c>
      <c r="L148" s="231">
        <v>7.4325000000000001</v>
      </c>
      <c r="M148" s="231">
        <v>5.3089000000000004</v>
      </c>
      <c r="N148" s="231">
        <v>0</v>
      </c>
      <c r="O148" s="231">
        <v>0</v>
      </c>
      <c r="P148" s="231">
        <v>0</v>
      </c>
    </row>
    <row r="149" spans="1:16" ht="15">
      <c r="A149" s="247">
        <v>7</v>
      </c>
      <c r="B149" s="231">
        <v>0</v>
      </c>
      <c r="C149" s="231">
        <v>0</v>
      </c>
      <c r="D149" s="231">
        <v>12.811400000000001</v>
      </c>
      <c r="E149" s="231">
        <v>2.8976999999999999</v>
      </c>
      <c r="F149" s="231">
        <v>10.5138</v>
      </c>
      <c r="G149" s="231">
        <v>3.7810999999999999</v>
      </c>
      <c r="H149" s="231">
        <v>14.659000000000001</v>
      </c>
      <c r="I149" s="231">
        <v>3.5552999999999999</v>
      </c>
      <c r="J149" s="231">
        <v>10.3429</v>
      </c>
      <c r="K149" s="231">
        <v>2.7774999999999999</v>
      </c>
      <c r="L149" s="231">
        <v>7.2956000000000003</v>
      </c>
      <c r="M149" s="231">
        <v>5.1714000000000002</v>
      </c>
      <c r="N149" s="231">
        <v>0</v>
      </c>
      <c r="O149" s="231">
        <v>0</v>
      </c>
      <c r="P149" s="231">
        <v>0</v>
      </c>
    </row>
    <row r="150" spans="1:16" ht="15">
      <c r="A150" s="247">
        <v>8</v>
      </c>
      <c r="B150" s="231">
        <v>0</v>
      </c>
      <c r="C150" s="231">
        <v>0</v>
      </c>
      <c r="D150" s="231">
        <v>12.2372</v>
      </c>
      <c r="E150" s="231">
        <v>2.8149000000000002</v>
      </c>
      <c r="F150" s="231">
        <v>10.1591</v>
      </c>
      <c r="G150" s="231">
        <v>3.6766000000000001</v>
      </c>
      <c r="H150" s="231">
        <v>13.799899999999999</v>
      </c>
      <c r="I150" s="231">
        <v>3.4537</v>
      </c>
      <c r="J150" s="231">
        <v>10.1973</v>
      </c>
      <c r="K150" s="231">
        <v>2.6981999999999999</v>
      </c>
      <c r="L150" s="231">
        <v>7.1585999999999999</v>
      </c>
      <c r="M150" s="231">
        <v>5.0339999999999998</v>
      </c>
      <c r="N150" s="231">
        <v>0</v>
      </c>
      <c r="O150" s="231">
        <v>0</v>
      </c>
      <c r="P150" s="231">
        <v>0</v>
      </c>
    </row>
    <row r="151" spans="1:16" ht="15">
      <c r="A151" s="247">
        <v>9</v>
      </c>
      <c r="B151" s="231">
        <v>0</v>
      </c>
      <c r="C151" s="231">
        <v>0</v>
      </c>
      <c r="D151" s="231">
        <v>11.6629</v>
      </c>
      <c r="E151" s="231">
        <v>2.7321</v>
      </c>
      <c r="F151" s="231">
        <v>9.8043999999999993</v>
      </c>
      <c r="G151" s="231">
        <v>3.5722</v>
      </c>
      <c r="H151" s="231">
        <v>12.940899999999999</v>
      </c>
      <c r="I151" s="231">
        <v>3.3521999999999998</v>
      </c>
      <c r="J151" s="231">
        <v>10.051600000000001</v>
      </c>
      <c r="K151" s="231">
        <v>2.6187999999999998</v>
      </c>
      <c r="L151" s="231">
        <v>7.0217000000000001</v>
      </c>
      <c r="M151" s="231">
        <v>4.8964999999999996</v>
      </c>
      <c r="N151" s="231">
        <v>0</v>
      </c>
      <c r="O151" s="231">
        <v>0</v>
      </c>
      <c r="P151" s="231">
        <v>0</v>
      </c>
    </row>
    <row r="152" spans="1:16" ht="15">
      <c r="A152" s="247">
        <v>10</v>
      </c>
      <c r="B152" s="231">
        <v>0</v>
      </c>
      <c r="C152" s="231">
        <v>0</v>
      </c>
      <c r="D152" s="231">
        <v>11.0886</v>
      </c>
      <c r="E152" s="231">
        <v>2.6493000000000002</v>
      </c>
      <c r="F152" s="231">
        <v>9.4496000000000002</v>
      </c>
      <c r="G152" s="231">
        <v>3.4678</v>
      </c>
      <c r="H152" s="231">
        <v>12.081799999999999</v>
      </c>
      <c r="I152" s="231">
        <v>3.2505999999999999</v>
      </c>
      <c r="J152" s="231">
        <v>9.9059000000000008</v>
      </c>
      <c r="K152" s="231">
        <v>2.5394999999999999</v>
      </c>
      <c r="L152" s="231">
        <v>6.8846999999999996</v>
      </c>
      <c r="M152" s="231">
        <v>4.7590000000000003</v>
      </c>
      <c r="N152" s="231">
        <v>0</v>
      </c>
      <c r="O152" s="231">
        <v>0</v>
      </c>
      <c r="P152" s="231">
        <v>0</v>
      </c>
    </row>
    <row r="153" spans="1:16" ht="15">
      <c r="A153" s="247">
        <v>11</v>
      </c>
      <c r="B153" s="231">
        <v>0</v>
      </c>
      <c r="C153" s="231">
        <v>0</v>
      </c>
      <c r="D153" s="231">
        <v>10.5143</v>
      </c>
      <c r="E153" s="231">
        <v>2.5665</v>
      </c>
      <c r="F153" s="231">
        <v>9.0949000000000009</v>
      </c>
      <c r="G153" s="231">
        <v>3.3633000000000002</v>
      </c>
      <c r="H153" s="231">
        <v>11.222799999999999</v>
      </c>
      <c r="I153" s="231">
        <v>3.149</v>
      </c>
      <c r="J153" s="231">
        <v>9.7601999999999993</v>
      </c>
      <c r="K153" s="231">
        <v>2.4601000000000002</v>
      </c>
      <c r="L153" s="231">
        <v>6.7477999999999998</v>
      </c>
      <c r="M153" s="231">
        <v>4.6215999999999999</v>
      </c>
      <c r="N153" s="231">
        <v>0</v>
      </c>
      <c r="O153" s="231">
        <v>0</v>
      </c>
      <c r="P153" s="231">
        <v>0</v>
      </c>
    </row>
    <row r="154" spans="1:16" ht="15">
      <c r="A154" s="247">
        <v>12</v>
      </c>
      <c r="B154" s="231">
        <v>0</v>
      </c>
      <c r="C154" s="231">
        <v>0</v>
      </c>
      <c r="D154" s="231">
        <v>9.9400999999999993</v>
      </c>
      <c r="E154" s="231">
        <v>2.4838</v>
      </c>
      <c r="F154" s="231">
        <v>8.7401999999999997</v>
      </c>
      <c r="G154" s="231">
        <v>3.2589000000000001</v>
      </c>
      <c r="H154" s="231">
        <v>10.363799999999999</v>
      </c>
      <c r="I154" s="231">
        <v>3.0474000000000001</v>
      </c>
      <c r="J154" s="231">
        <v>9.6145999999999994</v>
      </c>
      <c r="K154" s="231">
        <v>2.3807999999999998</v>
      </c>
      <c r="L154" s="231">
        <v>6.6108000000000002</v>
      </c>
      <c r="M154" s="231">
        <v>4.4840999999999998</v>
      </c>
      <c r="N154" s="231">
        <v>0</v>
      </c>
      <c r="O154" s="231">
        <v>0</v>
      </c>
      <c r="P154" s="231">
        <v>0</v>
      </c>
    </row>
    <row r="155" spans="1:16" ht="15">
      <c r="A155" s="247">
        <v>13</v>
      </c>
      <c r="B155" s="231">
        <v>0</v>
      </c>
      <c r="C155" s="231">
        <v>0</v>
      </c>
      <c r="D155" s="231">
        <v>9.3658000000000001</v>
      </c>
      <c r="E155" s="231">
        <v>2.4009999999999998</v>
      </c>
      <c r="F155" s="231">
        <v>8.3855000000000004</v>
      </c>
      <c r="G155" s="231">
        <v>3.1545000000000001</v>
      </c>
      <c r="H155" s="231">
        <v>9.5046999999999997</v>
      </c>
      <c r="I155" s="231">
        <v>2.9458000000000002</v>
      </c>
      <c r="J155" s="231">
        <v>9.4688999999999997</v>
      </c>
      <c r="K155" s="231">
        <v>2.3014000000000001</v>
      </c>
      <c r="L155" s="231">
        <v>6.4739000000000004</v>
      </c>
      <c r="M155" s="231">
        <v>4.3465999999999996</v>
      </c>
      <c r="N155" s="231">
        <v>0</v>
      </c>
      <c r="O155" s="231">
        <v>0</v>
      </c>
      <c r="P155" s="231">
        <v>0</v>
      </c>
    </row>
    <row r="156" spans="1:16" ht="15">
      <c r="A156" s="247">
        <v>14</v>
      </c>
      <c r="B156" s="231">
        <v>0</v>
      </c>
      <c r="C156" s="231">
        <v>0</v>
      </c>
      <c r="D156" s="231">
        <v>8.7914999999999992</v>
      </c>
      <c r="E156" s="231">
        <v>2.3182</v>
      </c>
      <c r="F156" s="231">
        <v>8.0307999999999993</v>
      </c>
      <c r="G156" s="231">
        <v>3.05</v>
      </c>
      <c r="H156" s="231">
        <v>8.6456999999999997</v>
      </c>
      <c r="I156" s="231">
        <v>2.8441999999999998</v>
      </c>
      <c r="J156" s="231">
        <v>9.3231999999999999</v>
      </c>
      <c r="K156" s="231">
        <v>2.222</v>
      </c>
      <c r="L156" s="231">
        <v>6.3369</v>
      </c>
      <c r="M156" s="231">
        <v>4.2092000000000001</v>
      </c>
      <c r="N156" s="231">
        <v>0</v>
      </c>
      <c r="O156" s="231">
        <v>0</v>
      </c>
      <c r="P156" s="231">
        <v>0</v>
      </c>
    </row>
    <row r="157" spans="1:16" ht="15">
      <c r="A157" s="247">
        <v>15</v>
      </c>
      <c r="B157" s="231">
        <v>0</v>
      </c>
      <c r="C157" s="231">
        <v>0</v>
      </c>
      <c r="D157" s="231">
        <v>8.2172000000000001</v>
      </c>
      <c r="E157" s="231">
        <v>2.2353999999999998</v>
      </c>
      <c r="F157" s="231">
        <v>7.6760999999999999</v>
      </c>
      <c r="G157" s="231">
        <v>2.9456000000000002</v>
      </c>
      <c r="H157" s="231">
        <v>7.7866</v>
      </c>
      <c r="I157" s="231">
        <v>2.7427000000000001</v>
      </c>
      <c r="J157" s="231">
        <v>9.1775000000000002</v>
      </c>
      <c r="K157" s="231">
        <v>2.1427</v>
      </c>
      <c r="L157" s="231">
        <v>6.2</v>
      </c>
      <c r="M157" s="231">
        <v>4.0716999999999999</v>
      </c>
      <c r="N157" s="231">
        <v>0</v>
      </c>
      <c r="O157" s="231">
        <v>0</v>
      </c>
      <c r="P157" s="231">
        <v>0</v>
      </c>
    </row>
    <row r="158" spans="1:16" ht="15">
      <c r="A158" s="247">
        <v>16</v>
      </c>
      <c r="B158" s="231">
        <v>0</v>
      </c>
      <c r="C158" s="231">
        <v>0</v>
      </c>
      <c r="D158" s="231">
        <v>7.6429999999999998</v>
      </c>
      <c r="E158" s="231">
        <v>2.1526000000000001</v>
      </c>
      <c r="F158" s="231">
        <v>7.3212999999999999</v>
      </c>
      <c r="G158" s="231">
        <v>2.8412000000000002</v>
      </c>
      <c r="H158" s="231">
        <v>6.9276</v>
      </c>
      <c r="I158" s="231">
        <v>2.6410999999999998</v>
      </c>
      <c r="J158" s="231">
        <v>9.0319000000000003</v>
      </c>
      <c r="K158" s="231">
        <v>2.0632999999999999</v>
      </c>
      <c r="L158" s="231">
        <v>6.0629999999999997</v>
      </c>
      <c r="M158" s="231">
        <v>3.9342000000000001</v>
      </c>
      <c r="N158" s="231">
        <v>0</v>
      </c>
      <c r="O158" s="231">
        <v>0</v>
      </c>
      <c r="P158" s="231">
        <v>0</v>
      </c>
    </row>
    <row r="159" spans="1:16" ht="15">
      <c r="A159" s="247">
        <v>17</v>
      </c>
      <c r="B159" s="231">
        <v>0</v>
      </c>
      <c r="C159" s="231">
        <v>0</v>
      </c>
      <c r="D159" s="231">
        <v>7.0686999999999998</v>
      </c>
      <c r="E159" s="231">
        <v>2.0697999999999999</v>
      </c>
      <c r="F159" s="231">
        <v>6.9665999999999997</v>
      </c>
      <c r="G159" s="231">
        <v>2.7366999999999999</v>
      </c>
      <c r="H159" s="231">
        <v>6.0685000000000002</v>
      </c>
      <c r="I159" s="231">
        <v>2.5394999999999999</v>
      </c>
      <c r="J159" s="231">
        <v>8.8862000000000005</v>
      </c>
      <c r="K159" s="231">
        <v>1.984</v>
      </c>
      <c r="L159" s="231">
        <v>5.9260999999999999</v>
      </c>
      <c r="M159" s="231">
        <v>3.7968000000000002</v>
      </c>
      <c r="N159" s="231">
        <v>0</v>
      </c>
      <c r="O159" s="231">
        <v>0</v>
      </c>
      <c r="P159" s="231">
        <v>0</v>
      </c>
    </row>
    <row r="160" spans="1:16" ht="15">
      <c r="A160" s="247">
        <v>18</v>
      </c>
      <c r="B160" s="231">
        <v>0</v>
      </c>
      <c r="C160" s="231">
        <v>0</v>
      </c>
      <c r="D160" s="231">
        <v>6.4943999999999997</v>
      </c>
      <c r="E160" s="231">
        <v>1.9870000000000001</v>
      </c>
      <c r="F160" s="231">
        <v>6.6119000000000003</v>
      </c>
      <c r="G160" s="231">
        <v>2.6322999999999999</v>
      </c>
      <c r="H160" s="231">
        <v>5.2095000000000002</v>
      </c>
      <c r="I160" s="231">
        <v>2.4379</v>
      </c>
      <c r="J160" s="231">
        <v>8.7405000000000008</v>
      </c>
      <c r="K160" s="231">
        <v>1.9046000000000001</v>
      </c>
      <c r="L160" s="231">
        <v>5.7891000000000004</v>
      </c>
      <c r="M160" s="231">
        <v>3.6593</v>
      </c>
      <c r="N160" s="231">
        <v>9.4460999999999995</v>
      </c>
      <c r="O160" s="231">
        <v>4.2587000000000002</v>
      </c>
      <c r="P160" s="231">
        <v>0</v>
      </c>
    </row>
    <row r="161" spans="1:16" ht="15">
      <c r="A161" s="247">
        <v>19</v>
      </c>
      <c r="B161" s="231">
        <v>0</v>
      </c>
      <c r="C161" s="231">
        <v>0</v>
      </c>
      <c r="D161" s="231">
        <v>6.3226000000000004</v>
      </c>
      <c r="E161" s="231">
        <v>1.982</v>
      </c>
      <c r="F161" s="231">
        <v>6.5358000000000001</v>
      </c>
      <c r="G161" s="231">
        <v>2.6194000000000002</v>
      </c>
      <c r="H161" s="231">
        <v>5.1576000000000004</v>
      </c>
      <c r="I161" s="231">
        <v>2.4114</v>
      </c>
      <c r="J161" s="231">
        <v>8.4412000000000003</v>
      </c>
      <c r="K161" s="231">
        <v>1.903</v>
      </c>
      <c r="L161" s="231">
        <v>5.6238999999999999</v>
      </c>
      <c r="M161" s="231">
        <v>3.5768</v>
      </c>
      <c r="N161" s="231">
        <v>9.1837</v>
      </c>
      <c r="O161" s="231">
        <v>4.1471999999999998</v>
      </c>
      <c r="P161" s="231">
        <v>0</v>
      </c>
    </row>
    <row r="162" spans="1:16" ht="15">
      <c r="A162" s="247">
        <v>20</v>
      </c>
      <c r="B162" s="231">
        <v>0</v>
      </c>
      <c r="C162" s="231">
        <v>0</v>
      </c>
      <c r="D162" s="231">
        <v>6.1508000000000003</v>
      </c>
      <c r="E162" s="231">
        <v>1.9771000000000001</v>
      </c>
      <c r="F162" s="231">
        <v>6.4596</v>
      </c>
      <c r="G162" s="231">
        <v>2.6065</v>
      </c>
      <c r="H162" s="231">
        <v>5.1056999999999997</v>
      </c>
      <c r="I162" s="231">
        <v>2.3849</v>
      </c>
      <c r="J162" s="231">
        <v>8.1418999999999997</v>
      </c>
      <c r="K162" s="231">
        <v>1.9015</v>
      </c>
      <c r="L162" s="231">
        <v>5.4588000000000001</v>
      </c>
      <c r="M162" s="231">
        <v>3.4942000000000002</v>
      </c>
      <c r="N162" s="231">
        <v>8.9213000000000005</v>
      </c>
      <c r="O162" s="231">
        <v>4.0355999999999996</v>
      </c>
      <c r="P162" s="231">
        <v>0</v>
      </c>
    </row>
    <row r="163" spans="1:16" ht="15">
      <c r="A163" s="247">
        <v>21</v>
      </c>
      <c r="B163" s="231">
        <v>0</v>
      </c>
      <c r="C163" s="231">
        <v>0</v>
      </c>
      <c r="D163" s="231">
        <v>5.8414999999999999</v>
      </c>
      <c r="E163" s="231">
        <v>1.9267000000000001</v>
      </c>
      <c r="F163" s="231">
        <v>6.2366999999999999</v>
      </c>
      <c r="G163" s="231">
        <v>2.5339</v>
      </c>
      <c r="H163" s="231">
        <v>4.9377000000000004</v>
      </c>
      <c r="I163" s="231">
        <v>2.3041999999999998</v>
      </c>
      <c r="J163" s="231">
        <v>7.6622000000000003</v>
      </c>
      <c r="K163" s="231">
        <v>1.8562000000000001</v>
      </c>
      <c r="L163" s="231">
        <v>5.1718000000000002</v>
      </c>
      <c r="M163" s="231">
        <v>3.3332000000000002</v>
      </c>
      <c r="N163" s="231">
        <v>8.4596999999999998</v>
      </c>
      <c r="O163" s="231">
        <v>3.8338000000000001</v>
      </c>
      <c r="P163" s="231">
        <v>0</v>
      </c>
    </row>
    <row r="164" spans="1:16" ht="15">
      <c r="A164" s="247">
        <v>22</v>
      </c>
      <c r="B164" s="231">
        <v>0</v>
      </c>
      <c r="C164" s="231">
        <v>0</v>
      </c>
      <c r="D164" s="231">
        <v>5.6736000000000004</v>
      </c>
      <c r="E164" s="231">
        <v>1.9218999999999999</v>
      </c>
      <c r="F164" s="231">
        <v>6.1623000000000001</v>
      </c>
      <c r="G164" s="231">
        <v>2.5213000000000001</v>
      </c>
      <c r="H164" s="231">
        <v>4.8869999999999996</v>
      </c>
      <c r="I164" s="231">
        <v>2.2783000000000002</v>
      </c>
      <c r="J164" s="231">
        <v>7.3697999999999997</v>
      </c>
      <c r="K164" s="231">
        <v>1.8546</v>
      </c>
      <c r="L164" s="231">
        <v>5.0105000000000004</v>
      </c>
      <c r="M164" s="231">
        <v>3.2526000000000002</v>
      </c>
      <c r="N164" s="231">
        <v>8.2034000000000002</v>
      </c>
      <c r="O164" s="231">
        <v>3.7248000000000001</v>
      </c>
      <c r="P164" s="231">
        <v>0</v>
      </c>
    </row>
    <row r="165" spans="1:16" ht="15">
      <c r="A165" s="247">
        <v>23</v>
      </c>
      <c r="B165" s="231">
        <v>0</v>
      </c>
      <c r="C165" s="231">
        <v>0</v>
      </c>
      <c r="D165" s="231">
        <v>5.5057999999999998</v>
      </c>
      <c r="E165" s="231">
        <v>1.917</v>
      </c>
      <c r="F165" s="231">
        <v>6.0879000000000003</v>
      </c>
      <c r="G165" s="231">
        <v>2.5087000000000002</v>
      </c>
      <c r="H165" s="231">
        <v>4.8361999999999998</v>
      </c>
      <c r="I165" s="231">
        <v>2.2524000000000002</v>
      </c>
      <c r="J165" s="231">
        <v>7.0773999999999999</v>
      </c>
      <c r="K165" s="231">
        <v>1.8531</v>
      </c>
      <c r="L165" s="231">
        <v>4.8491</v>
      </c>
      <c r="M165" s="231">
        <v>3.1718999999999999</v>
      </c>
      <c r="N165" s="231">
        <v>7.9470000000000001</v>
      </c>
      <c r="O165" s="231">
        <v>3.6158999999999999</v>
      </c>
      <c r="P165" s="231">
        <v>0</v>
      </c>
    </row>
    <row r="166" spans="1:16" ht="15">
      <c r="A166" s="247">
        <v>24</v>
      </c>
      <c r="B166" s="231">
        <v>0</v>
      </c>
      <c r="C166" s="231">
        <v>0</v>
      </c>
      <c r="D166" s="231">
        <v>5.3379000000000003</v>
      </c>
      <c r="E166" s="231">
        <v>1.9121999999999999</v>
      </c>
      <c r="F166" s="231">
        <v>6.0134999999999996</v>
      </c>
      <c r="G166" s="231">
        <v>2.4961000000000002</v>
      </c>
      <c r="H166" s="231">
        <v>4.7854999999999999</v>
      </c>
      <c r="I166" s="231">
        <v>2.2265000000000001</v>
      </c>
      <c r="J166" s="231">
        <v>6.7850999999999999</v>
      </c>
      <c r="K166" s="231">
        <v>1.8515999999999999</v>
      </c>
      <c r="L166" s="231">
        <v>4.6878000000000002</v>
      </c>
      <c r="M166" s="231">
        <v>3.0912999999999999</v>
      </c>
      <c r="N166" s="231">
        <v>7.6906999999999996</v>
      </c>
      <c r="O166" s="231">
        <v>3.5068999999999999</v>
      </c>
      <c r="P166" s="231">
        <v>0</v>
      </c>
    </row>
    <row r="167" spans="1:16" ht="15">
      <c r="A167" s="247">
        <v>25</v>
      </c>
      <c r="B167" s="231">
        <v>0</v>
      </c>
      <c r="C167" s="231">
        <v>0</v>
      </c>
      <c r="D167" s="231">
        <v>5.1700999999999997</v>
      </c>
      <c r="E167" s="231">
        <v>1.9073</v>
      </c>
      <c r="F167" s="231">
        <v>5.9391999999999996</v>
      </c>
      <c r="G167" s="231">
        <v>2.4834999999999998</v>
      </c>
      <c r="H167" s="231">
        <v>4.7347999999999999</v>
      </c>
      <c r="I167" s="231">
        <v>2.2006000000000001</v>
      </c>
      <c r="J167" s="231">
        <v>6.4927000000000001</v>
      </c>
      <c r="K167" s="231">
        <v>1.85</v>
      </c>
      <c r="L167" s="231">
        <v>4.5263999999999998</v>
      </c>
      <c r="M167" s="231">
        <v>3.0106999999999999</v>
      </c>
      <c r="N167" s="231">
        <v>7.4344000000000001</v>
      </c>
      <c r="O167" s="231">
        <v>3.3978999999999999</v>
      </c>
      <c r="P167" s="231">
        <v>0</v>
      </c>
    </row>
    <row r="168" spans="1:16" ht="15">
      <c r="A168" s="247">
        <v>26</v>
      </c>
      <c r="B168" s="231">
        <v>0</v>
      </c>
      <c r="C168" s="231">
        <v>0</v>
      </c>
      <c r="D168" s="231">
        <v>5.0022000000000002</v>
      </c>
      <c r="E168" s="231">
        <v>1.9024000000000001</v>
      </c>
      <c r="F168" s="231">
        <v>5.8647</v>
      </c>
      <c r="G168" s="231">
        <v>2.4708999999999999</v>
      </c>
      <c r="H168" s="231">
        <v>4.6840999999999999</v>
      </c>
      <c r="I168" s="231">
        <v>2.1747000000000001</v>
      </c>
      <c r="J168" s="231">
        <v>6.2001999999999997</v>
      </c>
      <c r="K168" s="231">
        <v>1.8485</v>
      </c>
      <c r="L168" s="231">
        <v>4.3650000000000002</v>
      </c>
      <c r="M168" s="231">
        <v>2.93</v>
      </c>
      <c r="N168" s="231">
        <v>7.1779999999999999</v>
      </c>
      <c r="O168" s="231">
        <v>3.2890000000000001</v>
      </c>
      <c r="P168" s="231">
        <v>0</v>
      </c>
    </row>
    <row r="169" spans="1:16" ht="15">
      <c r="A169" s="247">
        <v>27</v>
      </c>
      <c r="B169" s="231">
        <v>0</v>
      </c>
      <c r="C169" s="231">
        <v>0</v>
      </c>
      <c r="D169" s="231">
        <v>4.8343999999999996</v>
      </c>
      <c r="E169" s="231">
        <v>1.8975</v>
      </c>
      <c r="F169" s="231">
        <v>5.7904</v>
      </c>
      <c r="G169" s="231">
        <v>2.4582999999999999</v>
      </c>
      <c r="H169" s="231">
        <v>4.6334999999999997</v>
      </c>
      <c r="I169" s="231">
        <v>2.1488</v>
      </c>
      <c r="J169" s="231">
        <v>5.9077999999999999</v>
      </c>
      <c r="K169" s="231">
        <v>1.8469</v>
      </c>
      <c r="L169" s="231">
        <v>4.2037000000000004</v>
      </c>
      <c r="M169" s="231">
        <v>2.8494000000000002</v>
      </c>
      <c r="N169" s="231">
        <v>6.9217000000000004</v>
      </c>
      <c r="O169" s="231">
        <v>3.1798999999999999</v>
      </c>
      <c r="P169" s="231">
        <v>0</v>
      </c>
    </row>
    <row r="170" spans="1:16" ht="15">
      <c r="A170" s="247">
        <v>28</v>
      </c>
      <c r="B170" s="231">
        <v>0</v>
      </c>
      <c r="C170" s="231">
        <v>0</v>
      </c>
      <c r="D170" s="231">
        <v>4.6665000000000001</v>
      </c>
      <c r="E170" s="231">
        <v>1.8927</v>
      </c>
      <c r="F170" s="231">
        <v>5.7160000000000002</v>
      </c>
      <c r="G170" s="231">
        <v>2.4457</v>
      </c>
      <c r="H170" s="231">
        <v>4.5827999999999998</v>
      </c>
      <c r="I170" s="231">
        <v>2.1229</v>
      </c>
      <c r="J170" s="231">
        <v>5.6154000000000002</v>
      </c>
      <c r="K170" s="231">
        <v>1.8454999999999999</v>
      </c>
      <c r="L170" s="231">
        <v>4.0423</v>
      </c>
      <c r="M170" s="231">
        <v>2.7688000000000001</v>
      </c>
      <c r="N170" s="231">
        <v>6.6653000000000002</v>
      </c>
      <c r="O170" s="231">
        <v>3.0710000000000002</v>
      </c>
      <c r="P170" s="231">
        <v>0</v>
      </c>
    </row>
    <row r="171" spans="1:16" ht="15">
      <c r="A171" s="247">
        <v>29</v>
      </c>
      <c r="B171" s="231">
        <v>0</v>
      </c>
      <c r="C171" s="231">
        <v>0</v>
      </c>
      <c r="D171" s="231">
        <v>4.4987000000000004</v>
      </c>
      <c r="E171" s="231">
        <v>1.8878999999999999</v>
      </c>
      <c r="F171" s="231">
        <v>5.6416000000000004</v>
      </c>
      <c r="G171" s="231">
        <v>2.4331</v>
      </c>
      <c r="H171" s="231">
        <v>4.5320999999999998</v>
      </c>
      <c r="I171" s="231">
        <v>2.097</v>
      </c>
      <c r="J171" s="231">
        <v>5.3230000000000004</v>
      </c>
      <c r="K171" s="231">
        <v>1.8439000000000001</v>
      </c>
      <c r="L171" s="231">
        <v>3.8809999999999998</v>
      </c>
      <c r="M171" s="231">
        <v>2.6880999999999999</v>
      </c>
      <c r="N171" s="231">
        <v>6.4089</v>
      </c>
      <c r="O171" s="231">
        <v>2.9620000000000002</v>
      </c>
      <c r="P171" s="231">
        <v>0</v>
      </c>
    </row>
    <row r="172" spans="1:16" ht="15">
      <c r="A172" s="247">
        <v>30</v>
      </c>
      <c r="B172" s="231">
        <v>0</v>
      </c>
      <c r="C172" s="231">
        <v>0</v>
      </c>
      <c r="D172" s="231">
        <v>4.3308</v>
      </c>
      <c r="E172" s="231">
        <v>1.883</v>
      </c>
      <c r="F172" s="231">
        <v>5.5671999999999997</v>
      </c>
      <c r="G172" s="231">
        <v>2.4205000000000001</v>
      </c>
      <c r="H172" s="231">
        <v>4.4813999999999998</v>
      </c>
      <c r="I172" s="231">
        <v>2.0710999999999999</v>
      </c>
      <c r="J172" s="231">
        <v>5.0305999999999997</v>
      </c>
      <c r="K172" s="231">
        <v>1.8423</v>
      </c>
      <c r="L172" s="231">
        <v>3.7195999999999998</v>
      </c>
      <c r="M172" s="231">
        <v>2.6074999999999999</v>
      </c>
      <c r="N172" s="231">
        <v>6.1525999999999996</v>
      </c>
      <c r="O172" s="231">
        <v>2.8530000000000002</v>
      </c>
      <c r="P172" s="231">
        <v>0</v>
      </c>
    </row>
    <row r="173" spans="1:16" ht="15">
      <c r="A173" s="247">
        <v>31</v>
      </c>
      <c r="B173" s="231">
        <v>0</v>
      </c>
      <c r="C173" s="231">
        <v>0</v>
      </c>
      <c r="D173" s="231">
        <v>4.2897999999999996</v>
      </c>
      <c r="E173" s="231">
        <v>1.8784000000000001</v>
      </c>
      <c r="F173" s="231">
        <v>5.4749999999999996</v>
      </c>
      <c r="G173" s="231">
        <v>2.3845999999999998</v>
      </c>
      <c r="H173" s="231">
        <v>4.4633000000000003</v>
      </c>
      <c r="I173" s="231">
        <v>2.0623</v>
      </c>
      <c r="J173" s="231">
        <v>4.9351000000000003</v>
      </c>
      <c r="K173" s="231">
        <v>1.8392999999999999</v>
      </c>
      <c r="L173" s="231">
        <v>3.7170999999999998</v>
      </c>
      <c r="M173" s="231">
        <v>2.5960999999999999</v>
      </c>
      <c r="N173" s="231">
        <v>6.0202999999999998</v>
      </c>
      <c r="O173" s="231">
        <v>2.8125</v>
      </c>
      <c r="P173" s="231">
        <v>0</v>
      </c>
    </row>
    <row r="174" spans="1:16" ht="15">
      <c r="A174" s="247">
        <v>32</v>
      </c>
      <c r="B174" s="231">
        <v>0</v>
      </c>
      <c r="C174" s="231">
        <v>0</v>
      </c>
      <c r="D174" s="231">
        <v>4.2488000000000001</v>
      </c>
      <c r="E174" s="231">
        <v>1.8737999999999999</v>
      </c>
      <c r="F174" s="231">
        <v>5.3829000000000002</v>
      </c>
      <c r="G174" s="231">
        <v>2.3485999999999998</v>
      </c>
      <c r="H174" s="231">
        <v>4.4454000000000002</v>
      </c>
      <c r="I174" s="231">
        <v>2.0535000000000001</v>
      </c>
      <c r="J174" s="231">
        <v>4.8396999999999997</v>
      </c>
      <c r="K174" s="231">
        <v>1.8364</v>
      </c>
      <c r="L174" s="231">
        <v>3.7145999999999999</v>
      </c>
      <c r="M174" s="231">
        <v>2.5848</v>
      </c>
      <c r="N174" s="231">
        <v>5.8880999999999997</v>
      </c>
      <c r="O174" s="231">
        <v>2.7717999999999998</v>
      </c>
      <c r="P174" s="231">
        <v>0</v>
      </c>
    </row>
    <row r="175" spans="1:16" ht="15">
      <c r="A175" s="247">
        <v>33</v>
      </c>
      <c r="B175" s="231">
        <v>0</v>
      </c>
      <c r="C175" s="231">
        <v>0</v>
      </c>
      <c r="D175" s="231">
        <v>4.2077</v>
      </c>
      <c r="E175" s="231">
        <v>1.8692</v>
      </c>
      <c r="F175" s="231">
        <v>5.2907000000000002</v>
      </c>
      <c r="G175" s="231">
        <v>2.3127</v>
      </c>
      <c r="H175" s="231">
        <v>4.4272999999999998</v>
      </c>
      <c r="I175" s="231">
        <v>2.0446</v>
      </c>
      <c r="J175" s="231">
        <v>4.7442000000000002</v>
      </c>
      <c r="K175" s="231">
        <v>1.8332999999999999</v>
      </c>
      <c r="L175" s="231">
        <v>3.7120000000000002</v>
      </c>
      <c r="M175" s="231">
        <v>2.5733000000000001</v>
      </c>
      <c r="N175" s="231">
        <v>5.7557999999999998</v>
      </c>
      <c r="O175" s="231">
        <v>2.7313000000000001</v>
      </c>
      <c r="P175" s="231">
        <v>0</v>
      </c>
    </row>
    <row r="176" spans="1:16" ht="15">
      <c r="A176" s="247">
        <v>34</v>
      </c>
      <c r="B176" s="231">
        <v>0</v>
      </c>
      <c r="C176" s="231">
        <v>0</v>
      </c>
      <c r="D176" s="231">
        <v>4.1665999999999999</v>
      </c>
      <c r="E176" s="231">
        <v>1.8646</v>
      </c>
      <c r="F176" s="231">
        <v>5.1984000000000004</v>
      </c>
      <c r="G176" s="231">
        <v>2.2766999999999999</v>
      </c>
      <c r="H176" s="231">
        <v>4.4093</v>
      </c>
      <c r="I176" s="231">
        <v>2.0356999999999998</v>
      </c>
      <c r="J176" s="231">
        <v>4.6487999999999996</v>
      </c>
      <c r="K176" s="231">
        <v>1.8304</v>
      </c>
      <c r="L176" s="231">
        <v>3.7094999999999998</v>
      </c>
      <c r="M176" s="231">
        <v>2.5619000000000001</v>
      </c>
      <c r="N176" s="231">
        <v>5.6234999999999999</v>
      </c>
      <c r="O176" s="231">
        <v>2.6907999999999999</v>
      </c>
      <c r="P176" s="231">
        <v>0</v>
      </c>
    </row>
    <row r="177" spans="1:16" ht="15">
      <c r="A177" s="247">
        <v>35</v>
      </c>
      <c r="B177" s="231">
        <v>0</v>
      </c>
      <c r="C177" s="231">
        <v>0</v>
      </c>
      <c r="D177" s="231">
        <v>4.1256000000000004</v>
      </c>
      <c r="E177" s="231">
        <v>1.86</v>
      </c>
      <c r="F177" s="231">
        <v>5.1062000000000003</v>
      </c>
      <c r="G177" s="231">
        <v>2.2406999999999999</v>
      </c>
      <c r="H177" s="231">
        <v>4.3912000000000004</v>
      </c>
      <c r="I177" s="231">
        <v>2.0268000000000002</v>
      </c>
      <c r="J177" s="231">
        <v>4.5533000000000001</v>
      </c>
      <c r="K177" s="231">
        <v>1.8273999999999999</v>
      </c>
      <c r="L177" s="231">
        <v>3.7069000000000001</v>
      </c>
      <c r="M177" s="231">
        <v>2.5506000000000002</v>
      </c>
      <c r="N177" s="231">
        <v>5.4912000000000001</v>
      </c>
      <c r="O177" s="231">
        <v>2.6501000000000001</v>
      </c>
      <c r="P177" s="231">
        <v>0</v>
      </c>
    </row>
    <row r="178" spans="1:16" ht="15">
      <c r="A178" s="247">
        <v>36</v>
      </c>
      <c r="B178" s="231">
        <v>0</v>
      </c>
      <c r="C178" s="231">
        <v>0</v>
      </c>
      <c r="D178" s="231">
        <v>4.0845000000000002</v>
      </c>
      <c r="E178" s="231">
        <v>1.8553999999999999</v>
      </c>
      <c r="F178" s="231">
        <v>5.0141</v>
      </c>
      <c r="G178" s="231">
        <v>2.2048000000000001</v>
      </c>
      <c r="H178" s="231">
        <v>4.3731999999999998</v>
      </c>
      <c r="I178" s="231">
        <v>2.0179999999999998</v>
      </c>
      <c r="J178" s="231">
        <v>4.4579000000000004</v>
      </c>
      <c r="K178" s="231">
        <v>1.8244</v>
      </c>
      <c r="L178" s="231">
        <v>3.7044999999999999</v>
      </c>
      <c r="M178" s="231">
        <v>2.5390999999999999</v>
      </c>
      <c r="N178" s="231">
        <v>5.359</v>
      </c>
      <c r="O178" s="231">
        <v>2.6095999999999999</v>
      </c>
      <c r="P178" s="231">
        <v>0</v>
      </c>
    </row>
    <row r="179" spans="1:16" ht="15">
      <c r="A179" s="247">
        <v>37</v>
      </c>
      <c r="B179" s="231">
        <v>0</v>
      </c>
      <c r="C179" s="231">
        <v>0</v>
      </c>
      <c r="D179" s="231">
        <v>4.0434999999999999</v>
      </c>
      <c r="E179" s="231">
        <v>1.8507</v>
      </c>
      <c r="F179" s="231">
        <v>4.9218000000000002</v>
      </c>
      <c r="G179" s="231">
        <v>2.1686999999999999</v>
      </c>
      <c r="H179" s="231">
        <v>4.3552</v>
      </c>
      <c r="I179" s="231">
        <v>2.0091000000000001</v>
      </c>
      <c r="J179" s="231">
        <v>4.3624000000000001</v>
      </c>
      <c r="K179" s="231">
        <v>1.8213999999999999</v>
      </c>
      <c r="L179" s="231">
        <v>3.702</v>
      </c>
      <c r="M179" s="231">
        <v>2.5276999999999998</v>
      </c>
      <c r="N179" s="231">
        <v>5.2267999999999999</v>
      </c>
      <c r="O179" s="231">
        <v>2.569</v>
      </c>
      <c r="P179" s="231">
        <v>0</v>
      </c>
    </row>
    <row r="180" spans="1:16" ht="15">
      <c r="A180" s="247">
        <v>38</v>
      </c>
      <c r="B180" s="231">
        <v>0</v>
      </c>
      <c r="C180" s="231">
        <v>0</v>
      </c>
      <c r="D180" s="231">
        <v>4.0025000000000004</v>
      </c>
      <c r="E180" s="231">
        <v>1.8461000000000001</v>
      </c>
      <c r="F180" s="231">
        <v>4.8296000000000001</v>
      </c>
      <c r="G180" s="231">
        <v>2.1328</v>
      </c>
      <c r="H180" s="231">
        <v>4.3371000000000004</v>
      </c>
      <c r="I180" s="231">
        <v>2.0002</v>
      </c>
      <c r="J180" s="231">
        <v>4.2668999999999997</v>
      </c>
      <c r="K180" s="231">
        <v>1.8184</v>
      </c>
      <c r="L180" s="231">
        <v>3.6993999999999998</v>
      </c>
      <c r="M180" s="231">
        <v>2.5164</v>
      </c>
      <c r="N180" s="231">
        <v>5.0945</v>
      </c>
      <c r="O180" s="231">
        <v>2.5284</v>
      </c>
      <c r="P180" s="231">
        <v>0</v>
      </c>
    </row>
    <row r="181" spans="1:16" ht="15">
      <c r="A181" s="247">
        <v>39</v>
      </c>
      <c r="B181" s="231">
        <v>0</v>
      </c>
      <c r="C181" s="231">
        <v>0</v>
      </c>
      <c r="D181" s="231">
        <v>3.9613999999999998</v>
      </c>
      <c r="E181" s="231">
        <v>1.8414999999999999</v>
      </c>
      <c r="F181" s="231">
        <v>4.7374000000000001</v>
      </c>
      <c r="G181" s="231">
        <v>2.0968</v>
      </c>
      <c r="H181" s="231">
        <v>4.3190999999999997</v>
      </c>
      <c r="I181" s="231">
        <v>1.9913000000000001</v>
      </c>
      <c r="J181" s="231">
        <v>4.1715</v>
      </c>
      <c r="K181" s="231">
        <v>1.8154999999999999</v>
      </c>
      <c r="L181" s="231">
        <v>3.6968999999999999</v>
      </c>
      <c r="M181" s="231">
        <v>2.5049000000000001</v>
      </c>
      <c r="N181" s="231">
        <v>4.9622000000000002</v>
      </c>
      <c r="O181" s="231">
        <v>2.4878</v>
      </c>
      <c r="P181" s="231">
        <v>0</v>
      </c>
    </row>
    <row r="182" spans="1:16" ht="15">
      <c r="A182" s="247">
        <v>40</v>
      </c>
      <c r="B182" s="231">
        <v>0</v>
      </c>
      <c r="C182" s="231">
        <v>0</v>
      </c>
      <c r="D182" s="231">
        <v>3.9203000000000001</v>
      </c>
      <c r="E182" s="231">
        <v>1.837</v>
      </c>
      <c r="F182" s="231">
        <v>4.6452</v>
      </c>
      <c r="G182" s="231">
        <v>2.0609000000000002</v>
      </c>
      <c r="H182" s="231">
        <v>4.3010000000000002</v>
      </c>
      <c r="I182" s="231">
        <v>1.9824999999999999</v>
      </c>
      <c r="J182" s="231">
        <v>4.0759999999999996</v>
      </c>
      <c r="K182" s="231">
        <v>1.8124</v>
      </c>
      <c r="L182" s="231">
        <v>3.6943000000000001</v>
      </c>
      <c r="M182" s="231">
        <v>2.4935</v>
      </c>
      <c r="N182" s="231">
        <v>4.83</v>
      </c>
      <c r="O182" s="231">
        <v>2.4472999999999998</v>
      </c>
      <c r="P182" s="231">
        <v>0</v>
      </c>
    </row>
    <row r="183" spans="1:16" ht="15">
      <c r="A183" s="247">
        <v>41</v>
      </c>
      <c r="B183" s="231">
        <v>0</v>
      </c>
      <c r="C183" s="231">
        <v>0</v>
      </c>
      <c r="D183" s="231">
        <v>3.8793000000000002</v>
      </c>
      <c r="E183" s="231">
        <v>1.8324</v>
      </c>
      <c r="F183" s="231">
        <v>4.5529999999999999</v>
      </c>
      <c r="G183" s="231">
        <v>2.0249000000000001</v>
      </c>
      <c r="H183" s="231">
        <v>4.2831000000000001</v>
      </c>
      <c r="I183" s="231">
        <v>1.9736</v>
      </c>
      <c r="J183" s="231">
        <v>3.9805999999999999</v>
      </c>
      <c r="K183" s="231">
        <v>1.8095000000000001</v>
      </c>
      <c r="L183" s="231">
        <v>3.6918000000000002</v>
      </c>
      <c r="M183" s="231">
        <v>2.4822000000000002</v>
      </c>
      <c r="N183" s="231">
        <v>4.6977000000000002</v>
      </c>
      <c r="O183" s="231">
        <v>2.4066000000000001</v>
      </c>
      <c r="P183" s="231">
        <v>0</v>
      </c>
    </row>
    <row r="184" spans="1:16" ht="15">
      <c r="A184" s="247">
        <v>42</v>
      </c>
      <c r="B184" s="231">
        <v>0</v>
      </c>
      <c r="C184" s="231">
        <v>0</v>
      </c>
      <c r="D184" s="231">
        <v>3.8382000000000001</v>
      </c>
      <c r="E184" s="231">
        <v>1.8278000000000001</v>
      </c>
      <c r="F184" s="231">
        <v>4.4607999999999999</v>
      </c>
      <c r="G184" s="231">
        <v>1.9890000000000001</v>
      </c>
      <c r="H184" s="231">
        <v>4.2649999999999997</v>
      </c>
      <c r="I184" s="231">
        <v>1.9646999999999999</v>
      </c>
      <c r="J184" s="231">
        <v>3.8851</v>
      </c>
      <c r="K184" s="231">
        <v>1.8065</v>
      </c>
      <c r="L184" s="231">
        <v>3.6892</v>
      </c>
      <c r="M184" s="231">
        <v>2.4706999999999999</v>
      </c>
      <c r="N184" s="231">
        <v>4.5654000000000003</v>
      </c>
      <c r="O184" s="231">
        <v>2.3660999999999999</v>
      </c>
      <c r="P184" s="231">
        <v>0</v>
      </c>
    </row>
    <row r="185" spans="1:16" ht="15">
      <c r="A185" s="247">
        <v>43</v>
      </c>
      <c r="B185" s="231">
        <v>0</v>
      </c>
      <c r="C185" s="231">
        <v>0</v>
      </c>
      <c r="D185" s="231">
        <v>3.8237000000000001</v>
      </c>
      <c r="E185" s="231">
        <v>1.8244</v>
      </c>
      <c r="F185" s="231">
        <v>4.3780000000000001</v>
      </c>
      <c r="G185" s="231">
        <v>1.9803999999999999</v>
      </c>
      <c r="H185" s="231">
        <v>4.2370999999999999</v>
      </c>
      <c r="I185" s="231">
        <v>1.9569000000000001</v>
      </c>
      <c r="J185" s="231">
        <v>3.8592</v>
      </c>
      <c r="K185" s="231">
        <v>1.8048999999999999</v>
      </c>
      <c r="L185" s="231">
        <v>3.6867999999999999</v>
      </c>
      <c r="M185" s="231">
        <v>2.4619</v>
      </c>
      <c r="N185" s="231">
        <v>4.4908000000000001</v>
      </c>
      <c r="O185" s="231">
        <v>2.3408000000000002</v>
      </c>
      <c r="P185" s="231">
        <v>0</v>
      </c>
    </row>
    <row r="186" spans="1:16" ht="15">
      <c r="A186" s="247">
        <v>44</v>
      </c>
      <c r="B186" s="231">
        <v>0</v>
      </c>
      <c r="C186" s="231">
        <v>0</v>
      </c>
      <c r="D186" s="231">
        <v>3.8090000000000002</v>
      </c>
      <c r="E186" s="231">
        <v>1.8209</v>
      </c>
      <c r="F186" s="231">
        <v>4.2953000000000001</v>
      </c>
      <c r="G186" s="231">
        <v>1.9717</v>
      </c>
      <c r="H186" s="231">
        <v>4.2091000000000003</v>
      </c>
      <c r="I186" s="231">
        <v>1.9491000000000001</v>
      </c>
      <c r="J186" s="231">
        <v>3.8334999999999999</v>
      </c>
      <c r="K186" s="231">
        <v>1.8032999999999999</v>
      </c>
      <c r="L186" s="231">
        <v>3.6844000000000001</v>
      </c>
      <c r="M186" s="231">
        <v>2.4531000000000001</v>
      </c>
      <c r="N186" s="231">
        <v>4.4160000000000004</v>
      </c>
      <c r="O186" s="231">
        <v>2.3153999999999999</v>
      </c>
      <c r="P186" s="231">
        <v>0</v>
      </c>
    </row>
    <row r="187" spans="1:16" ht="15">
      <c r="A187" s="247">
        <v>45</v>
      </c>
      <c r="B187" s="231">
        <v>0</v>
      </c>
      <c r="C187" s="231">
        <v>0</v>
      </c>
      <c r="D187" s="231">
        <v>3.7945000000000002</v>
      </c>
      <c r="E187" s="231">
        <v>1.8174999999999999</v>
      </c>
      <c r="F187" s="231">
        <v>4.2125000000000004</v>
      </c>
      <c r="G187" s="231">
        <v>1.9631000000000001</v>
      </c>
      <c r="H187" s="231">
        <v>4.1810999999999998</v>
      </c>
      <c r="I187" s="231">
        <v>1.9414</v>
      </c>
      <c r="J187" s="231">
        <v>3.8075999999999999</v>
      </c>
      <c r="K187" s="231">
        <v>1.8017000000000001</v>
      </c>
      <c r="L187" s="231">
        <v>3.6819000000000002</v>
      </c>
      <c r="M187" s="231">
        <v>2.4443999999999999</v>
      </c>
      <c r="N187" s="231">
        <v>4.3414000000000001</v>
      </c>
      <c r="O187" s="231">
        <v>2.2900999999999998</v>
      </c>
      <c r="P187" s="231">
        <v>0</v>
      </c>
    </row>
    <row r="188" spans="1:16" ht="15">
      <c r="A188" s="247">
        <v>46</v>
      </c>
      <c r="B188" s="231">
        <v>0</v>
      </c>
      <c r="C188" s="231">
        <v>0</v>
      </c>
      <c r="D188" s="231">
        <v>3.7797999999999998</v>
      </c>
      <c r="E188" s="231">
        <v>1.8141</v>
      </c>
      <c r="F188" s="231">
        <v>4.1296999999999997</v>
      </c>
      <c r="G188" s="231">
        <v>1.9544999999999999</v>
      </c>
      <c r="H188" s="231">
        <v>4.1531000000000002</v>
      </c>
      <c r="I188" s="231">
        <v>1.9336</v>
      </c>
      <c r="J188" s="231">
        <v>3.7816999999999998</v>
      </c>
      <c r="K188" s="231">
        <v>1.8001</v>
      </c>
      <c r="L188" s="231">
        <v>3.6793999999999998</v>
      </c>
      <c r="M188" s="231">
        <v>2.4356</v>
      </c>
      <c r="N188" s="231">
        <v>4.2667999999999999</v>
      </c>
      <c r="O188" s="231">
        <v>2.2648000000000001</v>
      </c>
      <c r="P188" s="231">
        <v>0</v>
      </c>
    </row>
    <row r="189" spans="1:16" ht="15">
      <c r="A189" s="247">
        <v>47</v>
      </c>
      <c r="B189" s="231">
        <v>0</v>
      </c>
      <c r="C189" s="231">
        <v>0</v>
      </c>
      <c r="D189" s="231">
        <v>3.7652999999999999</v>
      </c>
      <c r="E189" s="231">
        <v>1.8107</v>
      </c>
      <c r="F189" s="231">
        <v>4.0468999999999999</v>
      </c>
      <c r="G189" s="231">
        <v>1.9458</v>
      </c>
      <c r="H189" s="231">
        <v>4.1252000000000004</v>
      </c>
      <c r="I189" s="231">
        <v>1.9258</v>
      </c>
      <c r="J189" s="231">
        <v>3.7559</v>
      </c>
      <c r="K189" s="231">
        <v>1.7986</v>
      </c>
      <c r="L189" s="231">
        <v>3.6768999999999998</v>
      </c>
      <c r="M189" s="231">
        <v>2.4268000000000001</v>
      </c>
      <c r="N189" s="231">
        <v>4.1920000000000002</v>
      </c>
      <c r="O189" s="231">
        <v>2.2393999999999998</v>
      </c>
      <c r="P189" s="231">
        <v>0</v>
      </c>
    </row>
    <row r="190" spans="1:16" ht="15">
      <c r="A190" s="247">
        <v>48</v>
      </c>
      <c r="B190" s="231">
        <v>0</v>
      </c>
      <c r="C190" s="231">
        <v>0</v>
      </c>
      <c r="D190" s="231">
        <v>3.7505999999999999</v>
      </c>
      <c r="E190" s="231">
        <v>1.8073999999999999</v>
      </c>
      <c r="F190" s="231">
        <v>3.9641999999999999</v>
      </c>
      <c r="G190" s="231">
        <v>1.9372</v>
      </c>
      <c r="H190" s="231">
        <v>4.0972</v>
      </c>
      <c r="I190" s="231">
        <v>1.9178999999999999</v>
      </c>
      <c r="J190" s="231">
        <v>3.73</v>
      </c>
      <c r="K190" s="231">
        <v>1.7969999999999999</v>
      </c>
      <c r="L190" s="231">
        <v>3.6745000000000001</v>
      </c>
      <c r="M190" s="231">
        <v>2.4180000000000001</v>
      </c>
      <c r="N190" s="231">
        <v>4.1173999999999999</v>
      </c>
      <c r="O190" s="231">
        <v>2.2141000000000002</v>
      </c>
      <c r="P190" s="231">
        <v>0</v>
      </c>
    </row>
    <row r="191" spans="1:16" ht="15">
      <c r="A191" s="247">
        <v>49</v>
      </c>
      <c r="B191" s="231">
        <v>0</v>
      </c>
      <c r="C191" s="231">
        <v>0</v>
      </c>
      <c r="D191" s="231">
        <v>3.7360000000000002</v>
      </c>
      <c r="E191" s="231">
        <v>1.8039000000000001</v>
      </c>
      <c r="F191" s="231">
        <v>3.8814000000000002</v>
      </c>
      <c r="G191" s="231">
        <v>1.9286000000000001</v>
      </c>
      <c r="H191" s="231">
        <v>4.0692000000000004</v>
      </c>
      <c r="I191" s="231">
        <v>1.9100999999999999</v>
      </c>
      <c r="J191" s="231">
        <v>3.7040999999999999</v>
      </c>
      <c r="K191" s="231">
        <v>1.7952999999999999</v>
      </c>
      <c r="L191" s="231">
        <v>3.6720999999999999</v>
      </c>
      <c r="M191" s="231">
        <v>2.4091999999999998</v>
      </c>
      <c r="N191" s="231">
        <v>4.0427</v>
      </c>
      <c r="O191" s="231">
        <v>2.1888000000000001</v>
      </c>
      <c r="P191" s="231">
        <v>0</v>
      </c>
    </row>
    <row r="192" spans="1:16" ht="15">
      <c r="A192" s="247">
        <v>50</v>
      </c>
      <c r="B192" s="231">
        <v>0</v>
      </c>
      <c r="C192" s="231">
        <v>0</v>
      </c>
      <c r="D192" s="231">
        <v>3.7214</v>
      </c>
      <c r="E192" s="231">
        <v>1.8005</v>
      </c>
      <c r="F192" s="231">
        <v>3.7987000000000002</v>
      </c>
      <c r="G192" s="231">
        <v>1.9198999999999999</v>
      </c>
      <c r="H192" s="231">
        <v>4.0412999999999997</v>
      </c>
      <c r="I192" s="231">
        <v>1.9023000000000001</v>
      </c>
      <c r="J192" s="231">
        <v>3.6783000000000001</v>
      </c>
      <c r="K192" s="231">
        <v>1.7938000000000001</v>
      </c>
      <c r="L192" s="231">
        <v>3.6696</v>
      </c>
      <c r="M192" s="231">
        <v>2.4003999999999999</v>
      </c>
      <c r="N192" s="231">
        <v>3.968</v>
      </c>
      <c r="O192" s="231">
        <v>2.1634000000000002</v>
      </c>
      <c r="P192" s="231">
        <v>0</v>
      </c>
    </row>
    <row r="193" spans="1:16" ht="15">
      <c r="A193" s="247">
        <v>51</v>
      </c>
      <c r="B193" s="231">
        <v>0</v>
      </c>
      <c r="C193" s="231">
        <v>0</v>
      </c>
      <c r="D193" s="231">
        <v>3.7067999999999999</v>
      </c>
      <c r="E193" s="231">
        <v>1.7970999999999999</v>
      </c>
      <c r="F193" s="231">
        <v>3.7159</v>
      </c>
      <c r="G193" s="231">
        <v>1.9113</v>
      </c>
      <c r="H193" s="231">
        <v>4.0133000000000001</v>
      </c>
      <c r="I193" s="231">
        <v>1.8946000000000001</v>
      </c>
      <c r="J193" s="231">
        <v>3.6524000000000001</v>
      </c>
      <c r="K193" s="231">
        <v>1.7922</v>
      </c>
      <c r="L193" s="231">
        <v>3.6671999999999998</v>
      </c>
      <c r="M193" s="231">
        <v>2.3915999999999999</v>
      </c>
      <c r="N193" s="231">
        <v>3.8933</v>
      </c>
      <c r="O193" s="231">
        <v>2.1381000000000001</v>
      </c>
      <c r="P193" s="231">
        <v>0</v>
      </c>
    </row>
    <row r="194" spans="1:16" ht="15">
      <c r="A194" s="247">
        <v>52</v>
      </c>
      <c r="B194" s="231">
        <v>0</v>
      </c>
      <c r="C194" s="231">
        <v>0</v>
      </c>
      <c r="D194" s="231">
        <v>3.6922000000000001</v>
      </c>
      <c r="E194" s="231">
        <v>1.7937000000000001</v>
      </c>
      <c r="F194" s="231">
        <v>3.6331000000000002</v>
      </c>
      <c r="G194" s="231">
        <v>1.9027000000000001</v>
      </c>
      <c r="H194" s="231">
        <v>3.9853999999999998</v>
      </c>
      <c r="I194" s="231">
        <v>1.8868</v>
      </c>
      <c r="J194" s="231">
        <v>3.6265000000000001</v>
      </c>
      <c r="K194" s="231">
        <v>1.7906</v>
      </c>
      <c r="L194" s="231">
        <v>3.6646000000000001</v>
      </c>
      <c r="M194" s="231">
        <v>2.3828</v>
      </c>
      <c r="N194" s="231">
        <v>3.8187000000000002</v>
      </c>
      <c r="O194" s="231">
        <v>2.1128</v>
      </c>
      <c r="P194" s="231">
        <v>0</v>
      </c>
    </row>
    <row r="195" spans="1:16" ht="15">
      <c r="A195" s="247">
        <v>53</v>
      </c>
      <c r="B195" s="231">
        <v>0</v>
      </c>
      <c r="C195" s="231">
        <v>0</v>
      </c>
      <c r="D195" s="231">
        <v>3.6776</v>
      </c>
      <c r="E195" s="231">
        <v>1.7903</v>
      </c>
      <c r="F195" s="231">
        <v>3.5503</v>
      </c>
      <c r="G195" s="231">
        <v>1.8939999999999999</v>
      </c>
      <c r="H195" s="231">
        <v>3.9573</v>
      </c>
      <c r="I195" s="231">
        <v>1.879</v>
      </c>
      <c r="J195" s="231">
        <v>3.6006999999999998</v>
      </c>
      <c r="K195" s="231">
        <v>1.7889999999999999</v>
      </c>
      <c r="L195" s="231">
        <v>3.6621999999999999</v>
      </c>
      <c r="M195" s="231">
        <v>2.3740000000000001</v>
      </c>
      <c r="N195" s="231">
        <v>3.7440000000000002</v>
      </c>
      <c r="O195" s="231">
        <v>2.0874000000000001</v>
      </c>
      <c r="P195" s="231">
        <v>0</v>
      </c>
    </row>
    <row r="196" spans="1:16" ht="15">
      <c r="A196" s="247">
        <v>54</v>
      </c>
      <c r="B196" s="231">
        <v>0</v>
      </c>
      <c r="C196" s="231">
        <v>0</v>
      </c>
      <c r="D196" s="231">
        <v>3.6629999999999998</v>
      </c>
      <c r="E196" s="231">
        <v>1.7867999999999999</v>
      </c>
      <c r="F196" s="231">
        <v>3.4676</v>
      </c>
      <c r="G196" s="231">
        <v>1.8854</v>
      </c>
      <c r="H196" s="231">
        <v>3.9293999999999998</v>
      </c>
      <c r="I196" s="231">
        <v>1.8712</v>
      </c>
      <c r="J196" s="231">
        <v>3.5748000000000002</v>
      </c>
      <c r="K196" s="231">
        <v>1.7874000000000001</v>
      </c>
      <c r="L196" s="231">
        <v>3.6597</v>
      </c>
      <c r="M196" s="231">
        <v>2.3652000000000002</v>
      </c>
      <c r="N196" s="231">
        <v>3.6692999999999998</v>
      </c>
      <c r="O196" s="231">
        <v>2.0621</v>
      </c>
      <c r="P196" s="231">
        <v>0</v>
      </c>
    </row>
    <row r="197" spans="1:16" ht="15">
      <c r="A197" s="247">
        <v>55</v>
      </c>
      <c r="B197" s="231">
        <v>0</v>
      </c>
      <c r="C197" s="231">
        <v>0</v>
      </c>
      <c r="D197" s="231">
        <v>3.661</v>
      </c>
      <c r="E197" s="231">
        <v>1.7851999999999999</v>
      </c>
      <c r="F197" s="231">
        <v>3.4117999999999999</v>
      </c>
      <c r="G197" s="231">
        <v>1.8754999999999999</v>
      </c>
      <c r="H197" s="231">
        <v>3.8302</v>
      </c>
      <c r="I197" s="231">
        <v>1.8625</v>
      </c>
      <c r="J197" s="231">
        <v>3.5125000000000002</v>
      </c>
      <c r="K197" s="231">
        <v>1.7858000000000001</v>
      </c>
      <c r="L197" s="231">
        <v>3.6522999999999999</v>
      </c>
      <c r="M197" s="231">
        <v>2.3496999999999999</v>
      </c>
      <c r="N197" s="231">
        <v>3.6048</v>
      </c>
      <c r="O197" s="231">
        <v>2.0571999999999999</v>
      </c>
      <c r="P197" s="231">
        <v>0</v>
      </c>
    </row>
    <row r="198" spans="1:16" ht="15">
      <c r="A198" s="247">
        <v>56</v>
      </c>
      <c r="B198" s="231">
        <v>0</v>
      </c>
      <c r="C198" s="231">
        <v>0</v>
      </c>
      <c r="D198" s="231">
        <v>3.6589999999999998</v>
      </c>
      <c r="E198" s="231">
        <v>1.7834000000000001</v>
      </c>
      <c r="F198" s="231">
        <v>3.3559999999999999</v>
      </c>
      <c r="G198" s="231">
        <v>1.8655999999999999</v>
      </c>
      <c r="H198" s="231">
        <v>3.7311000000000001</v>
      </c>
      <c r="I198" s="231">
        <v>1.8537999999999999</v>
      </c>
      <c r="J198" s="231">
        <v>3.4502999999999999</v>
      </c>
      <c r="K198" s="231">
        <v>1.784</v>
      </c>
      <c r="L198" s="231">
        <v>3.645</v>
      </c>
      <c r="M198" s="231">
        <v>2.3342000000000001</v>
      </c>
      <c r="N198" s="231">
        <v>3.5404</v>
      </c>
      <c r="O198" s="231">
        <v>2.0522</v>
      </c>
      <c r="P198" s="231">
        <v>0</v>
      </c>
    </row>
    <row r="199" spans="1:16" ht="15">
      <c r="A199" s="247">
        <v>57</v>
      </c>
      <c r="B199" s="231">
        <v>0</v>
      </c>
      <c r="C199" s="231">
        <v>0</v>
      </c>
      <c r="D199" s="231">
        <v>3.657</v>
      </c>
      <c r="E199" s="231">
        <v>1.7818000000000001</v>
      </c>
      <c r="F199" s="231">
        <v>3.3001999999999998</v>
      </c>
      <c r="G199" s="231">
        <v>1.8556999999999999</v>
      </c>
      <c r="H199" s="231">
        <v>3.6318999999999999</v>
      </c>
      <c r="I199" s="231">
        <v>1.8451</v>
      </c>
      <c r="J199" s="231">
        <v>3.3879000000000001</v>
      </c>
      <c r="K199" s="231">
        <v>1.7823</v>
      </c>
      <c r="L199" s="231">
        <v>3.6375999999999999</v>
      </c>
      <c r="M199" s="231">
        <v>2.3186</v>
      </c>
      <c r="N199" s="231">
        <v>3.4759000000000002</v>
      </c>
      <c r="O199" s="231">
        <v>2.0472999999999999</v>
      </c>
      <c r="P199" s="231">
        <v>0</v>
      </c>
    </row>
    <row r="200" spans="1:16" ht="15">
      <c r="A200" s="247">
        <v>58</v>
      </c>
      <c r="B200" s="231">
        <v>0</v>
      </c>
      <c r="C200" s="231">
        <v>0</v>
      </c>
      <c r="D200" s="231">
        <v>3.6549999999999998</v>
      </c>
      <c r="E200" s="231">
        <v>1.7801</v>
      </c>
      <c r="F200" s="231">
        <v>3.2444000000000002</v>
      </c>
      <c r="G200" s="231">
        <v>1.8456999999999999</v>
      </c>
      <c r="H200" s="231">
        <v>3.5327000000000002</v>
      </c>
      <c r="I200" s="231">
        <v>1.8364</v>
      </c>
      <c r="J200" s="231">
        <v>3.3256999999999999</v>
      </c>
      <c r="K200" s="231">
        <v>1.7806999999999999</v>
      </c>
      <c r="L200" s="231">
        <v>3.6301999999999999</v>
      </c>
      <c r="M200" s="231">
        <v>2.3031000000000001</v>
      </c>
      <c r="N200" s="231">
        <v>3.4114</v>
      </c>
      <c r="O200" s="231">
        <v>2.0423</v>
      </c>
      <c r="P200" s="231">
        <v>0</v>
      </c>
    </row>
    <row r="201" spans="1:16" ht="15">
      <c r="A201" s="247">
        <v>59</v>
      </c>
      <c r="B201" s="231">
        <v>0</v>
      </c>
      <c r="C201" s="231">
        <v>0</v>
      </c>
      <c r="D201" s="231">
        <v>3.653</v>
      </c>
      <c r="E201" s="231">
        <v>1.7783</v>
      </c>
      <c r="F201" s="231">
        <v>3.1886000000000001</v>
      </c>
      <c r="G201" s="231">
        <v>1.8359000000000001</v>
      </c>
      <c r="H201" s="231">
        <v>3.4336000000000002</v>
      </c>
      <c r="I201" s="231">
        <v>1.8277000000000001</v>
      </c>
      <c r="J201" s="231">
        <v>3.2633999999999999</v>
      </c>
      <c r="K201" s="231">
        <v>1.7788999999999999</v>
      </c>
      <c r="L201" s="231">
        <v>3.6227999999999998</v>
      </c>
      <c r="M201" s="231">
        <v>2.2875000000000001</v>
      </c>
      <c r="N201" s="231">
        <v>3.3469000000000002</v>
      </c>
      <c r="O201" s="231">
        <v>2.0373999999999999</v>
      </c>
      <c r="P201" s="231">
        <v>0</v>
      </c>
    </row>
    <row r="202" spans="1:16" ht="15">
      <c r="A202" s="247">
        <v>60</v>
      </c>
      <c r="B202" s="231">
        <v>0</v>
      </c>
      <c r="C202" s="231">
        <v>0</v>
      </c>
      <c r="D202" s="231">
        <v>3.6509999999999998</v>
      </c>
      <c r="E202" s="231">
        <v>1.7766999999999999</v>
      </c>
      <c r="F202" s="231">
        <v>3.1328999999999998</v>
      </c>
      <c r="G202" s="231">
        <v>1.8260000000000001</v>
      </c>
      <c r="H202" s="231">
        <v>3.3344</v>
      </c>
      <c r="I202" s="231">
        <v>1.819</v>
      </c>
      <c r="J202" s="231">
        <v>3.2010999999999998</v>
      </c>
      <c r="K202" s="231">
        <v>1.7773000000000001</v>
      </c>
      <c r="L202" s="231">
        <v>3.6154999999999999</v>
      </c>
      <c r="M202" s="231">
        <v>2.2719999999999998</v>
      </c>
      <c r="N202" s="231">
        <v>3.2824</v>
      </c>
      <c r="O202" s="231">
        <v>2.0325000000000002</v>
      </c>
      <c r="P202" s="231">
        <v>0</v>
      </c>
    </row>
    <row r="203" spans="1:16">
      <c r="A203" s="272"/>
    </row>
    <row r="204" spans="1:16">
      <c r="A204" s="73" t="e">
        <v>#N/A</v>
      </c>
    </row>
    <row r="205" spans="1:16" s="271"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29.9862</v>
      </c>
      <c r="E209" s="231">
        <v>11.5839</v>
      </c>
      <c r="F209" s="231">
        <v>35.498399999999997</v>
      </c>
      <c r="G209" s="231">
        <v>11.814</v>
      </c>
      <c r="H209" s="231">
        <v>36.788400000000003</v>
      </c>
      <c r="I209" s="231">
        <v>11.3904</v>
      </c>
      <c r="J209" s="231">
        <v>40.3506</v>
      </c>
      <c r="K209" s="231">
        <v>10.832100000000001</v>
      </c>
      <c r="L209" s="231">
        <v>31.783200000000001</v>
      </c>
      <c r="M209" s="231">
        <v>16.4664</v>
      </c>
      <c r="N209" s="231">
        <v>0</v>
      </c>
      <c r="O209" s="231">
        <v>0</v>
      </c>
      <c r="P209" s="231">
        <v>0</v>
      </c>
    </row>
    <row r="210" spans="1:16" ht="15">
      <c r="A210" s="247">
        <v>1</v>
      </c>
      <c r="B210" s="231">
        <v>0</v>
      </c>
      <c r="C210" s="231">
        <v>0</v>
      </c>
      <c r="D210" s="231">
        <v>26.654399999999999</v>
      </c>
      <c r="E210" s="231">
        <v>10.296799999999999</v>
      </c>
      <c r="F210" s="231">
        <v>31.554099999999998</v>
      </c>
      <c r="G210" s="231">
        <v>10.501300000000001</v>
      </c>
      <c r="H210" s="231">
        <v>32.700800000000001</v>
      </c>
      <c r="I210" s="231">
        <v>10.1248</v>
      </c>
      <c r="J210" s="231">
        <v>35.867199999999997</v>
      </c>
      <c r="K210" s="231">
        <v>9.6285000000000007</v>
      </c>
      <c r="L210" s="231">
        <v>28.2517</v>
      </c>
      <c r="M210" s="231">
        <v>14.636799999999999</v>
      </c>
      <c r="N210" s="231">
        <v>0</v>
      </c>
      <c r="O210" s="231">
        <v>0</v>
      </c>
      <c r="P210" s="231">
        <v>0</v>
      </c>
    </row>
    <row r="211" spans="1:16" ht="15">
      <c r="A211" s="247">
        <v>2</v>
      </c>
      <c r="B211" s="231">
        <v>0</v>
      </c>
      <c r="C211" s="231">
        <v>0</v>
      </c>
      <c r="D211" s="231">
        <v>23.322600000000001</v>
      </c>
      <c r="E211" s="231">
        <v>9.0097000000000005</v>
      </c>
      <c r="F211" s="231">
        <v>27.6099</v>
      </c>
      <c r="G211" s="231">
        <v>9.1887000000000008</v>
      </c>
      <c r="H211" s="231">
        <v>28.613199999999999</v>
      </c>
      <c r="I211" s="231">
        <v>8.8591999999999995</v>
      </c>
      <c r="J211" s="231">
        <v>31.383800000000001</v>
      </c>
      <c r="K211" s="231">
        <v>8.4250000000000007</v>
      </c>
      <c r="L211" s="231">
        <v>24.720300000000002</v>
      </c>
      <c r="M211" s="231">
        <v>12.8072</v>
      </c>
      <c r="N211" s="231">
        <v>0</v>
      </c>
      <c r="O211" s="231">
        <v>0</v>
      </c>
      <c r="P211" s="231">
        <v>0</v>
      </c>
    </row>
    <row r="212" spans="1:16" ht="15">
      <c r="A212" s="247">
        <v>3</v>
      </c>
      <c r="B212" s="231">
        <v>0</v>
      </c>
      <c r="C212" s="231">
        <v>0</v>
      </c>
      <c r="D212" s="231">
        <v>19.9908</v>
      </c>
      <c r="E212" s="231">
        <v>7.7225999999999999</v>
      </c>
      <c r="F212" s="231">
        <v>23.665600000000001</v>
      </c>
      <c r="G212" s="231">
        <v>7.8760000000000003</v>
      </c>
      <c r="H212" s="231">
        <v>24.525600000000001</v>
      </c>
      <c r="I212" s="231">
        <v>7.5936000000000003</v>
      </c>
      <c r="J212" s="231">
        <v>26.900400000000001</v>
      </c>
      <c r="K212" s="231">
        <v>7.2214</v>
      </c>
      <c r="L212" s="231">
        <v>21.188800000000001</v>
      </c>
      <c r="M212" s="231">
        <v>10.977600000000001</v>
      </c>
      <c r="N212" s="231">
        <v>0</v>
      </c>
      <c r="O212" s="231">
        <v>0</v>
      </c>
      <c r="P212" s="231">
        <v>0</v>
      </c>
    </row>
    <row r="213" spans="1:16" ht="15">
      <c r="A213" s="247">
        <v>4</v>
      </c>
      <c r="B213" s="231">
        <v>0</v>
      </c>
      <c r="C213" s="231">
        <v>0</v>
      </c>
      <c r="D213" s="231">
        <v>16.658999999999999</v>
      </c>
      <c r="E213" s="231">
        <v>6.4355000000000002</v>
      </c>
      <c r="F213" s="231">
        <v>19.721299999999999</v>
      </c>
      <c r="G213" s="231">
        <v>6.5632999999999999</v>
      </c>
      <c r="H213" s="231">
        <v>20.437999999999999</v>
      </c>
      <c r="I213" s="231">
        <v>6.3280000000000003</v>
      </c>
      <c r="J213" s="231">
        <v>22.417000000000002</v>
      </c>
      <c r="K213" s="231">
        <v>6.0178000000000003</v>
      </c>
      <c r="L213" s="231">
        <v>17.657299999999999</v>
      </c>
      <c r="M213" s="231">
        <v>9.1479999999999997</v>
      </c>
      <c r="N213" s="231">
        <v>0</v>
      </c>
      <c r="O213" s="231">
        <v>0</v>
      </c>
      <c r="P213" s="231">
        <v>0</v>
      </c>
    </row>
    <row r="214" spans="1:16" ht="15">
      <c r="A214" s="247">
        <v>5</v>
      </c>
      <c r="B214" s="231">
        <v>0</v>
      </c>
      <c r="C214" s="231">
        <v>0</v>
      </c>
      <c r="D214" s="231">
        <v>13.327199999999999</v>
      </c>
      <c r="E214" s="231">
        <v>5.1483999999999996</v>
      </c>
      <c r="F214" s="231">
        <v>15.777100000000001</v>
      </c>
      <c r="G214" s="231">
        <v>5.2507000000000001</v>
      </c>
      <c r="H214" s="231">
        <v>16.3504</v>
      </c>
      <c r="I214" s="231">
        <v>5.0624000000000002</v>
      </c>
      <c r="J214" s="231">
        <v>17.933599999999998</v>
      </c>
      <c r="K214" s="231">
        <v>4.8143000000000002</v>
      </c>
      <c r="L214" s="231">
        <v>14.1259</v>
      </c>
      <c r="M214" s="231">
        <v>7.3183999999999996</v>
      </c>
      <c r="N214" s="231">
        <v>0</v>
      </c>
      <c r="O214" s="231">
        <v>0</v>
      </c>
      <c r="P214" s="231">
        <v>0</v>
      </c>
    </row>
    <row r="215" spans="1:16" ht="15">
      <c r="A215" s="247">
        <v>6</v>
      </c>
      <c r="B215" s="231">
        <v>0</v>
      </c>
      <c r="C215" s="231">
        <v>0</v>
      </c>
      <c r="D215" s="231">
        <v>9.9954000000000001</v>
      </c>
      <c r="E215" s="231">
        <v>3.8613</v>
      </c>
      <c r="F215" s="231">
        <v>11.832800000000001</v>
      </c>
      <c r="G215" s="231">
        <v>3.9380000000000002</v>
      </c>
      <c r="H215" s="231">
        <v>12.2628</v>
      </c>
      <c r="I215" s="231">
        <v>3.7968000000000002</v>
      </c>
      <c r="J215" s="231">
        <v>13.450200000000001</v>
      </c>
      <c r="K215" s="231">
        <v>3.6107</v>
      </c>
      <c r="L215" s="231">
        <v>10.5944</v>
      </c>
      <c r="M215" s="231">
        <v>5.4888000000000003</v>
      </c>
      <c r="N215" s="231">
        <v>0</v>
      </c>
      <c r="O215" s="231">
        <v>0</v>
      </c>
      <c r="P215" s="231">
        <v>0</v>
      </c>
    </row>
    <row r="216" spans="1:16" ht="15">
      <c r="A216" s="247">
        <v>7</v>
      </c>
      <c r="B216" s="231">
        <v>0</v>
      </c>
      <c r="C216" s="231">
        <v>0</v>
      </c>
      <c r="D216" s="231">
        <v>9.7620000000000005</v>
      </c>
      <c r="E216" s="231">
        <v>3.754</v>
      </c>
      <c r="F216" s="231">
        <v>11.356999999999999</v>
      </c>
      <c r="G216" s="231">
        <v>3.8285999999999998</v>
      </c>
      <c r="H216" s="231">
        <v>11.753399999999999</v>
      </c>
      <c r="I216" s="231">
        <v>3.6913</v>
      </c>
      <c r="J216" s="231">
        <v>12.969099999999999</v>
      </c>
      <c r="K216" s="231">
        <v>3.5204</v>
      </c>
      <c r="L216" s="231">
        <v>10.187200000000001</v>
      </c>
      <c r="M216" s="231">
        <v>5.3362999999999996</v>
      </c>
      <c r="N216" s="231">
        <v>0</v>
      </c>
      <c r="O216" s="231">
        <v>0</v>
      </c>
      <c r="P216" s="231">
        <v>0</v>
      </c>
    </row>
    <row r="217" spans="1:16" ht="15">
      <c r="A217" s="247">
        <v>8</v>
      </c>
      <c r="B217" s="231">
        <v>0</v>
      </c>
      <c r="C217" s="231">
        <v>0</v>
      </c>
      <c r="D217" s="231">
        <v>9.5284999999999993</v>
      </c>
      <c r="E217" s="231">
        <v>3.6467999999999998</v>
      </c>
      <c r="F217" s="231">
        <v>10.8813</v>
      </c>
      <c r="G217" s="231">
        <v>3.7191999999999998</v>
      </c>
      <c r="H217" s="231">
        <v>11.244</v>
      </c>
      <c r="I217" s="231">
        <v>3.5859000000000001</v>
      </c>
      <c r="J217" s="231">
        <v>12.488</v>
      </c>
      <c r="K217" s="231">
        <v>3.4302000000000001</v>
      </c>
      <c r="L217" s="231">
        <v>9.7800999999999991</v>
      </c>
      <c r="M217" s="231">
        <v>5.1839000000000004</v>
      </c>
      <c r="N217" s="231">
        <v>0</v>
      </c>
      <c r="O217" s="231">
        <v>0</v>
      </c>
      <c r="P217" s="231">
        <v>0</v>
      </c>
    </row>
    <row r="218" spans="1:16" ht="15">
      <c r="A218" s="247">
        <v>9</v>
      </c>
      <c r="B218" s="231">
        <v>0</v>
      </c>
      <c r="C218" s="231">
        <v>0</v>
      </c>
      <c r="D218" s="231">
        <v>9.2950999999999997</v>
      </c>
      <c r="E218" s="231">
        <v>3.5394999999999999</v>
      </c>
      <c r="F218" s="231">
        <v>10.4055</v>
      </c>
      <c r="G218" s="231">
        <v>3.6097999999999999</v>
      </c>
      <c r="H218" s="231">
        <v>10.7346</v>
      </c>
      <c r="I218" s="231">
        <v>3.4803999999999999</v>
      </c>
      <c r="J218" s="231">
        <v>12.0069</v>
      </c>
      <c r="K218" s="231">
        <v>3.3399000000000001</v>
      </c>
      <c r="L218" s="231">
        <v>9.3728999999999996</v>
      </c>
      <c r="M218" s="231">
        <v>5.0313999999999997</v>
      </c>
      <c r="N218" s="231">
        <v>0</v>
      </c>
      <c r="O218" s="231">
        <v>0</v>
      </c>
      <c r="P218" s="231">
        <v>0</v>
      </c>
    </row>
    <row r="219" spans="1:16" ht="15">
      <c r="A219" s="247">
        <v>10</v>
      </c>
      <c r="B219" s="231">
        <v>0</v>
      </c>
      <c r="C219" s="231">
        <v>0</v>
      </c>
      <c r="D219" s="231">
        <v>9.0617000000000001</v>
      </c>
      <c r="E219" s="231">
        <v>3.4323000000000001</v>
      </c>
      <c r="F219" s="231">
        <v>9.9297000000000004</v>
      </c>
      <c r="G219" s="231">
        <v>3.5004</v>
      </c>
      <c r="H219" s="231">
        <v>10.225099999999999</v>
      </c>
      <c r="I219" s="231">
        <v>3.3748999999999998</v>
      </c>
      <c r="J219" s="231">
        <v>11.525700000000001</v>
      </c>
      <c r="K219" s="231">
        <v>3.2496999999999998</v>
      </c>
      <c r="L219" s="231">
        <v>8.9657</v>
      </c>
      <c r="M219" s="231">
        <v>4.8788999999999998</v>
      </c>
      <c r="N219" s="231">
        <v>0</v>
      </c>
      <c r="O219" s="231">
        <v>0</v>
      </c>
      <c r="P219" s="231">
        <v>0</v>
      </c>
    </row>
    <row r="220" spans="1:16" ht="15">
      <c r="A220" s="247">
        <v>11</v>
      </c>
      <c r="B220" s="231">
        <v>0</v>
      </c>
      <c r="C220" s="231">
        <v>0</v>
      </c>
      <c r="D220" s="231">
        <v>8.8282000000000007</v>
      </c>
      <c r="E220" s="231">
        <v>3.3250000000000002</v>
      </c>
      <c r="F220" s="231">
        <v>9.4539000000000009</v>
      </c>
      <c r="G220" s="231">
        <v>3.391</v>
      </c>
      <c r="H220" s="231">
        <v>9.7157</v>
      </c>
      <c r="I220" s="231">
        <v>3.2694999999999999</v>
      </c>
      <c r="J220" s="231">
        <v>11.044600000000001</v>
      </c>
      <c r="K220" s="231">
        <v>3.1594000000000002</v>
      </c>
      <c r="L220" s="231">
        <v>8.5585000000000004</v>
      </c>
      <c r="M220" s="231">
        <v>4.7264999999999997</v>
      </c>
      <c r="N220" s="231">
        <v>0</v>
      </c>
      <c r="O220" s="231">
        <v>0</v>
      </c>
      <c r="P220" s="231">
        <v>0</v>
      </c>
    </row>
    <row r="221" spans="1:16" ht="15">
      <c r="A221" s="247">
        <v>12</v>
      </c>
      <c r="B221" s="231">
        <v>0</v>
      </c>
      <c r="C221" s="231">
        <v>0</v>
      </c>
      <c r="D221" s="231">
        <v>8.5947999999999993</v>
      </c>
      <c r="E221" s="231">
        <v>3.2178</v>
      </c>
      <c r="F221" s="231">
        <v>8.9781999999999993</v>
      </c>
      <c r="G221" s="231">
        <v>3.2816999999999998</v>
      </c>
      <c r="H221" s="231">
        <v>9.2063000000000006</v>
      </c>
      <c r="I221" s="231">
        <v>3.1640000000000001</v>
      </c>
      <c r="J221" s="231">
        <v>10.563499999999999</v>
      </c>
      <c r="K221" s="231">
        <v>3.0691999999999999</v>
      </c>
      <c r="L221" s="231">
        <v>8.1514000000000006</v>
      </c>
      <c r="M221" s="231">
        <v>4.5739999999999998</v>
      </c>
      <c r="N221" s="231">
        <v>0</v>
      </c>
      <c r="O221" s="231">
        <v>0</v>
      </c>
      <c r="P221" s="231">
        <v>0</v>
      </c>
    </row>
    <row r="222" spans="1:16" ht="15">
      <c r="A222" s="247">
        <v>13</v>
      </c>
      <c r="B222" s="231">
        <v>0</v>
      </c>
      <c r="C222" s="231">
        <v>0</v>
      </c>
      <c r="D222" s="231">
        <v>8.3613999999999997</v>
      </c>
      <c r="E222" s="231">
        <v>3.1105</v>
      </c>
      <c r="F222" s="231">
        <v>8.5023999999999997</v>
      </c>
      <c r="G222" s="231">
        <v>3.1722999999999999</v>
      </c>
      <c r="H222" s="231">
        <v>8.6968999999999994</v>
      </c>
      <c r="I222" s="231">
        <v>3.0585</v>
      </c>
      <c r="J222" s="231">
        <v>10.0824</v>
      </c>
      <c r="K222" s="231">
        <v>2.9788999999999999</v>
      </c>
      <c r="L222" s="231">
        <v>7.7442000000000002</v>
      </c>
      <c r="M222" s="231">
        <v>4.4215</v>
      </c>
      <c r="N222" s="231">
        <v>0</v>
      </c>
      <c r="O222" s="231">
        <v>0</v>
      </c>
      <c r="P222" s="231">
        <v>0</v>
      </c>
    </row>
    <row r="223" spans="1:16" ht="15">
      <c r="A223" s="247">
        <v>14</v>
      </c>
      <c r="B223" s="231">
        <v>0</v>
      </c>
      <c r="C223" s="231">
        <v>0</v>
      </c>
      <c r="D223" s="231">
        <v>8.1279000000000003</v>
      </c>
      <c r="E223" s="231">
        <v>3.0032000000000001</v>
      </c>
      <c r="F223" s="231">
        <v>8.0266000000000002</v>
      </c>
      <c r="G223" s="231">
        <v>3.0629</v>
      </c>
      <c r="H223" s="231">
        <v>8.1875</v>
      </c>
      <c r="I223" s="231">
        <v>2.9531000000000001</v>
      </c>
      <c r="J223" s="231">
        <v>9.6013000000000002</v>
      </c>
      <c r="K223" s="231">
        <v>2.8885999999999998</v>
      </c>
      <c r="L223" s="231">
        <v>7.3369999999999997</v>
      </c>
      <c r="M223" s="231">
        <v>4.2690999999999999</v>
      </c>
      <c r="N223" s="231">
        <v>0</v>
      </c>
      <c r="O223" s="231">
        <v>0</v>
      </c>
      <c r="P223" s="231">
        <v>0</v>
      </c>
    </row>
    <row r="224" spans="1:16" ht="15">
      <c r="A224" s="247">
        <v>15</v>
      </c>
      <c r="B224" s="231">
        <v>0</v>
      </c>
      <c r="C224" s="231">
        <v>0</v>
      </c>
      <c r="D224" s="231">
        <v>7.8944999999999999</v>
      </c>
      <c r="E224" s="231">
        <v>2.8959999999999999</v>
      </c>
      <c r="F224" s="231">
        <v>7.5507999999999997</v>
      </c>
      <c r="G224" s="231">
        <v>2.9535</v>
      </c>
      <c r="H224" s="231">
        <v>7.6780999999999997</v>
      </c>
      <c r="I224" s="231">
        <v>2.8475999999999999</v>
      </c>
      <c r="J224" s="231">
        <v>9.1202000000000005</v>
      </c>
      <c r="K224" s="231">
        <v>2.7984</v>
      </c>
      <c r="L224" s="231">
        <v>6.9298000000000002</v>
      </c>
      <c r="M224" s="231">
        <v>4.1166</v>
      </c>
      <c r="N224" s="231">
        <v>0</v>
      </c>
      <c r="O224" s="231">
        <v>0</v>
      </c>
      <c r="P224" s="231">
        <v>0</v>
      </c>
    </row>
    <row r="225" spans="1:16" ht="15">
      <c r="A225" s="247">
        <v>16</v>
      </c>
      <c r="B225" s="231">
        <v>0</v>
      </c>
      <c r="C225" s="231">
        <v>0</v>
      </c>
      <c r="D225" s="231">
        <v>7.6611000000000002</v>
      </c>
      <c r="E225" s="231">
        <v>2.7887</v>
      </c>
      <c r="F225" s="231">
        <v>7.0750999999999999</v>
      </c>
      <c r="G225" s="231">
        <v>2.8441000000000001</v>
      </c>
      <c r="H225" s="231">
        <v>7.1685999999999996</v>
      </c>
      <c r="I225" s="231">
        <v>2.7421000000000002</v>
      </c>
      <c r="J225" s="231">
        <v>8.6389999999999993</v>
      </c>
      <c r="K225" s="231">
        <v>2.7081</v>
      </c>
      <c r="L225" s="231">
        <v>6.5227000000000004</v>
      </c>
      <c r="M225" s="231">
        <v>3.9641000000000002</v>
      </c>
      <c r="N225" s="231">
        <v>0</v>
      </c>
      <c r="O225" s="231">
        <v>0</v>
      </c>
      <c r="P225" s="231">
        <v>0</v>
      </c>
    </row>
    <row r="226" spans="1:16" ht="15">
      <c r="A226" s="247">
        <v>17</v>
      </c>
      <c r="B226" s="231">
        <v>0</v>
      </c>
      <c r="C226" s="231">
        <v>0</v>
      </c>
      <c r="D226" s="231">
        <v>7.4276</v>
      </c>
      <c r="E226" s="231">
        <v>2.6815000000000002</v>
      </c>
      <c r="F226" s="231">
        <v>6.5993000000000004</v>
      </c>
      <c r="G226" s="231">
        <v>2.7347000000000001</v>
      </c>
      <c r="H226" s="231">
        <v>6.6592000000000002</v>
      </c>
      <c r="I226" s="231">
        <v>2.6366999999999998</v>
      </c>
      <c r="J226" s="231">
        <v>8.1578999999999997</v>
      </c>
      <c r="K226" s="231">
        <v>2.6179000000000001</v>
      </c>
      <c r="L226" s="231">
        <v>6.1154999999999999</v>
      </c>
      <c r="M226" s="231">
        <v>3.8117000000000001</v>
      </c>
      <c r="N226" s="231">
        <v>0</v>
      </c>
      <c r="O226" s="231">
        <v>0</v>
      </c>
      <c r="P226" s="231">
        <v>0</v>
      </c>
    </row>
    <row r="227" spans="1:16" ht="15">
      <c r="A227" s="247">
        <v>18</v>
      </c>
      <c r="B227" s="231">
        <v>0</v>
      </c>
      <c r="C227" s="231">
        <v>0</v>
      </c>
      <c r="D227" s="231">
        <v>7.1942000000000004</v>
      </c>
      <c r="E227" s="231">
        <v>2.5741999999999998</v>
      </c>
      <c r="F227" s="231">
        <v>6.1234999999999999</v>
      </c>
      <c r="G227" s="231">
        <v>2.6253000000000002</v>
      </c>
      <c r="H227" s="231">
        <v>6.1497999999999999</v>
      </c>
      <c r="I227" s="231">
        <v>2.5312000000000001</v>
      </c>
      <c r="J227" s="231">
        <v>7.6768000000000001</v>
      </c>
      <c r="K227" s="231">
        <v>2.5276000000000001</v>
      </c>
      <c r="L227" s="231">
        <v>5.7083000000000004</v>
      </c>
      <c r="M227" s="231">
        <v>3.6591999999999998</v>
      </c>
      <c r="N227" s="231">
        <v>7.9382999999999999</v>
      </c>
      <c r="O227" s="231">
        <v>6.1063999999999998</v>
      </c>
      <c r="P227" s="231">
        <v>0</v>
      </c>
    </row>
    <row r="228" spans="1:16" ht="15">
      <c r="A228" s="247">
        <v>19</v>
      </c>
      <c r="B228" s="231">
        <v>0</v>
      </c>
      <c r="C228" s="231">
        <v>0</v>
      </c>
      <c r="D228" s="231">
        <v>7.1551</v>
      </c>
      <c r="E228" s="231">
        <v>2.5543</v>
      </c>
      <c r="F228" s="231">
        <v>6.0991999999999997</v>
      </c>
      <c r="G228" s="231">
        <v>2.6124000000000001</v>
      </c>
      <c r="H228" s="231">
        <v>6.1448</v>
      </c>
      <c r="I228" s="231">
        <v>2.5272999999999999</v>
      </c>
      <c r="J228" s="231">
        <v>7.4542000000000002</v>
      </c>
      <c r="K228" s="231">
        <v>2.5255000000000001</v>
      </c>
      <c r="L228" s="231">
        <v>5.6162999999999998</v>
      </c>
      <c r="M228" s="231">
        <v>3.6044999999999998</v>
      </c>
      <c r="N228" s="231">
        <v>7.7178000000000004</v>
      </c>
      <c r="O228" s="231">
        <v>5.9367999999999999</v>
      </c>
      <c r="P228" s="231">
        <v>0</v>
      </c>
    </row>
    <row r="229" spans="1:16" ht="15">
      <c r="A229" s="247">
        <v>20</v>
      </c>
      <c r="B229" s="231">
        <v>0</v>
      </c>
      <c r="C229" s="231">
        <v>0</v>
      </c>
      <c r="D229" s="231">
        <v>7.1159999999999997</v>
      </c>
      <c r="E229" s="231">
        <v>2.5344000000000002</v>
      </c>
      <c r="F229" s="231">
        <v>6.0749000000000004</v>
      </c>
      <c r="G229" s="231">
        <v>2.5996000000000001</v>
      </c>
      <c r="H229" s="231">
        <v>6.1398000000000001</v>
      </c>
      <c r="I229" s="231">
        <v>2.5232999999999999</v>
      </c>
      <c r="J229" s="231">
        <v>7.2314999999999996</v>
      </c>
      <c r="K229" s="231">
        <v>2.5234000000000001</v>
      </c>
      <c r="L229" s="231">
        <v>5.5242000000000004</v>
      </c>
      <c r="M229" s="231">
        <v>3.5499000000000001</v>
      </c>
      <c r="N229" s="231">
        <v>7.4973000000000001</v>
      </c>
      <c r="O229" s="231">
        <v>5.7671999999999999</v>
      </c>
      <c r="P229" s="231">
        <v>0</v>
      </c>
    </row>
    <row r="230" spans="1:16" ht="15">
      <c r="A230" s="247">
        <v>21</v>
      </c>
      <c r="B230" s="231">
        <v>0</v>
      </c>
      <c r="C230" s="231">
        <v>0</v>
      </c>
      <c r="D230" s="231">
        <v>6.9142000000000001</v>
      </c>
      <c r="E230" s="231">
        <v>2.4567000000000001</v>
      </c>
      <c r="F230" s="231">
        <v>5.9114000000000004</v>
      </c>
      <c r="G230" s="231">
        <v>2.5272000000000001</v>
      </c>
      <c r="H230" s="231">
        <v>5.9936999999999996</v>
      </c>
      <c r="I230" s="231">
        <v>2.4615</v>
      </c>
      <c r="J230" s="231">
        <v>6.8476999999999997</v>
      </c>
      <c r="K230" s="231">
        <v>2.4632999999999998</v>
      </c>
      <c r="L230" s="231">
        <v>5.3072999999999997</v>
      </c>
      <c r="M230" s="231">
        <v>3.4148000000000001</v>
      </c>
      <c r="N230" s="231">
        <v>7.1093999999999999</v>
      </c>
      <c r="O230" s="231">
        <v>5.4687999999999999</v>
      </c>
      <c r="P230" s="231">
        <v>0</v>
      </c>
    </row>
    <row r="231" spans="1:16" ht="15">
      <c r="A231" s="247">
        <v>22</v>
      </c>
      <c r="B231" s="231">
        <v>0</v>
      </c>
      <c r="C231" s="231">
        <v>0</v>
      </c>
      <c r="D231" s="231">
        <v>6.8760000000000003</v>
      </c>
      <c r="E231" s="231">
        <v>2.4371</v>
      </c>
      <c r="F231" s="231">
        <v>5.8876999999999997</v>
      </c>
      <c r="G231" s="231">
        <v>2.5146000000000002</v>
      </c>
      <c r="H231" s="231">
        <v>5.9888000000000003</v>
      </c>
      <c r="I231" s="231">
        <v>2.4575999999999998</v>
      </c>
      <c r="J231" s="231">
        <v>6.6300999999999997</v>
      </c>
      <c r="K231" s="231">
        <v>2.4613</v>
      </c>
      <c r="L231" s="231">
        <v>5.2172999999999998</v>
      </c>
      <c r="M231" s="231">
        <v>3.3614000000000002</v>
      </c>
      <c r="N231" s="231">
        <v>6.8940000000000001</v>
      </c>
      <c r="O231" s="231">
        <v>5.3030999999999997</v>
      </c>
      <c r="P231" s="231">
        <v>0</v>
      </c>
    </row>
    <row r="232" spans="1:16" ht="15">
      <c r="A232" s="247">
        <v>23</v>
      </c>
      <c r="B232" s="231">
        <v>0</v>
      </c>
      <c r="C232" s="231">
        <v>0</v>
      </c>
      <c r="D232" s="231">
        <v>6.8377999999999997</v>
      </c>
      <c r="E232" s="231">
        <v>2.4177</v>
      </c>
      <c r="F232" s="231">
        <v>5.8639999999999999</v>
      </c>
      <c r="G232" s="231">
        <v>2.5021</v>
      </c>
      <c r="H232" s="231">
        <v>5.9839000000000002</v>
      </c>
      <c r="I232" s="231">
        <v>2.4537</v>
      </c>
      <c r="J232" s="231">
        <v>6.4126000000000003</v>
      </c>
      <c r="K232" s="231">
        <v>2.4592000000000001</v>
      </c>
      <c r="L232" s="231">
        <v>5.1273999999999997</v>
      </c>
      <c r="M232" s="231">
        <v>3.3079000000000001</v>
      </c>
      <c r="N232" s="231">
        <v>6.6786000000000003</v>
      </c>
      <c r="O232" s="231">
        <v>5.1374000000000004</v>
      </c>
      <c r="P232" s="231">
        <v>0</v>
      </c>
    </row>
    <row r="233" spans="1:16" ht="15">
      <c r="A233" s="247">
        <v>24</v>
      </c>
      <c r="B233" s="231">
        <v>0</v>
      </c>
      <c r="C233" s="231">
        <v>0</v>
      </c>
      <c r="D233" s="231">
        <v>6.7995999999999999</v>
      </c>
      <c r="E233" s="231">
        <v>2.3982000000000001</v>
      </c>
      <c r="F233" s="231">
        <v>5.8402000000000003</v>
      </c>
      <c r="G233" s="231">
        <v>2.4895</v>
      </c>
      <c r="H233" s="231">
        <v>5.9790000000000001</v>
      </c>
      <c r="I233" s="231">
        <v>2.4499</v>
      </c>
      <c r="J233" s="231">
        <v>6.1951999999999998</v>
      </c>
      <c r="K233" s="231">
        <v>2.4573</v>
      </c>
      <c r="L233" s="231">
        <v>5.0374999999999996</v>
      </c>
      <c r="M233" s="231">
        <v>3.2545999999999999</v>
      </c>
      <c r="N233" s="231">
        <v>6.4630999999999998</v>
      </c>
      <c r="O233" s="231">
        <v>4.9717000000000002</v>
      </c>
      <c r="P233" s="231">
        <v>0</v>
      </c>
    </row>
    <row r="234" spans="1:16" ht="15">
      <c r="A234" s="247">
        <v>25</v>
      </c>
      <c r="B234" s="231">
        <v>0</v>
      </c>
      <c r="C234" s="231">
        <v>0</v>
      </c>
      <c r="D234" s="231">
        <v>6.7614000000000001</v>
      </c>
      <c r="E234" s="231">
        <v>2.3788</v>
      </c>
      <c r="F234" s="231">
        <v>5.8164999999999996</v>
      </c>
      <c r="G234" s="231">
        <v>2.4769000000000001</v>
      </c>
      <c r="H234" s="231">
        <v>5.9741</v>
      </c>
      <c r="I234" s="231">
        <v>2.4460999999999999</v>
      </c>
      <c r="J234" s="231">
        <v>5.9775999999999998</v>
      </c>
      <c r="K234" s="231">
        <v>2.4552</v>
      </c>
      <c r="L234" s="231">
        <v>4.9474999999999998</v>
      </c>
      <c r="M234" s="231">
        <v>3.2010999999999998</v>
      </c>
      <c r="N234" s="231">
        <v>6.2476000000000003</v>
      </c>
      <c r="O234" s="231">
        <v>4.8059000000000003</v>
      </c>
      <c r="P234" s="231">
        <v>0</v>
      </c>
    </row>
    <row r="235" spans="1:16" ht="15">
      <c r="A235" s="247">
        <v>26</v>
      </c>
      <c r="B235" s="231">
        <v>0</v>
      </c>
      <c r="C235" s="231">
        <v>0</v>
      </c>
      <c r="D235" s="231">
        <v>6.7232000000000003</v>
      </c>
      <c r="E235" s="231">
        <v>2.3593999999999999</v>
      </c>
      <c r="F235" s="231">
        <v>5.7927</v>
      </c>
      <c r="G235" s="231">
        <v>2.4643999999999999</v>
      </c>
      <c r="H235" s="231">
        <v>5.9691999999999998</v>
      </c>
      <c r="I235" s="231">
        <v>2.4422000000000001</v>
      </c>
      <c r="J235" s="231">
        <v>5.7601000000000004</v>
      </c>
      <c r="K235" s="231">
        <v>2.4531000000000001</v>
      </c>
      <c r="L235" s="231">
        <v>4.8575999999999997</v>
      </c>
      <c r="M235" s="231">
        <v>3.1476999999999999</v>
      </c>
      <c r="N235" s="231">
        <v>6.0321999999999996</v>
      </c>
      <c r="O235" s="231">
        <v>4.6402000000000001</v>
      </c>
      <c r="P235" s="231">
        <v>0</v>
      </c>
    </row>
    <row r="236" spans="1:16" ht="15">
      <c r="A236" s="247">
        <v>27</v>
      </c>
      <c r="B236" s="231">
        <v>0</v>
      </c>
      <c r="C236" s="231">
        <v>0</v>
      </c>
      <c r="D236" s="231">
        <v>6.6851000000000003</v>
      </c>
      <c r="E236" s="231">
        <v>2.3399000000000001</v>
      </c>
      <c r="F236" s="231">
        <v>5.7690000000000001</v>
      </c>
      <c r="G236" s="231">
        <v>2.4518</v>
      </c>
      <c r="H236" s="231">
        <v>5.9642999999999997</v>
      </c>
      <c r="I236" s="231">
        <v>2.4384000000000001</v>
      </c>
      <c r="J236" s="231">
        <v>5.5425000000000004</v>
      </c>
      <c r="K236" s="231">
        <v>2.4510999999999998</v>
      </c>
      <c r="L236" s="231">
        <v>4.7676999999999996</v>
      </c>
      <c r="M236" s="231">
        <v>3.0943000000000001</v>
      </c>
      <c r="N236" s="231">
        <v>5.8167999999999997</v>
      </c>
      <c r="O236" s="231">
        <v>4.4744999999999999</v>
      </c>
      <c r="P236" s="231">
        <v>0</v>
      </c>
    </row>
    <row r="237" spans="1:16" ht="15">
      <c r="A237" s="247">
        <v>28</v>
      </c>
      <c r="B237" s="231">
        <v>0</v>
      </c>
      <c r="C237" s="231">
        <v>0</v>
      </c>
      <c r="D237" s="231">
        <v>6.6468999999999996</v>
      </c>
      <c r="E237" s="231">
        <v>2.3203999999999998</v>
      </c>
      <c r="F237" s="231">
        <v>5.7451999999999996</v>
      </c>
      <c r="G237" s="231">
        <v>2.4392</v>
      </c>
      <c r="H237" s="231">
        <v>5.9593999999999996</v>
      </c>
      <c r="I237" s="231">
        <v>2.4346000000000001</v>
      </c>
      <c r="J237" s="231">
        <v>5.3250000000000002</v>
      </c>
      <c r="K237" s="231">
        <v>2.4489999999999998</v>
      </c>
      <c r="L237" s="231">
        <v>4.6778000000000004</v>
      </c>
      <c r="M237" s="231">
        <v>3.0409000000000002</v>
      </c>
      <c r="N237" s="231">
        <v>5.6013000000000002</v>
      </c>
      <c r="O237" s="231">
        <v>4.3087999999999997</v>
      </c>
      <c r="P237" s="231">
        <v>0</v>
      </c>
    </row>
    <row r="238" spans="1:16" ht="15">
      <c r="A238" s="247">
        <v>29</v>
      </c>
      <c r="B238" s="231">
        <v>0</v>
      </c>
      <c r="C238" s="231">
        <v>0</v>
      </c>
      <c r="D238" s="231">
        <v>6.6086999999999998</v>
      </c>
      <c r="E238" s="231">
        <v>2.3008999999999999</v>
      </c>
      <c r="F238" s="231">
        <v>5.7214999999999998</v>
      </c>
      <c r="G238" s="231">
        <v>2.4266999999999999</v>
      </c>
      <c r="H238" s="231">
        <v>5.9545000000000003</v>
      </c>
      <c r="I238" s="231">
        <v>2.4306999999999999</v>
      </c>
      <c r="J238" s="231">
        <v>5.1074999999999999</v>
      </c>
      <c r="K238" s="231">
        <v>2.4470000000000001</v>
      </c>
      <c r="L238" s="231">
        <v>4.5877999999999997</v>
      </c>
      <c r="M238" s="231">
        <v>2.9874999999999998</v>
      </c>
      <c r="N238" s="231">
        <v>5.3859000000000004</v>
      </c>
      <c r="O238" s="231">
        <v>4.1429999999999998</v>
      </c>
      <c r="P238" s="231">
        <v>0</v>
      </c>
    </row>
    <row r="239" spans="1:16" ht="15">
      <c r="A239" s="247">
        <v>30</v>
      </c>
      <c r="B239" s="231">
        <v>0</v>
      </c>
      <c r="C239" s="231">
        <v>0</v>
      </c>
      <c r="D239" s="231">
        <v>6.5705</v>
      </c>
      <c r="E239" s="231">
        <v>2.2814999999999999</v>
      </c>
      <c r="F239" s="231">
        <v>5.6978</v>
      </c>
      <c r="G239" s="231">
        <v>2.4140999999999999</v>
      </c>
      <c r="H239" s="231">
        <v>5.9496000000000002</v>
      </c>
      <c r="I239" s="231">
        <v>2.4268999999999998</v>
      </c>
      <c r="J239" s="231">
        <v>4.8899999999999997</v>
      </c>
      <c r="K239" s="231">
        <v>2.4449000000000001</v>
      </c>
      <c r="L239" s="231">
        <v>4.4978999999999996</v>
      </c>
      <c r="M239" s="231">
        <v>2.9340000000000002</v>
      </c>
      <c r="N239" s="231">
        <v>5.1704999999999997</v>
      </c>
      <c r="O239" s="231">
        <v>3.9773000000000001</v>
      </c>
      <c r="P239" s="231">
        <v>0</v>
      </c>
    </row>
    <row r="240" spans="1:16" ht="15">
      <c r="A240" s="247">
        <v>31</v>
      </c>
      <c r="B240" s="231">
        <v>0</v>
      </c>
      <c r="C240" s="231">
        <v>0</v>
      </c>
      <c r="D240" s="231">
        <v>6.5396999999999998</v>
      </c>
      <c r="E240" s="231">
        <v>2.2759</v>
      </c>
      <c r="F240" s="231">
        <v>5.6532</v>
      </c>
      <c r="G240" s="231">
        <v>2.3921999999999999</v>
      </c>
      <c r="H240" s="231">
        <v>5.8769</v>
      </c>
      <c r="I240" s="231">
        <v>2.4094000000000002</v>
      </c>
      <c r="J240" s="231">
        <v>4.8696999999999999</v>
      </c>
      <c r="K240" s="231">
        <v>2.4256000000000002</v>
      </c>
      <c r="L240" s="231">
        <v>4.4949000000000003</v>
      </c>
      <c r="M240" s="231">
        <v>2.9081999999999999</v>
      </c>
      <c r="N240" s="231">
        <v>5.0769000000000002</v>
      </c>
      <c r="O240" s="231">
        <v>3.8464999999999998</v>
      </c>
      <c r="P240" s="231">
        <v>0</v>
      </c>
    </row>
    <row r="241" spans="1:16" ht="15">
      <c r="A241" s="247">
        <v>32</v>
      </c>
      <c r="B241" s="231">
        <v>0</v>
      </c>
      <c r="C241" s="231">
        <v>0</v>
      </c>
      <c r="D241" s="231">
        <v>6.5088999999999997</v>
      </c>
      <c r="E241" s="231">
        <v>2.2704</v>
      </c>
      <c r="F241" s="231">
        <v>5.6087999999999996</v>
      </c>
      <c r="G241" s="231">
        <v>2.3702999999999999</v>
      </c>
      <c r="H241" s="231">
        <v>5.8042999999999996</v>
      </c>
      <c r="I241" s="231">
        <v>2.3919999999999999</v>
      </c>
      <c r="J241" s="231">
        <v>4.8493000000000004</v>
      </c>
      <c r="K241" s="231">
        <v>2.4062999999999999</v>
      </c>
      <c r="L241" s="231">
        <v>4.4917999999999996</v>
      </c>
      <c r="M241" s="231">
        <v>2.8824000000000001</v>
      </c>
      <c r="N241" s="231">
        <v>4.9833999999999996</v>
      </c>
      <c r="O241" s="231">
        <v>3.7158000000000002</v>
      </c>
      <c r="P241" s="231">
        <v>0</v>
      </c>
    </row>
    <row r="242" spans="1:16" ht="15">
      <c r="A242" s="247">
        <v>33</v>
      </c>
      <c r="B242" s="231">
        <v>0</v>
      </c>
      <c r="C242" s="231">
        <v>0</v>
      </c>
      <c r="D242" s="231">
        <v>6.4781000000000004</v>
      </c>
      <c r="E242" s="231">
        <v>2.2648000000000001</v>
      </c>
      <c r="F242" s="231">
        <v>5.5641999999999996</v>
      </c>
      <c r="G242" s="231">
        <v>2.3483999999999998</v>
      </c>
      <c r="H242" s="231">
        <v>5.7316000000000003</v>
      </c>
      <c r="I242" s="231">
        <v>2.3744999999999998</v>
      </c>
      <c r="J242" s="231">
        <v>4.8291000000000004</v>
      </c>
      <c r="K242" s="231">
        <v>2.3868</v>
      </c>
      <c r="L242" s="231">
        <v>4.4886999999999997</v>
      </c>
      <c r="M242" s="231">
        <v>2.8565999999999998</v>
      </c>
      <c r="N242" s="231">
        <v>4.8898000000000001</v>
      </c>
      <c r="O242" s="231">
        <v>3.5851999999999999</v>
      </c>
      <c r="P242" s="231">
        <v>0</v>
      </c>
    </row>
    <row r="243" spans="1:16" ht="15">
      <c r="A243" s="247">
        <v>34</v>
      </c>
      <c r="B243" s="231">
        <v>0</v>
      </c>
      <c r="C243" s="231">
        <v>0</v>
      </c>
      <c r="D243" s="231">
        <v>6.4473000000000003</v>
      </c>
      <c r="E243" s="231">
        <v>2.2591999999999999</v>
      </c>
      <c r="F243" s="231">
        <v>5.5197000000000003</v>
      </c>
      <c r="G243" s="231">
        <v>2.3264999999999998</v>
      </c>
      <c r="H243" s="231">
        <v>5.6589</v>
      </c>
      <c r="I243" s="231">
        <v>2.3570000000000002</v>
      </c>
      <c r="J243" s="231">
        <v>4.8087999999999997</v>
      </c>
      <c r="K243" s="231">
        <v>2.3675000000000002</v>
      </c>
      <c r="L243" s="231">
        <v>4.4856999999999996</v>
      </c>
      <c r="M243" s="231">
        <v>2.8308</v>
      </c>
      <c r="N243" s="231">
        <v>4.7962999999999996</v>
      </c>
      <c r="O243" s="231">
        <v>3.4544999999999999</v>
      </c>
      <c r="P243" s="231">
        <v>0</v>
      </c>
    </row>
    <row r="244" spans="1:16" ht="15">
      <c r="A244" s="247">
        <v>35</v>
      </c>
      <c r="B244" s="231">
        <v>0</v>
      </c>
      <c r="C244" s="231">
        <v>0</v>
      </c>
      <c r="D244" s="231">
        <v>6.4164000000000003</v>
      </c>
      <c r="E244" s="231">
        <v>2.2536</v>
      </c>
      <c r="F244" s="231">
        <v>5.4751000000000003</v>
      </c>
      <c r="G244" s="231">
        <v>2.3046000000000002</v>
      </c>
      <c r="H244" s="231">
        <v>5.5861999999999998</v>
      </c>
      <c r="I244" s="231">
        <v>2.3395000000000001</v>
      </c>
      <c r="J244" s="231">
        <v>4.7885</v>
      </c>
      <c r="K244" s="231">
        <v>2.3481000000000001</v>
      </c>
      <c r="L244" s="231">
        <v>4.4825999999999997</v>
      </c>
      <c r="M244" s="231">
        <v>2.8050000000000002</v>
      </c>
      <c r="N244" s="231">
        <v>4.7027000000000001</v>
      </c>
      <c r="O244" s="231">
        <v>3.3237999999999999</v>
      </c>
      <c r="P244" s="231">
        <v>0</v>
      </c>
    </row>
    <row r="245" spans="1:16" ht="15">
      <c r="A245" s="247">
        <v>36</v>
      </c>
      <c r="B245" s="231">
        <v>0</v>
      </c>
      <c r="C245" s="231">
        <v>0</v>
      </c>
      <c r="D245" s="231">
        <v>6.3856999999999999</v>
      </c>
      <c r="E245" s="231">
        <v>2.2481</v>
      </c>
      <c r="F245" s="231">
        <v>5.4306999999999999</v>
      </c>
      <c r="G245" s="231">
        <v>2.2827999999999999</v>
      </c>
      <c r="H245" s="231">
        <v>5.5134999999999996</v>
      </c>
      <c r="I245" s="231">
        <v>2.3220999999999998</v>
      </c>
      <c r="J245" s="231">
        <v>4.7682000000000002</v>
      </c>
      <c r="K245" s="231">
        <v>2.3288000000000002</v>
      </c>
      <c r="L245" s="231">
        <v>4.4794999999999998</v>
      </c>
      <c r="M245" s="231">
        <v>2.7791999999999999</v>
      </c>
      <c r="N245" s="231">
        <v>4.6092000000000004</v>
      </c>
      <c r="O245" s="231">
        <v>3.1930000000000001</v>
      </c>
      <c r="P245" s="231">
        <v>0</v>
      </c>
    </row>
    <row r="246" spans="1:16" ht="15">
      <c r="A246" s="247">
        <v>37</v>
      </c>
      <c r="B246" s="231">
        <v>0</v>
      </c>
      <c r="C246" s="231">
        <v>0</v>
      </c>
      <c r="D246" s="231">
        <v>6.3548999999999998</v>
      </c>
      <c r="E246" s="231">
        <v>2.2423999999999999</v>
      </c>
      <c r="F246" s="231">
        <v>5.3860999999999999</v>
      </c>
      <c r="G246" s="231">
        <v>2.2608999999999999</v>
      </c>
      <c r="H246" s="231">
        <v>5.4408000000000003</v>
      </c>
      <c r="I246" s="231">
        <v>2.3046000000000002</v>
      </c>
      <c r="J246" s="231">
        <v>4.7477999999999998</v>
      </c>
      <c r="K246" s="231">
        <v>2.3092999999999999</v>
      </c>
      <c r="L246" s="231">
        <v>4.4764999999999997</v>
      </c>
      <c r="M246" s="231">
        <v>2.7532999999999999</v>
      </c>
      <c r="N246" s="231">
        <v>4.5156000000000001</v>
      </c>
      <c r="O246" s="231">
        <v>3.0623</v>
      </c>
      <c r="P246" s="231">
        <v>0</v>
      </c>
    </row>
    <row r="247" spans="1:16" ht="15">
      <c r="A247" s="247">
        <v>38</v>
      </c>
      <c r="B247" s="231">
        <v>0</v>
      </c>
      <c r="C247" s="231">
        <v>0</v>
      </c>
      <c r="D247" s="231">
        <v>6.3239999999999998</v>
      </c>
      <c r="E247" s="231">
        <v>2.2368000000000001</v>
      </c>
      <c r="F247" s="231">
        <v>5.3415999999999997</v>
      </c>
      <c r="G247" s="231">
        <v>2.2389999999999999</v>
      </c>
      <c r="H247" s="231">
        <v>5.3681000000000001</v>
      </c>
      <c r="I247" s="231">
        <v>2.2871999999999999</v>
      </c>
      <c r="J247" s="231">
        <v>4.7275</v>
      </c>
      <c r="K247" s="231">
        <v>2.29</v>
      </c>
      <c r="L247" s="231">
        <v>4.4733999999999998</v>
      </c>
      <c r="M247" s="231">
        <v>2.7275</v>
      </c>
      <c r="N247" s="231">
        <v>4.4219999999999997</v>
      </c>
      <c r="O247" s="231">
        <v>2.9316</v>
      </c>
      <c r="P247" s="231">
        <v>0</v>
      </c>
    </row>
    <row r="248" spans="1:16" ht="15">
      <c r="A248" s="247">
        <v>39</v>
      </c>
      <c r="B248" s="231">
        <v>0</v>
      </c>
      <c r="C248" s="231">
        <v>0</v>
      </c>
      <c r="D248" s="231">
        <v>6.2931999999999997</v>
      </c>
      <c r="E248" s="231">
        <v>2.2313000000000001</v>
      </c>
      <c r="F248" s="231">
        <v>5.2969999999999997</v>
      </c>
      <c r="G248" s="231">
        <v>2.2170999999999998</v>
      </c>
      <c r="H248" s="231">
        <v>5.2953999999999999</v>
      </c>
      <c r="I248" s="231">
        <v>2.2696999999999998</v>
      </c>
      <c r="J248" s="231">
        <v>4.7073</v>
      </c>
      <c r="K248" s="231">
        <v>2.2706</v>
      </c>
      <c r="L248" s="231">
        <v>4.4703999999999997</v>
      </c>
      <c r="M248" s="231">
        <v>2.7017000000000002</v>
      </c>
      <c r="N248" s="231">
        <v>4.3285</v>
      </c>
      <c r="O248" s="231">
        <v>2.8010000000000002</v>
      </c>
      <c r="P248" s="231">
        <v>0</v>
      </c>
    </row>
    <row r="249" spans="1:16" ht="15">
      <c r="A249" s="247">
        <v>40</v>
      </c>
      <c r="B249" s="231">
        <v>0</v>
      </c>
      <c r="C249" s="231">
        <v>0</v>
      </c>
      <c r="D249" s="231">
        <v>6.2625000000000002</v>
      </c>
      <c r="E249" s="231">
        <v>2.2256999999999998</v>
      </c>
      <c r="F249" s="231">
        <v>5.2525000000000004</v>
      </c>
      <c r="G249" s="231">
        <v>2.1951999999999998</v>
      </c>
      <c r="H249" s="231">
        <v>5.2226999999999997</v>
      </c>
      <c r="I249" s="231">
        <v>2.2523</v>
      </c>
      <c r="J249" s="231">
        <v>4.6870000000000003</v>
      </c>
      <c r="K249" s="231">
        <v>2.2513000000000001</v>
      </c>
      <c r="L249" s="231">
        <v>4.4672999999999998</v>
      </c>
      <c r="M249" s="231">
        <v>2.6758999999999999</v>
      </c>
      <c r="N249" s="231">
        <v>4.2348999999999997</v>
      </c>
      <c r="O249" s="231">
        <v>2.6701999999999999</v>
      </c>
      <c r="P249" s="231">
        <v>0</v>
      </c>
    </row>
    <row r="250" spans="1:16" ht="15">
      <c r="A250" s="247">
        <v>41</v>
      </c>
      <c r="B250" s="231">
        <v>0</v>
      </c>
      <c r="C250" s="231">
        <v>0</v>
      </c>
      <c r="D250" s="231">
        <v>6.2316000000000003</v>
      </c>
      <c r="E250" s="231">
        <v>2.2201</v>
      </c>
      <c r="F250" s="231">
        <v>5.2080000000000002</v>
      </c>
      <c r="G250" s="231">
        <v>2.1732999999999998</v>
      </c>
      <c r="H250" s="231">
        <v>5.1501000000000001</v>
      </c>
      <c r="I250" s="231">
        <v>2.2347999999999999</v>
      </c>
      <c r="J250" s="231">
        <v>4.6665999999999999</v>
      </c>
      <c r="K250" s="231">
        <v>2.2319</v>
      </c>
      <c r="L250" s="231">
        <v>4.4641999999999999</v>
      </c>
      <c r="M250" s="231">
        <v>2.65</v>
      </c>
      <c r="N250" s="231">
        <v>4.1414</v>
      </c>
      <c r="O250" s="231">
        <v>2.5394999999999999</v>
      </c>
      <c r="P250" s="231">
        <v>0</v>
      </c>
    </row>
    <row r="251" spans="1:16" ht="15">
      <c r="A251" s="247">
        <v>42</v>
      </c>
      <c r="B251" s="231">
        <v>0</v>
      </c>
      <c r="C251" s="231">
        <v>0</v>
      </c>
      <c r="D251" s="231">
        <v>6.2008000000000001</v>
      </c>
      <c r="E251" s="231">
        <v>2.2145999999999999</v>
      </c>
      <c r="F251" s="231">
        <v>5.1634000000000002</v>
      </c>
      <c r="G251" s="231">
        <v>2.1515</v>
      </c>
      <c r="H251" s="231">
        <v>5.0773999999999999</v>
      </c>
      <c r="I251" s="231">
        <v>2.2172999999999998</v>
      </c>
      <c r="J251" s="231">
        <v>4.6463000000000001</v>
      </c>
      <c r="K251" s="231">
        <v>2.2124999999999999</v>
      </c>
      <c r="L251" s="231">
        <v>4.4611999999999998</v>
      </c>
      <c r="M251" s="231">
        <v>2.6242000000000001</v>
      </c>
      <c r="N251" s="231">
        <v>4.0477999999999996</v>
      </c>
      <c r="O251" s="231">
        <v>2.4087999999999998</v>
      </c>
      <c r="P251" s="231">
        <v>0</v>
      </c>
    </row>
    <row r="252" spans="1:16" ht="15">
      <c r="A252" s="247">
        <v>43</v>
      </c>
      <c r="B252" s="231">
        <v>0</v>
      </c>
      <c r="C252" s="231">
        <v>0</v>
      </c>
      <c r="D252" s="231">
        <v>6.1577000000000002</v>
      </c>
      <c r="E252" s="231">
        <v>2.2054999999999998</v>
      </c>
      <c r="F252" s="231">
        <v>5.0659999999999998</v>
      </c>
      <c r="G252" s="231">
        <v>2.1389999999999998</v>
      </c>
      <c r="H252" s="231">
        <v>5.0289999999999999</v>
      </c>
      <c r="I252" s="231">
        <v>2.1955</v>
      </c>
      <c r="J252" s="231">
        <v>4.6082999999999998</v>
      </c>
      <c r="K252" s="231">
        <v>2.1943999999999999</v>
      </c>
      <c r="L252" s="231">
        <v>4.4493999999999998</v>
      </c>
      <c r="M252" s="231">
        <v>2.6055000000000001</v>
      </c>
      <c r="N252" s="231">
        <v>3.9914999999999998</v>
      </c>
      <c r="O252" s="231">
        <v>2.3734000000000002</v>
      </c>
      <c r="P252" s="231">
        <v>0</v>
      </c>
    </row>
    <row r="253" spans="1:16" ht="15">
      <c r="A253" s="247">
        <v>44</v>
      </c>
      <c r="B253" s="231">
        <v>0</v>
      </c>
      <c r="C253" s="231">
        <v>0</v>
      </c>
      <c r="D253" s="231">
        <v>6.1146000000000003</v>
      </c>
      <c r="E253" s="231">
        <v>2.1962999999999999</v>
      </c>
      <c r="F253" s="231">
        <v>4.9686000000000003</v>
      </c>
      <c r="G253" s="231">
        <v>2.1267</v>
      </c>
      <c r="H253" s="231">
        <v>4.9806999999999997</v>
      </c>
      <c r="I253" s="231">
        <v>2.1736</v>
      </c>
      <c r="J253" s="231">
        <v>4.5702999999999996</v>
      </c>
      <c r="K253" s="231">
        <v>2.1764000000000001</v>
      </c>
      <c r="L253" s="231">
        <v>4.4375</v>
      </c>
      <c r="M253" s="231">
        <v>2.5868000000000002</v>
      </c>
      <c r="N253" s="231">
        <v>3.9354</v>
      </c>
      <c r="O253" s="231">
        <v>2.3380999999999998</v>
      </c>
      <c r="P253" s="231">
        <v>0</v>
      </c>
    </row>
    <row r="254" spans="1:16" ht="15">
      <c r="A254" s="247">
        <v>45</v>
      </c>
      <c r="B254" s="231">
        <v>0</v>
      </c>
      <c r="C254" s="231">
        <v>0</v>
      </c>
      <c r="D254" s="231">
        <v>6.0715000000000003</v>
      </c>
      <c r="E254" s="231">
        <v>2.1871999999999998</v>
      </c>
      <c r="F254" s="231">
        <v>4.8711000000000002</v>
      </c>
      <c r="G254" s="231">
        <v>2.1143000000000001</v>
      </c>
      <c r="H254" s="231">
        <v>4.9324000000000003</v>
      </c>
      <c r="I254" s="231">
        <v>2.1518000000000002</v>
      </c>
      <c r="J254" s="231">
        <v>4.5323000000000002</v>
      </c>
      <c r="K254" s="231">
        <v>2.1583000000000001</v>
      </c>
      <c r="L254" s="231">
        <v>4.4257</v>
      </c>
      <c r="M254" s="231">
        <v>2.5680000000000001</v>
      </c>
      <c r="N254" s="231">
        <v>3.8791000000000002</v>
      </c>
      <c r="O254" s="231">
        <v>2.3027000000000002</v>
      </c>
      <c r="P254" s="231">
        <v>0</v>
      </c>
    </row>
    <row r="255" spans="1:16" ht="15">
      <c r="A255" s="247">
        <v>46</v>
      </c>
      <c r="B255" s="231">
        <v>0</v>
      </c>
      <c r="C255" s="231">
        <v>0</v>
      </c>
      <c r="D255" s="231">
        <v>6.0284000000000004</v>
      </c>
      <c r="E255" s="231">
        <v>2.1779999999999999</v>
      </c>
      <c r="F255" s="231">
        <v>4.7736999999999998</v>
      </c>
      <c r="G255" s="231">
        <v>2.1019000000000001</v>
      </c>
      <c r="H255" s="231">
        <v>4.8840000000000003</v>
      </c>
      <c r="I255" s="231">
        <v>2.13</v>
      </c>
      <c r="J255" s="231">
        <v>4.4943</v>
      </c>
      <c r="K255" s="231">
        <v>2.1400999999999999</v>
      </c>
      <c r="L255" s="231">
        <v>4.4138999999999999</v>
      </c>
      <c r="M255" s="231">
        <v>2.5493999999999999</v>
      </c>
      <c r="N255" s="231">
        <v>3.8228</v>
      </c>
      <c r="O255" s="231">
        <v>2.2671999999999999</v>
      </c>
      <c r="P255" s="231">
        <v>0</v>
      </c>
    </row>
    <row r="256" spans="1:16" ht="15">
      <c r="A256" s="247">
        <v>47</v>
      </c>
      <c r="B256" s="231">
        <v>0</v>
      </c>
      <c r="C256" s="231">
        <v>0</v>
      </c>
      <c r="D256" s="231">
        <v>5.9851999999999999</v>
      </c>
      <c r="E256" s="231">
        <v>2.1688999999999998</v>
      </c>
      <c r="F256" s="231">
        <v>4.6763000000000003</v>
      </c>
      <c r="G256" s="231">
        <v>2.0895000000000001</v>
      </c>
      <c r="H256" s="231">
        <v>4.8357000000000001</v>
      </c>
      <c r="I256" s="231">
        <v>2.1082000000000001</v>
      </c>
      <c r="J256" s="231">
        <v>4.4562999999999997</v>
      </c>
      <c r="K256" s="231">
        <v>2.1219999999999999</v>
      </c>
      <c r="L256" s="231">
        <v>4.4020999999999999</v>
      </c>
      <c r="M256" s="231">
        <v>2.5306000000000002</v>
      </c>
      <c r="N256" s="231">
        <v>3.7665999999999999</v>
      </c>
      <c r="O256" s="231">
        <v>2.2319</v>
      </c>
      <c r="P256" s="231">
        <v>0</v>
      </c>
    </row>
    <row r="257" spans="1:16" ht="15">
      <c r="A257" s="247">
        <v>48</v>
      </c>
      <c r="B257" s="231">
        <v>0</v>
      </c>
      <c r="C257" s="231">
        <v>0</v>
      </c>
      <c r="D257" s="231">
        <v>5.9420999999999999</v>
      </c>
      <c r="E257" s="231">
        <v>2.1598000000000002</v>
      </c>
      <c r="F257" s="231">
        <v>4.5789</v>
      </c>
      <c r="G257" s="231">
        <v>2.0771999999999999</v>
      </c>
      <c r="H257" s="231">
        <v>4.7873999999999999</v>
      </c>
      <c r="I257" s="231">
        <v>2.0863999999999998</v>
      </c>
      <c r="J257" s="231">
        <v>4.4184000000000001</v>
      </c>
      <c r="K257" s="231">
        <v>2.1040000000000001</v>
      </c>
      <c r="L257" s="231">
        <v>4.3902000000000001</v>
      </c>
      <c r="M257" s="231">
        <v>2.512</v>
      </c>
      <c r="N257" s="231">
        <v>3.7103999999999999</v>
      </c>
      <c r="O257" s="231">
        <v>2.1964999999999999</v>
      </c>
      <c r="P257" s="231">
        <v>0</v>
      </c>
    </row>
    <row r="258" spans="1:16" ht="15">
      <c r="A258" s="247">
        <v>49</v>
      </c>
      <c r="B258" s="231">
        <v>0</v>
      </c>
      <c r="C258" s="231">
        <v>0</v>
      </c>
      <c r="D258" s="231">
        <v>5.899</v>
      </c>
      <c r="E258" s="231">
        <v>2.1507000000000001</v>
      </c>
      <c r="F258" s="231">
        <v>4.4813999999999998</v>
      </c>
      <c r="G258" s="231">
        <v>2.0648</v>
      </c>
      <c r="H258" s="231">
        <v>4.7389999999999999</v>
      </c>
      <c r="I258" s="231">
        <v>2.0644999999999998</v>
      </c>
      <c r="J258" s="231">
        <v>4.3803999999999998</v>
      </c>
      <c r="K258" s="231">
        <v>2.0859000000000001</v>
      </c>
      <c r="L258" s="231">
        <v>4.3784000000000001</v>
      </c>
      <c r="M258" s="231">
        <v>2.4931999999999999</v>
      </c>
      <c r="N258" s="231">
        <v>3.6541000000000001</v>
      </c>
      <c r="O258" s="231">
        <v>2.1610999999999998</v>
      </c>
      <c r="P258" s="231">
        <v>0</v>
      </c>
    </row>
    <row r="259" spans="1:16" ht="15">
      <c r="A259" s="247">
        <v>50</v>
      </c>
      <c r="B259" s="231">
        <v>0</v>
      </c>
      <c r="C259" s="231">
        <v>0</v>
      </c>
      <c r="D259" s="231">
        <v>5.8558000000000003</v>
      </c>
      <c r="E259" s="231">
        <v>2.1415000000000002</v>
      </c>
      <c r="F259" s="231">
        <v>4.3840000000000003</v>
      </c>
      <c r="G259" s="231">
        <v>2.0524</v>
      </c>
      <c r="H259" s="231">
        <v>4.6906999999999996</v>
      </c>
      <c r="I259" s="231">
        <v>2.0427</v>
      </c>
      <c r="J259" s="231">
        <v>4.3423999999999996</v>
      </c>
      <c r="K259" s="231">
        <v>2.0678000000000001</v>
      </c>
      <c r="L259" s="231">
        <v>4.3666</v>
      </c>
      <c r="M259" s="231">
        <v>2.4744000000000002</v>
      </c>
      <c r="N259" s="231">
        <v>3.5979000000000001</v>
      </c>
      <c r="O259" s="231">
        <v>2.1257999999999999</v>
      </c>
      <c r="P259" s="231">
        <v>0</v>
      </c>
    </row>
    <row r="260" spans="1:16" ht="15">
      <c r="A260" s="247">
        <v>51</v>
      </c>
      <c r="B260" s="231">
        <v>0</v>
      </c>
      <c r="C260" s="231">
        <v>0</v>
      </c>
      <c r="D260" s="231">
        <v>5.8128000000000002</v>
      </c>
      <c r="E260" s="231">
        <v>2.1324000000000001</v>
      </c>
      <c r="F260" s="231">
        <v>4.2866</v>
      </c>
      <c r="G260" s="231">
        <v>2.04</v>
      </c>
      <c r="H260" s="231">
        <v>4.6422999999999996</v>
      </c>
      <c r="I260" s="231">
        <v>2.0207999999999999</v>
      </c>
      <c r="J260" s="231">
        <v>4.3044000000000002</v>
      </c>
      <c r="K260" s="231">
        <v>2.0497000000000001</v>
      </c>
      <c r="L260" s="231">
        <v>4.3548</v>
      </c>
      <c r="M260" s="231">
        <v>2.4558</v>
      </c>
      <c r="N260" s="231">
        <v>3.5415999999999999</v>
      </c>
      <c r="O260" s="231">
        <v>2.0903999999999998</v>
      </c>
      <c r="P260" s="231">
        <v>0</v>
      </c>
    </row>
    <row r="261" spans="1:16" ht="15">
      <c r="A261" s="247">
        <v>52</v>
      </c>
      <c r="B261" s="231">
        <v>0</v>
      </c>
      <c r="C261" s="231">
        <v>0</v>
      </c>
      <c r="D261" s="231">
        <v>5.7697000000000003</v>
      </c>
      <c r="E261" s="231">
        <v>2.1232000000000002</v>
      </c>
      <c r="F261" s="231">
        <v>4.1891999999999996</v>
      </c>
      <c r="G261" s="231">
        <v>2.0276999999999998</v>
      </c>
      <c r="H261" s="231">
        <v>4.5940000000000003</v>
      </c>
      <c r="I261" s="231">
        <v>1.9990000000000001</v>
      </c>
      <c r="J261" s="231">
        <v>4.2664</v>
      </c>
      <c r="K261" s="231">
        <v>2.0316000000000001</v>
      </c>
      <c r="L261" s="231">
        <v>4.343</v>
      </c>
      <c r="M261" s="231">
        <v>2.4369999999999998</v>
      </c>
      <c r="N261" s="231">
        <v>3.4853000000000001</v>
      </c>
      <c r="O261" s="231">
        <v>2.0548999999999999</v>
      </c>
      <c r="P261" s="231">
        <v>0</v>
      </c>
    </row>
    <row r="262" spans="1:16" ht="15">
      <c r="A262" s="247">
        <v>53</v>
      </c>
      <c r="B262" s="231">
        <v>0</v>
      </c>
      <c r="C262" s="231">
        <v>0</v>
      </c>
      <c r="D262" s="231">
        <v>5.7264999999999997</v>
      </c>
      <c r="E262" s="231">
        <v>2.1141000000000001</v>
      </c>
      <c r="F262" s="231">
        <v>4.0917000000000003</v>
      </c>
      <c r="G262" s="231">
        <v>2.0152999999999999</v>
      </c>
      <c r="H262" s="231">
        <v>4.5457000000000001</v>
      </c>
      <c r="I262" s="231">
        <v>1.9772000000000001</v>
      </c>
      <c r="J262" s="231">
        <v>4.2283999999999997</v>
      </c>
      <c r="K262" s="231">
        <v>2.0135000000000001</v>
      </c>
      <c r="L262" s="231">
        <v>4.3311000000000002</v>
      </c>
      <c r="M262" s="231">
        <v>2.4184000000000001</v>
      </c>
      <c r="N262" s="231">
        <v>3.4291999999999998</v>
      </c>
      <c r="O262" s="231">
        <v>2.0196000000000001</v>
      </c>
      <c r="P262" s="231">
        <v>0</v>
      </c>
    </row>
    <row r="263" spans="1:16" ht="15">
      <c r="A263" s="247">
        <v>54</v>
      </c>
      <c r="B263" s="231">
        <v>0</v>
      </c>
      <c r="C263" s="231">
        <v>0</v>
      </c>
      <c r="D263" s="231">
        <v>5.6833999999999998</v>
      </c>
      <c r="E263" s="231">
        <v>2.1049000000000002</v>
      </c>
      <c r="F263" s="231">
        <v>3.9943</v>
      </c>
      <c r="G263" s="231">
        <v>2.0028999999999999</v>
      </c>
      <c r="H263" s="231">
        <v>4.4973000000000001</v>
      </c>
      <c r="I263" s="231">
        <v>1.9554</v>
      </c>
      <c r="J263" s="231">
        <v>4.1904000000000003</v>
      </c>
      <c r="K263" s="231">
        <v>1.9954000000000001</v>
      </c>
      <c r="L263" s="231">
        <v>4.3193000000000001</v>
      </c>
      <c r="M263" s="231">
        <v>2.3996</v>
      </c>
      <c r="N263" s="231">
        <v>3.3729</v>
      </c>
      <c r="O263" s="231">
        <v>1.9842</v>
      </c>
      <c r="P263" s="231">
        <v>0</v>
      </c>
    </row>
    <row r="264" spans="1:16" ht="15">
      <c r="A264" s="247">
        <v>55</v>
      </c>
      <c r="B264" s="231">
        <v>0</v>
      </c>
      <c r="C264" s="231">
        <v>0</v>
      </c>
      <c r="D264" s="231">
        <v>5.5873999999999997</v>
      </c>
      <c r="E264" s="231">
        <v>2.0804999999999998</v>
      </c>
      <c r="F264" s="231">
        <v>3.93</v>
      </c>
      <c r="G264" s="231">
        <v>1.9875</v>
      </c>
      <c r="H264" s="231">
        <v>4.4587000000000003</v>
      </c>
      <c r="I264" s="231">
        <v>1.9452</v>
      </c>
      <c r="J264" s="231">
        <v>4.0384000000000002</v>
      </c>
      <c r="K264" s="231">
        <v>1.9842</v>
      </c>
      <c r="L264" s="231">
        <v>4.3136999999999999</v>
      </c>
      <c r="M264" s="231">
        <v>2.3795000000000002</v>
      </c>
      <c r="N264" s="231">
        <v>3.3302999999999998</v>
      </c>
      <c r="O264" s="231">
        <v>1.9823999999999999</v>
      </c>
      <c r="P264" s="231">
        <v>0</v>
      </c>
    </row>
    <row r="265" spans="1:16" ht="15">
      <c r="A265" s="247">
        <v>56</v>
      </c>
      <c r="B265" s="231">
        <v>0</v>
      </c>
      <c r="C265" s="231">
        <v>0</v>
      </c>
      <c r="D265" s="231">
        <v>5.4912000000000001</v>
      </c>
      <c r="E265" s="231">
        <v>2.0562</v>
      </c>
      <c r="F265" s="231">
        <v>3.8658000000000001</v>
      </c>
      <c r="G265" s="231">
        <v>1.9722</v>
      </c>
      <c r="H265" s="231">
        <v>4.4200999999999997</v>
      </c>
      <c r="I265" s="231">
        <v>1.9351</v>
      </c>
      <c r="J265" s="231">
        <v>3.8864999999999998</v>
      </c>
      <c r="K265" s="231">
        <v>1.9730000000000001</v>
      </c>
      <c r="L265" s="231">
        <v>4.3079000000000001</v>
      </c>
      <c r="M265" s="231">
        <v>2.3595000000000002</v>
      </c>
      <c r="N265" s="231">
        <v>3.2877000000000001</v>
      </c>
      <c r="O265" s="231">
        <v>1.9806999999999999</v>
      </c>
      <c r="P265" s="231">
        <v>0</v>
      </c>
    </row>
    <row r="266" spans="1:16" ht="15">
      <c r="A266" s="247">
        <v>57</v>
      </c>
      <c r="B266" s="231">
        <v>0</v>
      </c>
      <c r="C266" s="231">
        <v>0</v>
      </c>
      <c r="D266" s="231">
        <v>5.3952</v>
      </c>
      <c r="E266" s="231">
        <v>2.0318000000000001</v>
      </c>
      <c r="F266" s="231">
        <v>3.8014999999999999</v>
      </c>
      <c r="G266" s="231">
        <v>1.9568000000000001</v>
      </c>
      <c r="H266" s="231">
        <v>4.3815999999999997</v>
      </c>
      <c r="I266" s="231">
        <v>1.925</v>
      </c>
      <c r="J266" s="231">
        <v>3.7345000000000002</v>
      </c>
      <c r="K266" s="231">
        <v>1.9618</v>
      </c>
      <c r="L266" s="231">
        <v>4.3022</v>
      </c>
      <c r="M266" s="231">
        <v>2.3393000000000002</v>
      </c>
      <c r="N266" s="231">
        <v>3.2450999999999999</v>
      </c>
      <c r="O266" s="231">
        <v>1.9789000000000001</v>
      </c>
      <c r="P266" s="231">
        <v>0</v>
      </c>
    </row>
    <row r="267" spans="1:16" ht="15">
      <c r="A267" s="247">
        <v>58</v>
      </c>
      <c r="B267" s="231">
        <v>0</v>
      </c>
      <c r="C267" s="231">
        <v>0</v>
      </c>
      <c r="D267" s="231">
        <v>5.2991000000000001</v>
      </c>
      <c r="E267" s="231">
        <v>2.0072999999999999</v>
      </c>
      <c r="F267" s="231">
        <v>3.7372000000000001</v>
      </c>
      <c r="G267" s="231">
        <v>1.9415</v>
      </c>
      <c r="H267" s="231">
        <v>4.343</v>
      </c>
      <c r="I267" s="231">
        <v>1.9148000000000001</v>
      </c>
      <c r="J267" s="231">
        <v>3.5825999999999998</v>
      </c>
      <c r="K267" s="231">
        <v>1.9505999999999999</v>
      </c>
      <c r="L267" s="231">
        <v>4.2965999999999998</v>
      </c>
      <c r="M267" s="231">
        <v>2.3193000000000001</v>
      </c>
      <c r="N267" s="231">
        <v>3.2023999999999999</v>
      </c>
      <c r="O267" s="231">
        <v>1.9771000000000001</v>
      </c>
      <c r="P267" s="231">
        <v>0</v>
      </c>
    </row>
    <row r="268" spans="1:16" ht="15">
      <c r="A268" s="247">
        <v>59</v>
      </c>
      <c r="B268" s="231">
        <v>0</v>
      </c>
      <c r="C268" s="231">
        <v>0</v>
      </c>
      <c r="D268" s="231">
        <v>5.2030000000000003</v>
      </c>
      <c r="E268" s="231">
        <v>1.9829000000000001</v>
      </c>
      <c r="F268" s="231">
        <v>3.673</v>
      </c>
      <c r="G268" s="231">
        <v>1.9261999999999999</v>
      </c>
      <c r="H268" s="231">
        <v>4.3044000000000002</v>
      </c>
      <c r="I268" s="231">
        <v>1.9047000000000001</v>
      </c>
      <c r="J268" s="231">
        <v>3.4306000000000001</v>
      </c>
      <c r="K268" s="231">
        <v>1.9393</v>
      </c>
      <c r="L268" s="231">
        <v>4.2907999999999999</v>
      </c>
      <c r="M268" s="231">
        <v>2.2991999999999999</v>
      </c>
      <c r="N268" s="231">
        <v>3.1598000000000002</v>
      </c>
      <c r="O268" s="231">
        <v>1.9753000000000001</v>
      </c>
      <c r="P268" s="231">
        <v>0</v>
      </c>
    </row>
    <row r="269" spans="1:16" ht="15">
      <c r="A269" s="247">
        <v>60</v>
      </c>
      <c r="B269" s="231">
        <v>0</v>
      </c>
      <c r="C269" s="231">
        <v>0</v>
      </c>
      <c r="D269" s="231">
        <v>5.1069000000000004</v>
      </c>
      <c r="E269" s="231">
        <v>1.9585999999999999</v>
      </c>
      <c r="F269" s="231">
        <v>3.6086999999999998</v>
      </c>
      <c r="G269" s="231">
        <v>1.9108000000000001</v>
      </c>
      <c r="H269" s="231">
        <v>4.2657999999999996</v>
      </c>
      <c r="I269" s="231">
        <v>1.8946000000000001</v>
      </c>
      <c r="J269" s="231">
        <v>3.2787000000000002</v>
      </c>
      <c r="K269" s="231">
        <v>1.9280999999999999</v>
      </c>
      <c r="L269" s="231">
        <v>4.2850999999999999</v>
      </c>
      <c r="M269" s="231">
        <v>2.2791000000000001</v>
      </c>
      <c r="N269" s="231">
        <v>3.1172</v>
      </c>
      <c r="O269" s="231">
        <v>1.9735</v>
      </c>
      <c r="P269" s="231">
        <v>0</v>
      </c>
    </row>
    <row r="270" spans="1:16">
      <c r="A270" s="272"/>
    </row>
    <row r="271" spans="1:16">
      <c r="A271" s="73" t="e">
        <v>#N/A</v>
      </c>
    </row>
    <row r="272" spans="1:16" s="271"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29.697900000000001</v>
      </c>
      <c r="E276" s="231">
        <v>8.4303000000000008</v>
      </c>
      <c r="F276" s="231">
        <v>28.843499999999999</v>
      </c>
      <c r="G276" s="231">
        <v>8.484</v>
      </c>
      <c r="H276" s="231">
        <v>30.3048</v>
      </c>
      <c r="I276" s="231">
        <v>10.446899999999999</v>
      </c>
      <c r="J276" s="231">
        <v>23.34</v>
      </c>
      <c r="K276" s="231">
        <v>8.3285999999999998</v>
      </c>
      <c r="L276" s="231">
        <v>24.686699999999998</v>
      </c>
      <c r="M276" s="231">
        <v>9.6858000000000004</v>
      </c>
      <c r="N276" s="231">
        <v>0</v>
      </c>
      <c r="O276" s="231">
        <v>0</v>
      </c>
      <c r="P276" s="231">
        <v>0</v>
      </c>
    </row>
    <row r="277" spans="1:16" ht="15">
      <c r="A277" s="247">
        <v>1</v>
      </c>
      <c r="B277" s="231">
        <v>0</v>
      </c>
      <c r="C277" s="231">
        <v>0</v>
      </c>
      <c r="D277" s="231">
        <v>26.398099999999999</v>
      </c>
      <c r="E277" s="231">
        <v>7.4935999999999998</v>
      </c>
      <c r="F277" s="231">
        <v>25.6387</v>
      </c>
      <c r="G277" s="231">
        <v>7.5412999999999997</v>
      </c>
      <c r="H277" s="231">
        <v>26.9376</v>
      </c>
      <c r="I277" s="231">
        <v>9.2860999999999994</v>
      </c>
      <c r="J277" s="231">
        <v>20.746700000000001</v>
      </c>
      <c r="K277" s="231">
        <v>7.4032</v>
      </c>
      <c r="L277" s="231">
        <v>21.9437</v>
      </c>
      <c r="M277" s="231">
        <v>8.6096000000000004</v>
      </c>
      <c r="N277" s="231">
        <v>0</v>
      </c>
      <c r="O277" s="231">
        <v>0</v>
      </c>
      <c r="P277" s="231">
        <v>0</v>
      </c>
    </row>
    <row r="278" spans="1:16" ht="15">
      <c r="A278" s="247">
        <v>2</v>
      </c>
      <c r="B278" s="231">
        <v>0</v>
      </c>
      <c r="C278" s="231">
        <v>0</v>
      </c>
      <c r="D278" s="231">
        <v>23.098400000000002</v>
      </c>
      <c r="E278" s="231">
        <v>6.5568999999999997</v>
      </c>
      <c r="F278" s="231">
        <v>22.433800000000002</v>
      </c>
      <c r="G278" s="231">
        <v>6.5987</v>
      </c>
      <c r="H278" s="231">
        <v>23.570399999999999</v>
      </c>
      <c r="I278" s="231">
        <v>8.1254000000000008</v>
      </c>
      <c r="J278" s="231">
        <v>18.153300000000002</v>
      </c>
      <c r="K278" s="231">
        <v>6.4778000000000002</v>
      </c>
      <c r="L278" s="231">
        <v>19.200800000000001</v>
      </c>
      <c r="M278" s="231">
        <v>7.5334000000000003</v>
      </c>
      <c r="N278" s="231">
        <v>0</v>
      </c>
      <c r="O278" s="231">
        <v>0</v>
      </c>
      <c r="P278" s="231">
        <v>0</v>
      </c>
    </row>
    <row r="279" spans="1:16" ht="15">
      <c r="A279" s="247">
        <v>3</v>
      </c>
      <c r="B279" s="231">
        <v>0</v>
      </c>
      <c r="C279" s="231">
        <v>0</v>
      </c>
      <c r="D279" s="231">
        <v>19.7986</v>
      </c>
      <c r="E279" s="231">
        <v>5.6201999999999996</v>
      </c>
      <c r="F279" s="231">
        <v>19.228999999999999</v>
      </c>
      <c r="G279" s="231">
        <v>5.6559999999999997</v>
      </c>
      <c r="H279" s="231">
        <v>20.203199999999999</v>
      </c>
      <c r="I279" s="231">
        <v>6.9645999999999999</v>
      </c>
      <c r="J279" s="231">
        <v>15.56</v>
      </c>
      <c r="K279" s="231">
        <v>5.5523999999999996</v>
      </c>
      <c r="L279" s="231">
        <v>16.457799999999999</v>
      </c>
      <c r="M279" s="231">
        <v>6.4572000000000003</v>
      </c>
      <c r="N279" s="231">
        <v>0</v>
      </c>
      <c r="O279" s="231">
        <v>0</v>
      </c>
      <c r="P279" s="231">
        <v>0</v>
      </c>
    </row>
    <row r="280" spans="1:16" ht="15">
      <c r="A280" s="247">
        <v>4</v>
      </c>
      <c r="B280" s="231">
        <v>0</v>
      </c>
      <c r="C280" s="231">
        <v>0</v>
      </c>
      <c r="D280" s="231">
        <v>16.498799999999999</v>
      </c>
      <c r="E280" s="231">
        <v>4.6835000000000004</v>
      </c>
      <c r="F280" s="231">
        <v>16.0242</v>
      </c>
      <c r="G280" s="231">
        <v>4.7133000000000003</v>
      </c>
      <c r="H280" s="231">
        <v>16.835999999999999</v>
      </c>
      <c r="I280" s="231">
        <v>5.8037999999999998</v>
      </c>
      <c r="J280" s="231">
        <v>12.966699999999999</v>
      </c>
      <c r="K280" s="231">
        <v>4.6269999999999998</v>
      </c>
      <c r="L280" s="231">
        <v>13.7148</v>
      </c>
      <c r="M280" s="231">
        <v>5.3810000000000002</v>
      </c>
      <c r="N280" s="231">
        <v>0</v>
      </c>
      <c r="O280" s="231">
        <v>0</v>
      </c>
      <c r="P280" s="231">
        <v>0</v>
      </c>
    </row>
    <row r="281" spans="1:16" ht="15">
      <c r="A281" s="247">
        <v>5</v>
      </c>
      <c r="B281" s="231">
        <v>0</v>
      </c>
      <c r="C281" s="231">
        <v>0</v>
      </c>
      <c r="D281" s="231">
        <v>13.1991</v>
      </c>
      <c r="E281" s="231">
        <v>3.7467999999999999</v>
      </c>
      <c r="F281" s="231">
        <v>12.8193</v>
      </c>
      <c r="G281" s="231">
        <v>3.7707000000000002</v>
      </c>
      <c r="H281" s="231">
        <v>13.4688</v>
      </c>
      <c r="I281" s="231">
        <v>4.6430999999999996</v>
      </c>
      <c r="J281" s="231">
        <v>10.3733</v>
      </c>
      <c r="K281" s="231">
        <v>3.7016</v>
      </c>
      <c r="L281" s="231">
        <v>10.9719</v>
      </c>
      <c r="M281" s="231">
        <v>4.3048000000000002</v>
      </c>
      <c r="N281" s="231">
        <v>0</v>
      </c>
      <c r="O281" s="231">
        <v>0</v>
      </c>
      <c r="P281" s="231">
        <v>0</v>
      </c>
    </row>
    <row r="282" spans="1:16" ht="15">
      <c r="A282" s="247">
        <v>6</v>
      </c>
      <c r="B282" s="231">
        <v>0</v>
      </c>
      <c r="C282" s="231">
        <v>0</v>
      </c>
      <c r="D282" s="231">
        <v>9.8993000000000002</v>
      </c>
      <c r="E282" s="231">
        <v>2.8100999999999998</v>
      </c>
      <c r="F282" s="231">
        <v>9.6144999999999996</v>
      </c>
      <c r="G282" s="231">
        <v>2.8279999999999998</v>
      </c>
      <c r="H282" s="231">
        <v>10.101599999999999</v>
      </c>
      <c r="I282" s="231">
        <v>3.4823</v>
      </c>
      <c r="J282" s="231">
        <v>7.78</v>
      </c>
      <c r="K282" s="231">
        <v>2.7761999999999998</v>
      </c>
      <c r="L282" s="231">
        <v>8.2288999999999994</v>
      </c>
      <c r="M282" s="231">
        <v>3.2286000000000001</v>
      </c>
      <c r="N282" s="231">
        <v>0</v>
      </c>
      <c r="O282" s="231">
        <v>0</v>
      </c>
      <c r="P282" s="231">
        <v>0</v>
      </c>
    </row>
    <row r="283" spans="1:16" ht="15">
      <c r="A283" s="247">
        <v>7</v>
      </c>
      <c r="B283" s="231">
        <v>0</v>
      </c>
      <c r="C283" s="231">
        <v>0</v>
      </c>
      <c r="D283" s="231">
        <v>9.5896000000000008</v>
      </c>
      <c r="E283" s="231">
        <v>2.7320000000000002</v>
      </c>
      <c r="F283" s="231">
        <v>9.2279</v>
      </c>
      <c r="G283" s="231">
        <v>2.7494000000000001</v>
      </c>
      <c r="H283" s="231">
        <v>9.6590000000000007</v>
      </c>
      <c r="I283" s="231">
        <v>3.3965999999999998</v>
      </c>
      <c r="J283" s="231">
        <v>7.7191000000000001</v>
      </c>
      <c r="K283" s="231">
        <v>2.6991000000000001</v>
      </c>
      <c r="L283" s="231">
        <v>7.9488000000000003</v>
      </c>
      <c r="M283" s="231">
        <v>3.1389</v>
      </c>
      <c r="N283" s="231">
        <v>0</v>
      </c>
      <c r="O283" s="231">
        <v>0</v>
      </c>
      <c r="P283" s="231">
        <v>0</v>
      </c>
    </row>
    <row r="284" spans="1:16" ht="15">
      <c r="A284" s="247">
        <v>8</v>
      </c>
      <c r="B284" s="231">
        <v>0</v>
      </c>
      <c r="C284" s="231">
        <v>0</v>
      </c>
      <c r="D284" s="231">
        <v>9.2798999999999996</v>
      </c>
      <c r="E284" s="231">
        <v>2.6539999999999999</v>
      </c>
      <c r="F284" s="231">
        <v>8.8413000000000004</v>
      </c>
      <c r="G284" s="231">
        <v>2.6709000000000001</v>
      </c>
      <c r="H284" s="231">
        <v>9.2163000000000004</v>
      </c>
      <c r="I284" s="231">
        <v>3.3109999999999999</v>
      </c>
      <c r="J284" s="231">
        <v>7.6581999999999999</v>
      </c>
      <c r="K284" s="231">
        <v>2.6219999999999999</v>
      </c>
      <c r="L284" s="231">
        <v>7.6688000000000001</v>
      </c>
      <c r="M284" s="231">
        <v>3.0491999999999999</v>
      </c>
      <c r="N284" s="231">
        <v>0</v>
      </c>
      <c r="O284" s="231">
        <v>0</v>
      </c>
      <c r="P284" s="231">
        <v>0</v>
      </c>
    </row>
    <row r="285" spans="1:16" ht="15">
      <c r="A285" s="247">
        <v>9</v>
      </c>
      <c r="B285" s="231">
        <v>0</v>
      </c>
      <c r="C285" s="231">
        <v>0</v>
      </c>
      <c r="D285" s="231">
        <v>8.9701000000000004</v>
      </c>
      <c r="E285" s="231">
        <v>2.5758999999999999</v>
      </c>
      <c r="F285" s="231">
        <v>8.4548000000000005</v>
      </c>
      <c r="G285" s="231">
        <v>2.5922999999999998</v>
      </c>
      <c r="H285" s="231">
        <v>8.7736999999999998</v>
      </c>
      <c r="I285" s="231">
        <v>3.2252999999999998</v>
      </c>
      <c r="J285" s="231">
        <v>7.5972999999999997</v>
      </c>
      <c r="K285" s="231">
        <v>2.5449000000000002</v>
      </c>
      <c r="L285" s="231">
        <v>7.3887</v>
      </c>
      <c r="M285" s="231">
        <v>2.9596</v>
      </c>
      <c r="N285" s="231">
        <v>0</v>
      </c>
      <c r="O285" s="231">
        <v>0</v>
      </c>
      <c r="P285" s="231">
        <v>0</v>
      </c>
    </row>
    <row r="286" spans="1:16" ht="15">
      <c r="A286" s="247">
        <v>10</v>
      </c>
      <c r="B286" s="231">
        <v>0</v>
      </c>
      <c r="C286" s="231">
        <v>0</v>
      </c>
      <c r="D286" s="231">
        <v>8.6603999999999992</v>
      </c>
      <c r="E286" s="231">
        <v>2.4979</v>
      </c>
      <c r="F286" s="231">
        <v>8.0681999999999992</v>
      </c>
      <c r="G286" s="231">
        <v>2.5137999999999998</v>
      </c>
      <c r="H286" s="231">
        <v>8.3310999999999993</v>
      </c>
      <c r="I286" s="231">
        <v>3.1396999999999999</v>
      </c>
      <c r="J286" s="231">
        <v>7.5364000000000004</v>
      </c>
      <c r="K286" s="231">
        <v>2.4676999999999998</v>
      </c>
      <c r="L286" s="231">
        <v>7.1086</v>
      </c>
      <c r="M286" s="231">
        <v>2.8698999999999999</v>
      </c>
      <c r="N286" s="231">
        <v>0</v>
      </c>
      <c r="O286" s="231">
        <v>0</v>
      </c>
      <c r="P286" s="231">
        <v>0</v>
      </c>
    </row>
    <row r="287" spans="1:16" ht="15">
      <c r="A287" s="247">
        <v>11</v>
      </c>
      <c r="B287" s="231">
        <v>0</v>
      </c>
      <c r="C287" s="231">
        <v>0</v>
      </c>
      <c r="D287" s="231">
        <v>8.3506999999999998</v>
      </c>
      <c r="E287" s="231">
        <v>2.4198</v>
      </c>
      <c r="F287" s="231">
        <v>7.6816000000000004</v>
      </c>
      <c r="G287" s="231">
        <v>2.4352</v>
      </c>
      <c r="H287" s="231">
        <v>7.8883999999999999</v>
      </c>
      <c r="I287" s="231">
        <v>3.0539999999999998</v>
      </c>
      <c r="J287" s="231">
        <v>7.4755000000000003</v>
      </c>
      <c r="K287" s="231">
        <v>2.3906000000000001</v>
      </c>
      <c r="L287" s="231">
        <v>6.8285</v>
      </c>
      <c r="M287" s="231">
        <v>2.7801999999999998</v>
      </c>
      <c r="N287" s="231">
        <v>0</v>
      </c>
      <c r="O287" s="231">
        <v>0</v>
      </c>
      <c r="P287" s="231">
        <v>0</v>
      </c>
    </row>
    <row r="288" spans="1:16" ht="15">
      <c r="A288" s="247">
        <v>12</v>
      </c>
      <c r="B288" s="231">
        <v>0</v>
      </c>
      <c r="C288" s="231">
        <v>0</v>
      </c>
      <c r="D288" s="231">
        <v>8.0410000000000004</v>
      </c>
      <c r="E288" s="231">
        <v>2.3418000000000001</v>
      </c>
      <c r="F288" s="231">
        <v>7.2949999999999999</v>
      </c>
      <c r="G288" s="231">
        <v>2.3567</v>
      </c>
      <c r="H288" s="231">
        <v>7.4458000000000002</v>
      </c>
      <c r="I288" s="231">
        <v>2.9683999999999999</v>
      </c>
      <c r="J288" s="231">
        <v>7.4146000000000001</v>
      </c>
      <c r="K288" s="231">
        <v>2.3134999999999999</v>
      </c>
      <c r="L288" s="231">
        <v>6.5484999999999998</v>
      </c>
      <c r="M288" s="231">
        <v>2.6905000000000001</v>
      </c>
      <c r="N288" s="231">
        <v>0</v>
      </c>
      <c r="O288" s="231">
        <v>0</v>
      </c>
      <c r="P288" s="231">
        <v>0</v>
      </c>
    </row>
    <row r="289" spans="1:16" ht="15">
      <c r="A289" s="247">
        <v>13</v>
      </c>
      <c r="B289" s="231">
        <v>0</v>
      </c>
      <c r="C289" s="231">
        <v>0</v>
      </c>
      <c r="D289" s="231">
        <v>7.7312000000000003</v>
      </c>
      <c r="E289" s="231">
        <v>2.2637</v>
      </c>
      <c r="F289" s="231">
        <v>6.9084000000000003</v>
      </c>
      <c r="G289" s="231">
        <v>2.2780999999999998</v>
      </c>
      <c r="H289" s="231">
        <v>7.0031999999999996</v>
      </c>
      <c r="I289" s="231">
        <v>2.8826999999999998</v>
      </c>
      <c r="J289" s="231">
        <v>7.3536000000000001</v>
      </c>
      <c r="K289" s="231">
        <v>2.2364000000000002</v>
      </c>
      <c r="L289" s="231">
        <v>6.2683999999999997</v>
      </c>
      <c r="M289" s="231">
        <v>2.6008</v>
      </c>
      <c r="N289" s="231">
        <v>0</v>
      </c>
      <c r="O289" s="231">
        <v>0</v>
      </c>
      <c r="P289" s="231">
        <v>0</v>
      </c>
    </row>
    <row r="290" spans="1:16" ht="15">
      <c r="A290" s="247">
        <v>14</v>
      </c>
      <c r="B290" s="231">
        <v>0</v>
      </c>
      <c r="C290" s="231">
        <v>0</v>
      </c>
      <c r="D290" s="231">
        <v>7.4215</v>
      </c>
      <c r="E290" s="231">
        <v>2.1856</v>
      </c>
      <c r="F290" s="231">
        <v>6.5217999999999998</v>
      </c>
      <c r="G290" s="231">
        <v>2.1995</v>
      </c>
      <c r="H290" s="231">
        <v>6.5605000000000002</v>
      </c>
      <c r="I290" s="231">
        <v>2.7970000000000002</v>
      </c>
      <c r="J290" s="231">
        <v>7.2927</v>
      </c>
      <c r="K290" s="231">
        <v>2.1593</v>
      </c>
      <c r="L290" s="231">
        <v>5.9882999999999997</v>
      </c>
      <c r="M290" s="231">
        <v>2.5110999999999999</v>
      </c>
      <c r="N290" s="231">
        <v>0</v>
      </c>
      <c r="O290" s="231">
        <v>0</v>
      </c>
      <c r="P290" s="231">
        <v>0</v>
      </c>
    </row>
    <row r="291" spans="1:16" ht="15">
      <c r="A291" s="247">
        <v>15</v>
      </c>
      <c r="B291" s="231">
        <v>0</v>
      </c>
      <c r="C291" s="231">
        <v>0</v>
      </c>
      <c r="D291" s="231">
        <v>7.1117999999999997</v>
      </c>
      <c r="E291" s="231">
        <v>2.1076000000000001</v>
      </c>
      <c r="F291" s="231">
        <v>6.1353</v>
      </c>
      <c r="G291" s="231">
        <v>2.121</v>
      </c>
      <c r="H291" s="231">
        <v>6.1178999999999997</v>
      </c>
      <c r="I291" s="231">
        <v>2.7113999999999998</v>
      </c>
      <c r="J291" s="231">
        <v>7.2317999999999998</v>
      </c>
      <c r="K291" s="231">
        <v>2.0821999999999998</v>
      </c>
      <c r="L291" s="231">
        <v>5.7081999999999997</v>
      </c>
      <c r="M291" s="231">
        <v>2.4215</v>
      </c>
      <c r="N291" s="231">
        <v>0</v>
      </c>
      <c r="O291" s="231">
        <v>0</v>
      </c>
      <c r="P291" s="231">
        <v>0</v>
      </c>
    </row>
    <row r="292" spans="1:16" ht="15">
      <c r="A292" s="247">
        <v>16</v>
      </c>
      <c r="B292" s="231">
        <v>0</v>
      </c>
      <c r="C292" s="231">
        <v>0</v>
      </c>
      <c r="D292" s="231">
        <v>6.8021000000000003</v>
      </c>
      <c r="E292" s="231">
        <v>2.0295000000000001</v>
      </c>
      <c r="F292" s="231">
        <v>5.7487000000000004</v>
      </c>
      <c r="G292" s="231">
        <v>2.0424000000000002</v>
      </c>
      <c r="H292" s="231">
        <v>5.6753</v>
      </c>
      <c r="I292" s="231">
        <v>2.6257000000000001</v>
      </c>
      <c r="J292" s="231">
        <v>7.1708999999999996</v>
      </c>
      <c r="K292" s="231">
        <v>2.0049999999999999</v>
      </c>
      <c r="L292" s="231">
        <v>5.4282000000000004</v>
      </c>
      <c r="M292" s="231">
        <v>2.3317999999999999</v>
      </c>
      <c r="N292" s="231">
        <v>0</v>
      </c>
      <c r="O292" s="231">
        <v>0</v>
      </c>
      <c r="P292" s="231">
        <v>0</v>
      </c>
    </row>
    <row r="293" spans="1:16" ht="15">
      <c r="A293" s="247">
        <v>17</v>
      </c>
      <c r="B293" s="231">
        <v>0</v>
      </c>
      <c r="C293" s="231">
        <v>0</v>
      </c>
      <c r="D293" s="231">
        <v>6.4923000000000002</v>
      </c>
      <c r="E293" s="231">
        <v>1.9515</v>
      </c>
      <c r="F293" s="231">
        <v>5.3620999999999999</v>
      </c>
      <c r="G293" s="231">
        <v>1.9639</v>
      </c>
      <c r="H293" s="231">
        <v>5.2325999999999997</v>
      </c>
      <c r="I293" s="231">
        <v>2.5400999999999998</v>
      </c>
      <c r="J293" s="231">
        <v>7.11</v>
      </c>
      <c r="K293" s="231">
        <v>1.9278999999999999</v>
      </c>
      <c r="L293" s="231">
        <v>5.1481000000000003</v>
      </c>
      <c r="M293" s="231">
        <v>2.2421000000000002</v>
      </c>
      <c r="N293" s="231">
        <v>0</v>
      </c>
      <c r="O293" s="231">
        <v>0</v>
      </c>
      <c r="P293" s="231">
        <v>0</v>
      </c>
    </row>
    <row r="294" spans="1:16" ht="15">
      <c r="A294" s="247">
        <v>18</v>
      </c>
      <c r="B294" s="231">
        <v>0</v>
      </c>
      <c r="C294" s="231">
        <v>0</v>
      </c>
      <c r="D294" s="231">
        <v>6.1825999999999999</v>
      </c>
      <c r="E294" s="231">
        <v>1.8734</v>
      </c>
      <c r="F294" s="231">
        <v>4.9755000000000003</v>
      </c>
      <c r="G294" s="231">
        <v>1.8853</v>
      </c>
      <c r="H294" s="231">
        <v>4.79</v>
      </c>
      <c r="I294" s="231">
        <v>2.4544000000000001</v>
      </c>
      <c r="J294" s="231">
        <v>7.0491000000000001</v>
      </c>
      <c r="K294" s="231">
        <v>1.8508</v>
      </c>
      <c r="L294" s="231">
        <v>4.8680000000000003</v>
      </c>
      <c r="M294" s="231">
        <v>2.1524000000000001</v>
      </c>
      <c r="N294" s="231">
        <v>7.0232999999999999</v>
      </c>
      <c r="O294" s="231">
        <v>3.6640999999999999</v>
      </c>
      <c r="P294" s="231">
        <v>0</v>
      </c>
    </row>
    <row r="295" spans="1:16" ht="15">
      <c r="A295" s="247">
        <v>19</v>
      </c>
      <c r="B295" s="231">
        <v>0</v>
      </c>
      <c r="C295" s="231">
        <v>0</v>
      </c>
      <c r="D295" s="231">
        <v>6.149</v>
      </c>
      <c r="E295" s="231">
        <v>1.8589</v>
      </c>
      <c r="F295" s="231">
        <v>4.9558</v>
      </c>
      <c r="G295" s="231">
        <v>1.8701000000000001</v>
      </c>
      <c r="H295" s="231">
        <v>4.7807000000000004</v>
      </c>
      <c r="I295" s="231">
        <v>2.4195000000000002</v>
      </c>
      <c r="J295" s="231">
        <v>6.8418999999999999</v>
      </c>
      <c r="K295" s="231">
        <v>1.8340000000000001</v>
      </c>
      <c r="L295" s="231">
        <v>4.7895000000000003</v>
      </c>
      <c r="M295" s="231">
        <v>2.1389999999999998</v>
      </c>
      <c r="N295" s="231">
        <v>6.8281999999999998</v>
      </c>
      <c r="O295" s="231">
        <v>3.5680999999999998</v>
      </c>
      <c r="P295" s="231">
        <v>0</v>
      </c>
    </row>
    <row r="296" spans="1:16" ht="15">
      <c r="A296" s="247">
        <v>20</v>
      </c>
      <c r="B296" s="231">
        <v>0</v>
      </c>
      <c r="C296" s="231">
        <v>0</v>
      </c>
      <c r="D296" s="231">
        <v>6.1154000000000002</v>
      </c>
      <c r="E296" s="231">
        <v>1.8444</v>
      </c>
      <c r="F296" s="231">
        <v>4.9359999999999999</v>
      </c>
      <c r="G296" s="231">
        <v>1.8548</v>
      </c>
      <c r="H296" s="231">
        <v>4.7714999999999996</v>
      </c>
      <c r="I296" s="231">
        <v>2.3845000000000001</v>
      </c>
      <c r="J296" s="231">
        <v>6.6348000000000003</v>
      </c>
      <c r="K296" s="231">
        <v>1.8171999999999999</v>
      </c>
      <c r="L296" s="231">
        <v>4.7110000000000003</v>
      </c>
      <c r="M296" s="231">
        <v>2.1255000000000002</v>
      </c>
      <c r="N296" s="231">
        <v>6.6330999999999998</v>
      </c>
      <c r="O296" s="231">
        <v>3.4722</v>
      </c>
      <c r="P296" s="231">
        <v>0</v>
      </c>
    </row>
    <row r="297" spans="1:16" ht="15">
      <c r="A297" s="247">
        <v>21</v>
      </c>
      <c r="B297" s="231">
        <v>0</v>
      </c>
      <c r="C297" s="231">
        <v>0</v>
      </c>
      <c r="D297" s="231">
        <v>5.9419000000000004</v>
      </c>
      <c r="E297" s="231">
        <v>1.7878000000000001</v>
      </c>
      <c r="F297" s="231">
        <v>4.8032000000000004</v>
      </c>
      <c r="G297" s="231">
        <v>1.7972999999999999</v>
      </c>
      <c r="H297" s="231">
        <v>4.6527000000000003</v>
      </c>
      <c r="I297" s="231">
        <v>2.2955999999999999</v>
      </c>
      <c r="J297" s="231">
        <v>6.2797999999999998</v>
      </c>
      <c r="K297" s="231">
        <v>1.7589999999999999</v>
      </c>
      <c r="L297" s="231">
        <v>4.5259999999999998</v>
      </c>
      <c r="M297" s="231">
        <v>2.0634999999999999</v>
      </c>
      <c r="N297" s="231">
        <v>6.2899000000000003</v>
      </c>
      <c r="O297" s="231">
        <v>3.2985000000000002</v>
      </c>
      <c r="P297" s="231">
        <v>0</v>
      </c>
    </row>
    <row r="298" spans="1:16" ht="15">
      <c r="A298" s="247">
        <v>22</v>
      </c>
      <c r="B298" s="231">
        <v>0</v>
      </c>
      <c r="C298" s="231">
        <v>0</v>
      </c>
      <c r="D298" s="231">
        <v>5.9090999999999996</v>
      </c>
      <c r="E298" s="231">
        <v>1.7736000000000001</v>
      </c>
      <c r="F298" s="231">
        <v>4.7839</v>
      </c>
      <c r="G298" s="231">
        <v>1.7824</v>
      </c>
      <c r="H298" s="231">
        <v>4.6436999999999999</v>
      </c>
      <c r="I298" s="231">
        <v>2.2614000000000001</v>
      </c>
      <c r="J298" s="231">
        <v>6.0773000000000001</v>
      </c>
      <c r="K298" s="231">
        <v>1.7425999999999999</v>
      </c>
      <c r="L298" s="231">
        <v>4.4493</v>
      </c>
      <c r="M298" s="231">
        <v>2.0503999999999998</v>
      </c>
      <c r="N298" s="231">
        <v>6.0993000000000004</v>
      </c>
      <c r="O298" s="231">
        <v>3.2048000000000001</v>
      </c>
      <c r="P298" s="231">
        <v>0</v>
      </c>
    </row>
    <row r="299" spans="1:16" ht="15">
      <c r="A299" s="247">
        <v>23</v>
      </c>
      <c r="B299" s="231">
        <v>0</v>
      </c>
      <c r="C299" s="231">
        <v>0</v>
      </c>
      <c r="D299" s="231">
        <v>5.8762999999999996</v>
      </c>
      <c r="E299" s="231">
        <v>1.7595000000000001</v>
      </c>
      <c r="F299" s="231">
        <v>4.7645999999999997</v>
      </c>
      <c r="G299" s="231">
        <v>1.7675000000000001</v>
      </c>
      <c r="H299" s="231">
        <v>4.6345999999999998</v>
      </c>
      <c r="I299" s="231">
        <v>2.2273000000000001</v>
      </c>
      <c r="J299" s="231">
        <v>5.875</v>
      </c>
      <c r="K299" s="231">
        <v>1.7262</v>
      </c>
      <c r="L299" s="231">
        <v>4.3726000000000003</v>
      </c>
      <c r="M299" s="231">
        <v>2.0371999999999999</v>
      </c>
      <c r="N299" s="231">
        <v>5.9086999999999996</v>
      </c>
      <c r="O299" s="231">
        <v>3.1111</v>
      </c>
      <c r="P299" s="231">
        <v>0</v>
      </c>
    </row>
    <row r="300" spans="1:16" ht="15">
      <c r="A300" s="247">
        <v>24</v>
      </c>
      <c r="B300" s="231">
        <v>0</v>
      </c>
      <c r="C300" s="231">
        <v>0</v>
      </c>
      <c r="D300" s="231">
        <v>5.8434999999999997</v>
      </c>
      <c r="E300" s="231">
        <v>1.7454000000000001</v>
      </c>
      <c r="F300" s="231">
        <v>4.7454000000000001</v>
      </c>
      <c r="G300" s="231">
        <v>1.7525999999999999</v>
      </c>
      <c r="H300" s="231">
        <v>4.6256000000000004</v>
      </c>
      <c r="I300" s="231">
        <v>2.1932</v>
      </c>
      <c r="J300" s="231">
        <v>5.6726000000000001</v>
      </c>
      <c r="K300" s="231">
        <v>1.7098</v>
      </c>
      <c r="L300" s="231">
        <v>4.2960000000000003</v>
      </c>
      <c r="M300" s="231">
        <v>2.0240999999999998</v>
      </c>
      <c r="N300" s="231">
        <v>5.7182000000000004</v>
      </c>
      <c r="O300" s="231">
        <v>3.0173000000000001</v>
      </c>
      <c r="P300" s="231">
        <v>0</v>
      </c>
    </row>
    <row r="301" spans="1:16" ht="15">
      <c r="A301" s="247">
        <v>25</v>
      </c>
      <c r="B301" s="231">
        <v>0</v>
      </c>
      <c r="C301" s="231">
        <v>0</v>
      </c>
      <c r="D301" s="231">
        <v>5.8106999999999998</v>
      </c>
      <c r="E301" s="231">
        <v>1.7312000000000001</v>
      </c>
      <c r="F301" s="231">
        <v>4.726</v>
      </c>
      <c r="G301" s="231">
        <v>1.7378</v>
      </c>
      <c r="H301" s="231">
        <v>4.6165000000000003</v>
      </c>
      <c r="I301" s="231">
        <v>2.1589999999999998</v>
      </c>
      <c r="J301" s="231">
        <v>5.4701000000000004</v>
      </c>
      <c r="K301" s="231">
        <v>1.6934</v>
      </c>
      <c r="L301" s="231">
        <v>4.2192999999999996</v>
      </c>
      <c r="M301" s="231">
        <v>2.0110999999999999</v>
      </c>
      <c r="N301" s="231">
        <v>5.5275999999999996</v>
      </c>
      <c r="O301" s="231">
        <v>2.9235000000000002</v>
      </c>
      <c r="P301" s="231">
        <v>0</v>
      </c>
    </row>
    <row r="302" spans="1:16" ht="15">
      <c r="A302" s="247">
        <v>26</v>
      </c>
      <c r="B302" s="231">
        <v>0</v>
      </c>
      <c r="C302" s="231">
        <v>0</v>
      </c>
      <c r="D302" s="231">
        <v>5.7778999999999998</v>
      </c>
      <c r="E302" s="231">
        <v>1.7171000000000001</v>
      </c>
      <c r="F302" s="231">
        <v>4.7068000000000003</v>
      </c>
      <c r="G302" s="231">
        <v>1.7228000000000001</v>
      </c>
      <c r="H302" s="231">
        <v>4.6074000000000002</v>
      </c>
      <c r="I302" s="231">
        <v>2.1248999999999998</v>
      </c>
      <c r="J302" s="231">
        <v>5.2678000000000003</v>
      </c>
      <c r="K302" s="231">
        <v>1.677</v>
      </c>
      <c r="L302" s="231">
        <v>4.1425999999999998</v>
      </c>
      <c r="M302" s="231">
        <v>1.9979</v>
      </c>
      <c r="N302" s="231">
        <v>5.3369999999999997</v>
      </c>
      <c r="O302" s="231">
        <v>2.8298000000000001</v>
      </c>
      <c r="P302" s="231">
        <v>0</v>
      </c>
    </row>
    <row r="303" spans="1:16" ht="15">
      <c r="A303" s="247">
        <v>27</v>
      </c>
      <c r="B303" s="231">
        <v>0</v>
      </c>
      <c r="C303" s="231">
        <v>0</v>
      </c>
      <c r="D303" s="231">
        <v>5.7450999999999999</v>
      </c>
      <c r="E303" s="231">
        <v>1.7029000000000001</v>
      </c>
      <c r="F303" s="231">
        <v>4.6875</v>
      </c>
      <c r="G303" s="231">
        <v>1.708</v>
      </c>
      <c r="H303" s="231">
        <v>4.5983999999999998</v>
      </c>
      <c r="I303" s="231">
        <v>2.0907</v>
      </c>
      <c r="J303" s="231">
        <v>5.0654000000000003</v>
      </c>
      <c r="K303" s="231">
        <v>1.6606000000000001</v>
      </c>
      <c r="L303" s="231">
        <v>4.0659000000000001</v>
      </c>
      <c r="M303" s="231">
        <v>1.9847999999999999</v>
      </c>
      <c r="N303" s="231">
        <v>5.1463000000000001</v>
      </c>
      <c r="O303" s="231">
        <v>2.7360000000000002</v>
      </c>
      <c r="P303" s="231">
        <v>0</v>
      </c>
    </row>
    <row r="304" spans="1:16" ht="15">
      <c r="A304" s="247">
        <v>28</v>
      </c>
      <c r="B304" s="231">
        <v>0</v>
      </c>
      <c r="C304" s="231">
        <v>0</v>
      </c>
      <c r="D304" s="231">
        <v>5.7122000000000002</v>
      </c>
      <c r="E304" s="231">
        <v>1.6887000000000001</v>
      </c>
      <c r="F304" s="231">
        <v>4.6681999999999997</v>
      </c>
      <c r="G304" s="231">
        <v>1.6931</v>
      </c>
      <c r="H304" s="231">
        <v>4.5894000000000004</v>
      </c>
      <c r="I304" s="231">
        <v>2.0566</v>
      </c>
      <c r="J304" s="231">
        <v>4.8628999999999998</v>
      </c>
      <c r="K304" s="231">
        <v>1.6442000000000001</v>
      </c>
      <c r="L304" s="231">
        <v>3.9891999999999999</v>
      </c>
      <c r="M304" s="231">
        <v>1.9717</v>
      </c>
      <c r="N304" s="231">
        <v>4.9557000000000002</v>
      </c>
      <c r="O304" s="231">
        <v>2.6421999999999999</v>
      </c>
      <c r="P304" s="231">
        <v>0</v>
      </c>
    </row>
    <row r="305" spans="1:16" ht="15">
      <c r="A305" s="247">
        <v>29</v>
      </c>
      <c r="B305" s="231">
        <v>0</v>
      </c>
      <c r="C305" s="231">
        <v>0</v>
      </c>
      <c r="D305" s="231">
        <v>5.6794000000000002</v>
      </c>
      <c r="E305" s="231">
        <v>1.6746000000000001</v>
      </c>
      <c r="F305" s="231">
        <v>4.6489000000000003</v>
      </c>
      <c r="G305" s="231">
        <v>1.6781999999999999</v>
      </c>
      <c r="H305" s="231">
        <v>4.5804</v>
      </c>
      <c r="I305" s="231">
        <v>2.0224000000000002</v>
      </c>
      <c r="J305" s="231">
        <v>4.6605999999999996</v>
      </c>
      <c r="K305" s="231">
        <v>1.6277999999999999</v>
      </c>
      <c r="L305" s="231">
        <v>3.9125000000000001</v>
      </c>
      <c r="M305" s="231">
        <v>1.9584999999999999</v>
      </c>
      <c r="N305" s="231">
        <v>4.7651000000000003</v>
      </c>
      <c r="O305" s="231">
        <v>2.5485000000000002</v>
      </c>
      <c r="P305" s="231">
        <v>0</v>
      </c>
    </row>
    <row r="306" spans="1:16" ht="15">
      <c r="A306" s="247">
        <v>30</v>
      </c>
      <c r="B306" s="231">
        <v>0</v>
      </c>
      <c r="C306" s="231">
        <v>0</v>
      </c>
      <c r="D306" s="231">
        <v>5.6466000000000003</v>
      </c>
      <c r="E306" s="231">
        <v>1.6604000000000001</v>
      </c>
      <c r="F306" s="231">
        <v>4.6295999999999999</v>
      </c>
      <c r="G306" s="231">
        <v>1.6633</v>
      </c>
      <c r="H306" s="231">
        <v>4.5712999999999999</v>
      </c>
      <c r="I306" s="231">
        <v>1.9883</v>
      </c>
      <c r="J306" s="231">
        <v>4.4581</v>
      </c>
      <c r="K306" s="231">
        <v>1.6113999999999999</v>
      </c>
      <c r="L306" s="231">
        <v>3.8357999999999999</v>
      </c>
      <c r="M306" s="231">
        <v>1.9454</v>
      </c>
      <c r="N306" s="231">
        <v>4.5744999999999996</v>
      </c>
      <c r="O306" s="231">
        <v>2.4546999999999999</v>
      </c>
      <c r="P306" s="231">
        <v>0</v>
      </c>
    </row>
    <row r="307" spans="1:16" ht="15">
      <c r="A307" s="247">
        <v>31</v>
      </c>
      <c r="B307" s="231">
        <v>0</v>
      </c>
      <c r="C307" s="231">
        <v>0</v>
      </c>
      <c r="D307" s="231">
        <v>5.5430999999999999</v>
      </c>
      <c r="E307" s="231">
        <v>1.6444000000000001</v>
      </c>
      <c r="F307" s="231">
        <v>4.5934999999999997</v>
      </c>
      <c r="G307" s="231">
        <v>1.6532</v>
      </c>
      <c r="H307" s="231">
        <v>4.5133000000000001</v>
      </c>
      <c r="I307" s="231">
        <v>1.9824999999999999</v>
      </c>
      <c r="J307" s="231">
        <v>4.3571</v>
      </c>
      <c r="K307" s="231">
        <v>1.6064000000000001</v>
      </c>
      <c r="L307" s="231">
        <v>3.8311000000000002</v>
      </c>
      <c r="M307" s="231">
        <v>1.9383999999999999</v>
      </c>
      <c r="N307" s="231">
        <v>4.4928999999999997</v>
      </c>
      <c r="O307" s="231">
        <v>2.4260999999999999</v>
      </c>
      <c r="P307" s="231">
        <v>0</v>
      </c>
    </row>
    <row r="308" spans="1:16" ht="15">
      <c r="A308" s="247">
        <v>32</v>
      </c>
      <c r="B308" s="231">
        <v>0</v>
      </c>
      <c r="C308" s="231">
        <v>0</v>
      </c>
      <c r="D308" s="231">
        <v>5.4396000000000004</v>
      </c>
      <c r="E308" s="231">
        <v>1.6284000000000001</v>
      </c>
      <c r="F308" s="231">
        <v>4.5572999999999997</v>
      </c>
      <c r="G308" s="231">
        <v>1.643</v>
      </c>
      <c r="H308" s="231">
        <v>4.4554</v>
      </c>
      <c r="I308" s="231">
        <v>1.9767999999999999</v>
      </c>
      <c r="J308" s="231">
        <v>4.2561999999999998</v>
      </c>
      <c r="K308" s="231">
        <v>1.6012999999999999</v>
      </c>
      <c r="L308" s="231">
        <v>3.8264</v>
      </c>
      <c r="M308" s="231">
        <v>1.9313</v>
      </c>
      <c r="N308" s="231">
        <v>4.4114000000000004</v>
      </c>
      <c r="O308" s="231">
        <v>2.3975</v>
      </c>
      <c r="P308" s="231">
        <v>0</v>
      </c>
    </row>
    <row r="309" spans="1:16" ht="15">
      <c r="A309" s="247">
        <v>33</v>
      </c>
      <c r="B309" s="231">
        <v>0</v>
      </c>
      <c r="C309" s="231">
        <v>0</v>
      </c>
      <c r="D309" s="231">
        <v>5.3361999999999998</v>
      </c>
      <c r="E309" s="231">
        <v>1.6124000000000001</v>
      </c>
      <c r="F309" s="231">
        <v>4.5210999999999997</v>
      </c>
      <c r="G309" s="231">
        <v>1.6329</v>
      </c>
      <c r="H309" s="231">
        <v>4.3974000000000002</v>
      </c>
      <c r="I309" s="231">
        <v>1.9710000000000001</v>
      </c>
      <c r="J309" s="231">
        <v>4.1551999999999998</v>
      </c>
      <c r="K309" s="231">
        <v>1.5963000000000001</v>
      </c>
      <c r="L309" s="231">
        <v>3.8216000000000001</v>
      </c>
      <c r="M309" s="231">
        <v>1.9244000000000001</v>
      </c>
      <c r="N309" s="231">
        <v>4.3299000000000003</v>
      </c>
      <c r="O309" s="231">
        <v>2.3689</v>
      </c>
      <c r="P309" s="231">
        <v>0</v>
      </c>
    </row>
    <row r="310" spans="1:16" ht="15">
      <c r="A310" s="247">
        <v>34</v>
      </c>
      <c r="B310" s="231">
        <v>0</v>
      </c>
      <c r="C310" s="231">
        <v>0</v>
      </c>
      <c r="D310" s="231">
        <v>5.2327000000000004</v>
      </c>
      <c r="E310" s="231">
        <v>1.5964</v>
      </c>
      <c r="F310" s="231">
        <v>4.4848999999999997</v>
      </c>
      <c r="G310" s="231">
        <v>1.6227</v>
      </c>
      <c r="H310" s="231">
        <v>4.3394000000000004</v>
      </c>
      <c r="I310" s="231">
        <v>1.9652000000000001</v>
      </c>
      <c r="J310" s="231">
        <v>4.0542999999999996</v>
      </c>
      <c r="K310" s="231">
        <v>1.5911999999999999</v>
      </c>
      <c r="L310" s="231">
        <v>3.8169</v>
      </c>
      <c r="M310" s="231">
        <v>1.9174</v>
      </c>
      <c r="N310" s="231">
        <v>4.2483000000000004</v>
      </c>
      <c r="O310" s="231">
        <v>2.3403</v>
      </c>
      <c r="P310" s="231">
        <v>0</v>
      </c>
    </row>
    <row r="311" spans="1:16" ht="15">
      <c r="A311" s="247">
        <v>35</v>
      </c>
      <c r="B311" s="231">
        <v>0</v>
      </c>
      <c r="C311" s="231">
        <v>0</v>
      </c>
      <c r="D311" s="231">
        <v>5.1292999999999997</v>
      </c>
      <c r="E311" s="231">
        <v>1.5804</v>
      </c>
      <c r="F311" s="231">
        <v>4.4488000000000003</v>
      </c>
      <c r="G311" s="231">
        <v>1.6125</v>
      </c>
      <c r="H311" s="231">
        <v>4.2815000000000003</v>
      </c>
      <c r="I311" s="231">
        <v>1.9595</v>
      </c>
      <c r="J311" s="231">
        <v>3.9531999999999998</v>
      </c>
      <c r="K311" s="231">
        <v>1.5863</v>
      </c>
      <c r="L311" s="231">
        <v>3.8123</v>
      </c>
      <c r="M311" s="231">
        <v>1.9103000000000001</v>
      </c>
      <c r="N311" s="231">
        <v>4.1666999999999996</v>
      </c>
      <c r="O311" s="231">
        <v>2.3117000000000001</v>
      </c>
      <c r="P311" s="231">
        <v>0</v>
      </c>
    </row>
    <row r="312" spans="1:16" ht="15">
      <c r="A312" s="247">
        <v>36</v>
      </c>
      <c r="B312" s="231">
        <v>0</v>
      </c>
      <c r="C312" s="231">
        <v>0</v>
      </c>
      <c r="D312" s="231">
        <v>5.0258000000000003</v>
      </c>
      <c r="E312" s="231">
        <v>1.5644</v>
      </c>
      <c r="F312" s="231">
        <v>4.4126000000000003</v>
      </c>
      <c r="G312" s="231">
        <v>1.6025</v>
      </c>
      <c r="H312" s="231">
        <v>4.2236000000000002</v>
      </c>
      <c r="I312" s="231">
        <v>1.9537</v>
      </c>
      <c r="J312" s="231">
        <v>3.8523000000000001</v>
      </c>
      <c r="K312" s="231">
        <v>1.5811999999999999</v>
      </c>
      <c r="L312" s="231">
        <v>3.8075999999999999</v>
      </c>
      <c r="M312" s="231">
        <v>1.9033</v>
      </c>
      <c r="N312" s="231">
        <v>4.0850999999999997</v>
      </c>
      <c r="O312" s="231">
        <v>2.2831000000000001</v>
      </c>
      <c r="P312" s="231">
        <v>0</v>
      </c>
    </row>
    <row r="313" spans="1:16" ht="15">
      <c r="A313" s="247">
        <v>37</v>
      </c>
      <c r="B313" s="231">
        <v>0</v>
      </c>
      <c r="C313" s="231">
        <v>0</v>
      </c>
      <c r="D313" s="231">
        <v>4.9222999999999999</v>
      </c>
      <c r="E313" s="231">
        <v>1.5483</v>
      </c>
      <c r="F313" s="231">
        <v>4.3764000000000003</v>
      </c>
      <c r="G313" s="231">
        <v>1.5923</v>
      </c>
      <c r="H313" s="231">
        <v>4.1654999999999998</v>
      </c>
      <c r="I313" s="231">
        <v>1.9478</v>
      </c>
      <c r="J313" s="231">
        <v>3.7513000000000001</v>
      </c>
      <c r="K313" s="231">
        <v>1.5762</v>
      </c>
      <c r="L313" s="231">
        <v>3.8028</v>
      </c>
      <c r="M313" s="231">
        <v>1.8963000000000001</v>
      </c>
      <c r="N313" s="231">
        <v>4.0035999999999996</v>
      </c>
      <c r="O313" s="231">
        <v>2.2544</v>
      </c>
      <c r="P313" s="231">
        <v>0</v>
      </c>
    </row>
    <row r="314" spans="1:16" ht="15">
      <c r="A314" s="247">
        <v>38</v>
      </c>
      <c r="B314" s="231">
        <v>0</v>
      </c>
      <c r="C314" s="231">
        <v>0</v>
      </c>
      <c r="D314" s="231">
        <v>4.8189000000000002</v>
      </c>
      <c r="E314" s="231">
        <v>1.5323</v>
      </c>
      <c r="F314" s="231">
        <v>4.3402000000000003</v>
      </c>
      <c r="G314" s="231">
        <v>1.5822000000000001</v>
      </c>
      <c r="H314" s="231">
        <v>4.1075999999999997</v>
      </c>
      <c r="I314" s="231">
        <v>1.9420999999999999</v>
      </c>
      <c r="J314" s="231">
        <v>3.6503000000000001</v>
      </c>
      <c r="K314" s="231">
        <v>1.5710999999999999</v>
      </c>
      <c r="L314" s="231">
        <v>3.7980999999999998</v>
      </c>
      <c r="M314" s="231">
        <v>1.8892</v>
      </c>
      <c r="N314" s="231">
        <v>3.9220000000000002</v>
      </c>
      <c r="O314" s="231">
        <v>2.2258</v>
      </c>
      <c r="P314" s="231">
        <v>0</v>
      </c>
    </row>
    <row r="315" spans="1:16" ht="15">
      <c r="A315" s="247">
        <v>39</v>
      </c>
      <c r="B315" s="231">
        <v>0</v>
      </c>
      <c r="C315" s="231">
        <v>0</v>
      </c>
      <c r="D315" s="231">
        <v>4.7153999999999998</v>
      </c>
      <c r="E315" s="231">
        <v>1.5164</v>
      </c>
      <c r="F315" s="231">
        <v>4.3041</v>
      </c>
      <c r="G315" s="231">
        <v>1.5720000000000001</v>
      </c>
      <c r="H315" s="231">
        <v>4.0496999999999996</v>
      </c>
      <c r="I315" s="231">
        <v>1.9362999999999999</v>
      </c>
      <c r="J315" s="231">
        <v>3.5493000000000001</v>
      </c>
      <c r="K315" s="231">
        <v>1.5661</v>
      </c>
      <c r="L315" s="231">
        <v>3.7934000000000001</v>
      </c>
      <c r="M315" s="231">
        <v>1.8823000000000001</v>
      </c>
      <c r="N315" s="231">
        <v>3.8405</v>
      </c>
      <c r="O315" s="231">
        <v>2.1972999999999998</v>
      </c>
      <c r="P315" s="231">
        <v>0</v>
      </c>
    </row>
    <row r="316" spans="1:16" ht="15">
      <c r="A316" s="247">
        <v>40</v>
      </c>
      <c r="B316" s="231">
        <v>0</v>
      </c>
      <c r="C316" s="231">
        <v>0</v>
      </c>
      <c r="D316" s="231">
        <v>4.6119000000000003</v>
      </c>
      <c r="E316" s="231">
        <v>1.5004</v>
      </c>
      <c r="F316" s="231">
        <v>4.2679</v>
      </c>
      <c r="G316" s="231">
        <v>1.5618000000000001</v>
      </c>
      <c r="H316" s="231">
        <v>3.9916999999999998</v>
      </c>
      <c r="I316" s="231">
        <v>1.9306000000000001</v>
      </c>
      <c r="J316" s="231">
        <v>3.4483000000000001</v>
      </c>
      <c r="K316" s="231">
        <v>1.5610999999999999</v>
      </c>
      <c r="L316" s="231">
        <v>3.7887</v>
      </c>
      <c r="M316" s="231">
        <v>1.8753</v>
      </c>
      <c r="N316" s="231">
        <v>3.7589000000000001</v>
      </c>
      <c r="O316" s="231">
        <v>2.1686000000000001</v>
      </c>
      <c r="P316" s="231">
        <v>0</v>
      </c>
    </row>
    <row r="317" spans="1:16" ht="15">
      <c r="A317" s="247">
        <v>41</v>
      </c>
      <c r="B317" s="231">
        <v>0</v>
      </c>
      <c r="C317" s="231">
        <v>0</v>
      </c>
      <c r="D317" s="231">
        <v>4.5084999999999997</v>
      </c>
      <c r="E317" s="231">
        <v>1.4843999999999999</v>
      </c>
      <c r="F317" s="231">
        <v>4.2317</v>
      </c>
      <c r="G317" s="231">
        <v>1.5517000000000001</v>
      </c>
      <c r="H317" s="231">
        <v>3.9337</v>
      </c>
      <c r="I317" s="231">
        <v>1.9248000000000001</v>
      </c>
      <c r="J317" s="231">
        <v>3.3473999999999999</v>
      </c>
      <c r="K317" s="231">
        <v>1.5561</v>
      </c>
      <c r="L317" s="231">
        <v>3.7839</v>
      </c>
      <c r="M317" s="231">
        <v>1.8682000000000001</v>
      </c>
      <c r="N317" s="231">
        <v>3.6772999999999998</v>
      </c>
      <c r="O317" s="231">
        <v>2.14</v>
      </c>
      <c r="P317" s="231">
        <v>0</v>
      </c>
    </row>
    <row r="318" spans="1:16" ht="15">
      <c r="A318" s="247">
        <v>42</v>
      </c>
      <c r="B318" s="231">
        <v>0</v>
      </c>
      <c r="C318" s="231">
        <v>0</v>
      </c>
      <c r="D318" s="231">
        <v>4.4050000000000002</v>
      </c>
      <c r="E318" s="231">
        <v>1.4682999999999999</v>
      </c>
      <c r="F318" s="231">
        <v>4.1955</v>
      </c>
      <c r="G318" s="231">
        <v>1.5415000000000001</v>
      </c>
      <c r="H318" s="231">
        <v>3.8757999999999999</v>
      </c>
      <c r="I318" s="231">
        <v>1.919</v>
      </c>
      <c r="J318" s="231">
        <v>3.2464</v>
      </c>
      <c r="K318" s="231">
        <v>1.5509999999999999</v>
      </c>
      <c r="L318" s="231">
        <v>3.7791999999999999</v>
      </c>
      <c r="M318" s="231">
        <v>1.8612</v>
      </c>
      <c r="N318" s="231">
        <v>3.5958000000000001</v>
      </c>
      <c r="O318" s="231">
        <v>2.1114000000000002</v>
      </c>
      <c r="P318" s="231">
        <v>0</v>
      </c>
    </row>
    <row r="319" spans="1:16" ht="15">
      <c r="A319" s="247">
        <v>43</v>
      </c>
      <c r="B319" s="231">
        <v>0</v>
      </c>
      <c r="C319" s="231">
        <v>0</v>
      </c>
      <c r="D319" s="231">
        <v>4.3772000000000002</v>
      </c>
      <c r="E319" s="231">
        <v>1.4650000000000001</v>
      </c>
      <c r="F319" s="231">
        <v>4.1163999999999996</v>
      </c>
      <c r="G319" s="231">
        <v>1.5345</v>
      </c>
      <c r="H319" s="231">
        <v>3.8418999999999999</v>
      </c>
      <c r="I319" s="231">
        <v>1.9057999999999999</v>
      </c>
      <c r="J319" s="231">
        <v>3.1939000000000002</v>
      </c>
      <c r="K319" s="231">
        <v>1.5496000000000001</v>
      </c>
      <c r="L319" s="231">
        <v>3.7772000000000001</v>
      </c>
      <c r="M319" s="231">
        <v>1.8542000000000001</v>
      </c>
      <c r="N319" s="231">
        <v>3.5377999999999998</v>
      </c>
      <c r="O319" s="231">
        <v>2.0842999999999998</v>
      </c>
      <c r="P319" s="231">
        <v>0</v>
      </c>
    </row>
    <row r="320" spans="1:16" ht="15">
      <c r="A320" s="247">
        <v>44</v>
      </c>
      <c r="B320" s="231">
        <v>0</v>
      </c>
      <c r="C320" s="231">
        <v>0</v>
      </c>
      <c r="D320" s="231">
        <v>4.3493000000000004</v>
      </c>
      <c r="E320" s="231">
        <v>1.4617</v>
      </c>
      <c r="F320" s="231">
        <v>4.0372000000000003</v>
      </c>
      <c r="G320" s="231">
        <v>1.5274000000000001</v>
      </c>
      <c r="H320" s="231">
        <v>3.8079999999999998</v>
      </c>
      <c r="I320" s="231">
        <v>1.8926000000000001</v>
      </c>
      <c r="J320" s="231">
        <v>3.1413000000000002</v>
      </c>
      <c r="K320" s="231">
        <v>1.5483</v>
      </c>
      <c r="L320" s="231">
        <v>3.7749999999999999</v>
      </c>
      <c r="M320" s="231">
        <v>1.8471</v>
      </c>
      <c r="N320" s="231">
        <v>3.4799000000000002</v>
      </c>
      <c r="O320" s="231">
        <v>2.0573999999999999</v>
      </c>
      <c r="P320" s="231">
        <v>0</v>
      </c>
    </row>
    <row r="321" spans="1:16" ht="15">
      <c r="A321" s="247">
        <v>45</v>
      </c>
      <c r="B321" s="231">
        <v>0</v>
      </c>
      <c r="C321" s="231">
        <v>0</v>
      </c>
      <c r="D321" s="231">
        <v>4.3213999999999997</v>
      </c>
      <c r="E321" s="231">
        <v>1.4583999999999999</v>
      </c>
      <c r="F321" s="231">
        <v>3.9580000000000002</v>
      </c>
      <c r="G321" s="231">
        <v>1.5203</v>
      </c>
      <c r="H321" s="231">
        <v>3.7740999999999998</v>
      </c>
      <c r="I321" s="231">
        <v>1.8794999999999999</v>
      </c>
      <c r="J321" s="231">
        <v>3.0889000000000002</v>
      </c>
      <c r="K321" s="231">
        <v>1.5468999999999999</v>
      </c>
      <c r="L321" s="231">
        <v>3.7730000000000001</v>
      </c>
      <c r="M321" s="231">
        <v>1.8402000000000001</v>
      </c>
      <c r="N321" s="231">
        <v>3.4218999999999999</v>
      </c>
      <c r="O321" s="231">
        <v>2.0303</v>
      </c>
      <c r="P321" s="231">
        <v>0</v>
      </c>
    </row>
    <row r="322" spans="1:16" ht="15">
      <c r="A322" s="247">
        <v>46</v>
      </c>
      <c r="B322" s="231">
        <v>0</v>
      </c>
      <c r="C322" s="231">
        <v>0</v>
      </c>
      <c r="D322" s="231">
        <v>4.2934999999999999</v>
      </c>
      <c r="E322" s="231">
        <v>1.4549000000000001</v>
      </c>
      <c r="F322" s="231">
        <v>3.8788999999999998</v>
      </c>
      <c r="G322" s="231">
        <v>1.5133000000000001</v>
      </c>
      <c r="H322" s="231">
        <v>3.7401</v>
      </c>
      <c r="I322" s="231">
        <v>1.8663000000000001</v>
      </c>
      <c r="J322" s="231">
        <v>3.0364</v>
      </c>
      <c r="K322" s="231">
        <v>1.5455000000000001</v>
      </c>
      <c r="L322" s="231">
        <v>3.7707999999999999</v>
      </c>
      <c r="M322" s="231">
        <v>1.8331</v>
      </c>
      <c r="N322" s="231">
        <v>3.3639999999999999</v>
      </c>
      <c r="O322" s="231">
        <v>2.0032999999999999</v>
      </c>
      <c r="P322" s="231">
        <v>0</v>
      </c>
    </row>
    <row r="323" spans="1:16" ht="15">
      <c r="A323" s="247">
        <v>47</v>
      </c>
      <c r="B323" s="231">
        <v>0</v>
      </c>
      <c r="C323" s="231">
        <v>0</v>
      </c>
      <c r="D323" s="231">
        <v>4.2656999999999998</v>
      </c>
      <c r="E323" s="231">
        <v>1.4516</v>
      </c>
      <c r="F323" s="231">
        <v>3.7997000000000001</v>
      </c>
      <c r="G323" s="231">
        <v>1.5062</v>
      </c>
      <c r="H323" s="231">
        <v>3.7061999999999999</v>
      </c>
      <c r="I323" s="231">
        <v>1.8531</v>
      </c>
      <c r="J323" s="231">
        <v>2.9839000000000002</v>
      </c>
      <c r="K323" s="231">
        <v>1.5441</v>
      </c>
      <c r="L323" s="231">
        <v>3.7688000000000001</v>
      </c>
      <c r="M323" s="231">
        <v>1.8261000000000001</v>
      </c>
      <c r="N323" s="231">
        <v>3.3060999999999998</v>
      </c>
      <c r="O323" s="231">
        <v>1.9762999999999999</v>
      </c>
      <c r="P323" s="231">
        <v>0</v>
      </c>
    </row>
    <row r="324" spans="1:16" ht="15">
      <c r="A324" s="247">
        <v>48</v>
      </c>
      <c r="B324" s="231">
        <v>0</v>
      </c>
      <c r="C324" s="231">
        <v>0</v>
      </c>
      <c r="D324" s="231">
        <v>4.2378</v>
      </c>
      <c r="E324" s="231">
        <v>1.4482999999999999</v>
      </c>
      <c r="F324" s="231">
        <v>3.7204999999999999</v>
      </c>
      <c r="G324" s="231">
        <v>1.4992000000000001</v>
      </c>
      <c r="H324" s="231">
        <v>3.6722000000000001</v>
      </c>
      <c r="I324" s="231">
        <v>1.8399000000000001</v>
      </c>
      <c r="J324" s="231">
        <v>2.9314</v>
      </c>
      <c r="K324" s="231">
        <v>1.5427999999999999</v>
      </c>
      <c r="L324" s="231">
        <v>3.7667000000000002</v>
      </c>
      <c r="M324" s="231">
        <v>1.8190999999999999</v>
      </c>
      <c r="N324" s="231">
        <v>3.2482000000000002</v>
      </c>
      <c r="O324" s="231">
        <v>1.9493</v>
      </c>
      <c r="P324" s="231">
        <v>0</v>
      </c>
    </row>
    <row r="325" spans="1:16" ht="15">
      <c r="A325" s="247">
        <v>49</v>
      </c>
      <c r="B325" s="231">
        <v>0</v>
      </c>
      <c r="C325" s="231">
        <v>0</v>
      </c>
      <c r="D325" s="231">
        <v>4.2099000000000002</v>
      </c>
      <c r="E325" s="231">
        <v>1.4450000000000001</v>
      </c>
      <c r="F325" s="231">
        <v>3.6414</v>
      </c>
      <c r="G325" s="231">
        <v>1.4921</v>
      </c>
      <c r="H325" s="231">
        <v>3.6383000000000001</v>
      </c>
      <c r="I325" s="231">
        <v>1.8266</v>
      </c>
      <c r="J325" s="231">
        <v>2.8788999999999998</v>
      </c>
      <c r="K325" s="231">
        <v>1.5414000000000001</v>
      </c>
      <c r="L325" s="231">
        <v>3.7646000000000002</v>
      </c>
      <c r="M325" s="231">
        <v>1.8120000000000001</v>
      </c>
      <c r="N325" s="231">
        <v>3.1903000000000001</v>
      </c>
      <c r="O325" s="231">
        <v>1.9221999999999999</v>
      </c>
      <c r="P325" s="231">
        <v>0</v>
      </c>
    </row>
    <row r="326" spans="1:16" ht="15">
      <c r="A326" s="247">
        <v>50</v>
      </c>
      <c r="B326" s="231">
        <v>0</v>
      </c>
      <c r="C326" s="231">
        <v>0</v>
      </c>
      <c r="D326" s="231">
        <v>4.1820000000000004</v>
      </c>
      <c r="E326" s="231">
        <v>1.4417</v>
      </c>
      <c r="F326" s="231">
        <v>3.5621</v>
      </c>
      <c r="G326" s="231">
        <v>1.4850000000000001</v>
      </c>
      <c r="H326" s="231">
        <v>3.6044</v>
      </c>
      <c r="I326" s="231">
        <v>1.8133999999999999</v>
      </c>
      <c r="J326" s="231">
        <v>2.8264</v>
      </c>
      <c r="K326" s="231">
        <v>1.54</v>
      </c>
      <c r="L326" s="231">
        <v>3.7625000000000002</v>
      </c>
      <c r="M326" s="231">
        <v>1.8049999999999999</v>
      </c>
      <c r="N326" s="231">
        <v>3.1324000000000001</v>
      </c>
      <c r="O326" s="231">
        <v>1.8952</v>
      </c>
      <c r="P326" s="231">
        <v>0</v>
      </c>
    </row>
    <row r="327" spans="1:16" ht="15">
      <c r="A327" s="247">
        <v>51</v>
      </c>
      <c r="B327" s="231">
        <v>0</v>
      </c>
      <c r="C327" s="231">
        <v>0</v>
      </c>
      <c r="D327" s="231">
        <v>4.1542000000000003</v>
      </c>
      <c r="E327" s="231">
        <v>1.4382999999999999</v>
      </c>
      <c r="F327" s="231">
        <v>3.4830000000000001</v>
      </c>
      <c r="G327" s="231">
        <v>1.478</v>
      </c>
      <c r="H327" s="231">
        <v>3.5705</v>
      </c>
      <c r="I327" s="231">
        <v>1.8002</v>
      </c>
      <c r="J327" s="231">
        <v>2.7738999999999998</v>
      </c>
      <c r="K327" s="231">
        <v>1.5387</v>
      </c>
      <c r="L327" s="231">
        <v>3.7604000000000002</v>
      </c>
      <c r="M327" s="231">
        <v>1.7981</v>
      </c>
      <c r="N327" s="231">
        <v>3.0743999999999998</v>
      </c>
      <c r="O327" s="231">
        <v>1.8682000000000001</v>
      </c>
      <c r="P327" s="231">
        <v>0</v>
      </c>
    </row>
    <row r="328" spans="1:16" ht="15">
      <c r="A328" s="247">
        <v>52</v>
      </c>
      <c r="B328" s="231">
        <v>0</v>
      </c>
      <c r="C328" s="231">
        <v>0</v>
      </c>
      <c r="D328" s="231">
        <v>4.1264000000000003</v>
      </c>
      <c r="E328" s="231">
        <v>1.4349000000000001</v>
      </c>
      <c r="F328" s="231">
        <v>3.4039000000000001</v>
      </c>
      <c r="G328" s="231">
        <v>1.4710000000000001</v>
      </c>
      <c r="H328" s="231">
        <v>3.5365000000000002</v>
      </c>
      <c r="I328" s="231">
        <v>1.7869999999999999</v>
      </c>
      <c r="J328" s="231">
        <v>2.7214</v>
      </c>
      <c r="K328" s="231">
        <v>1.5373000000000001</v>
      </c>
      <c r="L328" s="231">
        <v>3.7583000000000002</v>
      </c>
      <c r="M328" s="231">
        <v>1.7909999999999999</v>
      </c>
      <c r="N328" s="231">
        <v>3.0165000000000002</v>
      </c>
      <c r="O328" s="231">
        <v>1.8411999999999999</v>
      </c>
      <c r="P328" s="231">
        <v>0</v>
      </c>
    </row>
    <row r="329" spans="1:16" ht="15">
      <c r="A329" s="247">
        <v>53</v>
      </c>
      <c r="B329" s="231">
        <v>0</v>
      </c>
      <c r="C329" s="231">
        <v>0</v>
      </c>
      <c r="D329" s="231">
        <v>4.0983999999999998</v>
      </c>
      <c r="E329" s="231">
        <v>1.4316</v>
      </c>
      <c r="F329" s="231">
        <v>3.3246000000000002</v>
      </c>
      <c r="G329" s="231">
        <v>1.4638</v>
      </c>
      <c r="H329" s="231">
        <v>3.5026000000000002</v>
      </c>
      <c r="I329" s="231">
        <v>1.7738</v>
      </c>
      <c r="J329" s="231">
        <v>2.6688999999999998</v>
      </c>
      <c r="K329" s="231">
        <v>1.5359</v>
      </c>
      <c r="L329" s="231">
        <v>3.7562000000000002</v>
      </c>
      <c r="M329" s="231">
        <v>1.784</v>
      </c>
      <c r="N329" s="231">
        <v>2.9586000000000001</v>
      </c>
      <c r="O329" s="231">
        <v>1.8142</v>
      </c>
      <c r="P329" s="231">
        <v>0</v>
      </c>
    </row>
    <row r="330" spans="1:16" ht="15">
      <c r="A330" s="247">
        <v>54</v>
      </c>
      <c r="B330" s="231">
        <v>0</v>
      </c>
      <c r="C330" s="231">
        <v>0</v>
      </c>
      <c r="D330" s="231">
        <v>4.0705999999999998</v>
      </c>
      <c r="E330" s="231">
        <v>1.4282999999999999</v>
      </c>
      <c r="F330" s="231">
        <v>3.2454999999999998</v>
      </c>
      <c r="G330" s="231">
        <v>1.4568000000000001</v>
      </c>
      <c r="H330" s="231">
        <v>3.4687000000000001</v>
      </c>
      <c r="I330" s="231">
        <v>1.7606999999999999</v>
      </c>
      <c r="J330" s="231">
        <v>2.6164000000000001</v>
      </c>
      <c r="K330" s="231">
        <v>1.5346</v>
      </c>
      <c r="L330" s="231">
        <v>3.7541000000000002</v>
      </c>
      <c r="M330" s="231">
        <v>1.7769999999999999</v>
      </c>
      <c r="N330" s="231">
        <v>2.9005999999999998</v>
      </c>
      <c r="O330" s="231">
        <v>1.7870999999999999</v>
      </c>
      <c r="P330" s="231">
        <v>0</v>
      </c>
    </row>
    <row r="331" spans="1:16" ht="15">
      <c r="A331" s="247">
        <v>55</v>
      </c>
      <c r="B331" s="231">
        <v>0</v>
      </c>
      <c r="C331" s="231">
        <v>0</v>
      </c>
      <c r="D331" s="231">
        <v>4.0247999999999999</v>
      </c>
      <c r="E331" s="231">
        <v>1.4266000000000001</v>
      </c>
      <c r="F331" s="231">
        <v>3.1896</v>
      </c>
      <c r="G331" s="231">
        <v>1.4568000000000001</v>
      </c>
      <c r="H331" s="231">
        <v>3.3872</v>
      </c>
      <c r="I331" s="231">
        <v>1.7355</v>
      </c>
      <c r="J331" s="231">
        <v>2.5436000000000001</v>
      </c>
      <c r="K331" s="231">
        <v>1.5226999999999999</v>
      </c>
      <c r="L331" s="231">
        <v>3.7216</v>
      </c>
      <c r="M331" s="231">
        <v>1.7634000000000001</v>
      </c>
      <c r="N331" s="231">
        <v>2.8487</v>
      </c>
      <c r="O331" s="231">
        <v>1.7686999999999999</v>
      </c>
      <c r="P331" s="231">
        <v>0</v>
      </c>
    </row>
    <row r="332" spans="1:16" ht="15">
      <c r="A332" s="247">
        <v>56</v>
      </c>
      <c r="B332" s="231">
        <v>0</v>
      </c>
      <c r="C332" s="231">
        <v>0</v>
      </c>
      <c r="D332" s="231">
        <v>3.9788999999999999</v>
      </c>
      <c r="E332" s="231">
        <v>1.425</v>
      </c>
      <c r="F332" s="231">
        <v>3.1337999999999999</v>
      </c>
      <c r="G332" s="231">
        <v>1.4567000000000001</v>
      </c>
      <c r="H332" s="231">
        <v>3.3054999999999999</v>
      </c>
      <c r="I332" s="231">
        <v>1.7103999999999999</v>
      </c>
      <c r="J332" s="231">
        <v>2.4708999999999999</v>
      </c>
      <c r="K332" s="231">
        <v>1.5107999999999999</v>
      </c>
      <c r="L332" s="231">
        <v>3.6892</v>
      </c>
      <c r="M332" s="231">
        <v>1.7497</v>
      </c>
      <c r="N332" s="231">
        <v>2.7968999999999999</v>
      </c>
      <c r="O332" s="231">
        <v>1.7502</v>
      </c>
      <c r="P332" s="231">
        <v>0</v>
      </c>
    </row>
    <row r="333" spans="1:16" ht="15">
      <c r="A333" s="247">
        <v>57</v>
      </c>
      <c r="B333" s="231">
        <v>0</v>
      </c>
      <c r="C333" s="231">
        <v>0</v>
      </c>
      <c r="D333" s="231">
        <v>3.9331999999999998</v>
      </c>
      <c r="E333" s="231">
        <v>1.4233</v>
      </c>
      <c r="F333" s="231">
        <v>3.0779000000000001</v>
      </c>
      <c r="G333" s="231">
        <v>1.4567000000000001</v>
      </c>
      <c r="H333" s="231">
        <v>3.2239</v>
      </c>
      <c r="I333" s="231">
        <v>1.6854</v>
      </c>
      <c r="J333" s="231">
        <v>2.3980999999999999</v>
      </c>
      <c r="K333" s="231">
        <v>1.4988999999999999</v>
      </c>
      <c r="L333" s="231">
        <v>3.6566000000000001</v>
      </c>
      <c r="M333" s="231">
        <v>1.7361</v>
      </c>
      <c r="N333" s="231">
        <v>2.7450000000000001</v>
      </c>
      <c r="O333" s="231">
        <v>1.7318</v>
      </c>
      <c r="P333" s="231">
        <v>0</v>
      </c>
    </row>
    <row r="334" spans="1:16" ht="15">
      <c r="A334" s="247">
        <v>58</v>
      </c>
      <c r="B334" s="231">
        <v>0</v>
      </c>
      <c r="C334" s="231">
        <v>0</v>
      </c>
      <c r="D334" s="231">
        <v>3.8874</v>
      </c>
      <c r="E334" s="231">
        <v>1.4216</v>
      </c>
      <c r="F334" s="231">
        <v>3.0221</v>
      </c>
      <c r="G334" s="231">
        <v>1.4565999999999999</v>
      </c>
      <c r="H334" s="231">
        <v>3.1421999999999999</v>
      </c>
      <c r="I334" s="231">
        <v>1.6603000000000001</v>
      </c>
      <c r="J334" s="231">
        <v>2.3254000000000001</v>
      </c>
      <c r="K334" s="231">
        <v>1.4870000000000001</v>
      </c>
      <c r="L334" s="231">
        <v>3.6242000000000001</v>
      </c>
      <c r="M334" s="231">
        <v>1.7224999999999999</v>
      </c>
      <c r="N334" s="231">
        <v>2.6930999999999998</v>
      </c>
      <c r="O334" s="231">
        <v>1.7134</v>
      </c>
      <c r="P334" s="231">
        <v>0</v>
      </c>
    </row>
    <row r="335" spans="1:16" ht="15">
      <c r="A335" s="247">
        <v>59</v>
      </c>
      <c r="B335" s="231">
        <v>0</v>
      </c>
      <c r="C335" s="231">
        <v>0</v>
      </c>
      <c r="D335" s="231">
        <v>3.8416000000000001</v>
      </c>
      <c r="E335" s="231">
        <v>1.42</v>
      </c>
      <c r="F335" s="231">
        <v>2.9662000000000002</v>
      </c>
      <c r="G335" s="231">
        <v>1.4565999999999999</v>
      </c>
      <c r="H335" s="231">
        <v>3.0606</v>
      </c>
      <c r="I335" s="231">
        <v>1.6352</v>
      </c>
      <c r="J335" s="231">
        <v>2.2526999999999999</v>
      </c>
      <c r="K335" s="231">
        <v>1.4752000000000001</v>
      </c>
      <c r="L335" s="231">
        <v>3.5916000000000001</v>
      </c>
      <c r="M335" s="231">
        <v>1.7089000000000001</v>
      </c>
      <c r="N335" s="231">
        <v>2.6412</v>
      </c>
      <c r="O335" s="231">
        <v>1.6949000000000001</v>
      </c>
      <c r="P335" s="231">
        <v>0</v>
      </c>
    </row>
    <row r="336" spans="1:16" ht="15">
      <c r="A336" s="247">
        <v>60</v>
      </c>
      <c r="B336" s="231">
        <v>0</v>
      </c>
      <c r="C336" s="231">
        <v>0</v>
      </c>
      <c r="D336" s="231">
        <v>3.7957000000000001</v>
      </c>
      <c r="E336" s="231">
        <v>1.4182999999999999</v>
      </c>
      <c r="F336" s="231">
        <v>2.9104000000000001</v>
      </c>
      <c r="G336" s="231">
        <v>1.4565999999999999</v>
      </c>
      <c r="H336" s="231">
        <v>2.9790999999999999</v>
      </c>
      <c r="I336" s="231">
        <v>1.6101000000000001</v>
      </c>
      <c r="J336" s="231">
        <v>2.1798999999999999</v>
      </c>
      <c r="K336" s="231">
        <v>1.4633</v>
      </c>
      <c r="L336" s="231">
        <v>3.5592000000000001</v>
      </c>
      <c r="M336" s="231">
        <v>1.6953</v>
      </c>
      <c r="N336" s="231">
        <v>2.5893999999999999</v>
      </c>
      <c r="O336" s="231">
        <v>1.6763999999999999</v>
      </c>
      <c r="P336" s="231">
        <v>0</v>
      </c>
    </row>
    <row r="337" spans="1:16">
      <c r="A337" s="272"/>
    </row>
    <row r="338" spans="1:16">
      <c r="A338" s="73" t="e">
        <v>#N/A</v>
      </c>
    </row>
    <row r="339" spans="1:16" s="271"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20.2986</v>
      </c>
      <c r="E343" s="231">
        <v>8.2467000000000006</v>
      </c>
      <c r="F343" s="231">
        <v>27.8247</v>
      </c>
      <c r="G343" s="231">
        <v>8.2265999999999995</v>
      </c>
      <c r="H343" s="231">
        <v>29.922000000000001</v>
      </c>
      <c r="I343" s="231">
        <v>8.5920000000000005</v>
      </c>
      <c r="J343" s="231">
        <v>27.747599999999998</v>
      </c>
      <c r="K343" s="231">
        <v>9.7596000000000007</v>
      </c>
      <c r="L343" s="231">
        <v>33.302999999999997</v>
      </c>
      <c r="M343" s="231">
        <v>13.5357</v>
      </c>
      <c r="N343" s="231">
        <v>0</v>
      </c>
      <c r="O343" s="231">
        <v>0</v>
      </c>
      <c r="P343" s="231">
        <v>0</v>
      </c>
    </row>
    <row r="344" spans="1:16" ht="15">
      <c r="A344" s="247">
        <v>1</v>
      </c>
      <c r="B344" s="231">
        <v>0</v>
      </c>
      <c r="C344" s="231">
        <v>0</v>
      </c>
      <c r="D344" s="231">
        <v>18.043199999999999</v>
      </c>
      <c r="E344" s="231">
        <v>7.3304</v>
      </c>
      <c r="F344" s="231">
        <v>24.7331</v>
      </c>
      <c r="G344" s="231">
        <v>7.3125</v>
      </c>
      <c r="H344" s="231">
        <v>26.597300000000001</v>
      </c>
      <c r="I344" s="231">
        <v>7.6372999999999998</v>
      </c>
      <c r="J344" s="231">
        <v>24.6645</v>
      </c>
      <c r="K344" s="231">
        <v>8.6752000000000002</v>
      </c>
      <c r="L344" s="231">
        <v>29.602699999999999</v>
      </c>
      <c r="M344" s="231">
        <v>12.031700000000001</v>
      </c>
      <c r="N344" s="231">
        <v>0</v>
      </c>
      <c r="O344" s="231">
        <v>0</v>
      </c>
      <c r="P344" s="231">
        <v>0</v>
      </c>
    </row>
    <row r="345" spans="1:16" ht="15">
      <c r="A345" s="247">
        <v>2</v>
      </c>
      <c r="B345" s="231">
        <v>0</v>
      </c>
      <c r="C345" s="231">
        <v>0</v>
      </c>
      <c r="D345" s="231">
        <v>15.787800000000001</v>
      </c>
      <c r="E345" s="231">
        <v>6.4141000000000004</v>
      </c>
      <c r="F345" s="231">
        <v>21.641400000000001</v>
      </c>
      <c r="G345" s="231">
        <v>6.3985000000000003</v>
      </c>
      <c r="H345" s="231">
        <v>23.2727</v>
      </c>
      <c r="I345" s="231">
        <v>6.6826999999999996</v>
      </c>
      <c r="J345" s="231">
        <v>21.581499999999998</v>
      </c>
      <c r="K345" s="231">
        <v>7.5907999999999998</v>
      </c>
      <c r="L345" s="231">
        <v>25.9023</v>
      </c>
      <c r="M345" s="231">
        <v>10.527799999999999</v>
      </c>
      <c r="N345" s="231">
        <v>0</v>
      </c>
      <c r="O345" s="231">
        <v>0</v>
      </c>
      <c r="P345" s="231">
        <v>0</v>
      </c>
    </row>
    <row r="346" spans="1:16" ht="15">
      <c r="A346" s="247">
        <v>3</v>
      </c>
      <c r="B346" s="231">
        <v>0</v>
      </c>
      <c r="C346" s="231">
        <v>0</v>
      </c>
      <c r="D346" s="231">
        <v>13.532400000000001</v>
      </c>
      <c r="E346" s="231">
        <v>5.4977999999999998</v>
      </c>
      <c r="F346" s="231">
        <v>18.549800000000001</v>
      </c>
      <c r="G346" s="231">
        <v>5.4843999999999999</v>
      </c>
      <c r="H346" s="231">
        <v>19.948</v>
      </c>
      <c r="I346" s="231">
        <v>5.7279999999999998</v>
      </c>
      <c r="J346" s="231">
        <v>18.4984</v>
      </c>
      <c r="K346" s="231">
        <v>6.5064000000000002</v>
      </c>
      <c r="L346" s="231">
        <v>22.202000000000002</v>
      </c>
      <c r="M346" s="231">
        <v>9.0237999999999996</v>
      </c>
      <c r="N346" s="231">
        <v>0</v>
      </c>
      <c r="O346" s="231">
        <v>0</v>
      </c>
      <c r="P346" s="231">
        <v>0</v>
      </c>
    </row>
    <row r="347" spans="1:16" ht="15">
      <c r="A347" s="247">
        <v>4</v>
      </c>
      <c r="B347" s="231">
        <v>0</v>
      </c>
      <c r="C347" s="231">
        <v>0</v>
      </c>
      <c r="D347" s="231">
        <v>11.276999999999999</v>
      </c>
      <c r="E347" s="231">
        <v>4.5815000000000001</v>
      </c>
      <c r="F347" s="231">
        <v>15.4582</v>
      </c>
      <c r="G347" s="231">
        <v>4.5702999999999996</v>
      </c>
      <c r="H347" s="231">
        <v>16.6233</v>
      </c>
      <c r="I347" s="231">
        <v>4.7732999999999999</v>
      </c>
      <c r="J347" s="231">
        <v>15.4153</v>
      </c>
      <c r="K347" s="231">
        <v>5.4219999999999997</v>
      </c>
      <c r="L347" s="231">
        <v>18.5017</v>
      </c>
      <c r="M347" s="231">
        <v>7.5198</v>
      </c>
      <c r="N347" s="231">
        <v>0</v>
      </c>
      <c r="O347" s="231">
        <v>0</v>
      </c>
      <c r="P347" s="231">
        <v>0</v>
      </c>
    </row>
    <row r="348" spans="1:16" ht="15">
      <c r="A348" s="247">
        <v>5</v>
      </c>
      <c r="B348" s="231">
        <v>0</v>
      </c>
      <c r="C348" s="231">
        <v>0</v>
      </c>
      <c r="D348" s="231">
        <v>9.0215999999999994</v>
      </c>
      <c r="E348" s="231">
        <v>3.6652</v>
      </c>
      <c r="F348" s="231">
        <v>12.3665</v>
      </c>
      <c r="G348" s="231">
        <v>3.6562999999999999</v>
      </c>
      <c r="H348" s="231">
        <v>13.2987</v>
      </c>
      <c r="I348" s="231">
        <v>3.8187000000000002</v>
      </c>
      <c r="J348" s="231">
        <v>12.3323</v>
      </c>
      <c r="K348" s="231">
        <v>4.3376000000000001</v>
      </c>
      <c r="L348" s="231">
        <v>14.801299999999999</v>
      </c>
      <c r="M348" s="231">
        <v>6.0159000000000002</v>
      </c>
      <c r="N348" s="231">
        <v>0</v>
      </c>
      <c r="O348" s="231">
        <v>0</v>
      </c>
      <c r="P348" s="231">
        <v>0</v>
      </c>
    </row>
    <row r="349" spans="1:16" ht="15">
      <c r="A349" s="247">
        <v>6</v>
      </c>
      <c r="B349" s="231">
        <v>0</v>
      </c>
      <c r="C349" s="231">
        <v>0</v>
      </c>
      <c r="D349" s="231">
        <v>6.7662000000000004</v>
      </c>
      <c r="E349" s="231">
        <v>2.7488999999999999</v>
      </c>
      <c r="F349" s="231">
        <v>9.2749000000000006</v>
      </c>
      <c r="G349" s="231">
        <v>2.7422</v>
      </c>
      <c r="H349" s="231">
        <v>9.9740000000000002</v>
      </c>
      <c r="I349" s="231">
        <v>2.8639999999999999</v>
      </c>
      <c r="J349" s="231">
        <v>9.2492000000000001</v>
      </c>
      <c r="K349" s="231">
        <v>3.2532000000000001</v>
      </c>
      <c r="L349" s="231">
        <v>11.101000000000001</v>
      </c>
      <c r="M349" s="231">
        <v>4.5118999999999998</v>
      </c>
      <c r="N349" s="231">
        <v>0</v>
      </c>
      <c r="O349" s="231">
        <v>0</v>
      </c>
      <c r="P349" s="231">
        <v>0</v>
      </c>
    </row>
    <row r="350" spans="1:16" ht="15">
      <c r="A350" s="247">
        <v>7</v>
      </c>
      <c r="B350" s="231">
        <v>0</v>
      </c>
      <c r="C350" s="231">
        <v>0</v>
      </c>
      <c r="D350" s="231">
        <v>6.6325000000000003</v>
      </c>
      <c r="E350" s="231">
        <v>2.6724999999999999</v>
      </c>
      <c r="F350" s="231">
        <v>8.9192</v>
      </c>
      <c r="G350" s="231">
        <v>2.6659999999999999</v>
      </c>
      <c r="H350" s="231">
        <v>9.5405999999999995</v>
      </c>
      <c r="I350" s="231">
        <v>2.7844000000000002</v>
      </c>
      <c r="J350" s="231">
        <v>9.0376999999999992</v>
      </c>
      <c r="K350" s="231">
        <v>3.1627999999999998</v>
      </c>
      <c r="L350" s="231">
        <v>10.572100000000001</v>
      </c>
      <c r="M350" s="231">
        <v>4.3865999999999996</v>
      </c>
      <c r="N350" s="231">
        <v>0</v>
      </c>
      <c r="O350" s="231">
        <v>0</v>
      </c>
      <c r="P350" s="231">
        <v>0</v>
      </c>
    </row>
    <row r="351" spans="1:16" ht="15">
      <c r="A351" s="247">
        <v>8</v>
      </c>
      <c r="B351" s="231">
        <v>0</v>
      </c>
      <c r="C351" s="231">
        <v>0</v>
      </c>
      <c r="D351" s="231">
        <v>6.4988000000000001</v>
      </c>
      <c r="E351" s="231">
        <v>2.5962000000000001</v>
      </c>
      <c r="F351" s="231">
        <v>8.5635999999999992</v>
      </c>
      <c r="G351" s="231">
        <v>2.5899000000000001</v>
      </c>
      <c r="H351" s="231">
        <v>9.1072000000000006</v>
      </c>
      <c r="I351" s="231">
        <v>2.7048999999999999</v>
      </c>
      <c r="J351" s="231">
        <v>8.8262</v>
      </c>
      <c r="K351" s="231">
        <v>3.0724999999999998</v>
      </c>
      <c r="L351" s="231">
        <v>10.043200000000001</v>
      </c>
      <c r="M351" s="231">
        <v>4.2611999999999997</v>
      </c>
      <c r="N351" s="231">
        <v>0</v>
      </c>
      <c r="O351" s="231">
        <v>0</v>
      </c>
      <c r="P351" s="231">
        <v>0</v>
      </c>
    </row>
    <row r="352" spans="1:16" ht="15">
      <c r="A352" s="247">
        <v>9</v>
      </c>
      <c r="B352" s="231">
        <v>0</v>
      </c>
      <c r="C352" s="231">
        <v>0</v>
      </c>
      <c r="D352" s="231">
        <v>6.3651999999999997</v>
      </c>
      <c r="E352" s="231">
        <v>2.5198</v>
      </c>
      <c r="F352" s="231">
        <v>8.2079000000000004</v>
      </c>
      <c r="G352" s="231">
        <v>2.5137</v>
      </c>
      <c r="H352" s="231">
        <v>8.6738</v>
      </c>
      <c r="I352" s="231">
        <v>2.6253000000000002</v>
      </c>
      <c r="J352" s="231">
        <v>8.6145999999999994</v>
      </c>
      <c r="K352" s="231">
        <v>2.9821</v>
      </c>
      <c r="L352" s="231">
        <v>9.5143000000000004</v>
      </c>
      <c r="M352" s="231">
        <v>4.1359000000000004</v>
      </c>
      <c r="N352" s="231">
        <v>0</v>
      </c>
      <c r="O352" s="231">
        <v>0</v>
      </c>
      <c r="P352" s="231">
        <v>0</v>
      </c>
    </row>
    <row r="353" spans="1:16" ht="15">
      <c r="A353" s="247">
        <v>10</v>
      </c>
      <c r="B353" s="231">
        <v>0</v>
      </c>
      <c r="C353" s="231">
        <v>0</v>
      </c>
      <c r="D353" s="231">
        <v>6.2314999999999996</v>
      </c>
      <c r="E353" s="231">
        <v>2.4434999999999998</v>
      </c>
      <c r="F353" s="231">
        <v>7.8521999999999998</v>
      </c>
      <c r="G353" s="231">
        <v>2.4375</v>
      </c>
      <c r="H353" s="231">
        <v>8.2403999999999993</v>
      </c>
      <c r="I353" s="231">
        <v>2.5457999999999998</v>
      </c>
      <c r="J353" s="231">
        <v>8.4031000000000002</v>
      </c>
      <c r="K353" s="231">
        <v>2.8917000000000002</v>
      </c>
      <c r="L353" s="231">
        <v>8.9854000000000003</v>
      </c>
      <c r="M353" s="231">
        <v>4.0106000000000002</v>
      </c>
      <c r="N353" s="231">
        <v>0</v>
      </c>
      <c r="O353" s="231">
        <v>0</v>
      </c>
      <c r="P353" s="231">
        <v>0</v>
      </c>
    </row>
    <row r="354" spans="1:16" ht="15">
      <c r="A354" s="247">
        <v>11</v>
      </c>
      <c r="B354" s="231">
        <v>0</v>
      </c>
      <c r="C354" s="231">
        <v>0</v>
      </c>
      <c r="D354" s="231">
        <v>6.0978000000000003</v>
      </c>
      <c r="E354" s="231">
        <v>2.3671000000000002</v>
      </c>
      <c r="F354" s="231">
        <v>7.4965999999999999</v>
      </c>
      <c r="G354" s="231">
        <v>2.3613</v>
      </c>
      <c r="H354" s="231">
        <v>7.8070000000000004</v>
      </c>
      <c r="I354" s="231">
        <v>2.4662000000000002</v>
      </c>
      <c r="J354" s="231">
        <v>8.1915999999999993</v>
      </c>
      <c r="K354" s="231">
        <v>2.8014000000000001</v>
      </c>
      <c r="L354" s="231">
        <v>8.4565000000000001</v>
      </c>
      <c r="M354" s="231">
        <v>3.8852000000000002</v>
      </c>
      <c r="N354" s="231">
        <v>0</v>
      </c>
      <c r="O354" s="231">
        <v>0</v>
      </c>
      <c r="P354" s="231">
        <v>0</v>
      </c>
    </row>
    <row r="355" spans="1:16" ht="15">
      <c r="A355" s="247">
        <v>12</v>
      </c>
      <c r="B355" s="231">
        <v>0</v>
      </c>
      <c r="C355" s="231">
        <v>0</v>
      </c>
      <c r="D355" s="231">
        <v>5.9641000000000002</v>
      </c>
      <c r="E355" s="231">
        <v>2.2907999999999999</v>
      </c>
      <c r="F355" s="231">
        <v>7.1409000000000002</v>
      </c>
      <c r="G355" s="231">
        <v>2.2852000000000001</v>
      </c>
      <c r="H355" s="231">
        <v>7.3737000000000004</v>
      </c>
      <c r="I355" s="231">
        <v>2.3866999999999998</v>
      </c>
      <c r="J355" s="231">
        <v>7.9801000000000002</v>
      </c>
      <c r="K355" s="231">
        <v>2.7109999999999999</v>
      </c>
      <c r="L355" s="231">
        <v>7.9276</v>
      </c>
      <c r="M355" s="231">
        <v>3.7599</v>
      </c>
      <c r="N355" s="231">
        <v>0</v>
      </c>
      <c r="O355" s="231">
        <v>0</v>
      </c>
      <c r="P355" s="231">
        <v>0</v>
      </c>
    </row>
    <row r="356" spans="1:16" ht="15">
      <c r="A356" s="247">
        <v>13</v>
      </c>
      <c r="B356" s="231">
        <v>0</v>
      </c>
      <c r="C356" s="231">
        <v>0</v>
      </c>
      <c r="D356" s="231">
        <v>5.8304</v>
      </c>
      <c r="E356" s="231">
        <v>2.2143999999999999</v>
      </c>
      <c r="F356" s="231">
        <v>6.7851999999999997</v>
      </c>
      <c r="G356" s="231">
        <v>2.2090000000000001</v>
      </c>
      <c r="H356" s="231">
        <v>6.9402999999999997</v>
      </c>
      <c r="I356" s="231">
        <v>2.3071000000000002</v>
      </c>
      <c r="J356" s="231">
        <v>7.7685000000000004</v>
      </c>
      <c r="K356" s="231">
        <v>2.6206</v>
      </c>
      <c r="L356" s="231">
        <v>7.3986999999999998</v>
      </c>
      <c r="M356" s="231">
        <v>3.6345999999999998</v>
      </c>
      <c r="N356" s="231">
        <v>0</v>
      </c>
      <c r="O356" s="231">
        <v>0</v>
      </c>
      <c r="P356" s="231">
        <v>0</v>
      </c>
    </row>
    <row r="357" spans="1:16" ht="15">
      <c r="A357" s="247">
        <v>14</v>
      </c>
      <c r="B357" s="231">
        <v>0</v>
      </c>
      <c r="C357" s="231">
        <v>0</v>
      </c>
      <c r="D357" s="231">
        <v>5.6966999999999999</v>
      </c>
      <c r="E357" s="231">
        <v>2.1379999999999999</v>
      </c>
      <c r="F357" s="231">
        <v>6.4295999999999998</v>
      </c>
      <c r="G357" s="231">
        <v>2.1328</v>
      </c>
      <c r="H357" s="231">
        <v>6.5068999999999999</v>
      </c>
      <c r="I357" s="231">
        <v>2.2275</v>
      </c>
      <c r="J357" s="231">
        <v>7.5570000000000004</v>
      </c>
      <c r="K357" s="231">
        <v>2.5303</v>
      </c>
      <c r="L357" s="231">
        <v>6.8697999999999997</v>
      </c>
      <c r="M357" s="231">
        <v>3.5091999999999999</v>
      </c>
      <c r="N357" s="231">
        <v>0</v>
      </c>
      <c r="O357" s="231">
        <v>0</v>
      </c>
      <c r="P357" s="231">
        <v>0</v>
      </c>
    </row>
    <row r="358" spans="1:16" ht="15">
      <c r="A358" s="247">
        <v>15</v>
      </c>
      <c r="B358" s="231">
        <v>0</v>
      </c>
      <c r="C358" s="231">
        <v>0</v>
      </c>
      <c r="D358" s="231">
        <v>5.5631000000000004</v>
      </c>
      <c r="E358" s="231">
        <v>2.0617000000000001</v>
      </c>
      <c r="F358" s="231">
        <v>6.0739000000000001</v>
      </c>
      <c r="G358" s="231">
        <v>2.0566</v>
      </c>
      <c r="H358" s="231">
        <v>6.0735000000000001</v>
      </c>
      <c r="I358" s="231">
        <v>2.1480000000000001</v>
      </c>
      <c r="J358" s="231">
        <v>7.3455000000000004</v>
      </c>
      <c r="K358" s="231">
        <v>2.4399000000000002</v>
      </c>
      <c r="L358" s="231">
        <v>6.3409000000000004</v>
      </c>
      <c r="M358" s="231">
        <v>3.3839000000000001</v>
      </c>
      <c r="N358" s="231">
        <v>0</v>
      </c>
      <c r="O358" s="231">
        <v>0</v>
      </c>
      <c r="P358" s="231">
        <v>0</v>
      </c>
    </row>
    <row r="359" spans="1:16" ht="15">
      <c r="A359" s="247">
        <v>16</v>
      </c>
      <c r="B359" s="231">
        <v>0</v>
      </c>
      <c r="C359" s="231">
        <v>0</v>
      </c>
      <c r="D359" s="231">
        <v>5.4294000000000002</v>
      </c>
      <c r="E359" s="231">
        <v>1.9853000000000001</v>
      </c>
      <c r="F359" s="231">
        <v>5.7182000000000004</v>
      </c>
      <c r="G359" s="231">
        <v>1.9804999999999999</v>
      </c>
      <c r="H359" s="231">
        <v>5.6401000000000003</v>
      </c>
      <c r="I359" s="231">
        <v>2.0684</v>
      </c>
      <c r="J359" s="231">
        <v>7.1340000000000003</v>
      </c>
      <c r="K359" s="231">
        <v>2.3494999999999999</v>
      </c>
      <c r="L359" s="231">
        <v>5.8120000000000003</v>
      </c>
      <c r="M359" s="231">
        <v>3.2585999999999999</v>
      </c>
      <c r="N359" s="231">
        <v>0</v>
      </c>
      <c r="O359" s="231">
        <v>0</v>
      </c>
      <c r="P359" s="231">
        <v>0</v>
      </c>
    </row>
    <row r="360" spans="1:16" ht="15">
      <c r="A360" s="247">
        <v>17</v>
      </c>
      <c r="B360" s="231">
        <v>0</v>
      </c>
      <c r="C360" s="231">
        <v>0</v>
      </c>
      <c r="D360" s="231">
        <v>5.2957000000000001</v>
      </c>
      <c r="E360" s="231">
        <v>1.909</v>
      </c>
      <c r="F360" s="231">
        <v>5.3625999999999996</v>
      </c>
      <c r="G360" s="231">
        <v>1.9043000000000001</v>
      </c>
      <c r="H360" s="231">
        <v>5.2066999999999997</v>
      </c>
      <c r="I360" s="231">
        <v>1.9888999999999999</v>
      </c>
      <c r="J360" s="231">
        <v>6.9223999999999997</v>
      </c>
      <c r="K360" s="231">
        <v>2.2591999999999999</v>
      </c>
      <c r="L360" s="231">
        <v>5.2831000000000001</v>
      </c>
      <c r="M360" s="231">
        <v>3.1332</v>
      </c>
      <c r="N360" s="231">
        <v>0</v>
      </c>
      <c r="O360" s="231">
        <v>0</v>
      </c>
      <c r="P360" s="231">
        <v>0</v>
      </c>
    </row>
    <row r="361" spans="1:16" ht="15">
      <c r="A361" s="247">
        <v>18</v>
      </c>
      <c r="B361" s="231">
        <v>0</v>
      </c>
      <c r="C361" s="231">
        <v>0</v>
      </c>
      <c r="D361" s="231">
        <v>5.1619999999999999</v>
      </c>
      <c r="E361" s="231">
        <v>1.8326</v>
      </c>
      <c r="F361" s="231">
        <v>5.0068999999999999</v>
      </c>
      <c r="G361" s="231">
        <v>1.8281000000000001</v>
      </c>
      <c r="H361" s="231">
        <v>4.7732999999999999</v>
      </c>
      <c r="I361" s="231">
        <v>1.9093</v>
      </c>
      <c r="J361" s="231">
        <v>6.7108999999999996</v>
      </c>
      <c r="K361" s="231">
        <v>2.1688000000000001</v>
      </c>
      <c r="L361" s="231">
        <v>4.7542</v>
      </c>
      <c r="M361" s="231">
        <v>3.0078999999999998</v>
      </c>
      <c r="N361" s="231">
        <v>7.0522999999999998</v>
      </c>
      <c r="O361" s="231">
        <v>4.7393000000000001</v>
      </c>
      <c r="P361" s="231">
        <v>0</v>
      </c>
    </row>
    <row r="362" spans="1:16" ht="15">
      <c r="A362" s="247">
        <v>19</v>
      </c>
      <c r="B362" s="231">
        <v>0</v>
      </c>
      <c r="C362" s="231">
        <v>0</v>
      </c>
      <c r="D362" s="231">
        <v>5.1340000000000003</v>
      </c>
      <c r="E362" s="231">
        <v>1.8284</v>
      </c>
      <c r="F362" s="231">
        <v>4.9870000000000001</v>
      </c>
      <c r="G362" s="231">
        <v>1.8229</v>
      </c>
      <c r="H362" s="231">
        <v>4.7651000000000003</v>
      </c>
      <c r="I362" s="231">
        <v>1.903</v>
      </c>
      <c r="J362" s="231">
        <v>6.4379999999999997</v>
      </c>
      <c r="K362" s="231">
        <v>2.1669999999999998</v>
      </c>
      <c r="L362" s="231">
        <v>4.6879</v>
      </c>
      <c r="M362" s="231">
        <v>2.9659</v>
      </c>
      <c r="N362" s="231">
        <v>6.8563999999999998</v>
      </c>
      <c r="O362" s="231">
        <v>4.6077000000000004</v>
      </c>
      <c r="P362" s="231">
        <v>0</v>
      </c>
    </row>
    <row r="363" spans="1:16" ht="15">
      <c r="A363" s="247">
        <v>20</v>
      </c>
      <c r="B363" s="231">
        <v>0</v>
      </c>
      <c r="C363" s="231">
        <v>0</v>
      </c>
      <c r="D363" s="231">
        <v>5.1059000000000001</v>
      </c>
      <c r="E363" s="231">
        <v>1.8242</v>
      </c>
      <c r="F363" s="231">
        <v>4.9672000000000001</v>
      </c>
      <c r="G363" s="231">
        <v>1.8178000000000001</v>
      </c>
      <c r="H363" s="231">
        <v>4.7568999999999999</v>
      </c>
      <c r="I363" s="231">
        <v>1.8966000000000001</v>
      </c>
      <c r="J363" s="231">
        <v>6.1650999999999998</v>
      </c>
      <c r="K363" s="231">
        <v>2.1652</v>
      </c>
      <c r="L363" s="231">
        <v>4.6215999999999999</v>
      </c>
      <c r="M363" s="231">
        <v>2.9239999999999999</v>
      </c>
      <c r="N363" s="231">
        <v>6.6604999999999999</v>
      </c>
      <c r="O363" s="231">
        <v>4.476</v>
      </c>
      <c r="P363" s="231">
        <v>0</v>
      </c>
    </row>
    <row r="364" spans="1:16" ht="15">
      <c r="A364" s="247">
        <v>21</v>
      </c>
      <c r="B364" s="231">
        <v>0</v>
      </c>
      <c r="C364" s="231">
        <v>0</v>
      </c>
      <c r="D364" s="231">
        <v>4.9611000000000001</v>
      </c>
      <c r="E364" s="231">
        <v>1.7781</v>
      </c>
      <c r="F364" s="231">
        <v>4.8334999999999999</v>
      </c>
      <c r="G364" s="231">
        <v>1.7708999999999999</v>
      </c>
      <c r="H364" s="231">
        <v>4.6395</v>
      </c>
      <c r="I364" s="231">
        <v>1.8468</v>
      </c>
      <c r="J364" s="231">
        <v>5.7565999999999997</v>
      </c>
      <c r="K364" s="231">
        <v>2.1137000000000001</v>
      </c>
      <c r="L364" s="231">
        <v>4.4504999999999999</v>
      </c>
      <c r="M364" s="231">
        <v>2.8157000000000001</v>
      </c>
      <c r="N364" s="231">
        <v>6.3159000000000001</v>
      </c>
      <c r="O364" s="231">
        <v>4.2445000000000004</v>
      </c>
      <c r="P364" s="231">
        <v>0</v>
      </c>
    </row>
    <row r="365" spans="1:16" ht="15">
      <c r="A365" s="247">
        <v>22</v>
      </c>
      <c r="B365" s="231">
        <v>0</v>
      </c>
      <c r="C365" s="231">
        <v>0</v>
      </c>
      <c r="D365" s="231">
        <v>4.9337</v>
      </c>
      <c r="E365" s="231">
        <v>1.774</v>
      </c>
      <c r="F365" s="231">
        <v>4.8140999999999998</v>
      </c>
      <c r="G365" s="231">
        <v>1.7658</v>
      </c>
      <c r="H365" s="231">
        <v>4.6314000000000002</v>
      </c>
      <c r="I365" s="231">
        <v>1.8406</v>
      </c>
      <c r="J365" s="231">
        <v>5.49</v>
      </c>
      <c r="K365" s="231">
        <v>2.1120000000000001</v>
      </c>
      <c r="L365" s="231">
        <v>4.3856999999999999</v>
      </c>
      <c r="M365" s="231">
        <v>2.7747999999999999</v>
      </c>
      <c r="N365" s="231">
        <v>6.1245000000000003</v>
      </c>
      <c r="O365" s="231">
        <v>4.1158000000000001</v>
      </c>
      <c r="P365" s="231">
        <v>0</v>
      </c>
    </row>
    <row r="366" spans="1:16" ht="15">
      <c r="A366" s="247">
        <v>23</v>
      </c>
      <c r="B366" s="231">
        <v>0</v>
      </c>
      <c r="C366" s="231">
        <v>0</v>
      </c>
      <c r="D366" s="231">
        <v>4.9062999999999999</v>
      </c>
      <c r="E366" s="231">
        <v>1.7699</v>
      </c>
      <c r="F366" s="231">
        <v>4.7946999999999997</v>
      </c>
      <c r="G366" s="231">
        <v>1.7607999999999999</v>
      </c>
      <c r="H366" s="231">
        <v>4.6234000000000002</v>
      </c>
      <c r="I366" s="231">
        <v>1.8344</v>
      </c>
      <c r="J366" s="231">
        <v>5.2233000000000001</v>
      </c>
      <c r="K366" s="231">
        <v>2.1101999999999999</v>
      </c>
      <c r="L366" s="231">
        <v>4.3209</v>
      </c>
      <c r="M366" s="231">
        <v>2.7336999999999998</v>
      </c>
      <c r="N366" s="231">
        <v>5.9330999999999996</v>
      </c>
      <c r="O366" s="231">
        <v>3.9872000000000001</v>
      </c>
      <c r="P366" s="231">
        <v>0</v>
      </c>
    </row>
    <row r="367" spans="1:16" ht="15">
      <c r="A367" s="247">
        <v>24</v>
      </c>
      <c r="B367" s="231">
        <v>0</v>
      </c>
      <c r="C367" s="231">
        <v>0</v>
      </c>
      <c r="D367" s="231">
        <v>4.8788</v>
      </c>
      <c r="E367" s="231">
        <v>1.7659</v>
      </c>
      <c r="F367" s="231">
        <v>4.7752999999999997</v>
      </c>
      <c r="G367" s="231">
        <v>1.7558</v>
      </c>
      <c r="H367" s="231">
        <v>4.6153000000000004</v>
      </c>
      <c r="I367" s="231">
        <v>1.8283</v>
      </c>
      <c r="J367" s="231">
        <v>4.9566999999999997</v>
      </c>
      <c r="K367" s="231">
        <v>2.1084999999999998</v>
      </c>
      <c r="L367" s="231">
        <v>4.2561</v>
      </c>
      <c r="M367" s="231">
        <v>2.6928000000000001</v>
      </c>
      <c r="N367" s="231">
        <v>5.7416999999999998</v>
      </c>
      <c r="O367" s="231">
        <v>3.8586</v>
      </c>
      <c r="P367" s="231">
        <v>0</v>
      </c>
    </row>
    <row r="368" spans="1:16" ht="15">
      <c r="A368" s="247">
        <v>25</v>
      </c>
      <c r="B368" s="231">
        <v>0</v>
      </c>
      <c r="C368" s="231">
        <v>0</v>
      </c>
      <c r="D368" s="231">
        <v>4.8514999999999997</v>
      </c>
      <c r="E368" s="231">
        <v>1.7618</v>
      </c>
      <c r="F368" s="231">
        <v>4.7557999999999998</v>
      </c>
      <c r="G368" s="231">
        <v>1.7506999999999999</v>
      </c>
      <c r="H368" s="231">
        <v>4.6073000000000004</v>
      </c>
      <c r="I368" s="231">
        <v>1.8220000000000001</v>
      </c>
      <c r="J368" s="231">
        <v>4.6900000000000004</v>
      </c>
      <c r="K368" s="231">
        <v>2.1067</v>
      </c>
      <c r="L368" s="231">
        <v>4.1913</v>
      </c>
      <c r="M368" s="231">
        <v>2.6518000000000002</v>
      </c>
      <c r="N368" s="231">
        <v>5.5503</v>
      </c>
      <c r="O368" s="231">
        <v>3.73</v>
      </c>
      <c r="P368" s="231">
        <v>0</v>
      </c>
    </row>
    <row r="369" spans="1:16" ht="15">
      <c r="A369" s="247">
        <v>26</v>
      </c>
      <c r="B369" s="231">
        <v>0</v>
      </c>
      <c r="C369" s="231">
        <v>0</v>
      </c>
      <c r="D369" s="231">
        <v>4.8239999999999998</v>
      </c>
      <c r="E369" s="231">
        <v>1.7577</v>
      </c>
      <c r="F369" s="231">
        <v>4.7365000000000004</v>
      </c>
      <c r="G369" s="231">
        <v>1.7457</v>
      </c>
      <c r="H369" s="231">
        <v>4.5993000000000004</v>
      </c>
      <c r="I369" s="231">
        <v>1.8159000000000001</v>
      </c>
      <c r="J369" s="231">
        <v>4.4234</v>
      </c>
      <c r="K369" s="231">
        <v>2.1049000000000002</v>
      </c>
      <c r="L369" s="231">
        <v>4.1265999999999998</v>
      </c>
      <c r="M369" s="231">
        <v>2.6107</v>
      </c>
      <c r="N369" s="231">
        <v>5.3589000000000002</v>
      </c>
      <c r="O369" s="231">
        <v>3.6013000000000002</v>
      </c>
      <c r="P369" s="231">
        <v>0</v>
      </c>
    </row>
    <row r="370" spans="1:16" ht="15">
      <c r="A370" s="247">
        <v>27</v>
      </c>
      <c r="B370" s="231">
        <v>0</v>
      </c>
      <c r="C370" s="231">
        <v>0</v>
      </c>
      <c r="D370" s="231">
        <v>4.7967000000000004</v>
      </c>
      <c r="E370" s="231">
        <v>1.7536</v>
      </c>
      <c r="F370" s="231">
        <v>4.7171000000000003</v>
      </c>
      <c r="G370" s="231">
        <v>1.7405999999999999</v>
      </c>
      <c r="H370" s="231">
        <v>4.5913000000000004</v>
      </c>
      <c r="I370" s="231">
        <v>1.8096000000000001</v>
      </c>
      <c r="J370" s="231">
        <v>4.1566999999999998</v>
      </c>
      <c r="K370" s="231">
        <v>2.1032999999999999</v>
      </c>
      <c r="L370" s="231">
        <v>4.0617999999999999</v>
      </c>
      <c r="M370" s="231">
        <v>2.5697999999999999</v>
      </c>
      <c r="N370" s="231">
        <v>5.1675000000000004</v>
      </c>
      <c r="O370" s="231">
        <v>3.4727000000000001</v>
      </c>
      <c r="P370" s="231">
        <v>0</v>
      </c>
    </row>
    <row r="371" spans="1:16" ht="15">
      <c r="A371" s="247">
        <v>28</v>
      </c>
      <c r="B371" s="231">
        <v>0</v>
      </c>
      <c r="C371" s="231">
        <v>0</v>
      </c>
      <c r="D371" s="231">
        <v>4.7691999999999997</v>
      </c>
      <c r="E371" s="231">
        <v>1.7495000000000001</v>
      </c>
      <c r="F371" s="231">
        <v>4.6976000000000004</v>
      </c>
      <c r="G371" s="231">
        <v>1.7355</v>
      </c>
      <c r="H371" s="231">
        <v>4.5831999999999997</v>
      </c>
      <c r="I371" s="231">
        <v>1.8033999999999999</v>
      </c>
      <c r="J371" s="231">
        <v>3.8900999999999999</v>
      </c>
      <c r="K371" s="231">
        <v>2.1015000000000001</v>
      </c>
      <c r="L371" s="231">
        <v>3.9969000000000001</v>
      </c>
      <c r="M371" s="231">
        <v>2.5287999999999999</v>
      </c>
      <c r="N371" s="231">
        <v>4.9762000000000004</v>
      </c>
      <c r="O371" s="231">
        <v>3.3441000000000001</v>
      </c>
      <c r="P371" s="231">
        <v>0</v>
      </c>
    </row>
    <row r="372" spans="1:16" ht="15">
      <c r="A372" s="247">
        <v>29</v>
      </c>
      <c r="B372" s="231">
        <v>0</v>
      </c>
      <c r="C372" s="231">
        <v>0</v>
      </c>
      <c r="D372" s="231">
        <v>4.7419000000000002</v>
      </c>
      <c r="E372" s="231">
        <v>1.7454000000000001</v>
      </c>
      <c r="F372" s="231">
        <v>4.6783000000000001</v>
      </c>
      <c r="G372" s="231">
        <v>1.7305999999999999</v>
      </c>
      <c r="H372" s="231">
        <v>4.5751999999999997</v>
      </c>
      <c r="I372" s="231">
        <v>1.7971999999999999</v>
      </c>
      <c r="J372" s="231">
        <v>3.6234000000000002</v>
      </c>
      <c r="K372" s="231">
        <v>2.0998000000000001</v>
      </c>
      <c r="L372" s="231">
        <v>3.9321000000000002</v>
      </c>
      <c r="M372" s="231">
        <v>2.4878</v>
      </c>
      <c r="N372" s="231">
        <v>4.7847999999999997</v>
      </c>
      <c r="O372" s="231">
        <v>3.2155</v>
      </c>
      <c r="P372" s="231">
        <v>0</v>
      </c>
    </row>
    <row r="373" spans="1:16" ht="15">
      <c r="A373" s="247">
        <v>30</v>
      </c>
      <c r="B373" s="231">
        <v>0</v>
      </c>
      <c r="C373" s="231">
        <v>0</v>
      </c>
      <c r="D373" s="231">
        <v>4.7144000000000004</v>
      </c>
      <c r="E373" s="231">
        <v>1.7413000000000001</v>
      </c>
      <c r="F373" s="231">
        <v>4.6588000000000003</v>
      </c>
      <c r="G373" s="231">
        <v>1.7255</v>
      </c>
      <c r="H373" s="231">
        <v>4.5671999999999997</v>
      </c>
      <c r="I373" s="231">
        <v>1.7909999999999999</v>
      </c>
      <c r="J373" s="231">
        <v>3.3567999999999998</v>
      </c>
      <c r="K373" s="231">
        <v>2.0979999999999999</v>
      </c>
      <c r="L373" s="231">
        <v>3.8673999999999999</v>
      </c>
      <c r="M373" s="231">
        <v>2.4468000000000001</v>
      </c>
      <c r="N373" s="231">
        <v>4.5933999999999999</v>
      </c>
      <c r="O373" s="231">
        <v>3.0868000000000002</v>
      </c>
      <c r="P373" s="231">
        <v>0</v>
      </c>
    </row>
    <row r="374" spans="1:16" ht="15">
      <c r="A374" s="247">
        <v>31</v>
      </c>
      <c r="B374" s="231">
        <v>0</v>
      </c>
      <c r="C374" s="231">
        <v>0</v>
      </c>
      <c r="D374" s="231">
        <v>4.6923000000000004</v>
      </c>
      <c r="E374" s="231">
        <v>1.7387999999999999</v>
      </c>
      <c r="F374" s="231">
        <v>4.6492000000000004</v>
      </c>
      <c r="G374" s="231">
        <v>1.722</v>
      </c>
      <c r="H374" s="231">
        <v>4.5114000000000001</v>
      </c>
      <c r="I374" s="231">
        <v>1.7845</v>
      </c>
      <c r="J374" s="231">
        <v>3.3384</v>
      </c>
      <c r="K374" s="231">
        <v>2.0813999999999999</v>
      </c>
      <c r="L374" s="231">
        <v>3.8338000000000001</v>
      </c>
      <c r="M374" s="231">
        <v>2.4127999999999998</v>
      </c>
      <c r="N374" s="231">
        <v>4.5109000000000004</v>
      </c>
      <c r="O374" s="231">
        <v>2.9792999999999998</v>
      </c>
      <c r="P374" s="231">
        <v>0</v>
      </c>
    </row>
    <row r="375" spans="1:16" ht="15">
      <c r="A375" s="247">
        <v>32</v>
      </c>
      <c r="B375" s="231">
        <v>0</v>
      </c>
      <c r="C375" s="231">
        <v>0</v>
      </c>
      <c r="D375" s="231">
        <v>4.6703000000000001</v>
      </c>
      <c r="E375" s="231">
        <v>1.7363</v>
      </c>
      <c r="F375" s="231">
        <v>4.6395999999999997</v>
      </c>
      <c r="G375" s="231">
        <v>1.7182999999999999</v>
      </c>
      <c r="H375" s="231">
        <v>4.4555999999999996</v>
      </c>
      <c r="I375" s="231">
        <v>1.7778</v>
      </c>
      <c r="J375" s="231">
        <v>3.3201000000000001</v>
      </c>
      <c r="K375" s="231">
        <v>2.0648</v>
      </c>
      <c r="L375" s="231">
        <v>3.8003</v>
      </c>
      <c r="M375" s="231">
        <v>2.3786999999999998</v>
      </c>
      <c r="N375" s="231">
        <v>4.4283999999999999</v>
      </c>
      <c r="O375" s="231">
        <v>2.8717000000000001</v>
      </c>
      <c r="P375" s="231">
        <v>0</v>
      </c>
    </row>
    <row r="376" spans="1:16" ht="15">
      <c r="A376" s="247">
        <v>33</v>
      </c>
      <c r="B376" s="231">
        <v>0</v>
      </c>
      <c r="C376" s="231">
        <v>0</v>
      </c>
      <c r="D376" s="231">
        <v>4.6481000000000003</v>
      </c>
      <c r="E376" s="231">
        <v>1.7338</v>
      </c>
      <c r="F376" s="231">
        <v>4.6299000000000001</v>
      </c>
      <c r="G376" s="231">
        <v>1.7148000000000001</v>
      </c>
      <c r="H376" s="231">
        <v>4.3997999999999999</v>
      </c>
      <c r="I376" s="231">
        <v>1.7713000000000001</v>
      </c>
      <c r="J376" s="231">
        <v>3.3018000000000001</v>
      </c>
      <c r="K376" s="231">
        <v>2.0482</v>
      </c>
      <c r="L376" s="231">
        <v>3.7667000000000002</v>
      </c>
      <c r="M376" s="231">
        <v>2.3447</v>
      </c>
      <c r="N376" s="231">
        <v>4.3459000000000003</v>
      </c>
      <c r="O376" s="231">
        <v>2.7641</v>
      </c>
      <c r="P376" s="231">
        <v>0</v>
      </c>
    </row>
    <row r="377" spans="1:16" ht="15">
      <c r="A377" s="247">
        <v>34</v>
      </c>
      <c r="B377" s="231">
        <v>0</v>
      </c>
      <c r="C377" s="231">
        <v>0</v>
      </c>
      <c r="D377" s="231">
        <v>4.6260000000000003</v>
      </c>
      <c r="E377" s="231">
        <v>1.7312000000000001</v>
      </c>
      <c r="F377" s="231">
        <v>4.6203000000000003</v>
      </c>
      <c r="G377" s="231">
        <v>1.7112000000000001</v>
      </c>
      <c r="H377" s="231">
        <v>4.3438999999999997</v>
      </c>
      <c r="I377" s="231">
        <v>1.7646999999999999</v>
      </c>
      <c r="J377" s="231">
        <v>3.2833999999999999</v>
      </c>
      <c r="K377" s="231">
        <v>2.0314999999999999</v>
      </c>
      <c r="L377" s="231">
        <v>3.7332000000000001</v>
      </c>
      <c r="M377" s="231">
        <v>2.3106</v>
      </c>
      <c r="N377" s="231">
        <v>4.2633999999999999</v>
      </c>
      <c r="O377" s="231">
        <v>2.6566000000000001</v>
      </c>
      <c r="P377" s="231">
        <v>0</v>
      </c>
    </row>
    <row r="378" spans="1:16" ht="15">
      <c r="A378" s="247">
        <v>35</v>
      </c>
      <c r="B378" s="231">
        <v>0</v>
      </c>
      <c r="C378" s="231">
        <v>0</v>
      </c>
      <c r="D378" s="231">
        <v>4.6039000000000003</v>
      </c>
      <c r="E378" s="231">
        <v>1.7287999999999999</v>
      </c>
      <c r="F378" s="231">
        <v>4.6106999999999996</v>
      </c>
      <c r="G378" s="231">
        <v>1.7077</v>
      </c>
      <c r="H378" s="231">
        <v>4.2881999999999998</v>
      </c>
      <c r="I378" s="231">
        <v>1.7581</v>
      </c>
      <c r="J378" s="231">
        <v>3.2650000000000001</v>
      </c>
      <c r="K378" s="231">
        <v>2.0148999999999999</v>
      </c>
      <c r="L378" s="231">
        <v>3.6997</v>
      </c>
      <c r="M378" s="231">
        <v>2.2766000000000002</v>
      </c>
      <c r="N378" s="231">
        <v>4.181</v>
      </c>
      <c r="O378" s="231">
        <v>2.5489999999999999</v>
      </c>
      <c r="P378" s="231">
        <v>0</v>
      </c>
    </row>
    <row r="379" spans="1:16" ht="15">
      <c r="A379" s="247">
        <v>36</v>
      </c>
      <c r="B379" s="231">
        <v>0</v>
      </c>
      <c r="C379" s="231">
        <v>0</v>
      </c>
      <c r="D379" s="231">
        <v>4.5818000000000003</v>
      </c>
      <c r="E379" s="231">
        <v>1.7262999999999999</v>
      </c>
      <c r="F379" s="231">
        <v>4.6010999999999997</v>
      </c>
      <c r="G379" s="231">
        <v>1.7040999999999999</v>
      </c>
      <c r="H379" s="231">
        <v>4.2324000000000002</v>
      </c>
      <c r="I379" s="231">
        <v>1.7516</v>
      </c>
      <c r="J379" s="231">
        <v>3.2467999999999999</v>
      </c>
      <c r="K379" s="231">
        <v>1.9983</v>
      </c>
      <c r="L379" s="231">
        <v>3.6661999999999999</v>
      </c>
      <c r="M379" s="231">
        <v>2.2425000000000002</v>
      </c>
      <c r="N379" s="231">
        <v>4.0984999999999996</v>
      </c>
      <c r="O379" s="231">
        <v>2.4413999999999998</v>
      </c>
      <c r="P379" s="231">
        <v>0</v>
      </c>
    </row>
    <row r="380" spans="1:16" ht="15">
      <c r="A380" s="247">
        <v>37</v>
      </c>
      <c r="B380" s="231">
        <v>0</v>
      </c>
      <c r="C380" s="231">
        <v>0</v>
      </c>
      <c r="D380" s="231">
        <v>4.5597000000000003</v>
      </c>
      <c r="E380" s="231">
        <v>1.7237</v>
      </c>
      <c r="F380" s="231">
        <v>4.5914000000000001</v>
      </c>
      <c r="G380" s="231">
        <v>1.7005999999999999</v>
      </c>
      <c r="H380" s="231">
        <v>4.1765999999999996</v>
      </c>
      <c r="I380" s="231">
        <v>1.7448999999999999</v>
      </c>
      <c r="J380" s="231">
        <v>3.2284000000000002</v>
      </c>
      <c r="K380" s="231">
        <v>1.9816</v>
      </c>
      <c r="L380" s="231">
        <v>3.6326000000000001</v>
      </c>
      <c r="M380" s="231">
        <v>2.2084999999999999</v>
      </c>
      <c r="N380" s="231">
        <v>4.016</v>
      </c>
      <c r="O380" s="231">
        <v>2.3338000000000001</v>
      </c>
      <c r="P380" s="231">
        <v>0</v>
      </c>
    </row>
    <row r="381" spans="1:16" ht="15">
      <c r="A381" s="247">
        <v>38</v>
      </c>
      <c r="B381" s="231">
        <v>0</v>
      </c>
      <c r="C381" s="231">
        <v>0</v>
      </c>
      <c r="D381" s="231">
        <v>4.5376000000000003</v>
      </c>
      <c r="E381" s="231">
        <v>1.7213000000000001</v>
      </c>
      <c r="F381" s="231">
        <v>4.5816999999999997</v>
      </c>
      <c r="G381" s="231">
        <v>1.6970000000000001</v>
      </c>
      <c r="H381" s="231">
        <v>4.1208</v>
      </c>
      <c r="I381" s="231">
        <v>1.7383999999999999</v>
      </c>
      <c r="J381" s="231">
        <v>3.21</v>
      </c>
      <c r="K381" s="231">
        <v>1.9650000000000001</v>
      </c>
      <c r="L381" s="231">
        <v>3.5991</v>
      </c>
      <c r="M381" s="231">
        <v>2.1743999999999999</v>
      </c>
      <c r="N381" s="231">
        <v>3.9335</v>
      </c>
      <c r="O381" s="231">
        <v>2.2262</v>
      </c>
      <c r="P381" s="231">
        <v>0</v>
      </c>
    </row>
    <row r="382" spans="1:16" ht="15">
      <c r="A382" s="247">
        <v>39</v>
      </c>
      <c r="B382" s="231">
        <v>0</v>
      </c>
      <c r="C382" s="231">
        <v>0</v>
      </c>
      <c r="D382" s="231">
        <v>4.5155000000000003</v>
      </c>
      <c r="E382" s="231">
        <v>1.7186999999999999</v>
      </c>
      <c r="F382" s="231">
        <v>4.5721999999999996</v>
      </c>
      <c r="G382" s="231">
        <v>1.6934</v>
      </c>
      <c r="H382" s="231">
        <v>4.0650000000000004</v>
      </c>
      <c r="I382" s="231">
        <v>1.7317</v>
      </c>
      <c r="J382" s="231">
        <v>3.1917</v>
      </c>
      <c r="K382" s="231">
        <v>1.9483999999999999</v>
      </c>
      <c r="L382" s="231">
        <v>3.5655999999999999</v>
      </c>
      <c r="M382" s="231">
        <v>2.1404000000000001</v>
      </c>
      <c r="N382" s="231">
        <v>3.851</v>
      </c>
      <c r="O382" s="231">
        <v>2.1185999999999998</v>
      </c>
      <c r="P382" s="231">
        <v>0</v>
      </c>
    </row>
    <row r="383" spans="1:16" ht="15">
      <c r="A383" s="247">
        <v>40</v>
      </c>
      <c r="B383" s="231">
        <v>0</v>
      </c>
      <c r="C383" s="231">
        <v>0</v>
      </c>
      <c r="D383" s="231">
        <v>4.4934000000000003</v>
      </c>
      <c r="E383" s="231">
        <v>1.7161999999999999</v>
      </c>
      <c r="F383" s="231">
        <v>4.5625</v>
      </c>
      <c r="G383" s="231">
        <v>1.6898</v>
      </c>
      <c r="H383" s="231">
        <v>4.0091000000000001</v>
      </c>
      <c r="I383" s="231">
        <v>1.7252000000000001</v>
      </c>
      <c r="J383" s="231">
        <v>3.1734</v>
      </c>
      <c r="K383" s="231">
        <v>1.9317</v>
      </c>
      <c r="L383" s="231">
        <v>3.5320999999999998</v>
      </c>
      <c r="M383" s="231">
        <v>2.1063000000000001</v>
      </c>
      <c r="N383" s="231">
        <v>3.7686000000000002</v>
      </c>
      <c r="O383" s="231">
        <v>2.0110999999999999</v>
      </c>
      <c r="P383" s="231">
        <v>0</v>
      </c>
    </row>
    <row r="384" spans="1:16" ht="15">
      <c r="A384" s="247">
        <v>41</v>
      </c>
      <c r="B384" s="231">
        <v>0</v>
      </c>
      <c r="C384" s="231">
        <v>0</v>
      </c>
      <c r="D384" s="231">
        <v>4.4711999999999996</v>
      </c>
      <c r="E384" s="231">
        <v>1.7138</v>
      </c>
      <c r="F384" s="231">
        <v>4.5529000000000002</v>
      </c>
      <c r="G384" s="231">
        <v>1.6862999999999999</v>
      </c>
      <c r="H384" s="231">
        <v>3.9533</v>
      </c>
      <c r="I384" s="231">
        <v>1.7184999999999999</v>
      </c>
      <c r="J384" s="231">
        <v>3.1549999999999998</v>
      </c>
      <c r="K384" s="231">
        <v>1.9151</v>
      </c>
      <c r="L384" s="231">
        <v>3.4984000000000002</v>
      </c>
      <c r="M384" s="231">
        <v>2.0722999999999998</v>
      </c>
      <c r="N384" s="231">
        <v>3.6859999999999999</v>
      </c>
      <c r="O384" s="231">
        <v>1.9035</v>
      </c>
      <c r="P384" s="231">
        <v>0</v>
      </c>
    </row>
    <row r="385" spans="1:16" ht="15">
      <c r="A385" s="247">
        <v>42</v>
      </c>
      <c r="B385" s="231">
        <v>0</v>
      </c>
      <c r="C385" s="231">
        <v>0</v>
      </c>
      <c r="D385" s="231">
        <v>4.4492000000000003</v>
      </c>
      <c r="E385" s="231">
        <v>1.7112000000000001</v>
      </c>
      <c r="F385" s="231">
        <v>4.5431999999999997</v>
      </c>
      <c r="G385" s="231">
        <v>1.6827000000000001</v>
      </c>
      <c r="H385" s="231">
        <v>3.8975</v>
      </c>
      <c r="I385" s="231">
        <v>1.712</v>
      </c>
      <c r="J385" s="231">
        <v>3.1366999999999998</v>
      </c>
      <c r="K385" s="231">
        <v>1.8985000000000001</v>
      </c>
      <c r="L385" s="231">
        <v>3.4649000000000001</v>
      </c>
      <c r="M385" s="231">
        <v>2.0381999999999998</v>
      </c>
      <c r="N385" s="231">
        <v>3.6036000000000001</v>
      </c>
      <c r="O385" s="231">
        <v>1.7959000000000001</v>
      </c>
      <c r="P385" s="231">
        <v>0</v>
      </c>
    </row>
    <row r="386" spans="1:16" ht="15">
      <c r="A386" s="247">
        <v>43</v>
      </c>
      <c r="B386" s="231">
        <v>0</v>
      </c>
      <c r="C386" s="231">
        <v>0</v>
      </c>
      <c r="D386" s="231">
        <v>4.3929999999999998</v>
      </c>
      <c r="E386" s="231">
        <v>1.6997</v>
      </c>
      <c r="F386" s="231">
        <v>4.4774000000000003</v>
      </c>
      <c r="G386" s="231">
        <v>1.679</v>
      </c>
      <c r="H386" s="231">
        <v>3.8125</v>
      </c>
      <c r="I386" s="231">
        <v>1.7</v>
      </c>
      <c r="J386" s="231">
        <v>3.1092</v>
      </c>
      <c r="K386" s="231">
        <v>1.8883000000000001</v>
      </c>
      <c r="L386" s="231">
        <v>3.4588999999999999</v>
      </c>
      <c r="M386" s="231">
        <v>2.0347</v>
      </c>
      <c r="N386" s="231">
        <v>3.5548999999999999</v>
      </c>
      <c r="O386" s="231">
        <v>1.7878000000000001</v>
      </c>
      <c r="P386" s="231">
        <v>0</v>
      </c>
    </row>
    <row r="387" spans="1:16" ht="15">
      <c r="A387" s="247">
        <v>44</v>
      </c>
      <c r="B387" s="231">
        <v>0</v>
      </c>
      <c r="C387" s="231">
        <v>0</v>
      </c>
      <c r="D387" s="231">
        <v>4.3368000000000002</v>
      </c>
      <c r="E387" s="231">
        <v>1.6881999999999999</v>
      </c>
      <c r="F387" s="231">
        <v>4.4115000000000002</v>
      </c>
      <c r="G387" s="231">
        <v>1.6753</v>
      </c>
      <c r="H387" s="231">
        <v>3.7275</v>
      </c>
      <c r="I387" s="231">
        <v>1.6879</v>
      </c>
      <c r="J387" s="231">
        <v>3.0817999999999999</v>
      </c>
      <c r="K387" s="231">
        <v>1.8782000000000001</v>
      </c>
      <c r="L387" s="231">
        <v>3.4529000000000001</v>
      </c>
      <c r="M387" s="231">
        <v>2.0312000000000001</v>
      </c>
      <c r="N387" s="231">
        <v>3.5063</v>
      </c>
      <c r="O387" s="231">
        <v>1.7797000000000001</v>
      </c>
      <c r="P387" s="231">
        <v>0</v>
      </c>
    </row>
    <row r="388" spans="1:16" ht="15">
      <c r="A388" s="247">
        <v>45</v>
      </c>
      <c r="B388" s="231">
        <v>0</v>
      </c>
      <c r="C388" s="231">
        <v>0</v>
      </c>
      <c r="D388" s="231">
        <v>4.2805999999999997</v>
      </c>
      <c r="E388" s="231">
        <v>1.6766000000000001</v>
      </c>
      <c r="F388" s="231">
        <v>4.3456999999999999</v>
      </c>
      <c r="G388" s="231">
        <v>1.6716</v>
      </c>
      <c r="H388" s="231">
        <v>3.6425999999999998</v>
      </c>
      <c r="I388" s="231">
        <v>1.6758</v>
      </c>
      <c r="J388" s="231">
        <v>3.0543</v>
      </c>
      <c r="K388" s="231">
        <v>1.8680000000000001</v>
      </c>
      <c r="L388" s="231">
        <v>3.4468999999999999</v>
      </c>
      <c r="M388" s="231">
        <v>2.0276000000000001</v>
      </c>
      <c r="N388" s="231">
        <v>3.4575999999999998</v>
      </c>
      <c r="O388" s="231">
        <v>1.7715000000000001</v>
      </c>
      <c r="P388" s="231">
        <v>0</v>
      </c>
    </row>
    <row r="389" spans="1:16" ht="15">
      <c r="A389" s="247">
        <v>46</v>
      </c>
      <c r="B389" s="231">
        <v>0</v>
      </c>
      <c r="C389" s="231">
        <v>0</v>
      </c>
      <c r="D389" s="231">
        <v>4.2244999999999999</v>
      </c>
      <c r="E389" s="231">
        <v>1.6651</v>
      </c>
      <c r="F389" s="231">
        <v>4.2797999999999998</v>
      </c>
      <c r="G389" s="231">
        <v>1.6678999999999999</v>
      </c>
      <c r="H389" s="231">
        <v>3.5575999999999999</v>
      </c>
      <c r="I389" s="231">
        <v>1.6637</v>
      </c>
      <c r="J389" s="231">
        <v>3.0268000000000002</v>
      </c>
      <c r="K389" s="231">
        <v>1.8577999999999999</v>
      </c>
      <c r="L389" s="231">
        <v>3.4409000000000001</v>
      </c>
      <c r="M389" s="231">
        <v>2.0240999999999998</v>
      </c>
      <c r="N389" s="231">
        <v>3.4089</v>
      </c>
      <c r="O389" s="231">
        <v>1.7634000000000001</v>
      </c>
      <c r="P389" s="231">
        <v>0</v>
      </c>
    </row>
    <row r="390" spans="1:16" ht="15">
      <c r="A390" s="247">
        <v>47</v>
      </c>
      <c r="B390" s="231">
        <v>0</v>
      </c>
      <c r="C390" s="231">
        <v>0</v>
      </c>
      <c r="D390" s="231">
        <v>4.1683000000000003</v>
      </c>
      <c r="E390" s="231">
        <v>1.6536</v>
      </c>
      <c r="F390" s="231">
        <v>4.2140000000000004</v>
      </c>
      <c r="G390" s="231">
        <v>1.6641999999999999</v>
      </c>
      <c r="H390" s="231">
        <v>3.4725999999999999</v>
      </c>
      <c r="I390" s="231">
        <v>1.6516999999999999</v>
      </c>
      <c r="J390" s="231">
        <v>2.9994000000000001</v>
      </c>
      <c r="K390" s="231">
        <v>1.8475999999999999</v>
      </c>
      <c r="L390" s="231">
        <v>3.4348000000000001</v>
      </c>
      <c r="M390" s="231">
        <v>2.0205000000000002</v>
      </c>
      <c r="N390" s="231">
        <v>3.3601999999999999</v>
      </c>
      <c r="O390" s="231">
        <v>1.7553000000000001</v>
      </c>
      <c r="P390" s="231">
        <v>0</v>
      </c>
    </row>
    <row r="391" spans="1:16" ht="15">
      <c r="A391" s="247">
        <v>48</v>
      </c>
      <c r="B391" s="231">
        <v>0</v>
      </c>
      <c r="C391" s="231">
        <v>0</v>
      </c>
      <c r="D391" s="231">
        <v>4.1120999999999999</v>
      </c>
      <c r="E391" s="231">
        <v>1.6419999999999999</v>
      </c>
      <c r="F391" s="231">
        <v>4.1481000000000003</v>
      </c>
      <c r="G391" s="231">
        <v>1.6605000000000001</v>
      </c>
      <c r="H391" s="231">
        <v>3.3875999999999999</v>
      </c>
      <c r="I391" s="231">
        <v>1.6396999999999999</v>
      </c>
      <c r="J391" s="231">
        <v>2.9719000000000002</v>
      </c>
      <c r="K391" s="231">
        <v>1.8373999999999999</v>
      </c>
      <c r="L391" s="231">
        <v>3.4289000000000001</v>
      </c>
      <c r="M391" s="231">
        <v>2.0169999999999999</v>
      </c>
      <c r="N391" s="231">
        <v>3.3115000000000001</v>
      </c>
      <c r="O391" s="231">
        <v>1.7472000000000001</v>
      </c>
      <c r="P391" s="231">
        <v>0</v>
      </c>
    </row>
    <row r="392" spans="1:16" ht="15">
      <c r="A392" s="247">
        <v>49</v>
      </c>
      <c r="B392" s="231">
        <v>0</v>
      </c>
      <c r="C392" s="231">
        <v>0</v>
      </c>
      <c r="D392" s="231">
        <v>4.0557999999999996</v>
      </c>
      <c r="E392" s="231">
        <v>1.6305000000000001</v>
      </c>
      <c r="F392" s="231">
        <v>4.0823</v>
      </c>
      <c r="G392" s="231">
        <v>1.6568000000000001</v>
      </c>
      <c r="H392" s="231">
        <v>3.3027000000000002</v>
      </c>
      <c r="I392" s="231">
        <v>1.6275999999999999</v>
      </c>
      <c r="J392" s="231">
        <v>2.9445000000000001</v>
      </c>
      <c r="K392" s="231">
        <v>1.8272999999999999</v>
      </c>
      <c r="L392" s="231">
        <v>3.4228000000000001</v>
      </c>
      <c r="M392" s="231">
        <v>2.0133999999999999</v>
      </c>
      <c r="N392" s="231">
        <v>3.2629000000000001</v>
      </c>
      <c r="O392" s="231">
        <v>1.7390000000000001</v>
      </c>
      <c r="P392" s="231">
        <v>0</v>
      </c>
    </row>
    <row r="393" spans="1:16" ht="15">
      <c r="A393" s="247">
        <v>50</v>
      </c>
      <c r="B393" s="231">
        <v>0</v>
      </c>
      <c r="C393" s="231">
        <v>0</v>
      </c>
      <c r="D393" s="231">
        <v>3.9996</v>
      </c>
      <c r="E393" s="231">
        <v>1.619</v>
      </c>
      <c r="F393" s="231">
        <v>4.0164</v>
      </c>
      <c r="G393" s="231">
        <v>1.6531</v>
      </c>
      <c r="H393" s="231">
        <v>3.2176999999999998</v>
      </c>
      <c r="I393" s="231">
        <v>1.6155999999999999</v>
      </c>
      <c r="J393" s="231">
        <v>2.9169999999999998</v>
      </c>
      <c r="K393" s="231">
        <v>1.8170999999999999</v>
      </c>
      <c r="L393" s="231">
        <v>3.4167999999999998</v>
      </c>
      <c r="M393" s="231">
        <v>2.0099</v>
      </c>
      <c r="N393" s="231">
        <v>3.2141999999999999</v>
      </c>
      <c r="O393" s="231">
        <v>1.7309000000000001</v>
      </c>
      <c r="P393" s="231">
        <v>0</v>
      </c>
    </row>
    <row r="394" spans="1:16" ht="15">
      <c r="A394" s="247">
        <v>51</v>
      </c>
      <c r="B394" s="231">
        <v>0</v>
      </c>
      <c r="C394" s="231">
        <v>0</v>
      </c>
      <c r="D394" s="231">
        <v>3.9434999999999998</v>
      </c>
      <c r="E394" s="231">
        <v>1.6074999999999999</v>
      </c>
      <c r="F394" s="231">
        <v>3.9506000000000001</v>
      </c>
      <c r="G394" s="231">
        <v>1.6495</v>
      </c>
      <c r="H394" s="231">
        <v>3.1328</v>
      </c>
      <c r="I394" s="231">
        <v>1.6034999999999999</v>
      </c>
      <c r="J394" s="231">
        <v>2.8896000000000002</v>
      </c>
      <c r="K394" s="231">
        <v>1.8069999999999999</v>
      </c>
      <c r="L394" s="231">
        <v>3.4108000000000001</v>
      </c>
      <c r="M394" s="231">
        <v>2.0064000000000002</v>
      </c>
      <c r="N394" s="231">
        <v>3.1656</v>
      </c>
      <c r="O394" s="231">
        <v>1.7226999999999999</v>
      </c>
      <c r="P394" s="231">
        <v>0</v>
      </c>
    </row>
    <row r="395" spans="1:16" ht="15">
      <c r="A395" s="247">
        <v>52</v>
      </c>
      <c r="B395" s="231">
        <v>0</v>
      </c>
      <c r="C395" s="231">
        <v>0</v>
      </c>
      <c r="D395" s="231">
        <v>3.8873000000000002</v>
      </c>
      <c r="E395" s="231">
        <v>1.5959000000000001</v>
      </c>
      <c r="F395" s="231">
        <v>3.8847</v>
      </c>
      <c r="G395" s="231">
        <v>1.6457999999999999</v>
      </c>
      <c r="H395" s="231">
        <v>3.0478000000000001</v>
      </c>
      <c r="I395" s="231">
        <v>1.5913999999999999</v>
      </c>
      <c r="J395" s="231">
        <v>2.8620999999999999</v>
      </c>
      <c r="K395" s="231">
        <v>1.7967</v>
      </c>
      <c r="L395" s="231">
        <v>3.4047000000000001</v>
      </c>
      <c r="M395" s="231">
        <v>2.0028999999999999</v>
      </c>
      <c r="N395" s="231">
        <v>3.1168</v>
      </c>
      <c r="O395" s="231">
        <v>1.7145999999999999</v>
      </c>
      <c r="P395" s="231">
        <v>0</v>
      </c>
    </row>
    <row r="396" spans="1:16" ht="15">
      <c r="A396" s="247">
        <v>53</v>
      </c>
      <c r="B396" s="231">
        <v>0</v>
      </c>
      <c r="C396" s="231">
        <v>0</v>
      </c>
      <c r="D396" s="231">
        <v>3.8311000000000002</v>
      </c>
      <c r="E396" s="231">
        <v>1.5844</v>
      </c>
      <c r="F396" s="231">
        <v>3.8189000000000002</v>
      </c>
      <c r="G396" s="231">
        <v>1.6419999999999999</v>
      </c>
      <c r="H396" s="231">
        <v>2.9628000000000001</v>
      </c>
      <c r="I396" s="231">
        <v>1.5792999999999999</v>
      </c>
      <c r="J396" s="231">
        <v>2.8347000000000002</v>
      </c>
      <c r="K396" s="231">
        <v>1.7865</v>
      </c>
      <c r="L396" s="231">
        <v>3.3988</v>
      </c>
      <c r="M396" s="231">
        <v>1.9992000000000001</v>
      </c>
      <c r="N396" s="231">
        <v>3.0682</v>
      </c>
      <c r="O396" s="231">
        <v>1.7063999999999999</v>
      </c>
      <c r="P396" s="231">
        <v>0</v>
      </c>
    </row>
    <row r="397" spans="1:16" ht="15">
      <c r="A397" s="247">
        <v>54</v>
      </c>
      <c r="B397" s="231">
        <v>0</v>
      </c>
      <c r="C397" s="231">
        <v>0</v>
      </c>
      <c r="D397" s="231">
        <v>3.7749000000000001</v>
      </c>
      <c r="E397" s="231">
        <v>1.5729</v>
      </c>
      <c r="F397" s="231">
        <v>3.7530000000000001</v>
      </c>
      <c r="G397" s="231">
        <v>1.6383000000000001</v>
      </c>
      <c r="H397" s="231">
        <v>2.8778000000000001</v>
      </c>
      <c r="I397" s="231">
        <v>1.5672999999999999</v>
      </c>
      <c r="J397" s="231">
        <v>2.8071999999999999</v>
      </c>
      <c r="K397" s="231">
        <v>1.7764</v>
      </c>
      <c r="L397" s="231">
        <v>3.3927</v>
      </c>
      <c r="M397" s="231">
        <v>1.9957</v>
      </c>
      <c r="N397" s="231">
        <v>3.0194999999999999</v>
      </c>
      <c r="O397" s="231">
        <v>1.6982999999999999</v>
      </c>
      <c r="P397" s="231">
        <v>0</v>
      </c>
    </row>
    <row r="398" spans="1:16" ht="15">
      <c r="A398" s="247">
        <v>55</v>
      </c>
      <c r="B398" s="231">
        <v>0</v>
      </c>
      <c r="C398" s="231">
        <v>0</v>
      </c>
      <c r="D398" s="231">
        <v>3.7210000000000001</v>
      </c>
      <c r="E398" s="231">
        <v>1.5678000000000001</v>
      </c>
      <c r="F398" s="231">
        <v>3.7315999999999998</v>
      </c>
      <c r="G398" s="231">
        <v>1.6285000000000001</v>
      </c>
      <c r="H398" s="231">
        <v>2.8092999999999999</v>
      </c>
      <c r="I398" s="231">
        <v>1.5618000000000001</v>
      </c>
      <c r="J398" s="231">
        <v>2.7448999999999999</v>
      </c>
      <c r="K398" s="231">
        <v>1.7654000000000001</v>
      </c>
      <c r="L398" s="231">
        <v>3.3479000000000001</v>
      </c>
      <c r="M398" s="231">
        <v>1.9781</v>
      </c>
      <c r="N398" s="231">
        <v>2.976</v>
      </c>
      <c r="O398" s="231">
        <v>1.6901999999999999</v>
      </c>
      <c r="P398" s="231">
        <v>0</v>
      </c>
    </row>
    <row r="399" spans="1:16" ht="15">
      <c r="A399" s="247">
        <v>56</v>
      </c>
      <c r="B399" s="231">
        <v>0</v>
      </c>
      <c r="C399" s="231">
        <v>0</v>
      </c>
      <c r="D399" s="231">
        <v>3.6671</v>
      </c>
      <c r="E399" s="231">
        <v>1.5628</v>
      </c>
      <c r="F399" s="231">
        <v>3.7101999999999999</v>
      </c>
      <c r="G399" s="231">
        <v>1.6186</v>
      </c>
      <c r="H399" s="231">
        <v>2.7406999999999999</v>
      </c>
      <c r="I399" s="231">
        <v>1.5564</v>
      </c>
      <c r="J399" s="231">
        <v>2.6825999999999999</v>
      </c>
      <c r="K399" s="231">
        <v>1.7544</v>
      </c>
      <c r="L399" s="231">
        <v>3.3031000000000001</v>
      </c>
      <c r="M399" s="231">
        <v>1.9604999999999999</v>
      </c>
      <c r="N399" s="231">
        <v>2.9325000000000001</v>
      </c>
      <c r="O399" s="231">
        <v>1.6821999999999999</v>
      </c>
      <c r="P399" s="231">
        <v>0</v>
      </c>
    </row>
    <row r="400" spans="1:16" ht="15">
      <c r="A400" s="247">
        <v>57</v>
      </c>
      <c r="B400" s="231">
        <v>0</v>
      </c>
      <c r="C400" s="231">
        <v>0</v>
      </c>
      <c r="D400" s="231">
        <v>3.6132</v>
      </c>
      <c r="E400" s="231">
        <v>1.5577000000000001</v>
      </c>
      <c r="F400" s="231">
        <v>3.6886999999999999</v>
      </c>
      <c r="G400" s="231">
        <v>1.6087</v>
      </c>
      <c r="H400" s="231">
        <v>2.6722000000000001</v>
      </c>
      <c r="I400" s="231">
        <v>1.5508</v>
      </c>
      <c r="J400" s="231">
        <v>2.6202999999999999</v>
      </c>
      <c r="K400" s="231">
        <v>1.7435</v>
      </c>
      <c r="L400" s="231">
        <v>3.2583000000000002</v>
      </c>
      <c r="M400" s="231">
        <v>1.9429000000000001</v>
      </c>
      <c r="N400" s="231">
        <v>2.8889999999999998</v>
      </c>
      <c r="O400" s="231">
        <v>1.6740999999999999</v>
      </c>
      <c r="P400" s="231">
        <v>0</v>
      </c>
    </row>
    <row r="401" spans="1:16" ht="15">
      <c r="A401" s="247">
        <v>58</v>
      </c>
      <c r="B401" s="231">
        <v>0</v>
      </c>
      <c r="C401" s="231">
        <v>0</v>
      </c>
      <c r="D401" s="231">
        <v>3.5592999999999999</v>
      </c>
      <c r="E401" s="231">
        <v>1.5527</v>
      </c>
      <c r="F401" s="231">
        <v>3.6671999999999998</v>
      </c>
      <c r="G401" s="231">
        <v>1.5988</v>
      </c>
      <c r="H401" s="231">
        <v>2.6036000000000001</v>
      </c>
      <c r="I401" s="231">
        <v>1.5452999999999999</v>
      </c>
      <c r="J401" s="231">
        <v>2.5579999999999998</v>
      </c>
      <c r="K401" s="231">
        <v>1.7323999999999999</v>
      </c>
      <c r="L401" s="231">
        <v>3.2134999999999998</v>
      </c>
      <c r="M401" s="231">
        <v>1.9253</v>
      </c>
      <c r="N401" s="231">
        <v>2.8454000000000002</v>
      </c>
      <c r="O401" s="231">
        <v>1.6659999999999999</v>
      </c>
      <c r="P401" s="231">
        <v>0</v>
      </c>
    </row>
    <row r="402" spans="1:16" ht="15">
      <c r="A402" s="247">
        <v>59</v>
      </c>
      <c r="B402" s="231">
        <v>0</v>
      </c>
      <c r="C402" s="231">
        <v>0</v>
      </c>
      <c r="D402" s="231">
        <v>3.5053999999999998</v>
      </c>
      <c r="E402" s="231">
        <v>1.5477000000000001</v>
      </c>
      <c r="F402" s="231">
        <v>3.6457000000000002</v>
      </c>
      <c r="G402" s="231">
        <v>1.5889</v>
      </c>
      <c r="H402" s="231">
        <v>2.5350999999999999</v>
      </c>
      <c r="I402" s="231">
        <v>1.5398000000000001</v>
      </c>
      <c r="J402" s="231">
        <v>2.4956999999999998</v>
      </c>
      <c r="K402" s="231">
        <v>1.7215</v>
      </c>
      <c r="L402" s="231">
        <v>3.1686999999999999</v>
      </c>
      <c r="M402" s="231">
        <v>1.9077</v>
      </c>
      <c r="N402" s="231">
        <v>2.8018999999999998</v>
      </c>
      <c r="O402" s="231">
        <v>1.6579999999999999</v>
      </c>
      <c r="P402" s="231">
        <v>0</v>
      </c>
    </row>
    <row r="403" spans="1:16" ht="15">
      <c r="A403" s="247">
        <v>60</v>
      </c>
      <c r="B403" s="231">
        <v>0</v>
      </c>
      <c r="C403" s="231">
        <v>0</v>
      </c>
      <c r="D403" s="231">
        <v>3.4514</v>
      </c>
      <c r="E403" s="231">
        <v>1.5427</v>
      </c>
      <c r="F403" s="231">
        <v>3.6242999999999999</v>
      </c>
      <c r="G403" s="231">
        <v>1.579</v>
      </c>
      <c r="H403" s="231">
        <v>2.4666000000000001</v>
      </c>
      <c r="I403" s="231">
        <v>1.5344</v>
      </c>
      <c r="J403" s="231">
        <v>2.4333999999999998</v>
      </c>
      <c r="K403" s="231">
        <v>1.7103999999999999</v>
      </c>
      <c r="L403" s="231">
        <v>3.1238999999999999</v>
      </c>
      <c r="M403" s="231">
        <v>1.8900999999999999</v>
      </c>
      <c r="N403" s="231">
        <v>2.7585000000000002</v>
      </c>
      <c r="O403" s="231">
        <v>1.6498999999999999</v>
      </c>
      <c r="P403" s="231">
        <v>0</v>
      </c>
    </row>
    <row r="404" spans="1:16">
      <c r="A404" s="272"/>
    </row>
    <row r="405" spans="1:16">
      <c r="A405" s="73" t="e">
        <v>#N/A</v>
      </c>
    </row>
    <row r="406" spans="1:16" s="271"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21.8781</v>
      </c>
      <c r="E410" s="231">
        <v>11.159700000000001</v>
      </c>
      <c r="F410" s="231">
        <v>25.487100000000002</v>
      </c>
      <c r="G410" s="231">
        <v>10.4901</v>
      </c>
      <c r="H410" s="231">
        <v>33.410699999999999</v>
      </c>
      <c r="I410" s="231">
        <v>9.2507999999999999</v>
      </c>
      <c r="J410" s="231">
        <v>27.3384</v>
      </c>
      <c r="K410" s="231">
        <v>9.7745999999999995</v>
      </c>
      <c r="L410" s="231">
        <v>27.4209</v>
      </c>
      <c r="M410" s="231">
        <v>16.8444</v>
      </c>
      <c r="N410" s="231">
        <v>0</v>
      </c>
      <c r="O410" s="231">
        <v>0</v>
      </c>
      <c r="P410" s="231">
        <v>0</v>
      </c>
    </row>
    <row r="411" spans="1:16" ht="15">
      <c r="A411" s="247">
        <v>1</v>
      </c>
      <c r="B411" s="231">
        <v>0</v>
      </c>
      <c r="C411" s="231">
        <v>0</v>
      </c>
      <c r="D411" s="231">
        <v>19.447199999999999</v>
      </c>
      <c r="E411" s="231">
        <v>9.9197000000000006</v>
      </c>
      <c r="F411" s="231">
        <v>22.655200000000001</v>
      </c>
      <c r="G411" s="231">
        <v>9.3245000000000005</v>
      </c>
      <c r="H411" s="231">
        <v>29.698399999999999</v>
      </c>
      <c r="I411" s="231">
        <v>8.2228999999999992</v>
      </c>
      <c r="J411" s="231">
        <v>24.300799999999999</v>
      </c>
      <c r="K411" s="231">
        <v>8.6884999999999994</v>
      </c>
      <c r="L411" s="231">
        <v>24.374099999999999</v>
      </c>
      <c r="M411" s="231">
        <v>14.972799999999999</v>
      </c>
      <c r="N411" s="231">
        <v>0</v>
      </c>
      <c r="O411" s="231">
        <v>0</v>
      </c>
      <c r="P411" s="231">
        <v>0</v>
      </c>
    </row>
    <row r="412" spans="1:16" ht="15">
      <c r="A412" s="247">
        <v>2</v>
      </c>
      <c r="B412" s="231">
        <v>0</v>
      </c>
      <c r="C412" s="231">
        <v>0</v>
      </c>
      <c r="D412" s="231">
        <v>17.016300000000001</v>
      </c>
      <c r="E412" s="231">
        <v>8.6798000000000002</v>
      </c>
      <c r="F412" s="231">
        <v>19.8233</v>
      </c>
      <c r="G412" s="231">
        <v>8.1590000000000007</v>
      </c>
      <c r="H412" s="231">
        <v>25.9861</v>
      </c>
      <c r="I412" s="231">
        <v>7.1951000000000001</v>
      </c>
      <c r="J412" s="231">
        <v>21.263200000000001</v>
      </c>
      <c r="K412" s="231">
        <v>7.6025</v>
      </c>
      <c r="L412" s="231">
        <v>21.327400000000001</v>
      </c>
      <c r="M412" s="231">
        <v>13.1012</v>
      </c>
      <c r="N412" s="231">
        <v>0</v>
      </c>
      <c r="O412" s="231">
        <v>0</v>
      </c>
      <c r="P412" s="231">
        <v>0</v>
      </c>
    </row>
    <row r="413" spans="1:16" ht="15">
      <c r="A413" s="247">
        <v>3</v>
      </c>
      <c r="B413" s="231">
        <v>0</v>
      </c>
      <c r="C413" s="231">
        <v>0</v>
      </c>
      <c r="D413" s="231">
        <v>14.5854</v>
      </c>
      <c r="E413" s="231">
        <v>7.4398</v>
      </c>
      <c r="F413" s="231">
        <v>16.991399999999999</v>
      </c>
      <c r="G413" s="231">
        <v>6.9934000000000003</v>
      </c>
      <c r="H413" s="231">
        <v>22.273800000000001</v>
      </c>
      <c r="I413" s="231">
        <v>6.1672000000000002</v>
      </c>
      <c r="J413" s="231">
        <v>18.2256</v>
      </c>
      <c r="K413" s="231">
        <v>6.5164</v>
      </c>
      <c r="L413" s="231">
        <v>18.2806</v>
      </c>
      <c r="M413" s="231">
        <v>11.2296</v>
      </c>
      <c r="N413" s="231">
        <v>0</v>
      </c>
      <c r="O413" s="231">
        <v>0</v>
      </c>
      <c r="P413" s="231">
        <v>0</v>
      </c>
    </row>
    <row r="414" spans="1:16" ht="15">
      <c r="A414" s="247">
        <v>4</v>
      </c>
      <c r="B414" s="231">
        <v>0</v>
      </c>
      <c r="C414" s="231">
        <v>0</v>
      </c>
      <c r="D414" s="231">
        <v>12.154500000000001</v>
      </c>
      <c r="E414" s="231">
        <v>6.1997999999999998</v>
      </c>
      <c r="F414" s="231">
        <v>14.1595</v>
      </c>
      <c r="G414" s="231">
        <v>5.8277999999999999</v>
      </c>
      <c r="H414" s="231">
        <v>18.561499999999999</v>
      </c>
      <c r="I414" s="231">
        <v>5.1393000000000004</v>
      </c>
      <c r="J414" s="231">
        <v>15.188000000000001</v>
      </c>
      <c r="K414" s="231">
        <v>5.4302999999999999</v>
      </c>
      <c r="L414" s="231">
        <v>15.2338</v>
      </c>
      <c r="M414" s="231">
        <v>9.3580000000000005</v>
      </c>
      <c r="N414" s="231">
        <v>0</v>
      </c>
      <c r="O414" s="231">
        <v>0</v>
      </c>
      <c r="P414" s="231">
        <v>0</v>
      </c>
    </row>
    <row r="415" spans="1:16" ht="15">
      <c r="A415" s="247">
        <v>5</v>
      </c>
      <c r="B415" s="231">
        <v>0</v>
      </c>
      <c r="C415" s="231">
        <v>0</v>
      </c>
      <c r="D415" s="231">
        <v>9.7235999999999994</v>
      </c>
      <c r="E415" s="231">
        <v>4.9599000000000002</v>
      </c>
      <c r="F415" s="231">
        <v>11.3276</v>
      </c>
      <c r="G415" s="231">
        <v>4.6623000000000001</v>
      </c>
      <c r="H415" s="231">
        <v>14.8492</v>
      </c>
      <c r="I415" s="231">
        <v>4.1115000000000004</v>
      </c>
      <c r="J415" s="231">
        <v>12.150399999999999</v>
      </c>
      <c r="K415" s="231">
        <v>4.3442999999999996</v>
      </c>
      <c r="L415" s="231">
        <v>12.187099999999999</v>
      </c>
      <c r="M415" s="231">
        <v>7.4863999999999997</v>
      </c>
      <c r="N415" s="231">
        <v>0</v>
      </c>
      <c r="O415" s="231">
        <v>0</v>
      </c>
      <c r="P415" s="231">
        <v>0</v>
      </c>
    </row>
    <row r="416" spans="1:16" ht="15">
      <c r="A416" s="247">
        <v>6</v>
      </c>
      <c r="B416" s="231">
        <v>0</v>
      </c>
      <c r="C416" s="231">
        <v>0</v>
      </c>
      <c r="D416" s="231">
        <v>7.2927</v>
      </c>
      <c r="E416" s="231">
        <v>3.7199</v>
      </c>
      <c r="F416" s="231">
        <v>8.4956999999999994</v>
      </c>
      <c r="G416" s="231">
        <v>3.4967000000000001</v>
      </c>
      <c r="H416" s="231">
        <v>11.136900000000001</v>
      </c>
      <c r="I416" s="231">
        <v>3.0836000000000001</v>
      </c>
      <c r="J416" s="231">
        <v>9.1128</v>
      </c>
      <c r="K416" s="231">
        <v>3.2582</v>
      </c>
      <c r="L416" s="231">
        <v>9.1402999999999999</v>
      </c>
      <c r="M416" s="231">
        <v>5.6147999999999998</v>
      </c>
      <c r="N416" s="231">
        <v>0</v>
      </c>
      <c r="O416" s="231">
        <v>0</v>
      </c>
      <c r="P416" s="231">
        <v>0</v>
      </c>
    </row>
    <row r="417" spans="1:16" ht="15">
      <c r="A417" s="247">
        <v>7</v>
      </c>
      <c r="B417" s="231">
        <v>0</v>
      </c>
      <c r="C417" s="231">
        <v>0</v>
      </c>
      <c r="D417" s="231">
        <v>7.2351000000000001</v>
      </c>
      <c r="E417" s="231">
        <v>3.6177000000000001</v>
      </c>
      <c r="F417" s="231">
        <v>8.2664000000000009</v>
      </c>
      <c r="G417" s="231">
        <v>3.4047999999999998</v>
      </c>
      <c r="H417" s="231">
        <v>10.6478</v>
      </c>
      <c r="I417" s="231">
        <v>2.9979</v>
      </c>
      <c r="J417" s="231">
        <v>8.9689999999999994</v>
      </c>
      <c r="K417" s="231">
        <v>3.1677</v>
      </c>
      <c r="L417" s="231">
        <v>8.8180999999999994</v>
      </c>
      <c r="M417" s="231">
        <v>5.4588000000000001</v>
      </c>
      <c r="N417" s="231">
        <v>0</v>
      </c>
      <c r="O417" s="231">
        <v>0</v>
      </c>
      <c r="P417" s="231">
        <v>0</v>
      </c>
    </row>
    <row r="418" spans="1:16" ht="15">
      <c r="A418" s="247">
        <v>8</v>
      </c>
      <c r="B418" s="231">
        <v>0</v>
      </c>
      <c r="C418" s="231">
        <v>0</v>
      </c>
      <c r="D418" s="231">
        <v>7.1776</v>
      </c>
      <c r="E418" s="231">
        <v>3.5154999999999998</v>
      </c>
      <c r="F418" s="231">
        <v>8.0372000000000003</v>
      </c>
      <c r="G418" s="231">
        <v>3.3129</v>
      </c>
      <c r="H418" s="231">
        <v>10.1587</v>
      </c>
      <c r="I418" s="231">
        <v>2.9123000000000001</v>
      </c>
      <c r="J418" s="231">
        <v>8.8252000000000006</v>
      </c>
      <c r="K418" s="231">
        <v>3.0771999999999999</v>
      </c>
      <c r="L418" s="231">
        <v>8.4959000000000007</v>
      </c>
      <c r="M418" s="231">
        <v>5.3029000000000002</v>
      </c>
      <c r="N418" s="231">
        <v>0</v>
      </c>
      <c r="O418" s="231">
        <v>0</v>
      </c>
      <c r="P418" s="231">
        <v>0</v>
      </c>
    </row>
    <row r="419" spans="1:16" ht="15">
      <c r="A419" s="247">
        <v>9</v>
      </c>
      <c r="B419" s="231">
        <v>0</v>
      </c>
      <c r="C419" s="231">
        <v>0</v>
      </c>
      <c r="D419" s="231">
        <v>7.12</v>
      </c>
      <c r="E419" s="231">
        <v>3.4131999999999998</v>
      </c>
      <c r="F419" s="231">
        <v>7.8079000000000001</v>
      </c>
      <c r="G419" s="231">
        <v>3.2208999999999999</v>
      </c>
      <c r="H419" s="231">
        <v>9.6696000000000009</v>
      </c>
      <c r="I419" s="231">
        <v>2.8266</v>
      </c>
      <c r="J419" s="231">
        <v>8.6814</v>
      </c>
      <c r="K419" s="231">
        <v>2.9866999999999999</v>
      </c>
      <c r="L419" s="231">
        <v>8.1737000000000002</v>
      </c>
      <c r="M419" s="231">
        <v>5.1468999999999996</v>
      </c>
      <c r="N419" s="231">
        <v>0</v>
      </c>
      <c r="O419" s="231">
        <v>0</v>
      </c>
      <c r="P419" s="231">
        <v>0</v>
      </c>
    </row>
    <row r="420" spans="1:16" ht="15">
      <c r="A420" s="247">
        <v>10</v>
      </c>
      <c r="B420" s="231">
        <v>0</v>
      </c>
      <c r="C420" s="231">
        <v>0</v>
      </c>
      <c r="D420" s="231">
        <v>7.0624000000000002</v>
      </c>
      <c r="E420" s="231">
        <v>3.3109999999999999</v>
      </c>
      <c r="F420" s="231">
        <v>7.5787000000000004</v>
      </c>
      <c r="G420" s="231">
        <v>3.129</v>
      </c>
      <c r="H420" s="231">
        <v>9.1805000000000003</v>
      </c>
      <c r="I420" s="231">
        <v>2.7410000000000001</v>
      </c>
      <c r="J420" s="231">
        <v>8.5375999999999994</v>
      </c>
      <c r="K420" s="231">
        <v>2.8961999999999999</v>
      </c>
      <c r="L420" s="231">
        <v>7.8513999999999999</v>
      </c>
      <c r="M420" s="231">
        <v>4.9908999999999999</v>
      </c>
      <c r="N420" s="231">
        <v>0</v>
      </c>
      <c r="O420" s="231">
        <v>0</v>
      </c>
      <c r="P420" s="231">
        <v>0</v>
      </c>
    </row>
    <row r="421" spans="1:16" ht="15">
      <c r="A421" s="247">
        <v>11</v>
      </c>
      <c r="B421" s="231">
        <v>0</v>
      </c>
      <c r="C421" s="231">
        <v>0</v>
      </c>
      <c r="D421" s="231">
        <v>7.0049000000000001</v>
      </c>
      <c r="E421" s="231">
        <v>3.2088000000000001</v>
      </c>
      <c r="F421" s="231">
        <v>7.3494000000000002</v>
      </c>
      <c r="G421" s="231">
        <v>3.0371000000000001</v>
      </c>
      <c r="H421" s="231">
        <v>8.6913999999999998</v>
      </c>
      <c r="I421" s="231">
        <v>2.6553</v>
      </c>
      <c r="J421" s="231">
        <v>8.3938000000000006</v>
      </c>
      <c r="K421" s="231">
        <v>2.8056999999999999</v>
      </c>
      <c r="L421" s="231">
        <v>7.5292000000000003</v>
      </c>
      <c r="M421" s="231">
        <v>4.835</v>
      </c>
      <c r="N421" s="231">
        <v>0</v>
      </c>
      <c r="O421" s="231">
        <v>0</v>
      </c>
      <c r="P421" s="231">
        <v>0</v>
      </c>
    </row>
    <row r="422" spans="1:16" ht="15">
      <c r="A422" s="247">
        <v>12</v>
      </c>
      <c r="B422" s="231">
        <v>0</v>
      </c>
      <c r="C422" s="231">
        <v>0</v>
      </c>
      <c r="D422" s="231">
        <v>6.9473000000000003</v>
      </c>
      <c r="E422" s="231">
        <v>3.1065999999999998</v>
      </c>
      <c r="F422" s="231">
        <v>7.1201999999999996</v>
      </c>
      <c r="G422" s="231">
        <v>2.9451999999999998</v>
      </c>
      <c r="H422" s="231">
        <v>8.2022999999999993</v>
      </c>
      <c r="I422" s="231">
        <v>2.5697000000000001</v>
      </c>
      <c r="J422" s="231">
        <v>8.25</v>
      </c>
      <c r="K422" s="231">
        <v>2.7151999999999998</v>
      </c>
      <c r="L422" s="231">
        <v>7.2069999999999999</v>
      </c>
      <c r="M422" s="231">
        <v>4.6790000000000003</v>
      </c>
      <c r="N422" s="231">
        <v>0</v>
      </c>
      <c r="O422" s="231">
        <v>0</v>
      </c>
      <c r="P422" s="231">
        <v>0</v>
      </c>
    </row>
    <row r="423" spans="1:16" ht="15">
      <c r="A423" s="247">
        <v>13</v>
      </c>
      <c r="B423" s="231">
        <v>0</v>
      </c>
      <c r="C423" s="231">
        <v>0</v>
      </c>
      <c r="D423" s="231">
        <v>6.8897000000000004</v>
      </c>
      <c r="E423" s="231">
        <v>3.0043000000000002</v>
      </c>
      <c r="F423" s="231">
        <v>6.8909000000000002</v>
      </c>
      <c r="G423" s="231">
        <v>2.8532000000000002</v>
      </c>
      <c r="H423" s="231">
        <v>7.7130999999999998</v>
      </c>
      <c r="I423" s="231">
        <v>2.484</v>
      </c>
      <c r="J423" s="231">
        <v>8.1061999999999994</v>
      </c>
      <c r="K423" s="231">
        <v>2.6246</v>
      </c>
      <c r="L423" s="231">
        <v>6.8848000000000003</v>
      </c>
      <c r="M423" s="231">
        <v>4.5229999999999997</v>
      </c>
      <c r="N423" s="231">
        <v>0</v>
      </c>
      <c r="O423" s="231">
        <v>0</v>
      </c>
      <c r="P423" s="231">
        <v>0</v>
      </c>
    </row>
    <row r="424" spans="1:16" ht="15">
      <c r="A424" s="247">
        <v>14</v>
      </c>
      <c r="B424" s="231">
        <v>0</v>
      </c>
      <c r="C424" s="231">
        <v>0</v>
      </c>
      <c r="D424" s="231">
        <v>6.8322000000000003</v>
      </c>
      <c r="E424" s="231">
        <v>2.9020999999999999</v>
      </c>
      <c r="F424" s="231">
        <v>6.6616</v>
      </c>
      <c r="G424" s="231">
        <v>2.7612999999999999</v>
      </c>
      <c r="H424" s="231">
        <v>7.2240000000000002</v>
      </c>
      <c r="I424" s="231">
        <v>2.3982999999999999</v>
      </c>
      <c r="J424" s="231">
        <v>7.9623999999999997</v>
      </c>
      <c r="K424" s="231">
        <v>2.5341</v>
      </c>
      <c r="L424" s="231">
        <v>6.5625999999999998</v>
      </c>
      <c r="M424" s="231">
        <v>4.3670999999999998</v>
      </c>
      <c r="N424" s="231">
        <v>0</v>
      </c>
      <c r="O424" s="231">
        <v>0</v>
      </c>
      <c r="P424" s="231">
        <v>0</v>
      </c>
    </row>
    <row r="425" spans="1:16" ht="15">
      <c r="A425" s="247">
        <v>15</v>
      </c>
      <c r="B425" s="231">
        <v>0</v>
      </c>
      <c r="C425" s="231">
        <v>0</v>
      </c>
      <c r="D425" s="231">
        <v>6.7746000000000004</v>
      </c>
      <c r="E425" s="231">
        <v>2.7999000000000001</v>
      </c>
      <c r="F425" s="231">
        <v>6.4324000000000003</v>
      </c>
      <c r="G425" s="231">
        <v>2.6694</v>
      </c>
      <c r="H425" s="231">
        <v>6.7348999999999997</v>
      </c>
      <c r="I425" s="231">
        <v>2.3127</v>
      </c>
      <c r="J425" s="231">
        <v>7.8186</v>
      </c>
      <c r="K425" s="231">
        <v>2.4436</v>
      </c>
      <c r="L425" s="231">
        <v>6.2404000000000002</v>
      </c>
      <c r="M425" s="231">
        <v>4.2111000000000001</v>
      </c>
      <c r="N425" s="231">
        <v>0</v>
      </c>
      <c r="O425" s="231">
        <v>0</v>
      </c>
      <c r="P425" s="231">
        <v>0</v>
      </c>
    </row>
    <row r="426" spans="1:16" ht="15">
      <c r="A426" s="247">
        <v>16</v>
      </c>
      <c r="B426" s="231">
        <v>0</v>
      </c>
      <c r="C426" s="231">
        <v>0</v>
      </c>
      <c r="D426" s="231">
        <v>6.7169999999999996</v>
      </c>
      <c r="E426" s="231">
        <v>2.6977000000000002</v>
      </c>
      <c r="F426" s="231">
        <v>6.2031000000000001</v>
      </c>
      <c r="G426" s="231">
        <v>2.5775000000000001</v>
      </c>
      <c r="H426" s="231">
        <v>6.2458</v>
      </c>
      <c r="I426" s="231">
        <v>2.2269999999999999</v>
      </c>
      <c r="J426" s="231">
        <v>7.6748000000000003</v>
      </c>
      <c r="K426" s="231">
        <v>2.3531</v>
      </c>
      <c r="L426" s="231">
        <v>5.9180999999999999</v>
      </c>
      <c r="M426" s="231">
        <v>4.0551000000000004</v>
      </c>
      <c r="N426" s="231">
        <v>0</v>
      </c>
      <c r="O426" s="231">
        <v>0</v>
      </c>
      <c r="P426" s="231">
        <v>0</v>
      </c>
    </row>
    <row r="427" spans="1:16" ht="15">
      <c r="A427" s="247">
        <v>17</v>
      </c>
      <c r="B427" s="231">
        <v>0</v>
      </c>
      <c r="C427" s="231">
        <v>0</v>
      </c>
      <c r="D427" s="231">
        <v>6.6595000000000004</v>
      </c>
      <c r="E427" s="231">
        <v>2.5954000000000002</v>
      </c>
      <c r="F427" s="231">
        <v>5.9739000000000004</v>
      </c>
      <c r="G427" s="231">
        <v>2.4855</v>
      </c>
      <c r="H427" s="231">
        <v>5.7567000000000004</v>
      </c>
      <c r="I427" s="231">
        <v>2.1414</v>
      </c>
      <c r="J427" s="231">
        <v>7.5309999999999997</v>
      </c>
      <c r="K427" s="231">
        <v>2.2625999999999999</v>
      </c>
      <c r="L427" s="231">
        <v>5.5959000000000003</v>
      </c>
      <c r="M427" s="231">
        <v>3.8992</v>
      </c>
      <c r="N427" s="231">
        <v>0</v>
      </c>
      <c r="O427" s="231">
        <v>0</v>
      </c>
      <c r="P427" s="231">
        <v>0</v>
      </c>
    </row>
    <row r="428" spans="1:16" ht="15">
      <c r="A428" s="247">
        <v>18</v>
      </c>
      <c r="B428" s="231">
        <v>0</v>
      </c>
      <c r="C428" s="231">
        <v>0</v>
      </c>
      <c r="D428" s="231">
        <v>6.6018999999999997</v>
      </c>
      <c r="E428" s="231">
        <v>2.4931999999999999</v>
      </c>
      <c r="F428" s="231">
        <v>5.7446000000000002</v>
      </c>
      <c r="G428" s="231">
        <v>2.3936000000000002</v>
      </c>
      <c r="H428" s="231">
        <v>5.2675999999999998</v>
      </c>
      <c r="I428" s="231">
        <v>2.0556999999999999</v>
      </c>
      <c r="J428" s="231">
        <v>7.3872</v>
      </c>
      <c r="K428" s="231">
        <v>2.1720999999999999</v>
      </c>
      <c r="L428" s="231">
        <v>5.2736999999999998</v>
      </c>
      <c r="M428" s="231">
        <v>3.7431999999999999</v>
      </c>
      <c r="N428" s="231">
        <v>8.3085000000000004</v>
      </c>
      <c r="O428" s="231">
        <v>4.3464999999999998</v>
      </c>
      <c r="P428" s="231">
        <v>0</v>
      </c>
    </row>
    <row r="429" spans="1:16" ht="15">
      <c r="A429" s="247">
        <v>19</v>
      </c>
      <c r="B429" s="231">
        <v>0</v>
      </c>
      <c r="C429" s="231">
        <v>0</v>
      </c>
      <c r="D429" s="231">
        <v>6.5659999999999998</v>
      </c>
      <c r="E429" s="231">
        <v>2.4626000000000001</v>
      </c>
      <c r="F429" s="231">
        <v>5.7393000000000001</v>
      </c>
      <c r="G429" s="231">
        <v>2.3835000000000002</v>
      </c>
      <c r="H429" s="231">
        <v>5.2633000000000001</v>
      </c>
      <c r="I429" s="231">
        <v>2.0556999999999999</v>
      </c>
      <c r="J429" s="231">
        <v>7.1089000000000002</v>
      </c>
      <c r="K429" s="231">
        <v>2.1703000000000001</v>
      </c>
      <c r="L429" s="231">
        <v>5.1605999999999996</v>
      </c>
      <c r="M429" s="231">
        <v>3.6581999999999999</v>
      </c>
      <c r="N429" s="231">
        <v>8.0777000000000001</v>
      </c>
      <c r="O429" s="231">
        <v>4.2327000000000004</v>
      </c>
      <c r="P429" s="231">
        <v>0</v>
      </c>
    </row>
    <row r="430" spans="1:16" ht="15">
      <c r="A430" s="247">
        <v>20</v>
      </c>
      <c r="B430" s="231">
        <v>0</v>
      </c>
      <c r="C430" s="231">
        <v>0</v>
      </c>
      <c r="D430" s="231">
        <v>6.5301999999999998</v>
      </c>
      <c r="E430" s="231">
        <v>2.4319999999999999</v>
      </c>
      <c r="F430" s="231">
        <v>5.734</v>
      </c>
      <c r="G430" s="231">
        <v>2.3734000000000002</v>
      </c>
      <c r="H430" s="231">
        <v>5.2590000000000003</v>
      </c>
      <c r="I430" s="231">
        <v>2.0556000000000001</v>
      </c>
      <c r="J430" s="231">
        <v>6.8307000000000002</v>
      </c>
      <c r="K430" s="231">
        <v>2.1684999999999999</v>
      </c>
      <c r="L430" s="231">
        <v>5.0475000000000003</v>
      </c>
      <c r="M430" s="231">
        <v>3.5731000000000002</v>
      </c>
      <c r="N430" s="231">
        <v>7.8468999999999998</v>
      </c>
      <c r="O430" s="231">
        <v>4.1188000000000002</v>
      </c>
      <c r="P430" s="231">
        <v>0</v>
      </c>
    </row>
    <row r="431" spans="1:16" ht="15">
      <c r="A431" s="247">
        <v>21</v>
      </c>
      <c r="B431" s="231">
        <v>0</v>
      </c>
      <c r="C431" s="231">
        <v>0</v>
      </c>
      <c r="D431" s="231">
        <v>6.3449</v>
      </c>
      <c r="E431" s="231">
        <v>2.3462000000000001</v>
      </c>
      <c r="F431" s="231">
        <v>5.5968999999999998</v>
      </c>
      <c r="G431" s="231">
        <v>2.3089</v>
      </c>
      <c r="H431" s="231">
        <v>5.1337999999999999</v>
      </c>
      <c r="I431" s="231">
        <v>2.0083000000000002</v>
      </c>
      <c r="J431" s="231">
        <v>6.4016999999999999</v>
      </c>
      <c r="K431" s="231">
        <v>2.1168999999999998</v>
      </c>
      <c r="L431" s="231">
        <v>4.8209</v>
      </c>
      <c r="M431" s="231">
        <v>3.4079000000000002</v>
      </c>
      <c r="N431" s="231">
        <v>7.4409000000000001</v>
      </c>
      <c r="O431" s="231">
        <v>3.9129</v>
      </c>
      <c r="P431" s="231">
        <v>0</v>
      </c>
    </row>
    <row r="432" spans="1:16" ht="15">
      <c r="A432" s="247">
        <v>22</v>
      </c>
      <c r="B432" s="231">
        <v>0</v>
      </c>
      <c r="C432" s="231">
        <v>0</v>
      </c>
      <c r="D432" s="231">
        <v>6.3098999999999998</v>
      </c>
      <c r="E432" s="231">
        <v>2.3163</v>
      </c>
      <c r="F432" s="231">
        <v>5.5918000000000001</v>
      </c>
      <c r="G432" s="231">
        <v>2.2991000000000001</v>
      </c>
      <c r="H432" s="231">
        <v>5.1295999999999999</v>
      </c>
      <c r="I432" s="231">
        <v>2.0082</v>
      </c>
      <c r="J432" s="231">
        <v>6.1299000000000001</v>
      </c>
      <c r="K432" s="231">
        <v>2.1151</v>
      </c>
      <c r="L432" s="231">
        <v>4.7103999999999999</v>
      </c>
      <c r="M432" s="231">
        <v>3.3247</v>
      </c>
      <c r="N432" s="231">
        <v>7.2153999999999998</v>
      </c>
      <c r="O432" s="231">
        <v>3.8016000000000001</v>
      </c>
      <c r="P432" s="231">
        <v>0</v>
      </c>
    </row>
    <row r="433" spans="1:16" ht="15">
      <c r="A433" s="247">
        <v>23</v>
      </c>
      <c r="B433" s="231">
        <v>0</v>
      </c>
      <c r="C433" s="231">
        <v>0</v>
      </c>
      <c r="D433" s="231">
        <v>6.2748999999999997</v>
      </c>
      <c r="E433" s="231">
        <v>2.2864</v>
      </c>
      <c r="F433" s="231">
        <v>5.5865999999999998</v>
      </c>
      <c r="G433" s="231">
        <v>2.2892000000000001</v>
      </c>
      <c r="H433" s="231">
        <v>5.1254</v>
      </c>
      <c r="I433" s="231">
        <v>2.0082</v>
      </c>
      <c r="J433" s="231">
        <v>5.8579999999999997</v>
      </c>
      <c r="K433" s="231">
        <v>2.1133000000000002</v>
      </c>
      <c r="L433" s="231">
        <v>4.5998999999999999</v>
      </c>
      <c r="M433" s="231">
        <v>3.2416999999999998</v>
      </c>
      <c r="N433" s="231">
        <v>6.9898999999999996</v>
      </c>
      <c r="O433" s="231">
        <v>3.6903999999999999</v>
      </c>
      <c r="P433" s="231">
        <v>0</v>
      </c>
    </row>
    <row r="434" spans="1:16" ht="15">
      <c r="A434" s="247">
        <v>24</v>
      </c>
      <c r="B434" s="231">
        <v>0</v>
      </c>
      <c r="C434" s="231">
        <v>0</v>
      </c>
      <c r="D434" s="231">
        <v>6.2397999999999998</v>
      </c>
      <c r="E434" s="231">
        <v>2.2565</v>
      </c>
      <c r="F434" s="231">
        <v>5.5814000000000004</v>
      </c>
      <c r="G434" s="231">
        <v>2.2793000000000001</v>
      </c>
      <c r="H434" s="231">
        <v>5.1212999999999997</v>
      </c>
      <c r="I434" s="231">
        <v>2.0081000000000002</v>
      </c>
      <c r="J434" s="231">
        <v>5.5861999999999998</v>
      </c>
      <c r="K434" s="231">
        <v>2.1116999999999999</v>
      </c>
      <c r="L434" s="231">
        <v>4.4893999999999998</v>
      </c>
      <c r="M434" s="231">
        <v>3.1585000000000001</v>
      </c>
      <c r="N434" s="231">
        <v>6.7645999999999997</v>
      </c>
      <c r="O434" s="231">
        <v>3.5792000000000002</v>
      </c>
      <c r="P434" s="231">
        <v>0</v>
      </c>
    </row>
    <row r="435" spans="1:16" ht="15">
      <c r="A435" s="247">
        <v>25</v>
      </c>
      <c r="B435" s="231">
        <v>0</v>
      </c>
      <c r="C435" s="231">
        <v>0</v>
      </c>
      <c r="D435" s="231">
        <v>6.2046999999999999</v>
      </c>
      <c r="E435" s="231">
        <v>2.2265999999999999</v>
      </c>
      <c r="F435" s="231">
        <v>5.5762</v>
      </c>
      <c r="G435" s="231">
        <v>2.2694999999999999</v>
      </c>
      <c r="H435" s="231">
        <v>5.1170999999999998</v>
      </c>
      <c r="I435" s="231">
        <v>2.0081000000000002</v>
      </c>
      <c r="J435" s="231">
        <v>5.3143000000000002</v>
      </c>
      <c r="K435" s="231">
        <v>2.1099000000000001</v>
      </c>
      <c r="L435" s="231">
        <v>4.3788</v>
      </c>
      <c r="M435" s="231">
        <v>3.0754999999999999</v>
      </c>
      <c r="N435" s="231">
        <v>6.5391000000000004</v>
      </c>
      <c r="O435" s="231">
        <v>3.468</v>
      </c>
      <c r="P435" s="231">
        <v>0</v>
      </c>
    </row>
    <row r="436" spans="1:16" ht="15">
      <c r="A436" s="247">
        <v>26</v>
      </c>
      <c r="B436" s="231">
        <v>0</v>
      </c>
      <c r="C436" s="231">
        <v>0</v>
      </c>
      <c r="D436" s="231">
        <v>6.1698000000000004</v>
      </c>
      <c r="E436" s="231">
        <v>2.1966999999999999</v>
      </c>
      <c r="F436" s="231">
        <v>5.5709999999999997</v>
      </c>
      <c r="G436" s="231">
        <v>2.2595999999999998</v>
      </c>
      <c r="H436" s="231">
        <v>5.1128999999999998</v>
      </c>
      <c r="I436" s="231">
        <v>2.008</v>
      </c>
      <c r="J436" s="231">
        <v>5.0423999999999998</v>
      </c>
      <c r="K436" s="231">
        <v>2.1082000000000001</v>
      </c>
      <c r="L436" s="231">
        <v>4.2683</v>
      </c>
      <c r="M436" s="231">
        <v>2.9923999999999999</v>
      </c>
      <c r="N436" s="231">
        <v>6.3136000000000001</v>
      </c>
      <c r="O436" s="231">
        <v>3.3567999999999998</v>
      </c>
      <c r="P436" s="231">
        <v>0</v>
      </c>
    </row>
    <row r="437" spans="1:16" ht="15">
      <c r="A437" s="247">
        <v>27</v>
      </c>
      <c r="B437" s="231">
        <v>0</v>
      </c>
      <c r="C437" s="231">
        <v>0</v>
      </c>
      <c r="D437" s="231">
        <v>6.1346999999999996</v>
      </c>
      <c r="E437" s="231">
        <v>2.1667999999999998</v>
      </c>
      <c r="F437" s="231">
        <v>5.5659000000000001</v>
      </c>
      <c r="G437" s="231">
        <v>2.2496999999999998</v>
      </c>
      <c r="H437" s="231">
        <v>5.1086999999999998</v>
      </c>
      <c r="I437" s="231">
        <v>2.008</v>
      </c>
      <c r="J437" s="231">
        <v>4.7706</v>
      </c>
      <c r="K437" s="231">
        <v>2.1063999999999998</v>
      </c>
      <c r="L437" s="231">
        <v>4.1577999999999999</v>
      </c>
      <c r="M437" s="231">
        <v>2.9093</v>
      </c>
      <c r="N437" s="231">
        <v>6.0880999999999998</v>
      </c>
      <c r="O437" s="231">
        <v>3.2454999999999998</v>
      </c>
      <c r="P437" s="231">
        <v>0</v>
      </c>
    </row>
    <row r="438" spans="1:16" ht="15">
      <c r="A438" s="247">
        <v>28</v>
      </c>
      <c r="B438" s="231">
        <v>0</v>
      </c>
      <c r="C438" s="231">
        <v>0</v>
      </c>
      <c r="D438" s="231">
        <v>6.0995999999999997</v>
      </c>
      <c r="E438" s="231">
        <v>2.1368999999999998</v>
      </c>
      <c r="F438" s="231">
        <v>5.5606999999999998</v>
      </c>
      <c r="G438" s="231">
        <v>2.2399</v>
      </c>
      <c r="H438" s="231">
        <v>5.1044999999999998</v>
      </c>
      <c r="I438" s="231">
        <v>2.0078999999999998</v>
      </c>
      <c r="J438" s="231">
        <v>4.4987000000000004</v>
      </c>
      <c r="K438" s="231">
        <v>2.1046999999999998</v>
      </c>
      <c r="L438" s="231">
        <v>4.0472999999999999</v>
      </c>
      <c r="M438" s="231">
        <v>2.8262</v>
      </c>
      <c r="N438" s="231">
        <v>5.8625999999999996</v>
      </c>
      <c r="O438" s="231">
        <v>3.1343000000000001</v>
      </c>
      <c r="P438" s="231">
        <v>0</v>
      </c>
    </row>
    <row r="439" spans="1:16" ht="15">
      <c r="A439" s="247">
        <v>29</v>
      </c>
      <c r="B439" s="231">
        <v>0</v>
      </c>
      <c r="C439" s="231">
        <v>0</v>
      </c>
      <c r="D439" s="231">
        <v>6.0646000000000004</v>
      </c>
      <c r="E439" s="231">
        <v>2.1070000000000002</v>
      </c>
      <c r="F439" s="231">
        <v>5.5555000000000003</v>
      </c>
      <c r="G439" s="231">
        <v>2.23</v>
      </c>
      <c r="H439" s="231">
        <v>5.1002999999999998</v>
      </c>
      <c r="I439" s="231">
        <v>2.0078999999999998</v>
      </c>
      <c r="J439" s="231">
        <v>4.2268999999999997</v>
      </c>
      <c r="K439" s="231">
        <v>2.1029</v>
      </c>
      <c r="L439" s="231">
        <v>3.9367999999999999</v>
      </c>
      <c r="M439" s="231">
        <v>2.7431000000000001</v>
      </c>
      <c r="N439" s="231">
        <v>5.6371000000000002</v>
      </c>
      <c r="O439" s="231">
        <v>3.0230000000000001</v>
      </c>
      <c r="P439" s="231">
        <v>0</v>
      </c>
    </row>
    <row r="440" spans="1:16" ht="15">
      <c r="A440" s="247">
        <v>30</v>
      </c>
      <c r="B440" s="231">
        <v>0</v>
      </c>
      <c r="C440" s="231">
        <v>0</v>
      </c>
      <c r="D440" s="231">
        <v>6.0296000000000003</v>
      </c>
      <c r="E440" s="231">
        <v>2.0771000000000002</v>
      </c>
      <c r="F440" s="231">
        <v>5.5503</v>
      </c>
      <c r="G440" s="231">
        <v>2.2201</v>
      </c>
      <c r="H440" s="231">
        <v>5.0960999999999999</v>
      </c>
      <c r="I440" s="231">
        <v>2.0078</v>
      </c>
      <c r="J440" s="231">
        <v>3.9550000000000001</v>
      </c>
      <c r="K440" s="231">
        <v>2.1011000000000002</v>
      </c>
      <c r="L440" s="231">
        <v>3.8262999999999998</v>
      </c>
      <c r="M440" s="231">
        <v>2.66</v>
      </c>
      <c r="N440" s="231">
        <v>5.4116</v>
      </c>
      <c r="O440" s="231">
        <v>2.9119000000000002</v>
      </c>
      <c r="P440" s="231">
        <v>0</v>
      </c>
    </row>
    <row r="441" spans="1:16" ht="15">
      <c r="A441" s="247">
        <v>31</v>
      </c>
      <c r="B441" s="231">
        <v>0</v>
      </c>
      <c r="C441" s="231">
        <v>0</v>
      </c>
      <c r="D441" s="231">
        <v>6.0012999999999996</v>
      </c>
      <c r="E441" s="231">
        <v>2.0743999999999998</v>
      </c>
      <c r="F441" s="231">
        <v>5.5195999999999996</v>
      </c>
      <c r="G441" s="231">
        <v>2.2025000000000001</v>
      </c>
      <c r="H441" s="231">
        <v>5.0632000000000001</v>
      </c>
      <c r="I441" s="231">
        <v>1.9972000000000001</v>
      </c>
      <c r="J441" s="231">
        <v>3.9453999999999998</v>
      </c>
      <c r="K441" s="231">
        <v>2.0844999999999998</v>
      </c>
      <c r="L441" s="231">
        <v>3.8237000000000001</v>
      </c>
      <c r="M441" s="231">
        <v>2.6355</v>
      </c>
      <c r="N441" s="231">
        <v>5.3113999999999999</v>
      </c>
      <c r="O441" s="231">
        <v>2.8668</v>
      </c>
      <c r="P441" s="231">
        <v>0</v>
      </c>
    </row>
    <row r="442" spans="1:16" ht="15">
      <c r="A442" s="247">
        <v>32</v>
      </c>
      <c r="B442" s="231">
        <v>0</v>
      </c>
      <c r="C442" s="231">
        <v>0</v>
      </c>
      <c r="D442" s="231">
        <v>5.9729999999999999</v>
      </c>
      <c r="E442" s="231">
        <v>2.0716999999999999</v>
      </c>
      <c r="F442" s="231">
        <v>5.4888000000000003</v>
      </c>
      <c r="G442" s="231">
        <v>2.1848000000000001</v>
      </c>
      <c r="H442" s="231">
        <v>5.0301999999999998</v>
      </c>
      <c r="I442" s="231">
        <v>1.9864999999999999</v>
      </c>
      <c r="J442" s="231">
        <v>3.9359000000000002</v>
      </c>
      <c r="K442" s="231">
        <v>2.0678000000000001</v>
      </c>
      <c r="L442" s="231">
        <v>3.8210999999999999</v>
      </c>
      <c r="M442" s="231">
        <v>2.6107999999999998</v>
      </c>
      <c r="N442" s="231">
        <v>5.2111000000000001</v>
      </c>
      <c r="O442" s="231">
        <v>2.8218999999999999</v>
      </c>
      <c r="P442" s="231">
        <v>0</v>
      </c>
    </row>
    <row r="443" spans="1:16" ht="15">
      <c r="A443" s="247">
        <v>33</v>
      </c>
      <c r="B443" s="231">
        <v>0</v>
      </c>
      <c r="C443" s="231">
        <v>0</v>
      </c>
      <c r="D443" s="231">
        <v>5.9447999999999999</v>
      </c>
      <c r="E443" s="231">
        <v>2.069</v>
      </c>
      <c r="F443" s="231">
        <v>5.4580000000000002</v>
      </c>
      <c r="G443" s="231">
        <v>2.1671999999999998</v>
      </c>
      <c r="H443" s="231">
        <v>4.9973000000000001</v>
      </c>
      <c r="I443" s="231">
        <v>1.976</v>
      </c>
      <c r="J443" s="231">
        <v>3.9264000000000001</v>
      </c>
      <c r="K443" s="231">
        <v>2.0512000000000001</v>
      </c>
      <c r="L443" s="231">
        <v>3.8184999999999998</v>
      </c>
      <c r="M443" s="231">
        <v>2.5863</v>
      </c>
      <c r="N443" s="231">
        <v>5.1109</v>
      </c>
      <c r="O443" s="231">
        <v>2.7768000000000002</v>
      </c>
      <c r="P443" s="231">
        <v>0</v>
      </c>
    </row>
    <row r="444" spans="1:16" ht="15">
      <c r="A444" s="247">
        <v>34</v>
      </c>
      <c r="B444" s="231">
        <v>0</v>
      </c>
      <c r="C444" s="231">
        <v>0</v>
      </c>
      <c r="D444" s="231">
        <v>5.9164000000000003</v>
      </c>
      <c r="E444" s="231">
        <v>2.0663</v>
      </c>
      <c r="F444" s="231">
        <v>5.4272</v>
      </c>
      <c r="G444" s="231">
        <v>2.1495000000000002</v>
      </c>
      <c r="H444" s="231">
        <v>4.9642999999999997</v>
      </c>
      <c r="I444" s="231">
        <v>1.9653</v>
      </c>
      <c r="J444" s="231">
        <v>3.9167999999999998</v>
      </c>
      <c r="K444" s="231">
        <v>2.0345</v>
      </c>
      <c r="L444" s="231">
        <v>3.8159000000000001</v>
      </c>
      <c r="M444" s="231">
        <v>2.5617000000000001</v>
      </c>
      <c r="N444" s="231">
        <v>5.0106000000000002</v>
      </c>
      <c r="O444" s="231">
        <v>2.7319</v>
      </c>
      <c r="P444" s="231">
        <v>0</v>
      </c>
    </row>
    <row r="445" spans="1:16" ht="15">
      <c r="A445" s="247">
        <v>35</v>
      </c>
      <c r="B445" s="231">
        <v>0</v>
      </c>
      <c r="C445" s="231">
        <v>0</v>
      </c>
      <c r="D445" s="231">
        <v>5.8882000000000003</v>
      </c>
      <c r="E445" s="231">
        <v>2.0634999999999999</v>
      </c>
      <c r="F445" s="231">
        <v>5.3964999999999996</v>
      </c>
      <c r="G445" s="231">
        <v>2.1318000000000001</v>
      </c>
      <c r="H445" s="231">
        <v>4.9313000000000002</v>
      </c>
      <c r="I445" s="231">
        <v>1.9547000000000001</v>
      </c>
      <c r="J445" s="231">
        <v>3.9073000000000002</v>
      </c>
      <c r="K445" s="231">
        <v>2.0179</v>
      </c>
      <c r="L445" s="231">
        <v>3.8132999999999999</v>
      </c>
      <c r="M445" s="231">
        <v>2.5371999999999999</v>
      </c>
      <c r="N445" s="231">
        <v>4.9104000000000001</v>
      </c>
      <c r="O445" s="231">
        <v>2.6867999999999999</v>
      </c>
      <c r="P445" s="231">
        <v>0</v>
      </c>
    </row>
    <row r="446" spans="1:16" ht="15">
      <c r="A446" s="247">
        <v>36</v>
      </c>
      <c r="B446" s="231">
        <v>0</v>
      </c>
      <c r="C446" s="231">
        <v>0</v>
      </c>
      <c r="D446" s="231">
        <v>5.8598999999999997</v>
      </c>
      <c r="E446" s="231">
        <v>2.0609000000000002</v>
      </c>
      <c r="F446" s="231">
        <v>5.3657000000000004</v>
      </c>
      <c r="G446" s="231">
        <v>2.1141000000000001</v>
      </c>
      <c r="H446" s="231">
        <v>4.8983999999999996</v>
      </c>
      <c r="I446" s="231">
        <v>1.944</v>
      </c>
      <c r="J446" s="231">
        <v>3.8976999999999999</v>
      </c>
      <c r="K446" s="231">
        <v>2.0013000000000001</v>
      </c>
      <c r="L446" s="231">
        <v>3.8107000000000002</v>
      </c>
      <c r="M446" s="231">
        <v>2.5125999999999999</v>
      </c>
      <c r="N446" s="231">
        <v>4.8102</v>
      </c>
      <c r="O446" s="231">
        <v>2.6419000000000001</v>
      </c>
      <c r="P446" s="231">
        <v>0</v>
      </c>
    </row>
    <row r="447" spans="1:16" ht="15">
      <c r="A447" s="247">
        <v>37</v>
      </c>
      <c r="B447" s="231">
        <v>0</v>
      </c>
      <c r="C447" s="231">
        <v>0</v>
      </c>
      <c r="D447" s="231">
        <v>5.8315999999999999</v>
      </c>
      <c r="E447" s="231">
        <v>2.0581</v>
      </c>
      <c r="F447" s="231">
        <v>5.3348000000000004</v>
      </c>
      <c r="G447" s="231">
        <v>2.0964</v>
      </c>
      <c r="H447" s="231">
        <v>4.8654999999999999</v>
      </c>
      <c r="I447" s="231">
        <v>1.9334</v>
      </c>
      <c r="J447" s="231">
        <v>3.8881999999999999</v>
      </c>
      <c r="K447" s="231">
        <v>1.9845999999999999</v>
      </c>
      <c r="L447" s="231">
        <v>3.8081</v>
      </c>
      <c r="M447" s="231">
        <v>2.488</v>
      </c>
      <c r="N447" s="231">
        <v>4.7099000000000002</v>
      </c>
      <c r="O447" s="231">
        <v>2.5969000000000002</v>
      </c>
      <c r="P447" s="231">
        <v>0</v>
      </c>
    </row>
    <row r="448" spans="1:16" ht="15">
      <c r="A448" s="247">
        <v>38</v>
      </c>
      <c r="B448" s="231">
        <v>0</v>
      </c>
      <c r="C448" s="231">
        <v>0</v>
      </c>
      <c r="D448" s="231">
        <v>5.8033999999999999</v>
      </c>
      <c r="E448" s="231">
        <v>2.0554000000000001</v>
      </c>
      <c r="F448" s="231">
        <v>5.3040000000000003</v>
      </c>
      <c r="G448" s="231">
        <v>2.0788000000000002</v>
      </c>
      <c r="H448" s="231">
        <v>4.8323999999999998</v>
      </c>
      <c r="I448" s="231">
        <v>1.9227000000000001</v>
      </c>
      <c r="J448" s="231">
        <v>3.8786999999999998</v>
      </c>
      <c r="K448" s="231">
        <v>1.968</v>
      </c>
      <c r="L448" s="231">
        <v>3.8054999999999999</v>
      </c>
      <c r="M448" s="231">
        <v>2.4634999999999998</v>
      </c>
      <c r="N448" s="231">
        <v>4.6097000000000001</v>
      </c>
      <c r="O448" s="231">
        <v>2.5518000000000001</v>
      </c>
      <c r="P448" s="231">
        <v>0</v>
      </c>
    </row>
    <row r="449" spans="1:16" ht="15">
      <c r="A449" s="247">
        <v>39</v>
      </c>
      <c r="B449" s="231">
        <v>0</v>
      </c>
      <c r="C449" s="231">
        <v>0</v>
      </c>
      <c r="D449" s="231">
        <v>5.7750000000000004</v>
      </c>
      <c r="E449" s="231">
        <v>2.0527000000000002</v>
      </c>
      <c r="F449" s="231">
        <v>5.2732999999999999</v>
      </c>
      <c r="G449" s="231">
        <v>2.0611999999999999</v>
      </c>
      <c r="H449" s="231">
        <v>4.7995000000000001</v>
      </c>
      <c r="I449" s="231">
        <v>1.9121999999999999</v>
      </c>
      <c r="J449" s="231">
        <v>3.8691</v>
      </c>
      <c r="K449" s="231">
        <v>1.9513</v>
      </c>
      <c r="L449" s="231">
        <v>3.8029000000000002</v>
      </c>
      <c r="M449" s="231">
        <v>2.4388999999999998</v>
      </c>
      <c r="N449" s="231">
        <v>4.5094000000000003</v>
      </c>
      <c r="O449" s="231">
        <v>2.5068999999999999</v>
      </c>
      <c r="P449" s="231">
        <v>0</v>
      </c>
    </row>
    <row r="450" spans="1:16" ht="15">
      <c r="A450" s="247">
        <v>40</v>
      </c>
      <c r="B450" s="231">
        <v>0</v>
      </c>
      <c r="C450" s="231">
        <v>0</v>
      </c>
      <c r="D450" s="231">
        <v>5.7468000000000004</v>
      </c>
      <c r="E450" s="231">
        <v>2.0499999999999998</v>
      </c>
      <c r="F450" s="231">
        <v>5.2424999999999997</v>
      </c>
      <c r="G450" s="231">
        <v>2.0434999999999999</v>
      </c>
      <c r="H450" s="231">
        <v>4.7666000000000004</v>
      </c>
      <c r="I450" s="231">
        <v>1.9015</v>
      </c>
      <c r="J450" s="231">
        <v>3.8595000000000002</v>
      </c>
      <c r="K450" s="231">
        <v>1.9347000000000001</v>
      </c>
      <c r="L450" s="231">
        <v>3.8001999999999998</v>
      </c>
      <c r="M450" s="231">
        <v>2.4144000000000001</v>
      </c>
      <c r="N450" s="231">
        <v>4.4092000000000002</v>
      </c>
      <c r="O450" s="231">
        <v>2.4618000000000002</v>
      </c>
      <c r="P450" s="231">
        <v>0</v>
      </c>
    </row>
    <row r="451" spans="1:16" ht="15">
      <c r="A451" s="247">
        <v>41</v>
      </c>
      <c r="B451" s="231">
        <v>0</v>
      </c>
      <c r="C451" s="231">
        <v>0</v>
      </c>
      <c r="D451" s="231">
        <v>5.7184999999999997</v>
      </c>
      <c r="E451" s="231">
        <v>2.0472999999999999</v>
      </c>
      <c r="F451" s="231">
        <v>5.2117000000000004</v>
      </c>
      <c r="G451" s="231">
        <v>2.0257999999999998</v>
      </c>
      <c r="H451" s="231">
        <v>4.7336</v>
      </c>
      <c r="I451" s="231">
        <v>1.8909</v>
      </c>
      <c r="J451" s="231">
        <v>3.8500999999999999</v>
      </c>
      <c r="K451" s="231">
        <v>1.9178999999999999</v>
      </c>
      <c r="L451" s="231">
        <v>3.7976999999999999</v>
      </c>
      <c r="M451" s="231">
        <v>2.3896999999999999</v>
      </c>
      <c r="N451" s="231">
        <v>4.3090000000000002</v>
      </c>
      <c r="O451" s="231">
        <v>2.4169</v>
      </c>
      <c r="P451" s="231">
        <v>0</v>
      </c>
    </row>
    <row r="452" spans="1:16" ht="15">
      <c r="A452" s="247">
        <v>42</v>
      </c>
      <c r="B452" s="231">
        <v>0</v>
      </c>
      <c r="C452" s="231">
        <v>0</v>
      </c>
      <c r="D452" s="231">
        <v>5.6901999999999999</v>
      </c>
      <c r="E452" s="231">
        <v>2.0446</v>
      </c>
      <c r="F452" s="231">
        <v>5.1809000000000003</v>
      </c>
      <c r="G452" s="231">
        <v>2.0081000000000002</v>
      </c>
      <c r="H452" s="231">
        <v>4.7005999999999997</v>
      </c>
      <c r="I452" s="231">
        <v>1.8802000000000001</v>
      </c>
      <c r="J452" s="231">
        <v>3.8405</v>
      </c>
      <c r="K452" s="231">
        <v>1.9013</v>
      </c>
      <c r="L452" s="231">
        <v>3.7951000000000001</v>
      </c>
      <c r="M452" s="231">
        <v>2.3652000000000002</v>
      </c>
      <c r="N452" s="231">
        <v>4.2087000000000003</v>
      </c>
      <c r="O452" s="231">
        <v>2.3719000000000001</v>
      </c>
      <c r="P452" s="231">
        <v>0</v>
      </c>
    </row>
    <row r="453" spans="1:16" ht="15">
      <c r="A453" s="247">
        <v>43</v>
      </c>
      <c r="B453" s="231">
        <v>0</v>
      </c>
      <c r="C453" s="231">
        <v>0</v>
      </c>
      <c r="D453" s="231">
        <v>5.6047000000000002</v>
      </c>
      <c r="E453" s="231">
        <v>2.0230999999999999</v>
      </c>
      <c r="F453" s="231">
        <v>5.0857999999999999</v>
      </c>
      <c r="G453" s="231">
        <v>1.9993000000000001</v>
      </c>
      <c r="H453" s="231">
        <v>4.6534000000000004</v>
      </c>
      <c r="I453" s="231">
        <v>1.8785000000000001</v>
      </c>
      <c r="J453" s="231">
        <v>3.8342000000000001</v>
      </c>
      <c r="K453" s="231">
        <v>1.8988</v>
      </c>
      <c r="L453" s="231">
        <v>3.7822</v>
      </c>
      <c r="M453" s="231">
        <v>2.3649</v>
      </c>
      <c r="N453" s="231">
        <v>4.1478999999999999</v>
      </c>
      <c r="O453" s="231">
        <v>2.3679999999999999</v>
      </c>
      <c r="P453" s="231">
        <v>0</v>
      </c>
    </row>
    <row r="454" spans="1:16" ht="15">
      <c r="A454" s="247">
        <v>44</v>
      </c>
      <c r="B454" s="231">
        <v>0</v>
      </c>
      <c r="C454" s="231">
        <v>0</v>
      </c>
      <c r="D454" s="231">
        <v>5.5190999999999999</v>
      </c>
      <c r="E454" s="231">
        <v>2.0015999999999998</v>
      </c>
      <c r="F454" s="231">
        <v>4.9907000000000004</v>
      </c>
      <c r="G454" s="231">
        <v>1.9905999999999999</v>
      </c>
      <c r="H454" s="231">
        <v>4.6059999999999999</v>
      </c>
      <c r="I454" s="231">
        <v>1.8768</v>
      </c>
      <c r="J454" s="231">
        <v>3.8279999999999998</v>
      </c>
      <c r="K454" s="231">
        <v>1.8963000000000001</v>
      </c>
      <c r="L454" s="231">
        <v>3.7694000000000001</v>
      </c>
      <c r="M454" s="231">
        <v>2.3647</v>
      </c>
      <c r="N454" s="231">
        <v>4.0871000000000004</v>
      </c>
      <c r="O454" s="231">
        <v>2.3641000000000001</v>
      </c>
      <c r="P454" s="231">
        <v>0</v>
      </c>
    </row>
    <row r="455" spans="1:16" ht="15">
      <c r="A455" s="247">
        <v>45</v>
      </c>
      <c r="B455" s="231">
        <v>0</v>
      </c>
      <c r="C455" s="231">
        <v>0</v>
      </c>
      <c r="D455" s="231">
        <v>5.4336000000000002</v>
      </c>
      <c r="E455" s="231">
        <v>1.9801</v>
      </c>
      <c r="F455" s="231">
        <v>4.8956</v>
      </c>
      <c r="G455" s="231">
        <v>1.9818</v>
      </c>
      <c r="H455" s="231">
        <v>4.5587</v>
      </c>
      <c r="I455" s="231">
        <v>1.8751</v>
      </c>
      <c r="J455" s="231">
        <v>3.8216000000000001</v>
      </c>
      <c r="K455" s="231">
        <v>1.8935999999999999</v>
      </c>
      <c r="L455" s="231">
        <v>3.7565</v>
      </c>
      <c r="M455" s="231">
        <v>2.3643999999999998</v>
      </c>
      <c r="N455" s="231">
        <v>4.0262000000000002</v>
      </c>
      <c r="O455" s="231">
        <v>2.3601999999999999</v>
      </c>
      <c r="P455" s="231">
        <v>0</v>
      </c>
    </row>
    <row r="456" spans="1:16" ht="15">
      <c r="A456" s="247">
        <v>46</v>
      </c>
      <c r="B456" s="231">
        <v>0</v>
      </c>
      <c r="C456" s="231">
        <v>0</v>
      </c>
      <c r="D456" s="231">
        <v>5.3479999999999999</v>
      </c>
      <c r="E456" s="231">
        <v>1.9585999999999999</v>
      </c>
      <c r="F456" s="231">
        <v>4.8003999999999998</v>
      </c>
      <c r="G456" s="231">
        <v>1.9731000000000001</v>
      </c>
      <c r="H456" s="231">
        <v>4.5114000000000001</v>
      </c>
      <c r="I456" s="231">
        <v>1.8733</v>
      </c>
      <c r="J456" s="231">
        <v>3.8153999999999999</v>
      </c>
      <c r="K456" s="231">
        <v>1.8911</v>
      </c>
      <c r="L456" s="231">
        <v>3.7437</v>
      </c>
      <c r="M456" s="231">
        <v>2.3641000000000001</v>
      </c>
      <c r="N456" s="231">
        <v>3.9653</v>
      </c>
      <c r="O456" s="231">
        <v>2.3563000000000001</v>
      </c>
      <c r="P456" s="231">
        <v>0</v>
      </c>
    </row>
    <row r="457" spans="1:16" ht="15">
      <c r="A457" s="247">
        <v>47</v>
      </c>
      <c r="B457" s="231">
        <v>0</v>
      </c>
      <c r="C457" s="231">
        <v>0</v>
      </c>
      <c r="D457" s="231">
        <v>5.2624000000000004</v>
      </c>
      <c r="E457" s="231">
        <v>1.9371</v>
      </c>
      <c r="F457" s="231">
        <v>4.7051999999999996</v>
      </c>
      <c r="G457" s="231">
        <v>1.9643999999999999</v>
      </c>
      <c r="H457" s="231">
        <v>4.4640000000000004</v>
      </c>
      <c r="I457" s="231">
        <v>1.8714999999999999</v>
      </c>
      <c r="J457" s="231">
        <v>3.8090999999999999</v>
      </c>
      <c r="K457" s="231">
        <v>1.8885000000000001</v>
      </c>
      <c r="L457" s="231">
        <v>3.7307999999999999</v>
      </c>
      <c r="M457" s="231">
        <v>2.3639000000000001</v>
      </c>
      <c r="N457" s="231">
        <v>3.9045000000000001</v>
      </c>
      <c r="O457" s="231">
        <v>2.3525</v>
      </c>
      <c r="P457" s="231">
        <v>0</v>
      </c>
    </row>
    <row r="458" spans="1:16" ht="15">
      <c r="A458" s="247">
        <v>48</v>
      </c>
      <c r="B458" s="231">
        <v>0</v>
      </c>
      <c r="C458" s="231">
        <v>0</v>
      </c>
      <c r="D458" s="231">
        <v>5.1768000000000001</v>
      </c>
      <c r="E458" s="231">
        <v>1.9157</v>
      </c>
      <c r="F458" s="231">
        <v>4.6101999999999999</v>
      </c>
      <c r="G458" s="231">
        <v>1.9556</v>
      </c>
      <c r="H458" s="231">
        <v>4.4166999999999996</v>
      </c>
      <c r="I458" s="231">
        <v>1.8698999999999999</v>
      </c>
      <c r="J458" s="231">
        <v>3.8029000000000002</v>
      </c>
      <c r="K458" s="231">
        <v>1.8859999999999999</v>
      </c>
      <c r="L458" s="231">
        <v>3.718</v>
      </c>
      <c r="M458" s="231">
        <v>2.3637000000000001</v>
      </c>
      <c r="N458" s="231">
        <v>3.8437000000000001</v>
      </c>
      <c r="O458" s="231">
        <v>2.3485999999999998</v>
      </c>
      <c r="P458" s="231">
        <v>0</v>
      </c>
    </row>
    <row r="459" spans="1:16" ht="15">
      <c r="A459" s="247">
        <v>49</v>
      </c>
      <c r="B459" s="231">
        <v>0</v>
      </c>
      <c r="C459" s="231">
        <v>0</v>
      </c>
      <c r="D459" s="231">
        <v>5.0911999999999997</v>
      </c>
      <c r="E459" s="231">
        <v>1.8942000000000001</v>
      </c>
      <c r="F459" s="231">
        <v>4.5149999999999997</v>
      </c>
      <c r="G459" s="231">
        <v>1.9468000000000001</v>
      </c>
      <c r="H459" s="231">
        <v>4.3693999999999997</v>
      </c>
      <c r="I459" s="231">
        <v>1.8681000000000001</v>
      </c>
      <c r="J459" s="231">
        <v>3.7965</v>
      </c>
      <c r="K459" s="231">
        <v>1.8834</v>
      </c>
      <c r="L459" s="231">
        <v>3.7050999999999998</v>
      </c>
      <c r="M459" s="231">
        <v>2.3633999999999999</v>
      </c>
      <c r="N459" s="231">
        <v>3.7827999999999999</v>
      </c>
      <c r="O459" s="231">
        <v>2.3447</v>
      </c>
      <c r="P459" s="231">
        <v>0</v>
      </c>
    </row>
    <row r="460" spans="1:16" ht="15">
      <c r="A460" s="247">
        <v>50</v>
      </c>
      <c r="B460" s="231">
        <v>0</v>
      </c>
      <c r="C460" s="231">
        <v>0</v>
      </c>
      <c r="D460" s="231">
        <v>5.0057</v>
      </c>
      <c r="E460" s="231">
        <v>1.8727</v>
      </c>
      <c r="F460" s="231">
        <v>4.4199000000000002</v>
      </c>
      <c r="G460" s="231">
        <v>1.9380999999999999</v>
      </c>
      <c r="H460" s="231">
        <v>4.3220999999999998</v>
      </c>
      <c r="I460" s="231">
        <v>1.8664000000000001</v>
      </c>
      <c r="J460" s="231">
        <v>3.7902999999999998</v>
      </c>
      <c r="K460" s="231">
        <v>1.8808</v>
      </c>
      <c r="L460" s="231">
        <v>3.6922000000000001</v>
      </c>
      <c r="M460" s="231">
        <v>2.3631000000000002</v>
      </c>
      <c r="N460" s="231">
        <v>3.722</v>
      </c>
      <c r="O460" s="231">
        <v>2.3409</v>
      </c>
      <c r="P460" s="231">
        <v>0</v>
      </c>
    </row>
    <row r="461" spans="1:16" ht="15">
      <c r="A461" s="247">
        <v>51</v>
      </c>
      <c r="B461" s="231">
        <v>0</v>
      </c>
      <c r="C461" s="231">
        <v>0</v>
      </c>
      <c r="D461" s="231">
        <v>4.9202000000000004</v>
      </c>
      <c r="E461" s="231">
        <v>1.8512</v>
      </c>
      <c r="F461" s="231">
        <v>4.3247</v>
      </c>
      <c r="G461" s="231">
        <v>1.9293</v>
      </c>
      <c r="H461" s="231">
        <v>4.2747999999999999</v>
      </c>
      <c r="I461" s="231">
        <v>1.8646</v>
      </c>
      <c r="J461" s="231">
        <v>3.7839999999999998</v>
      </c>
      <c r="K461" s="231">
        <v>1.8783000000000001</v>
      </c>
      <c r="L461" s="231">
        <v>3.6793999999999998</v>
      </c>
      <c r="M461" s="231">
        <v>2.3628</v>
      </c>
      <c r="N461" s="231">
        <v>3.6610999999999998</v>
      </c>
      <c r="O461" s="231">
        <v>2.3370000000000002</v>
      </c>
      <c r="P461" s="231">
        <v>0</v>
      </c>
    </row>
    <row r="462" spans="1:16" ht="15">
      <c r="A462" s="247">
        <v>52</v>
      </c>
      <c r="B462" s="231">
        <v>0</v>
      </c>
      <c r="C462" s="231">
        <v>0</v>
      </c>
      <c r="D462" s="231">
        <v>4.8346</v>
      </c>
      <c r="E462" s="231">
        <v>1.8297000000000001</v>
      </c>
      <c r="F462" s="231">
        <v>4.2295999999999996</v>
      </c>
      <c r="G462" s="231">
        <v>1.9205000000000001</v>
      </c>
      <c r="H462" s="231">
        <v>4.2275</v>
      </c>
      <c r="I462" s="231">
        <v>1.8629</v>
      </c>
      <c r="J462" s="231">
        <v>3.7778</v>
      </c>
      <c r="K462" s="231">
        <v>1.8756999999999999</v>
      </c>
      <c r="L462" s="231">
        <v>3.6665000000000001</v>
      </c>
      <c r="M462" s="231">
        <v>2.3626</v>
      </c>
      <c r="N462" s="231">
        <v>3.6002999999999998</v>
      </c>
      <c r="O462" s="231">
        <v>2.3331</v>
      </c>
      <c r="P462" s="231">
        <v>0</v>
      </c>
    </row>
    <row r="463" spans="1:16" ht="15">
      <c r="A463" s="247">
        <v>53</v>
      </c>
      <c r="B463" s="231">
        <v>0</v>
      </c>
      <c r="C463" s="231">
        <v>0</v>
      </c>
      <c r="D463" s="231">
        <v>4.7489999999999997</v>
      </c>
      <c r="E463" s="231">
        <v>1.8082</v>
      </c>
      <c r="F463" s="231">
        <v>4.1345000000000001</v>
      </c>
      <c r="G463" s="231">
        <v>1.9117999999999999</v>
      </c>
      <c r="H463" s="231">
        <v>4.1801000000000004</v>
      </c>
      <c r="I463" s="231">
        <v>1.8612</v>
      </c>
      <c r="J463" s="231">
        <v>3.7713999999999999</v>
      </c>
      <c r="K463" s="231">
        <v>1.8731</v>
      </c>
      <c r="L463" s="231">
        <v>3.6537000000000002</v>
      </c>
      <c r="M463" s="231">
        <v>2.3622999999999998</v>
      </c>
      <c r="N463" s="231">
        <v>3.5394999999999999</v>
      </c>
      <c r="O463" s="231">
        <v>2.3292999999999999</v>
      </c>
      <c r="P463" s="231">
        <v>0</v>
      </c>
    </row>
    <row r="464" spans="1:16" ht="15">
      <c r="A464" s="247">
        <v>54</v>
      </c>
      <c r="B464" s="231">
        <v>0</v>
      </c>
      <c r="C464" s="231">
        <v>0</v>
      </c>
      <c r="D464" s="231">
        <v>4.6634000000000002</v>
      </c>
      <c r="E464" s="231">
        <v>1.7867</v>
      </c>
      <c r="F464" s="231">
        <v>4.0392999999999999</v>
      </c>
      <c r="G464" s="231">
        <v>1.903</v>
      </c>
      <c r="H464" s="231">
        <v>4.1327999999999996</v>
      </c>
      <c r="I464" s="231">
        <v>1.8593999999999999</v>
      </c>
      <c r="J464" s="231">
        <v>3.7652000000000001</v>
      </c>
      <c r="K464" s="231">
        <v>1.8706</v>
      </c>
      <c r="L464" s="231">
        <v>3.6408</v>
      </c>
      <c r="M464" s="231">
        <v>2.3620000000000001</v>
      </c>
      <c r="N464" s="231">
        <v>3.4786000000000001</v>
      </c>
      <c r="O464" s="231">
        <v>2.3254000000000001</v>
      </c>
      <c r="P464" s="231">
        <v>0</v>
      </c>
    </row>
    <row r="465" spans="1:16" ht="15">
      <c r="A465" s="247">
        <v>55</v>
      </c>
      <c r="B465" s="231">
        <v>0</v>
      </c>
      <c r="C465" s="231">
        <v>0</v>
      </c>
      <c r="D465" s="231">
        <v>4.6054000000000004</v>
      </c>
      <c r="E465" s="231">
        <v>1.7846</v>
      </c>
      <c r="F465" s="231">
        <v>3.9742999999999999</v>
      </c>
      <c r="G465" s="231">
        <v>1.9012</v>
      </c>
      <c r="H465" s="231">
        <v>4.0355999999999996</v>
      </c>
      <c r="I465" s="231">
        <v>1.857</v>
      </c>
      <c r="J465" s="231">
        <v>3.6564999999999999</v>
      </c>
      <c r="K465" s="231">
        <v>1.8612</v>
      </c>
      <c r="L465" s="231">
        <v>3.5996000000000001</v>
      </c>
      <c r="M465" s="231">
        <v>2.3504999999999998</v>
      </c>
      <c r="N465" s="231">
        <v>3.4333999999999998</v>
      </c>
      <c r="O465" s="231">
        <v>2.3086000000000002</v>
      </c>
      <c r="P465" s="231">
        <v>0</v>
      </c>
    </row>
    <row r="466" spans="1:16" ht="15">
      <c r="A466" s="247">
        <v>56</v>
      </c>
      <c r="B466" s="231">
        <v>0</v>
      </c>
      <c r="C466" s="231">
        <v>0</v>
      </c>
      <c r="D466" s="231">
        <v>4.5472999999999999</v>
      </c>
      <c r="E466" s="231">
        <v>1.7824</v>
      </c>
      <c r="F466" s="231">
        <v>3.9094000000000002</v>
      </c>
      <c r="G466" s="231">
        <v>1.8994</v>
      </c>
      <c r="H466" s="231">
        <v>3.9382999999999999</v>
      </c>
      <c r="I466" s="231">
        <v>1.8544</v>
      </c>
      <c r="J466" s="231">
        <v>3.5478999999999998</v>
      </c>
      <c r="K466" s="231">
        <v>1.8519000000000001</v>
      </c>
      <c r="L466" s="231">
        <v>3.5583999999999998</v>
      </c>
      <c r="M466" s="231">
        <v>2.3389000000000002</v>
      </c>
      <c r="N466" s="231">
        <v>3.3881999999999999</v>
      </c>
      <c r="O466" s="231">
        <v>2.2917999999999998</v>
      </c>
      <c r="P466" s="231">
        <v>0</v>
      </c>
    </row>
    <row r="467" spans="1:16" ht="15">
      <c r="A467" s="247">
        <v>57</v>
      </c>
      <c r="B467" s="231">
        <v>0</v>
      </c>
      <c r="C467" s="231">
        <v>0</v>
      </c>
      <c r="D467" s="231">
        <v>4.4893999999999998</v>
      </c>
      <c r="E467" s="231">
        <v>1.7802</v>
      </c>
      <c r="F467" s="231">
        <v>3.8443999999999998</v>
      </c>
      <c r="G467" s="231">
        <v>1.8976</v>
      </c>
      <c r="H467" s="231">
        <v>3.8411</v>
      </c>
      <c r="I467" s="231">
        <v>1.8520000000000001</v>
      </c>
      <c r="J467" s="231">
        <v>3.4392999999999998</v>
      </c>
      <c r="K467" s="231">
        <v>1.8425</v>
      </c>
      <c r="L467" s="231">
        <v>3.5171999999999999</v>
      </c>
      <c r="M467" s="231">
        <v>2.3273999999999999</v>
      </c>
      <c r="N467" s="231">
        <v>3.343</v>
      </c>
      <c r="O467" s="231">
        <v>2.2749999999999999</v>
      </c>
      <c r="P467" s="231">
        <v>0</v>
      </c>
    </row>
    <row r="468" spans="1:16" ht="15">
      <c r="A468" s="247">
        <v>58</v>
      </c>
      <c r="B468" s="231">
        <v>0</v>
      </c>
      <c r="C468" s="231">
        <v>0</v>
      </c>
      <c r="D468" s="231">
        <v>4.4314</v>
      </c>
      <c r="E468" s="231">
        <v>1.778</v>
      </c>
      <c r="F468" s="231">
        <v>3.7793999999999999</v>
      </c>
      <c r="G468" s="231">
        <v>1.8957999999999999</v>
      </c>
      <c r="H468" s="231">
        <v>3.7439</v>
      </c>
      <c r="I468" s="231">
        <v>1.8494999999999999</v>
      </c>
      <c r="J468" s="231">
        <v>3.3307000000000002</v>
      </c>
      <c r="K468" s="231">
        <v>1.8331</v>
      </c>
      <c r="L468" s="231">
        <v>3.476</v>
      </c>
      <c r="M468" s="231">
        <v>2.3159000000000001</v>
      </c>
      <c r="N468" s="231">
        <v>3.2978000000000001</v>
      </c>
      <c r="O468" s="231">
        <v>2.2582</v>
      </c>
      <c r="P468" s="231">
        <v>0</v>
      </c>
    </row>
    <row r="469" spans="1:16" ht="15">
      <c r="A469" s="247">
        <v>59</v>
      </c>
      <c r="B469" s="231">
        <v>0</v>
      </c>
      <c r="C469" s="231">
        <v>0</v>
      </c>
      <c r="D469" s="231">
        <v>4.3733000000000004</v>
      </c>
      <c r="E469" s="231">
        <v>1.7759</v>
      </c>
      <c r="F469" s="231">
        <v>3.7145000000000001</v>
      </c>
      <c r="G469" s="231">
        <v>1.8939999999999999</v>
      </c>
      <c r="H469" s="231">
        <v>3.6465999999999998</v>
      </c>
      <c r="I469" s="231">
        <v>1.847</v>
      </c>
      <c r="J469" s="231">
        <v>3.222</v>
      </c>
      <c r="K469" s="231">
        <v>1.8238000000000001</v>
      </c>
      <c r="L469" s="231">
        <v>3.4346999999999999</v>
      </c>
      <c r="M469" s="231">
        <v>2.3043999999999998</v>
      </c>
      <c r="N469" s="231">
        <v>3.2524999999999999</v>
      </c>
      <c r="O469" s="231">
        <v>2.2414999999999998</v>
      </c>
      <c r="P469" s="231">
        <v>0</v>
      </c>
    </row>
    <row r="470" spans="1:16" ht="15">
      <c r="A470" s="247">
        <v>60</v>
      </c>
      <c r="B470" s="231">
        <v>0</v>
      </c>
      <c r="C470" s="231">
        <v>0</v>
      </c>
      <c r="D470" s="231">
        <v>4.3152999999999997</v>
      </c>
      <c r="E470" s="231">
        <v>1.7737000000000001</v>
      </c>
      <c r="F470" s="231">
        <v>3.6495000000000002</v>
      </c>
      <c r="G470" s="231">
        <v>1.8923000000000001</v>
      </c>
      <c r="H470" s="231">
        <v>3.5493000000000001</v>
      </c>
      <c r="I470" s="231">
        <v>1.8446</v>
      </c>
      <c r="J470" s="231">
        <v>3.1133999999999999</v>
      </c>
      <c r="K470" s="231">
        <v>1.8145</v>
      </c>
      <c r="L470" s="231">
        <v>3.3936000000000002</v>
      </c>
      <c r="M470" s="231">
        <v>2.2928000000000002</v>
      </c>
      <c r="N470" s="231">
        <v>3.2073999999999998</v>
      </c>
      <c r="O470" s="231">
        <v>2.2246999999999999</v>
      </c>
      <c r="P470" s="231">
        <v>0</v>
      </c>
    </row>
    <row r="471" spans="1:16">
      <c r="A471" s="272"/>
    </row>
    <row r="472" spans="1:16">
      <c r="A472" s="73" t="e">
        <v>#N/A</v>
      </c>
    </row>
    <row r="473" spans="1:16" s="271"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20.681699999999999</v>
      </c>
      <c r="E477" s="231">
        <v>9.2763000000000009</v>
      </c>
      <c r="F477" s="231">
        <v>23.6142</v>
      </c>
      <c r="G477" s="231">
        <v>8.9231999999999996</v>
      </c>
      <c r="H477" s="231">
        <v>31.150200000000002</v>
      </c>
      <c r="I477" s="231">
        <v>9.3257999999999992</v>
      </c>
      <c r="J477" s="231">
        <v>22.588799999999999</v>
      </c>
      <c r="K477" s="231">
        <v>11.208600000000001</v>
      </c>
      <c r="L477" s="231">
        <v>29.97</v>
      </c>
      <c r="M477" s="231">
        <v>11.881500000000001</v>
      </c>
      <c r="N477" s="231">
        <v>0</v>
      </c>
      <c r="O477" s="231">
        <v>0</v>
      </c>
      <c r="P477" s="231">
        <v>0</v>
      </c>
    </row>
    <row r="478" spans="1:16" ht="15">
      <c r="A478" s="247">
        <v>1</v>
      </c>
      <c r="B478" s="231">
        <v>0</v>
      </c>
      <c r="C478" s="231">
        <v>0</v>
      </c>
      <c r="D478" s="231">
        <v>18.383700000000001</v>
      </c>
      <c r="E478" s="231">
        <v>8.2455999999999996</v>
      </c>
      <c r="F478" s="231">
        <v>20.990400000000001</v>
      </c>
      <c r="G478" s="231">
        <v>7.9317000000000002</v>
      </c>
      <c r="H478" s="231">
        <v>27.6891</v>
      </c>
      <c r="I478" s="231">
        <v>8.2896000000000001</v>
      </c>
      <c r="J478" s="231">
        <v>20.078900000000001</v>
      </c>
      <c r="K478" s="231">
        <v>9.9632000000000005</v>
      </c>
      <c r="L478" s="231">
        <v>26.64</v>
      </c>
      <c r="M478" s="231">
        <v>10.561299999999999</v>
      </c>
      <c r="N478" s="231">
        <v>0</v>
      </c>
      <c r="O478" s="231">
        <v>0</v>
      </c>
      <c r="P478" s="231">
        <v>0</v>
      </c>
    </row>
    <row r="479" spans="1:16" ht="15">
      <c r="A479" s="247">
        <v>2</v>
      </c>
      <c r="B479" s="231">
        <v>0</v>
      </c>
      <c r="C479" s="231">
        <v>0</v>
      </c>
      <c r="D479" s="231">
        <v>16.085799999999999</v>
      </c>
      <c r="E479" s="231">
        <v>7.2149000000000001</v>
      </c>
      <c r="F479" s="231">
        <v>18.366599999999998</v>
      </c>
      <c r="G479" s="231">
        <v>6.9402999999999997</v>
      </c>
      <c r="H479" s="231">
        <v>24.227900000000002</v>
      </c>
      <c r="I479" s="231">
        <v>7.2534000000000001</v>
      </c>
      <c r="J479" s="231">
        <v>17.569099999999999</v>
      </c>
      <c r="K479" s="231">
        <v>8.7178000000000004</v>
      </c>
      <c r="L479" s="231">
        <v>23.31</v>
      </c>
      <c r="M479" s="231">
        <v>9.2411999999999992</v>
      </c>
      <c r="N479" s="231">
        <v>0</v>
      </c>
      <c r="O479" s="231">
        <v>0</v>
      </c>
      <c r="P479" s="231">
        <v>0</v>
      </c>
    </row>
    <row r="480" spans="1:16" ht="15">
      <c r="A480" s="247">
        <v>3</v>
      </c>
      <c r="B480" s="231">
        <v>0</v>
      </c>
      <c r="C480" s="231">
        <v>0</v>
      </c>
      <c r="D480" s="231">
        <v>13.787800000000001</v>
      </c>
      <c r="E480" s="231">
        <v>6.1841999999999997</v>
      </c>
      <c r="F480" s="231">
        <v>15.742800000000001</v>
      </c>
      <c r="G480" s="231">
        <v>5.9488000000000003</v>
      </c>
      <c r="H480" s="231">
        <v>20.7668</v>
      </c>
      <c r="I480" s="231">
        <v>6.2172000000000001</v>
      </c>
      <c r="J480" s="231">
        <v>15.059200000000001</v>
      </c>
      <c r="K480" s="231">
        <v>7.4724000000000004</v>
      </c>
      <c r="L480" s="231">
        <v>19.98</v>
      </c>
      <c r="M480" s="231">
        <v>7.9210000000000003</v>
      </c>
      <c r="N480" s="231">
        <v>0</v>
      </c>
      <c r="O480" s="231">
        <v>0</v>
      </c>
      <c r="P480" s="231">
        <v>0</v>
      </c>
    </row>
    <row r="481" spans="1:16" ht="15">
      <c r="A481" s="247">
        <v>4</v>
      </c>
      <c r="B481" s="231">
        <v>0</v>
      </c>
      <c r="C481" s="231">
        <v>0</v>
      </c>
      <c r="D481" s="231">
        <v>11.489800000000001</v>
      </c>
      <c r="E481" s="231">
        <v>5.1535000000000002</v>
      </c>
      <c r="F481" s="231">
        <v>13.119</v>
      </c>
      <c r="G481" s="231">
        <v>4.9573</v>
      </c>
      <c r="H481" s="231">
        <v>17.305700000000002</v>
      </c>
      <c r="I481" s="231">
        <v>5.181</v>
      </c>
      <c r="J481" s="231">
        <v>12.549300000000001</v>
      </c>
      <c r="K481" s="231">
        <v>6.2270000000000003</v>
      </c>
      <c r="L481" s="231">
        <v>16.649999999999999</v>
      </c>
      <c r="M481" s="231">
        <v>6.6007999999999996</v>
      </c>
      <c r="N481" s="231">
        <v>0</v>
      </c>
      <c r="O481" s="231">
        <v>0</v>
      </c>
      <c r="P481" s="231">
        <v>0</v>
      </c>
    </row>
    <row r="482" spans="1:16" ht="15">
      <c r="A482" s="247">
        <v>5</v>
      </c>
      <c r="B482" s="231">
        <v>0</v>
      </c>
      <c r="C482" s="231">
        <v>0</v>
      </c>
      <c r="D482" s="231">
        <v>9.1919000000000004</v>
      </c>
      <c r="E482" s="231">
        <v>4.1227999999999998</v>
      </c>
      <c r="F482" s="231">
        <v>10.495200000000001</v>
      </c>
      <c r="G482" s="231">
        <v>3.9659</v>
      </c>
      <c r="H482" s="231">
        <v>13.8445</v>
      </c>
      <c r="I482" s="231">
        <v>4.1448</v>
      </c>
      <c r="J482" s="231">
        <v>10.0395</v>
      </c>
      <c r="K482" s="231">
        <v>4.9816000000000003</v>
      </c>
      <c r="L482" s="231">
        <v>13.32</v>
      </c>
      <c r="M482" s="231">
        <v>5.2807000000000004</v>
      </c>
      <c r="N482" s="231">
        <v>0</v>
      </c>
      <c r="O482" s="231">
        <v>0</v>
      </c>
      <c r="P482" s="231">
        <v>0</v>
      </c>
    </row>
    <row r="483" spans="1:16" ht="15">
      <c r="A483" s="247">
        <v>6</v>
      </c>
      <c r="B483" s="231">
        <v>0</v>
      </c>
      <c r="C483" s="231">
        <v>0</v>
      </c>
      <c r="D483" s="231">
        <v>6.8939000000000004</v>
      </c>
      <c r="E483" s="231">
        <v>3.0920999999999998</v>
      </c>
      <c r="F483" s="231">
        <v>7.8714000000000004</v>
      </c>
      <c r="G483" s="231">
        <v>2.9744000000000002</v>
      </c>
      <c r="H483" s="231">
        <v>10.3834</v>
      </c>
      <c r="I483" s="231">
        <v>3.1086</v>
      </c>
      <c r="J483" s="231">
        <v>7.5296000000000003</v>
      </c>
      <c r="K483" s="231">
        <v>3.7362000000000002</v>
      </c>
      <c r="L483" s="231">
        <v>9.99</v>
      </c>
      <c r="M483" s="231">
        <v>3.9605000000000001</v>
      </c>
      <c r="N483" s="231">
        <v>0</v>
      </c>
      <c r="O483" s="231">
        <v>0</v>
      </c>
      <c r="P483" s="231">
        <v>0</v>
      </c>
    </row>
    <row r="484" spans="1:16" ht="15">
      <c r="A484" s="247">
        <v>7</v>
      </c>
      <c r="B484" s="231">
        <v>0</v>
      </c>
      <c r="C484" s="231">
        <v>0</v>
      </c>
      <c r="D484" s="231">
        <v>6.8029000000000002</v>
      </c>
      <c r="E484" s="231">
        <v>3.0066000000000002</v>
      </c>
      <c r="F484" s="231">
        <v>7.6207000000000003</v>
      </c>
      <c r="G484" s="231">
        <v>2.8917999999999999</v>
      </c>
      <c r="H484" s="231">
        <v>9.8821999999999992</v>
      </c>
      <c r="I484" s="231">
        <v>3.0223</v>
      </c>
      <c r="J484" s="231">
        <v>7.4653999999999998</v>
      </c>
      <c r="K484" s="231">
        <v>3.6472000000000002</v>
      </c>
      <c r="L484" s="231">
        <v>9.5111000000000008</v>
      </c>
      <c r="M484" s="231">
        <v>3.8504999999999998</v>
      </c>
      <c r="N484" s="231">
        <v>0</v>
      </c>
      <c r="O484" s="231">
        <v>0</v>
      </c>
      <c r="P484" s="231">
        <v>0</v>
      </c>
    </row>
    <row r="485" spans="1:16" ht="15">
      <c r="A485" s="247">
        <v>8</v>
      </c>
      <c r="B485" s="231">
        <v>0</v>
      </c>
      <c r="C485" s="231">
        <v>0</v>
      </c>
      <c r="D485" s="231">
        <v>6.7119</v>
      </c>
      <c r="E485" s="231">
        <v>2.9211999999999998</v>
      </c>
      <c r="F485" s="231">
        <v>7.3699000000000003</v>
      </c>
      <c r="G485" s="231">
        <v>2.8092000000000001</v>
      </c>
      <c r="H485" s="231">
        <v>9.3809000000000005</v>
      </c>
      <c r="I485" s="231">
        <v>2.9359000000000002</v>
      </c>
      <c r="J485" s="231">
        <v>7.4010999999999996</v>
      </c>
      <c r="K485" s="231">
        <v>3.5583</v>
      </c>
      <c r="L485" s="231">
        <v>9.0320999999999998</v>
      </c>
      <c r="M485" s="231">
        <v>3.7404999999999999</v>
      </c>
      <c r="N485" s="231">
        <v>0</v>
      </c>
      <c r="O485" s="231">
        <v>0</v>
      </c>
      <c r="P485" s="231">
        <v>0</v>
      </c>
    </row>
    <row r="486" spans="1:16" ht="15">
      <c r="A486" s="247">
        <v>9</v>
      </c>
      <c r="B486" s="231">
        <v>0</v>
      </c>
      <c r="C486" s="231">
        <v>0</v>
      </c>
      <c r="D486" s="231">
        <v>6.6208999999999998</v>
      </c>
      <c r="E486" s="231">
        <v>2.8357000000000001</v>
      </c>
      <c r="F486" s="231">
        <v>7.1192000000000002</v>
      </c>
      <c r="G486" s="231">
        <v>2.7265000000000001</v>
      </c>
      <c r="H486" s="231">
        <v>8.8796999999999997</v>
      </c>
      <c r="I486" s="231">
        <v>2.8496000000000001</v>
      </c>
      <c r="J486" s="231">
        <v>7.3369</v>
      </c>
      <c r="K486" s="231">
        <v>3.4693000000000001</v>
      </c>
      <c r="L486" s="231">
        <v>8.5532000000000004</v>
      </c>
      <c r="M486" s="231">
        <v>3.6305000000000001</v>
      </c>
      <c r="N486" s="231">
        <v>0</v>
      </c>
      <c r="O486" s="231">
        <v>0</v>
      </c>
      <c r="P486" s="231">
        <v>0</v>
      </c>
    </row>
    <row r="487" spans="1:16" ht="15">
      <c r="A487" s="247">
        <v>10</v>
      </c>
      <c r="B487" s="231">
        <v>0</v>
      </c>
      <c r="C487" s="231">
        <v>0</v>
      </c>
      <c r="D487" s="231">
        <v>6.5297999999999998</v>
      </c>
      <c r="E487" s="231">
        <v>2.7502</v>
      </c>
      <c r="F487" s="231">
        <v>6.8685</v>
      </c>
      <c r="G487" s="231">
        <v>2.6438999999999999</v>
      </c>
      <c r="H487" s="231">
        <v>8.3783999999999992</v>
      </c>
      <c r="I487" s="231">
        <v>2.7631999999999999</v>
      </c>
      <c r="J487" s="231">
        <v>7.2725999999999997</v>
      </c>
      <c r="K487" s="231">
        <v>3.3803999999999998</v>
      </c>
      <c r="L487" s="231">
        <v>8.0742999999999991</v>
      </c>
      <c r="M487" s="231">
        <v>3.5204</v>
      </c>
      <c r="N487" s="231">
        <v>0</v>
      </c>
      <c r="O487" s="231">
        <v>0</v>
      </c>
      <c r="P487" s="231">
        <v>0</v>
      </c>
    </row>
    <row r="488" spans="1:16" ht="15">
      <c r="A488" s="247">
        <v>11</v>
      </c>
      <c r="B488" s="231">
        <v>0</v>
      </c>
      <c r="C488" s="231">
        <v>0</v>
      </c>
      <c r="D488" s="231">
        <v>6.4387999999999996</v>
      </c>
      <c r="E488" s="231">
        <v>2.6646999999999998</v>
      </c>
      <c r="F488" s="231">
        <v>6.6177000000000001</v>
      </c>
      <c r="G488" s="231">
        <v>2.5613000000000001</v>
      </c>
      <c r="H488" s="231">
        <v>7.8772000000000002</v>
      </c>
      <c r="I488" s="231">
        <v>2.6768999999999998</v>
      </c>
      <c r="J488" s="231">
        <v>7.2084000000000001</v>
      </c>
      <c r="K488" s="231">
        <v>3.2913999999999999</v>
      </c>
      <c r="L488" s="231">
        <v>7.5952999999999999</v>
      </c>
      <c r="M488" s="231">
        <v>3.4104000000000001</v>
      </c>
      <c r="N488" s="231">
        <v>0</v>
      </c>
      <c r="O488" s="231">
        <v>0</v>
      </c>
      <c r="P488" s="231">
        <v>0</v>
      </c>
    </row>
    <row r="489" spans="1:16" ht="15">
      <c r="A489" s="247">
        <v>12</v>
      </c>
      <c r="B489" s="231">
        <v>0</v>
      </c>
      <c r="C489" s="231">
        <v>0</v>
      </c>
      <c r="D489" s="231">
        <v>6.3478000000000003</v>
      </c>
      <c r="E489" s="231">
        <v>2.5792999999999999</v>
      </c>
      <c r="F489" s="231">
        <v>6.367</v>
      </c>
      <c r="G489" s="231">
        <v>2.4786999999999999</v>
      </c>
      <c r="H489" s="231">
        <v>7.3758999999999997</v>
      </c>
      <c r="I489" s="231">
        <v>2.5905</v>
      </c>
      <c r="J489" s="231">
        <v>7.1441999999999997</v>
      </c>
      <c r="K489" s="231">
        <v>3.2025000000000001</v>
      </c>
      <c r="L489" s="231">
        <v>7.1163999999999996</v>
      </c>
      <c r="M489" s="231">
        <v>3.3003999999999998</v>
      </c>
      <c r="N489" s="231">
        <v>0</v>
      </c>
      <c r="O489" s="231">
        <v>0</v>
      </c>
      <c r="P489" s="231">
        <v>0</v>
      </c>
    </row>
    <row r="490" spans="1:16" ht="15">
      <c r="A490" s="247">
        <v>13</v>
      </c>
      <c r="B490" s="231">
        <v>0</v>
      </c>
      <c r="C490" s="231">
        <v>0</v>
      </c>
      <c r="D490" s="231">
        <v>6.2568000000000001</v>
      </c>
      <c r="E490" s="231">
        <v>2.4937999999999998</v>
      </c>
      <c r="F490" s="231">
        <v>6.1162999999999998</v>
      </c>
      <c r="G490" s="231">
        <v>2.3959999999999999</v>
      </c>
      <c r="H490" s="231">
        <v>6.8746999999999998</v>
      </c>
      <c r="I490" s="231">
        <v>2.5042</v>
      </c>
      <c r="J490" s="231">
        <v>7.0799000000000003</v>
      </c>
      <c r="K490" s="231">
        <v>3.1135000000000002</v>
      </c>
      <c r="L490" s="231">
        <v>6.6375000000000002</v>
      </c>
      <c r="M490" s="231">
        <v>3.1903999999999999</v>
      </c>
      <c r="N490" s="231">
        <v>0</v>
      </c>
      <c r="O490" s="231">
        <v>0</v>
      </c>
      <c r="P490" s="231">
        <v>0</v>
      </c>
    </row>
    <row r="491" spans="1:16" ht="15">
      <c r="A491" s="247">
        <v>14</v>
      </c>
      <c r="B491" s="231">
        <v>0</v>
      </c>
      <c r="C491" s="231">
        <v>0</v>
      </c>
      <c r="D491" s="231">
        <v>6.1657999999999999</v>
      </c>
      <c r="E491" s="231">
        <v>2.4083000000000001</v>
      </c>
      <c r="F491" s="231">
        <v>5.8654999999999999</v>
      </c>
      <c r="G491" s="231">
        <v>2.3134000000000001</v>
      </c>
      <c r="H491" s="231">
        <v>6.3734000000000002</v>
      </c>
      <c r="I491" s="231">
        <v>2.4178000000000002</v>
      </c>
      <c r="J491" s="231">
        <v>7.0156999999999998</v>
      </c>
      <c r="K491" s="231">
        <v>3.0245000000000002</v>
      </c>
      <c r="L491" s="231">
        <v>6.1585000000000001</v>
      </c>
      <c r="M491" s="231">
        <v>3.0804</v>
      </c>
      <c r="N491" s="231">
        <v>0</v>
      </c>
      <c r="O491" s="231">
        <v>0</v>
      </c>
      <c r="P491" s="231">
        <v>0</v>
      </c>
    </row>
    <row r="492" spans="1:16" ht="15">
      <c r="A492" s="247">
        <v>15</v>
      </c>
      <c r="B492" s="231">
        <v>0</v>
      </c>
      <c r="C492" s="231">
        <v>0</v>
      </c>
      <c r="D492" s="231">
        <v>6.0747999999999998</v>
      </c>
      <c r="E492" s="231">
        <v>2.3228</v>
      </c>
      <c r="F492" s="231">
        <v>5.6147999999999998</v>
      </c>
      <c r="G492" s="231">
        <v>2.2307999999999999</v>
      </c>
      <c r="H492" s="231">
        <v>5.8722000000000003</v>
      </c>
      <c r="I492" s="231">
        <v>2.3315000000000001</v>
      </c>
      <c r="J492" s="231">
        <v>6.9513999999999996</v>
      </c>
      <c r="K492" s="231">
        <v>2.9356</v>
      </c>
      <c r="L492" s="231">
        <v>5.6795999999999998</v>
      </c>
      <c r="M492" s="231">
        <v>2.9704000000000002</v>
      </c>
      <c r="N492" s="231">
        <v>0</v>
      </c>
      <c r="O492" s="231">
        <v>0</v>
      </c>
      <c r="P492" s="231">
        <v>0</v>
      </c>
    </row>
    <row r="493" spans="1:16" ht="15">
      <c r="A493" s="247">
        <v>16</v>
      </c>
      <c r="B493" s="231">
        <v>0</v>
      </c>
      <c r="C493" s="231">
        <v>0</v>
      </c>
      <c r="D493" s="231">
        <v>5.9836999999999998</v>
      </c>
      <c r="E493" s="231">
        <v>2.2374000000000001</v>
      </c>
      <c r="F493" s="231">
        <v>5.3640999999999996</v>
      </c>
      <c r="G493" s="231">
        <v>2.1482000000000001</v>
      </c>
      <c r="H493" s="231">
        <v>5.3708999999999998</v>
      </c>
      <c r="I493" s="231">
        <v>2.2450999999999999</v>
      </c>
      <c r="J493" s="231">
        <v>6.8872</v>
      </c>
      <c r="K493" s="231">
        <v>2.8466</v>
      </c>
      <c r="L493" s="231">
        <v>5.2007000000000003</v>
      </c>
      <c r="M493" s="231">
        <v>2.8603000000000001</v>
      </c>
      <c r="N493" s="231">
        <v>0</v>
      </c>
      <c r="O493" s="231">
        <v>0</v>
      </c>
      <c r="P493" s="231">
        <v>0</v>
      </c>
    </row>
    <row r="494" spans="1:16" ht="15">
      <c r="A494" s="247">
        <v>17</v>
      </c>
      <c r="B494" s="231">
        <v>0</v>
      </c>
      <c r="C494" s="231">
        <v>0</v>
      </c>
      <c r="D494" s="231">
        <v>5.8926999999999996</v>
      </c>
      <c r="E494" s="231">
        <v>2.1518999999999999</v>
      </c>
      <c r="F494" s="231">
        <v>5.1132999999999997</v>
      </c>
      <c r="G494" s="231">
        <v>2.0655000000000001</v>
      </c>
      <c r="H494" s="231">
        <v>4.8696999999999999</v>
      </c>
      <c r="I494" s="231">
        <v>2.1587999999999998</v>
      </c>
      <c r="J494" s="231">
        <v>6.8228999999999997</v>
      </c>
      <c r="K494" s="231">
        <v>2.7576999999999998</v>
      </c>
      <c r="L494" s="231">
        <v>4.7217000000000002</v>
      </c>
      <c r="M494" s="231">
        <v>2.7503000000000002</v>
      </c>
      <c r="N494" s="231">
        <v>0</v>
      </c>
      <c r="O494" s="231">
        <v>0</v>
      </c>
      <c r="P494" s="231">
        <v>0</v>
      </c>
    </row>
    <row r="495" spans="1:16" ht="15">
      <c r="A495" s="247">
        <v>18</v>
      </c>
      <c r="B495" s="231">
        <v>0</v>
      </c>
      <c r="C495" s="231">
        <v>0</v>
      </c>
      <c r="D495" s="231">
        <v>5.8017000000000003</v>
      </c>
      <c r="E495" s="231">
        <v>2.0663999999999998</v>
      </c>
      <c r="F495" s="231">
        <v>4.8625999999999996</v>
      </c>
      <c r="G495" s="231">
        <v>1.9829000000000001</v>
      </c>
      <c r="H495" s="231">
        <v>4.3684000000000003</v>
      </c>
      <c r="I495" s="231">
        <v>2.0724</v>
      </c>
      <c r="J495" s="231">
        <v>6.7587000000000002</v>
      </c>
      <c r="K495" s="231">
        <v>2.6686999999999999</v>
      </c>
      <c r="L495" s="231">
        <v>4.2427999999999999</v>
      </c>
      <c r="M495" s="231">
        <v>2.6402999999999999</v>
      </c>
      <c r="N495" s="231">
        <v>7.5313999999999997</v>
      </c>
      <c r="O495" s="231">
        <v>4.2428999999999997</v>
      </c>
      <c r="P495" s="231">
        <v>0</v>
      </c>
    </row>
    <row r="496" spans="1:16" ht="15">
      <c r="A496" s="247">
        <v>19</v>
      </c>
      <c r="B496" s="231">
        <v>0</v>
      </c>
      <c r="C496" s="231">
        <v>0</v>
      </c>
      <c r="D496" s="231">
        <v>5.7957999999999998</v>
      </c>
      <c r="E496" s="231">
        <v>2.0468000000000002</v>
      </c>
      <c r="F496" s="231">
        <v>4.8433000000000002</v>
      </c>
      <c r="G496" s="231">
        <v>1.9762999999999999</v>
      </c>
      <c r="H496" s="231">
        <v>4.3620000000000001</v>
      </c>
      <c r="I496" s="231">
        <v>2.0714000000000001</v>
      </c>
      <c r="J496" s="231">
        <v>6.5006000000000004</v>
      </c>
      <c r="K496" s="231">
        <v>2.6095999999999999</v>
      </c>
      <c r="L496" s="231">
        <v>4.1974999999999998</v>
      </c>
      <c r="M496" s="231">
        <v>2.6097000000000001</v>
      </c>
      <c r="N496" s="231">
        <v>7.3221999999999996</v>
      </c>
      <c r="O496" s="231">
        <v>4.1315</v>
      </c>
      <c r="P496" s="231">
        <v>0</v>
      </c>
    </row>
    <row r="497" spans="1:16" ht="15">
      <c r="A497" s="247">
        <v>20</v>
      </c>
      <c r="B497" s="231">
        <v>0</v>
      </c>
      <c r="C497" s="231">
        <v>0</v>
      </c>
      <c r="D497" s="231">
        <v>5.7897999999999996</v>
      </c>
      <c r="E497" s="231">
        <v>2.0270999999999999</v>
      </c>
      <c r="F497" s="231">
        <v>4.8239999999999998</v>
      </c>
      <c r="G497" s="231">
        <v>1.9697</v>
      </c>
      <c r="H497" s="231">
        <v>4.3555999999999999</v>
      </c>
      <c r="I497" s="231">
        <v>2.0703999999999998</v>
      </c>
      <c r="J497" s="231">
        <v>6.2424999999999997</v>
      </c>
      <c r="K497" s="231">
        <v>2.5503999999999998</v>
      </c>
      <c r="L497" s="231">
        <v>4.1520999999999999</v>
      </c>
      <c r="M497" s="231">
        <v>2.5790999999999999</v>
      </c>
      <c r="N497" s="231">
        <v>7.1130000000000004</v>
      </c>
      <c r="O497" s="231">
        <v>4.0201000000000002</v>
      </c>
      <c r="P497" s="231">
        <v>0</v>
      </c>
    </row>
    <row r="498" spans="1:16" ht="15">
      <c r="A498" s="247">
        <v>21</v>
      </c>
      <c r="B498" s="231">
        <v>0</v>
      </c>
      <c r="C498" s="231">
        <v>0</v>
      </c>
      <c r="D498" s="231">
        <v>5.6509</v>
      </c>
      <c r="E498" s="231">
        <v>1.9613</v>
      </c>
      <c r="F498" s="231">
        <v>4.6942000000000004</v>
      </c>
      <c r="G498" s="231">
        <v>1.9178999999999999</v>
      </c>
      <c r="H498" s="231">
        <v>4.2492000000000001</v>
      </c>
      <c r="I498" s="231">
        <v>2.0217999999999998</v>
      </c>
      <c r="J498" s="231">
        <v>5.8467000000000002</v>
      </c>
      <c r="K498" s="231">
        <v>2.4340000000000002</v>
      </c>
      <c r="L498" s="231">
        <v>4.0122999999999998</v>
      </c>
      <c r="M498" s="231">
        <v>2.4899</v>
      </c>
      <c r="N498" s="231">
        <v>6.7450000000000001</v>
      </c>
      <c r="O498" s="231">
        <v>3.8188</v>
      </c>
      <c r="P498" s="231">
        <v>0</v>
      </c>
    </row>
    <row r="499" spans="1:16" ht="15">
      <c r="A499" s="247">
        <v>22</v>
      </c>
      <c r="B499" s="231">
        <v>0</v>
      </c>
      <c r="C499" s="231">
        <v>0</v>
      </c>
      <c r="D499" s="231">
        <v>5.6449999999999996</v>
      </c>
      <c r="E499" s="231">
        <v>1.9420999999999999</v>
      </c>
      <c r="F499" s="231">
        <v>4.6753</v>
      </c>
      <c r="G499" s="231">
        <v>1.9114</v>
      </c>
      <c r="H499" s="231">
        <v>4.2428999999999997</v>
      </c>
      <c r="I499" s="231">
        <v>2.0207999999999999</v>
      </c>
      <c r="J499" s="231">
        <v>5.5945</v>
      </c>
      <c r="K499" s="231">
        <v>2.3763000000000001</v>
      </c>
      <c r="L499" s="231">
        <v>3.9681000000000002</v>
      </c>
      <c r="M499" s="231">
        <v>2.46</v>
      </c>
      <c r="N499" s="231">
        <v>6.5406000000000004</v>
      </c>
      <c r="O499" s="231">
        <v>3.71</v>
      </c>
      <c r="P499" s="231">
        <v>0</v>
      </c>
    </row>
    <row r="500" spans="1:16" ht="15">
      <c r="A500" s="247">
        <v>23</v>
      </c>
      <c r="B500" s="231">
        <v>0</v>
      </c>
      <c r="C500" s="231">
        <v>0</v>
      </c>
      <c r="D500" s="231">
        <v>5.6391999999999998</v>
      </c>
      <c r="E500" s="231">
        <v>1.9229000000000001</v>
      </c>
      <c r="F500" s="231">
        <v>4.6565000000000003</v>
      </c>
      <c r="G500" s="231">
        <v>1.905</v>
      </c>
      <c r="H500" s="231">
        <v>4.2366999999999999</v>
      </c>
      <c r="I500" s="231">
        <v>2.0198</v>
      </c>
      <c r="J500" s="231">
        <v>5.3422999999999998</v>
      </c>
      <c r="K500" s="231">
        <v>2.3184</v>
      </c>
      <c r="L500" s="231">
        <v>3.9237000000000002</v>
      </c>
      <c r="M500" s="231">
        <v>2.4300999999999999</v>
      </c>
      <c r="N500" s="231">
        <v>6.3361999999999998</v>
      </c>
      <c r="O500" s="231">
        <v>3.6011000000000002</v>
      </c>
      <c r="P500" s="231">
        <v>0</v>
      </c>
    </row>
    <row r="501" spans="1:16" ht="15">
      <c r="A501" s="247">
        <v>24</v>
      </c>
      <c r="B501" s="231">
        <v>0</v>
      </c>
      <c r="C501" s="231">
        <v>0</v>
      </c>
      <c r="D501" s="231">
        <v>5.6334999999999997</v>
      </c>
      <c r="E501" s="231">
        <v>1.9036999999999999</v>
      </c>
      <c r="F501" s="231">
        <v>4.6375999999999999</v>
      </c>
      <c r="G501" s="231">
        <v>1.8985000000000001</v>
      </c>
      <c r="H501" s="231">
        <v>4.2304000000000004</v>
      </c>
      <c r="I501" s="231">
        <v>2.0190000000000001</v>
      </c>
      <c r="J501" s="231">
        <v>5.0902000000000003</v>
      </c>
      <c r="K501" s="231">
        <v>2.2606999999999999</v>
      </c>
      <c r="L501" s="231">
        <v>3.8795000000000002</v>
      </c>
      <c r="M501" s="231">
        <v>2.4003000000000001</v>
      </c>
      <c r="N501" s="231">
        <v>6.1318000000000001</v>
      </c>
      <c r="O501" s="231">
        <v>3.4923999999999999</v>
      </c>
      <c r="P501" s="231">
        <v>0</v>
      </c>
    </row>
    <row r="502" spans="1:16" ht="15">
      <c r="A502" s="247">
        <v>25</v>
      </c>
      <c r="B502" s="231">
        <v>0</v>
      </c>
      <c r="C502" s="231">
        <v>0</v>
      </c>
      <c r="D502" s="231">
        <v>5.6276000000000002</v>
      </c>
      <c r="E502" s="231">
        <v>1.8845000000000001</v>
      </c>
      <c r="F502" s="231">
        <v>4.6188000000000002</v>
      </c>
      <c r="G502" s="231">
        <v>1.8920999999999999</v>
      </c>
      <c r="H502" s="231">
        <v>4.2241</v>
      </c>
      <c r="I502" s="231">
        <v>2.0179999999999998</v>
      </c>
      <c r="J502" s="231">
        <v>4.8379000000000003</v>
      </c>
      <c r="K502" s="231">
        <v>2.2029000000000001</v>
      </c>
      <c r="L502" s="231">
        <v>3.8351999999999999</v>
      </c>
      <c r="M502" s="231">
        <v>2.3704000000000001</v>
      </c>
      <c r="N502" s="231">
        <v>5.9273999999999996</v>
      </c>
      <c r="O502" s="231">
        <v>3.3835000000000002</v>
      </c>
      <c r="P502" s="231">
        <v>0</v>
      </c>
    </row>
    <row r="503" spans="1:16" ht="15">
      <c r="A503" s="247">
        <v>26</v>
      </c>
      <c r="B503" s="231">
        <v>0</v>
      </c>
      <c r="C503" s="231">
        <v>0</v>
      </c>
      <c r="D503" s="231">
        <v>5.6219000000000001</v>
      </c>
      <c r="E503" s="231">
        <v>1.8653</v>
      </c>
      <c r="F503" s="231">
        <v>4.5998999999999999</v>
      </c>
      <c r="G503" s="231">
        <v>1.8855999999999999</v>
      </c>
      <c r="H503" s="231">
        <v>4.2178000000000004</v>
      </c>
      <c r="I503" s="231">
        <v>2.0169999999999999</v>
      </c>
      <c r="J503" s="231">
        <v>4.5857000000000001</v>
      </c>
      <c r="K503" s="231">
        <v>2.1450999999999998</v>
      </c>
      <c r="L503" s="231">
        <v>3.7909000000000002</v>
      </c>
      <c r="M503" s="231">
        <v>2.3405</v>
      </c>
      <c r="N503" s="231">
        <v>5.7229999999999999</v>
      </c>
      <c r="O503" s="231">
        <v>3.2747000000000002</v>
      </c>
      <c r="P503" s="231">
        <v>0</v>
      </c>
    </row>
    <row r="504" spans="1:16" ht="15">
      <c r="A504" s="247">
        <v>27</v>
      </c>
      <c r="B504" s="231">
        <v>0</v>
      </c>
      <c r="C504" s="231">
        <v>0</v>
      </c>
      <c r="D504" s="231">
        <v>5.6159999999999997</v>
      </c>
      <c r="E504" s="231">
        <v>1.8461000000000001</v>
      </c>
      <c r="F504" s="231">
        <v>4.5811000000000002</v>
      </c>
      <c r="G504" s="231">
        <v>1.8792</v>
      </c>
      <c r="H504" s="231">
        <v>4.2115999999999998</v>
      </c>
      <c r="I504" s="231">
        <v>2.016</v>
      </c>
      <c r="J504" s="231">
        <v>4.3335999999999997</v>
      </c>
      <c r="K504" s="231">
        <v>2.0874000000000001</v>
      </c>
      <c r="L504" s="231">
        <v>3.7465999999999999</v>
      </c>
      <c r="M504" s="231">
        <v>2.3106</v>
      </c>
      <c r="N504" s="231">
        <v>5.5186000000000002</v>
      </c>
      <c r="O504" s="231">
        <v>3.1659000000000002</v>
      </c>
      <c r="P504" s="231">
        <v>0</v>
      </c>
    </row>
    <row r="505" spans="1:16" ht="15">
      <c r="A505" s="247">
        <v>28</v>
      </c>
      <c r="B505" s="231">
        <v>0</v>
      </c>
      <c r="C505" s="231">
        <v>0</v>
      </c>
      <c r="D505" s="231">
        <v>5.6101999999999999</v>
      </c>
      <c r="E505" s="231">
        <v>1.8269</v>
      </c>
      <c r="F505" s="231">
        <v>4.5621999999999998</v>
      </c>
      <c r="G505" s="231">
        <v>1.8726</v>
      </c>
      <c r="H505" s="231">
        <v>4.2053000000000003</v>
      </c>
      <c r="I505" s="231">
        <v>2.0150999999999999</v>
      </c>
      <c r="J505" s="231">
        <v>4.0814000000000004</v>
      </c>
      <c r="K505" s="231">
        <v>2.0295999999999998</v>
      </c>
      <c r="L505" s="231">
        <v>3.7023000000000001</v>
      </c>
      <c r="M505" s="231">
        <v>2.2806999999999999</v>
      </c>
      <c r="N505" s="231">
        <v>5.3141999999999996</v>
      </c>
      <c r="O505" s="231">
        <v>3.0569999999999999</v>
      </c>
      <c r="P505" s="231">
        <v>0</v>
      </c>
    </row>
    <row r="506" spans="1:16" ht="15">
      <c r="A506" s="247">
        <v>29</v>
      </c>
      <c r="B506" s="231">
        <v>0</v>
      </c>
      <c r="C506" s="231">
        <v>0</v>
      </c>
      <c r="D506" s="231">
        <v>5.6044</v>
      </c>
      <c r="E506" s="231">
        <v>1.8077000000000001</v>
      </c>
      <c r="F506" s="231">
        <v>4.5433000000000003</v>
      </c>
      <c r="G506" s="231">
        <v>1.8662000000000001</v>
      </c>
      <c r="H506" s="231">
        <v>4.1989999999999998</v>
      </c>
      <c r="I506" s="231">
        <v>2.0141</v>
      </c>
      <c r="J506" s="231">
        <v>3.8292000000000002</v>
      </c>
      <c r="K506" s="231">
        <v>1.9718</v>
      </c>
      <c r="L506" s="231">
        <v>3.6579999999999999</v>
      </c>
      <c r="M506" s="231">
        <v>2.2507999999999999</v>
      </c>
      <c r="N506" s="231">
        <v>5.1097999999999999</v>
      </c>
      <c r="O506" s="231">
        <v>2.9481999999999999</v>
      </c>
      <c r="P506" s="231">
        <v>0</v>
      </c>
    </row>
    <row r="507" spans="1:16" ht="15">
      <c r="A507" s="247">
        <v>30</v>
      </c>
      <c r="B507" s="231">
        <v>0</v>
      </c>
      <c r="C507" s="231">
        <v>0</v>
      </c>
      <c r="D507" s="231">
        <v>5.5986000000000002</v>
      </c>
      <c r="E507" s="231">
        <v>1.7885</v>
      </c>
      <c r="F507" s="231">
        <v>4.5244999999999997</v>
      </c>
      <c r="G507" s="231">
        <v>1.8596999999999999</v>
      </c>
      <c r="H507" s="231">
        <v>4.1928000000000001</v>
      </c>
      <c r="I507" s="231">
        <v>2.0131000000000001</v>
      </c>
      <c r="J507" s="231">
        <v>3.577</v>
      </c>
      <c r="K507" s="231">
        <v>1.9139999999999999</v>
      </c>
      <c r="L507" s="231">
        <v>3.6137000000000001</v>
      </c>
      <c r="M507" s="231">
        <v>2.2208999999999999</v>
      </c>
      <c r="N507" s="231">
        <v>4.9054000000000002</v>
      </c>
      <c r="O507" s="231">
        <v>2.8393999999999999</v>
      </c>
      <c r="P507" s="231">
        <v>0</v>
      </c>
    </row>
    <row r="508" spans="1:16" ht="15">
      <c r="A508" s="247">
        <v>31</v>
      </c>
      <c r="B508" s="231">
        <v>0</v>
      </c>
      <c r="C508" s="231">
        <v>0</v>
      </c>
      <c r="D508" s="231">
        <v>5.5723000000000003</v>
      </c>
      <c r="E508" s="231">
        <v>1.7841</v>
      </c>
      <c r="F508" s="231">
        <v>4.5042</v>
      </c>
      <c r="G508" s="231">
        <v>1.8565</v>
      </c>
      <c r="H508" s="231">
        <v>4.1882999999999999</v>
      </c>
      <c r="I508" s="231">
        <v>1.9921</v>
      </c>
      <c r="J508" s="231">
        <v>3.5468000000000002</v>
      </c>
      <c r="K508" s="231">
        <v>1.9097999999999999</v>
      </c>
      <c r="L508" s="231">
        <v>3.613</v>
      </c>
      <c r="M508" s="231">
        <v>2.2166000000000001</v>
      </c>
      <c r="N508" s="231">
        <v>4.8192000000000004</v>
      </c>
      <c r="O508" s="231">
        <v>2.7566999999999999</v>
      </c>
      <c r="P508" s="231">
        <v>0</v>
      </c>
    </row>
    <row r="509" spans="1:16" ht="15">
      <c r="A509" s="247">
        <v>32</v>
      </c>
      <c r="B509" s="231">
        <v>0</v>
      </c>
      <c r="C509" s="231">
        <v>0</v>
      </c>
      <c r="D509" s="231">
        <v>5.5461</v>
      </c>
      <c r="E509" s="231">
        <v>1.7797000000000001</v>
      </c>
      <c r="F509" s="231">
        <v>4.4837999999999996</v>
      </c>
      <c r="G509" s="231">
        <v>1.8533999999999999</v>
      </c>
      <c r="H509" s="231">
        <v>4.1837999999999997</v>
      </c>
      <c r="I509" s="231">
        <v>1.9711000000000001</v>
      </c>
      <c r="J509" s="231">
        <v>3.5167000000000002</v>
      </c>
      <c r="K509" s="231">
        <v>1.9056</v>
      </c>
      <c r="L509" s="231">
        <v>3.6124000000000001</v>
      </c>
      <c r="M509" s="231">
        <v>2.2122999999999999</v>
      </c>
      <c r="N509" s="231">
        <v>4.7331000000000003</v>
      </c>
      <c r="O509" s="231">
        <v>2.6739999999999999</v>
      </c>
      <c r="P509" s="231">
        <v>0</v>
      </c>
    </row>
    <row r="510" spans="1:16" ht="15">
      <c r="A510" s="247">
        <v>33</v>
      </c>
      <c r="B510" s="231">
        <v>0</v>
      </c>
      <c r="C510" s="231">
        <v>0</v>
      </c>
      <c r="D510" s="231">
        <v>5.5198999999999998</v>
      </c>
      <c r="E510" s="231">
        <v>1.7753000000000001</v>
      </c>
      <c r="F510" s="231">
        <v>4.4634</v>
      </c>
      <c r="G510" s="231">
        <v>1.8501000000000001</v>
      </c>
      <c r="H510" s="231">
        <v>4.1792999999999996</v>
      </c>
      <c r="I510" s="231">
        <v>1.9500999999999999</v>
      </c>
      <c r="J510" s="231">
        <v>3.4864999999999999</v>
      </c>
      <c r="K510" s="231">
        <v>1.9014</v>
      </c>
      <c r="L510" s="231">
        <v>3.6116999999999999</v>
      </c>
      <c r="M510" s="231">
        <v>2.2081</v>
      </c>
      <c r="N510" s="231">
        <v>4.6467999999999998</v>
      </c>
      <c r="O510" s="231">
        <v>2.5914000000000001</v>
      </c>
      <c r="P510" s="231">
        <v>0</v>
      </c>
    </row>
    <row r="511" spans="1:16" ht="15">
      <c r="A511" s="247">
        <v>34</v>
      </c>
      <c r="B511" s="231">
        <v>0</v>
      </c>
      <c r="C511" s="231">
        <v>0</v>
      </c>
      <c r="D511" s="231">
        <v>5.4935999999999998</v>
      </c>
      <c r="E511" s="231">
        <v>1.7708999999999999</v>
      </c>
      <c r="F511" s="231">
        <v>4.4431000000000003</v>
      </c>
      <c r="G511" s="231">
        <v>1.8469</v>
      </c>
      <c r="H511" s="231">
        <v>4.1746999999999996</v>
      </c>
      <c r="I511" s="231">
        <v>1.9291</v>
      </c>
      <c r="J511" s="231">
        <v>3.4563999999999999</v>
      </c>
      <c r="K511" s="231">
        <v>1.8972</v>
      </c>
      <c r="L511" s="231">
        <v>3.6109</v>
      </c>
      <c r="M511" s="231">
        <v>2.2038000000000002</v>
      </c>
      <c r="N511" s="231">
        <v>4.5606</v>
      </c>
      <c r="O511" s="231">
        <v>2.5087000000000002</v>
      </c>
      <c r="P511" s="231">
        <v>0</v>
      </c>
    </row>
    <row r="512" spans="1:16" ht="15">
      <c r="A512" s="247">
        <v>35</v>
      </c>
      <c r="B512" s="231">
        <v>0</v>
      </c>
      <c r="C512" s="231">
        <v>0</v>
      </c>
      <c r="D512" s="231">
        <v>5.4672999999999998</v>
      </c>
      <c r="E512" s="231">
        <v>1.7665</v>
      </c>
      <c r="F512" s="231">
        <v>4.4227999999999996</v>
      </c>
      <c r="G512" s="231">
        <v>1.8438000000000001</v>
      </c>
      <c r="H512" s="231">
        <v>4.1702000000000004</v>
      </c>
      <c r="I512" s="231">
        <v>1.9080999999999999</v>
      </c>
      <c r="J512" s="231">
        <v>3.4262000000000001</v>
      </c>
      <c r="K512" s="231">
        <v>1.893</v>
      </c>
      <c r="L512" s="231">
        <v>3.6101999999999999</v>
      </c>
      <c r="M512" s="231">
        <v>2.1995</v>
      </c>
      <c r="N512" s="231">
        <v>4.4744999999999999</v>
      </c>
      <c r="O512" s="231">
        <v>2.4260999999999999</v>
      </c>
      <c r="P512" s="231">
        <v>0</v>
      </c>
    </row>
    <row r="513" spans="1:16" ht="15">
      <c r="A513" s="247">
        <v>36</v>
      </c>
      <c r="B513" s="231">
        <v>0</v>
      </c>
      <c r="C513" s="231">
        <v>0</v>
      </c>
      <c r="D513" s="231">
        <v>5.4410999999999996</v>
      </c>
      <c r="E513" s="231">
        <v>1.7621</v>
      </c>
      <c r="F513" s="231">
        <v>4.4024999999999999</v>
      </c>
      <c r="G513" s="231">
        <v>1.8406</v>
      </c>
      <c r="H513" s="231">
        <v>4.1657000000000002</v>
      </c>
      <c r="I513" s="231">
        <v>1.8872</v>
      </c>
      <c r="J513" s="231">
        <v>3.3961000000000001</v>
      </c>
      <c r="K513" s="231">
        <v>1.8889</v>
      </c>
      <c r="L513" s="231">
        <v>3.6095000000000002</v>
      </c>
      <c r="M513" s="231">
        <v>2.1951999999999998</v>
      </c>
      <c r="N513" s="231">
        <v>4.3883000000000001</v>
      </c>
      <c r="O513" s="231">
        <v>2.3433999999999999</v>
      </c>
      <c r="P513" s="231">
        <v>0</v>
      </c>
    </row>
    <row r="514" spans="1:16" ht="15">
      <c r="A514" s="247">
        <v>37</v>
      </c>
      <c r="B514" s="231">
        <v>0</v>
      </c>
      <c r="C514" s="231">
        <v>0</v>
      </c>
      <c r="D514" s="231">
        <v>5.4147999999999996</v>
      </c>
      <c r="E514" s="231">
        <v>1.7576000000000001</v>
      </c>
      <c r="F514" s="231">
        <v>4.3819999999999997</v>
      </c>
      <c r="G514" s="231">
        <v>1.8372999999999999</v>
      </c>
      <c r="H514" s="231">
        <v>4.1612</v>
      </c>
      <c r="I514" s="231">
        <v>1.8662000000000001</v>
      </c>
      <c r="J514" s="231">
        <v>3.3660000000000001</v>
      </c>
      <c r="K514" s="231">
        <v>1.8847</v>
      </c>
      <c r="L514" s="231">
        <v>3.6088</v>
      </c>
      <c r="M514" s="231">
        <v>2.1909000000000001</v>
      </c>
      <c r="N514" s="231">
        <v>4.3019999999999996</v>
      </c>
      <c r="O514" s="231">
        <v>2.2606999999999999</v>
      </c>
      <c r="P514" s="231">
        <v>0</v>
      </c>
    </row>
    <row r="515" spans="1:16" ht="15">
      <c r="A515" s="247">
        <v>38</v>
      </c>
      <c r="B515" s="231">
        <v>0</v>
      </c>
      <c r="C515" s="231">
        <v>0</v>
      </c>
      <c r="D515" s="231">
        <v>5.3884999999999996</v>
      </c>
      <c r="E515" s="231">
        <v>1.7532000000000001</v>
      </c>
      <c r="F515" s="231">
        <v>4.3616999999999999</v>
      </c>
      <c r="G515" s="231">
        <v>1.8342000000000001</v>
      </c>
      <c r="H515" s="231">
        <v>4.1566999999999998</v>
      </c>
      <c r="I515" s="231">
        <v>1.8452</v>
      </c>
      <c r="J515" s="231">
        <v>3.3357999999999999</v>
      </c>
      <c r="K515" s="231">
        <v>1.8805000000000001</v>
      </c>
      <c r="L515" s="231">
        <v>3.6082000000000001</v>
      </c>
      <c r="M515" s="231">
        <v>2.1865999999999999</v>
      </c>
      <c r="N515" s="231">
        <v>4.2159000000000004</v>
      </c>
      <c r="O515" s="231">
        <v>2.1779999999999999</v>
      </c>
      <c r="P515" s="231">
        <v>0</v>
      </c>
    </row>
    <row r="516" spans="1:16" ht="15">
      <c r="A516" s="247">
        <v>39</v>
      </c>
      <c r="B516" s="231">
        <v>0</v>
      </c>
      <c r="C516" s="231">
        <v>0</v>
      </c>
      <c r="D516" s="231">
        <v>5.3623000000000003</v>
      </c>
      <c r="E516" s="231">
        <v>1.7487999999999999</v>
      </c>
      <c r="F516" s="231">
        <v>4.3414000000000001</v>
      </c>
      <c r="G516" s="231">
        <v>1.831</v>
      </c>
      <c r="H516" s="231">
        <v>4.1523000000000003</v>
      </c>
      <c r="I516" s="231">
        <v>1.8242</v>
      </c>
      <c r="J516" s="231">
        <v>3.3056999999999999</v>
      </c>
      <c r="K516" s="231">
        <v>1.8763000000000001</v>
      </c>
      <c r="L516" s="231">
        <v>3.6074999999999999</v>
      </c>
      <c r="M516" s="231">
        <v>2.1823999999999999</v>
      </c>
      <c r="N516" s="231">
        <v>4.1296999999999997</v>
      </c>
      <c r="O516" s="231">
        <v>2.0954000000000002</v>
      </c>
      <c r="P516" s="231">
        <v>0</v>
      </c>
    </row>
    <row r="517" spans="1:16" ht="15">
      <c r="A517" s="247">
        <v>40</v>
      </c>
      <c r="B517" s="231">
        <v>0</v>
      </c>
      <c r="C517" s="231">
        <v>0</v>
      </c>
      <c r="D517" s="231">
        <v>5.3361000000000001</v>
      </c>
      <c r="E517" s="231">
        <v>1.7444</v>
      </c>
      <c r="F517" s="231">
        <v>4.3211000000000004</v>
      </c>
      <c r="G517" s="231">
        <v>1.8278000000000001</v>
      </c>
      <c r="H517" s="231">
        <v>4.1477000000000004</v>
      </c>
      <c r="I517" s="231">
        <v>1.8031999999999999</v>
      </c>
      <c r="J517" s="231">
        <v>3.2755000000000001</v>
      </c>
      <c r="K517" s="231">
        <v>1.8721000000000001</v>
      </c>
      <c r="L517" s="231">
        <v>3.6067</v>
      </c>
      <c r="M517" s="231">
        <v>2.1781000000000001</v>
      </c>
      <c r="N517" s="231">
        <v>4.0434999999999999</v>
      </c>
      <c r="O517" s="231">
        <v>2.0127000000000002</v>
      </c>
      <c r="P517" s="231">
        <v>0</v>
      </c>
    </row>
    <row r="518" spans="1:16" ht="15">
      <c r="A518" s="247">
        <v>41</v>
      </c>
      <c r="B518" s="231">
        <v>0</v>
      </c>
      <c r="C518" s="231">
        <v>0</v>
      </c>
      <c r="D518" s="231">
        <v>5.3098000000000001</v>
      </c>
      <c r="E518" s="231">
        <v>1.74</v>
      </c>
      <c r="F518" s="231">
        <v>4.3007</v>
      </c>
      <c r="G518" s="231">
        <v>1.8246</v>
      </c>
      <c r="H518" s="231">
        <v>4.1432000000000002</v>
      </c>
      <c r="I518" s="231">
        <v>1.7821</v>
      </c>
      <c r="J518" s="231">
        <v>3.2454000000000001</v>
      </c>
      <c r="K518" s="231">
        <v>1.8678999999999999</v>
      </c>
      <c r="L518" s="231">
        <v>3.6059999999999999</v>
      </c>
      <c r="M518" s="231">
        <v>2.1738</v>
      </c>
      <c r="N518" s="231">
        <v>3.9571999999999998</v>
      </c>
      <c r="O518" s="231">
        <v>1.9300999999999999</v>
      </c>
      <c r="P518" s="231">
        <v>0</v>
      </c>
    </row>
    <row r="519" spans="1:16" ht="15">
      <c r="A519" s="247">
        <v>42</v>
      </c>
      <c r="B519" s="231">
        <v>0</v>
      </c>
      <c r="C519" s="231">
        <v>0</v>
      </c>
      <c r="D519" s="231">
        <v>5.2835000000000001</v>
      </c>
      <c r="E519" s="231">
        <v>1.7356</v>
      </c>
      <c r="F519" s="231">
        <v>4.2803000000000004</v>
      </c>
      <c r="G519" s="231">
        <v>1.8213999999999999</v>
      </c>
      <c r="H519" s="231">
        <v>4.1387</v>
      </c>
      <c r="I519" s="231">
        <v>1.7611000000000001</v>
      </c>
      <c r="J519" s="231">
        <v>3.2151999999999998</v>
      </c>
      <c r="K519" s="231">
        <v>1.8636999999999999</v>
      </c>
      <c r="L519" s="231">
        <v>3.6053000000000002</v>
      </c>
      <c r="M519" s="231">
        <v>2.1695000000000002</v>
      </c>
      <c r="N519" s="231">
        <v>3.8711000000000002</v>
      </c>
      <c r="O519" s="231">
        <v>1.8473999999999999</v>
      </c>
      <c r="P519" s="231">
        <v>0</v>
      </c>
    </row>
    <row r="520" spans="1:16" ht="15">
      <c r="A520" s="247">
        <v>43</v>
      </c>
      <c r="B520" s="231">
        <v>0</v>
      </c>
      <c r="C520" s="231">
        <v>0</v>
      </c>
      <c r="D520" s="231">
        <v>5.1999000000000004</v>
      </c>
      <c r="E520" s="231">
        <v>1.7337</v>
      </c>
      <c r="F520" s="231">
        <v>4.2415000000000003</v>
      </c>
      <c r="G520" s="231">
        <v>1.8139000000000001</v>
      </c>
      <c r="H520" s="231">
        <v>4.1009000000000002</v>
      </c>
      <c r="I520" s="231">
        <v>1.7585</v>
      </c>
      <c r="J520" s="231">
        <v>3.2099000000000002</v>
      </c>
      <c r="K520" s="231">
        <v>1.8607</v>
      </c>
      <c r="L520" s="231">
        <v>3.5661</v>
      </c>
      <c r="M520" s="231">
        <v>2.1652</v>
      </c>
      <c r="N520" s="231">
        <v>3.8309000000000002</v>
      </c>
      <c r="O520" s="231">
        <v>1.8444</v>
      </c>
      <c r="P520" s="231">
        <v>0</v>
      </c>
    </row>
    <row r="521" spans="1:16" ht="15">
      <c r="A521" s="247">
        <v>44</v>
      </c>
      <c r="B521" s="231">
        <v>0</v>
      </c>
      <c r="C521" s="231">
        <v>0</v>
      </c>
      <c r="D521" s="231">
        <v>5.1162000000000001</v>
      </c>
      <c r="E521" s="231">
        <v>1.7316</v>
      </c>
      <c r="F521" s="231">
        <v>4.2026000000000003</v>
      </c>
      <c r="G521" s="231">
        <v>1.8063</v>
      </c>
      <c r="H521" s="231">
        <v>4.0631000000000004</v>
      </c>
      <c r="I521" s="231">
        <v>1.7559</v>
      </c>
      <c r="J521" s="231">
        <v>3.2048000000000001</v>
      </c>
      <c r="K521" s="231">
        <v>1.8576999999999999</v>
      </c>
      <c r="L521" s="231">
        <v>3.5268999999999999</v>
      </c>
      <c r="M521" s="231">
        <v>2.1608999999999998</v>
      </c>
      <c r="N521" s="231">
        <v>3.7909000000000002</v>
      </c>
      <c r="O521" s="231">
        <v>1.8413999999999999</v>
      </c>
      <c r="P521" s="231">
        <v>0</v>
      </c>
    </row>
    <row r="522" spans="1:16" ht="15">
      <c r="A522" s="247">
        <v>45</v>
      </c>
      <c r="B522" s="231">
        <v>0</v>
      </c>
      <c r="C522" s="231">
        <v>0</v>
      </c>
      <c r="D522" s="231">
        <v>5.0324999999999998</v>
      </c>
      <c r="E522" s="231">
        <v>1.7297</v>
      </c>
      <c r="F522" s="231">
        <v>4.1637000000000004</v>
      </c>
      <c r="G522" s="231">
        <v>1.7988</v>
      </c>
      <c r="H522" s="231">
        <v>4.0252999999999997</v>
      </c>
      <c r="I522" s="231">
        <v>1.7532000000000001</v>
      </c>
      <c r="J522" s="231">
        <v>3.1995</v>
      </c>
      <c r="K522" s="231">
        <v>1.8546</v>
      </c>
      <c r="L522" s="231">
        <v>3.4876</v>
      </c>
      <c r="M522" s="231">
        <v>2.1566999999999998</v>
      </c>
      <c r="N522" s="231">
        <v>3.7507000000000001</v>
      </c>
      <c r="O522" s="231">
        <v>1.8383</v>
      </c>
      <c r="P522" s="231">
        <v>0</v>
      </c>
    </row>
    <row r="523" spans="1:16" ht="15">
      <c r="A523" s="247">
        <v>46</v>
      </c>
      <c r="B523" s="231">
        <v>0</v>
      </c>
      <c r="C523" s="231">
        <v>0</v>
      </c>
      <c r="D523" s="231">
        <v>4.9489000000000001</v>
      </c>
      <c r="E523" s="231">
        <v>1.7277</v>
      </c>
      <c r="F523" s="231">
        <v>4.1247999999999996</v>
      </c>
      <c r="G523" s="231">
        <v>1.7911999999999999</v>
      </c>
      <c r="H523" s="231">
        <v>3.9874999999999998</v>
      </c>
      <c r="I523" s="231">
        <v>1.7504999999999999</v>
      </c>
      <c r="J523" s="231">
        <v>3.1941999999999999</v>
      </c>
      <c r="K523" s="231">
        <v>1.8514999999999999</v>
      </c>
      <c r="L523" s="231">
        <v>3.4483999999999999</v>
      </c>
      <c r="M523" s="231">
        <v>2.1524000000000001</v>
      </c>
      <c r="N523" s="231">
        <v>3.7105000000000001</v>
      </c>
      <c r="O523" s="231">
        <v>1.8352999999999999</v>
      </c>
      <c r="P523" s="231">
        <v>0</v>
      </c>
    </row>
    <row r="524" spans="1:16" ht="15">
      <c r="A524" s="247">
        <v>47</v>
      </c>
      <c r="B524" s="231">
        <v>0</v>
      </c>
      <c r="C524" s="231">
        <v>0</v>
      </c>
      <c r="D524" s="231">
        <v>4.8651999999999997</v>
      </c>
      <c r="E524" s="231">
        <v>1.7257</v>
      </c>
      <c r="F524" s="231">
        <v>4.0858999999999996</v>
      </c>
      <c r="G524" s="231">
        <v>1.7836000000000001</v>
      </c>
      <c r="H524" s="231">
        <v>3.9497</v>
      </c>
      <c r="I524" s="231">
        <v>1.7479</v>
      </c>
      <c r="J524" s="231">
        <v>3.1888999999999998</v>
      </c>
      <c r="K524" s="231">
        <v>1.8485</v>
      </c>
      <c r="L524" s="231">
        <v>3.4091</v>
      </c>
      <c r="M524" s="231">
        <v>2.1480999999999999</v>
      </c>
      <c r="N524" s="231">
        <v>3.6703999999999999</v>
      </c>
      <c r="O524" s="231">
        <v>1.8323</v>
      </c>
      <c r="P524" s="231">
        <v>0</v>
      </c>
    </row>
    <row r="525" spans="1:16" ht="15">
      <c r="A525" s="247">
        <v>48</v>
      </c>
      <c r="B525" s="231">
        <v>0</v>
      </c>
      <c r="C525" s="231">
        <v>0</v>
      </c>
      <c r="D525" s="231">
        <v>4.7815000000000003</v>
      </c>
      <c r="E525" s="231">
        <v>1.7237</v>
      </c>
      <c r="F525" s="231">
        <v>4.0471000000000004</v>
      </c>
      <c r="G525" s="231">
        <v>1.7761</v>
      </c>
      <c r="H525" s="231">
        <v>3.9119999999999999</v>
      </c>
      <c r="I525" s="231">
        <v>1.7452000000000001</v>
      </c>
      <c r="J525" s="231">
        <v>3.1837</v>
      </c>
      <c r="K525" s="231">
        <v>1.8454999999999999</v>
      </c>
      <c r="L525" s="231">
        <v>3.37</v>
      </c>
      <c r="M525" s="231">
        <v>2.1438000000000001</v>
      </c>
      <c r="N525" s="231">
        <v>3.6303000000000001</v>
      </c>
      <c r="O525" s="231">
        <v>1.8292999999999999</v>
      </c>
      <c r="P525" s="231">
        <v>0</v>
      </c>
    </row>
    <row r="526" spans="1:16" ht="15">
      <c r="A526" s="247">
        <v>49</v>
      </c>
      <c r="B526" s="231">
        <v>0</v>
      </c>
      <c r="C526" s="231">
        <v>0</v>
      </c>
      <c r="D526" s="231">
        <v>4.6978999999999997</v>
      </c>
      <c r="E526" s="231">
        <v>1.7218</v>
      </c>
      <c r="F526" s="231">
        <v>4.0082000000000004</v>
      </c>
      <c r="G526" s="231">
        <v>1.7685999999999999</v>
      </c>
      <c r="H526" s="231">
        <v>3.8742000000000001</v>
      </c>
      <c r="I526" s="231">
        <v>1.7425999999999999</v>
      </c>
      <c r="J526" s="231">
        <v>3.1785000000000001</v>
      </c>
      <c r="K526" s="231">
        <v>1.8424</v>
      </c>
      <c r="L526" s="231">
        <v>3.3307000000000002</v>
      </c>
      <c r="M526" s="231">
        <v>2.1395</v>
      </c>
      <c r="N526" s="231">
        <v>3.5901999999999998</v>
      </c>
      <c r="O526" s="231">
        <v>1.8263</v>
      </c>
      <c r="P526" s="231">
        <v>0</v>
      </c>
    </row>
    <row r="527" spans="1:16" ht="15">
      <c r="A527" s="247">
        <v>50</v>
      </c>
      <c r="B527" s="231">
        <v>0</v>
      </c>
      <c r="C527" s="231">
        <v>0</v>
      </c>
      <c r="D527" s="231">
        <v>4.6142000000000003</v>
      </c>
      <c r="E527" s="231">
        <v>1.7197</v>
      </c>
      <c r="F527" s="231">
        <v>3.9693999999999998</v>
      </c>
      <c r="G527" s="231">
        <v>1.7608999999999999</v>
      </c>
      <c r="H527" s="231">
        <v>3.8363999999999998</v>
      </c>
      <c r="I527" s="231">
        <v>1.7399</v>
      </c>
      <c r="J527" s="231">
        <v>3.1732</v>
      </c>
      <c r="K527" s="231">
        <v>1.8393999999999999</v>
      </c>
      <c r="L527" s="231">
        <v>3.2913999999999999</v>
      </c>
      <c r="M527" s="231">
        <v>2.1352000000000002</v>
      </c>
      <c r="N527" s="231">
        <v>3.55</v>
      </c>
      <c r="O527" s="231">
        <v>1.8232999999999999</v>
      </c>
      <c r="P527" s="231">
        <v>0</v>
      </c>
    </row>
    <row r="528" spans="1:16" ht="15">
      <c r="A528" s="247">
        <v>51</v>
      </c>
      <c r="B528" s="231">
        <v>0</v>
      </c>
      <c r="C528" s="231">
        <v>0</v>
      </c>
      <c r="D528" s="231">
        <v>4.5305</v>
      </c>
      <c r="E528" s="231">
        <v>1.7178</v>
      </c>
      <c r="F528" s="231">
        <v>3.9304999999999999</v>
      </c>
      <c r="G528" s="231">
        <v>1.7534000000000001</v>
      </c>
      <c r="H528" s="231">
        <v>3.7986</v>
      </c>
      <c r="I528" s="231">
        <v>1.7373000000000001</v>
      </c>
      <c r="J528" s="231">
        <v>3.1678999999999999</v>
      </c>
      <c r="K528" s="231">
        <v>1.8364</v>
      </c>
      <c r="L528" s="231">
        <v>3.2522000000000002</v>
      </c>
      <c r="M528" s="231">
        <v>2.1309999999999998</v>
      </c>
      <c r="N528" s="231">
        <v>3.5099</v>
      </c>
      <c r="O528" s="231">
        <v>1.8202</v>
      </c>
      <c r="P528" s="231">
        <v>0</v>
      </c>
    </row>
    <row r="529" spans="1:16" ht="15">
      <c r="A529" s="247">
        <v>52</v>
      </c>
      <c r="B529" s="231">
        <v>0</v>
      </c>
      <c r="C529" s="231">
        <v>0</v>
      </c>
      <c r="D529" s="231">
        <v>4.4469000000000003</v>
      </c>
      <c r="E529" s="231">
        <v>1.7158</v>
      </c>
      <c r="F529" s="231">
        <v>3.8915999999999999</v>
      </c>
      <c r="G529" s="231">
        <v>1.7459</v>
      </c>
      <c r="H529" s="231">
        <v>3.7608999999999999</v>
      </c>
      <c r="I529" s="231">
        <v>1.7345999999999999</v>
      </c>
      <c r="J529" s="231">
        <v>3.1627000000000001</v>
      </c>
      <c r="K529" s="231">
        <v>1.8331999999999999</v>
      </c>
      <c r="L529" s="231">
        <v>3.2130000000000001</v>
      </c>
      <c r="M529" s="231">
        <v>2.1267</v>
      </c>
      <c r="N529" s="231">
        <v>3.4698000000000002</v>
      </c>
      <c r="O529" s="231">
        <v>1.8171999999999999</v>
      </c>
      <c r="P529" s="231">
        <v>0</v>
      </c>
    </row>
    <row r="530" spans="1:16" ht="15">
      <c r="A530" s="247">
        <v>53</v>
      </c>
      <c r="B530" s="231">
        <v>0</v>
      </c>
      <c r="C530" s="231">
        <v>0</v>
      </c>
      <c r="D530" s="231">
        <v>4.3632</v>
      </c>
      <c r="E530" s="231">
        <v>1.7138</v>
      </c>
      <c r="F530" s="231">
        <v>3.8527</v>
      </c>
      <c r="G530" s="231">
        <v>1.7383</v>
      </c>
      <c r="H530" s="231">
        <v>3.7231000000000001</v>
      </c>
      <c r="I530" s="231">
        <v>1.7319</v>
      </c>
      <c r="J530" s="231">
        <v>3.1575000000000002</v>
      </c>
      <c r="K530" s="231">
        <v>1.8302</v>
      </c>
      <c r="L530" s="231">
        <v>3.1738</v>
      </c>
      <c r="M530" s="231">
        <v>2.1223999999999998</v>
      </c>
      <c r="N530" s="231">
        <v>3.4297</v>
      </c>
      <c r="O530" s="231">
        <v>1.8142</v>
      </c>
      <c r="P530" s="231">
        <v>0</v>
      </c>
    </row>
    <row r="531" spans="1:16" ht="15">
      <c r="A531" s="247">
        <v>54</v>
      </c>
      <c r="B531" s="231">
        <v>0</v>
      </c>
      <c r="C531" s="231">
        <v>0</v>
      </c>
      <c r="D531" s="231">
        <v>4.2796000000000003</v>
      </c>
      <c r="E531" s="231">
        <v>1.7118</v>
      </c>
      <c r="F531" s="231">
        <v>3.8138000000000001</v>
      </c>
      <c r="G531" s="231">
        <v>1.7307999999999999</v>
      </c>
      <c r="H531" s="231">
        <v>3.6852</v>
      </c>
      <c r="I531" s="231">
        <v>1.7293000000000001</v>
      </c>
      <c r="J531" s="231">
        <v>3.1522000000000001</v>
      </c>
      <c r="K531" s="231">
        <v>1.8271999999999999</v>
      </c>
      <c r="L531" s="231">
        <v>3.1345000000000001</v>
      </c>
      <c r="M531" s="231">
        <v>2.1181000000000001</v>
      </c>
      <c r="N531" s="231">
        <v>3.3895</v>
      </c>
      <c r="O531" s="231">
        <v>1.8111999999999999</v>
      </c>
      <c r="P531" s="231">
        <v>0</v>
      </c>
    </row>
    <row r="532" spans="1:16" ht="15">
      <c r="A532" s="247">
        <v>55</v>
      </c>
      <c r="B532" s="231">
        <v>0</v>
      </c>
      <c r="C532" s="231">
        <v>0</v>
      </c>
      <c r="D532" s="231">
        <v>4.1578999999999997</v>
      </c>
      <c r="E532" s="231">
        <v>1.7091000000000001</v>
      </c>
      <c r="F532" s="231">
        <v>3.7734000000000001</v>
      </c>
      <c r="G532" s="231">
        <v>1.7252000000000001</v>
      </c>
      <c r="H532" s="231">
        <v>3.6404999999999998</v>
      </c>
      <c r="I532" s="231">
        <v>1.7232000000000001</v>
      </c>
      <c r="J532" s="231">
        <v>3.0731999999999999</v>
      </c>
      <c r="K532" s="231">
        <v>1.8169</v>
      </c>
      <c r="L532" s="231">
        <v>3.0992999999999999</v>
      </c>
      <c r="M532" s="231">
        <v>2.1023000000000001</v>
      </c>
      <c r="N532" s="231">
        <v>3.3386</v>
      </c>
      <c r="O532" s="231">
        <v>1.8075000000000001</v>
      </c>
      <c r="P532" s="231">
        <v>0</v>
      </c>
    </row>
    <row r="533" spans="1:16" ht="15">
      <c r="A533" s="247">
        <v>56</v>
      </c>
      <c r="B533" s="231">
        <v>0</v>
      </c>
      <c r="C533" s="231">
        <v>0</v>
      </c>
      <c r="D533" s="231">
        <v>4.0362</v>
      </c>
      <c r="E533" s="231">
        <v>1.7061999999999999</v>
      </c>
      <c r="F533" s="231">
        <v>3.7328999999999999</v>
      </c>
      <c r="G533" s="231">
        <v>1.7197</v>
      </c>
      <c r="H533" s="231">
        <v>3.5956999999999999</v>
      </c>
      <c r="I533" s="231">
        <v>1.7172000000000001</v>
      </c>
      <c r="J533" s="231">
        <v>2.9942000000000002</v>
      </c>
      <c r="K533" s="231">
        <v>1.8067</v>
      </c>
      <c r="L533" s="231">
        <v>3.0642</v>
      </c>
      <c r="M533" s="231">
        <v>2.0863999999999998</v>
      </c>
      <c r="N533" s="231">
        <v>3.2877000000000001</v>
      </c>
      <c r="O533" s="231">
        <v>1.8039000000000001</v>
      </c>
      <c r="P533" s="231">
        <v>0</v>
      </c>
    </row>
    <row r="534" spans="1:16" ht="15">
      <c r="A534" s="247">
        <v>57</v>
      </c>
      <c r="B534" s="231">
        <v>0</v>
      </c>
      <c r="C534" s="231">
        <v>0</v>
      </c>
      <c r="D534" s="231">
        <v>3.9144999999999999</v>
      </c>
      <c r="E534" s="231">
        <v>1.7035</v>
      </c>
      <c r="F534" s="231">
        <v>3.6924999999999999</v>
      </c>
      <c r="G534" s="231">
        <v>1.7141</v>
      </c>
      <c r="H534" s="231">
        <v>3.5508999999999999</v>
      </c>
      <c r="I534" s="231">
        <v>1.7111000000000001</v>
      </c>
      <c r="J534" s="231">
        <v>2.9152</v>
      </c>
      <c r="K534" s="231">
        <v>1.7964</v>
      </c>
      <c r="L534" s="231">
        <v>3.0289000000000001</v>
      </c>
      <c r="M534" s="231">
        <v>2.0706000000000002</v>
      </c>
      <c r="N534" s="231">
        <v>3.2368000000000001</v>
      </c>
      <c r="O534" s="231">
        <v>1.8003</v>
      </c>
      <c r="P534" s="231">
        <v>0</v>
      </c>
    </row>
    <row r="535" spans="1:16" ht="15">
      <c r="A535" s="247">
        <v>58</v>
      </c>
      <c r="B535" s="231">
        <v>0</v>
      </c>
      <c r="C535" s="231">
        <v>0</v>
      </c>
      <c r="D535" s="231">
        <v>3.7928000000000002</v>
      </c>
      <c r="E535" s="231">
        <v>1.7007000000000001</v>
      </c>
      <c r="F535" s="231">
        <v>3.6520000000000001</v>
      </c>
      <c r="G535" s="231">
        <v>1.7085999999999999</v>
      </c>
      <c r="H535" s="231">
        <v>3.5061</v>
      </c>
      <c r="I535" s="231">
        <v>1.7051000000000001</v>
      </c>
      <c r="J535" s="231">
        <v>2.8361000000000001</v>
      </c>
      <c r="K535" s="231">
        <v>1.7861</v>
      </c>
      <c r="L535" s="231">
        <v>2.9937</v>
      </c>
      <c r="M535" s="231">
        <v>2.0546000000000002</v>
      </c>
      <c r="N535" s="231">
        <v>3.1858</v>
      </c>
      <c r="O535" s="231">
        <v>1.7966</v>
      </c>
      <c r="P535" s="231">
        <v>0</v>
      </c>
    </row>
    <row r="536" spans="1:16" ht="15">
      <c r="A536" s="247">
        <v>59</v>
      </c>
      <c r="B536" s="231">
        <v>0</v>
      </c>
      <c r="C536" s="231">
        <v>0</v>
      </c>
      <c r="D536" s="231">
        <v>3.6711999999999998</v>
      </c>
      <c r="E536" s="231">
        <v>1.6979</v>
      </c>
      <c r="F536" s="231">
        <v>3.6116000000000001</v>
      </c>
      <c r="G536" s="231">
        <v>1.7030000000000001</v>
      </c>
      <c r="H536" s="231">
        <v>3.4613</v>
      </c>
      <c r="I536" s="231">
        <v>1.6990000000000001</v>
      </c>
      <c r="J536" s="231">
        <v>2.7572000000000001</v>
      </c>
      <c r="K536" s="231">
        <v>1.7758</v>
      </c>
      <c r="L536" s="231">
        <v>2.9586000000000001</v>
      </c>
      <c r="M536" s="231">
        <v>2.0388000000000002</v>
      </c>
      <c r="N536" s="231">
        <v>3.1349</v>
      </c>
      <c r="O536" s="231">
        <v>1.7929999999999999</v>
      </c>
      <c r="P536" s="231">
        <v>0</v>
      </c>
    </row>
    <row r="537" spans="1:16" ht="15">
      <c r="A537" s="247">
        <v>60</v>
      </c>
      <c r="B537" s="231">
        <v>0</v>
      </c>
      <c r="C537" s="231">
        <v>0</v>
      </c>
      <c r="D537" s="231">
        <v>3.5493999999999999</v>
      </c>
      <c r="E537" s="231">
        <v>1.6952</v>
      </c>
      <c r="F537" s="231">
        <v>3.5710999999999999</v>
      </c>
      <c r="G537" s="231">
        <v>1.6975</v>
      </c>
      <c r="H537" s="231">
        <v>3.4165000000000001</v>
      </c>
      <c r="I537" s="231">
        <v>1.6930000000000001</v>
      </c>
      <c r="J537" s="231">
        <v>2.6781999999999999</v>
      </c>
      <c r="K537" s="231">
        <v>1.7655000000000001</v>
      </c>
      <c r="L537" s="231">
        <v>2.9234</v>
      </c>
      <c r="M537" s="231">
        <v>2.0230000000000001</v>
      </c>
      <c r="N537" s="231">
        <v>3.0840000000000001</v>
      </c>
      <c r="O537" s="231">
        <v>1.7894000000000001</v>
      </c>
      <c r="P537" s="231">
        <v>0</v>
      </c>
    </row>
  </sheetData>
  <sheetProtection algorithmName="SHA-512" hashValue="AubpFd5e/idcUBofXpYD4puFKz6FbGJhdyfQMZukVEhs8sSg3FjRidQUKDXeOSguu67G5EcfsOkVZ6kMyi0TBQ==" saltValue="tpZj4Ijh0HuHeCEtytmZqA=="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BB54"/>
  <sheetViews>
    <sheetView showGridLines="0" workbookViewId="0">
      <pane ySplit="1" topLeftCell="A2" activePane="bottomLeft" state="frozen"/>
      <selection activeCell="B38" sqref="B38:P38"/>
      <selection pane="bottomLeft" activeCell="G3" sqref="G3:U3"/>
    </sheetView>
  </sheetViews>
  <sheetFormatPr defaultColWidth="3.140625" defaultRowHeight="13.5"/>
  <cols>
    <col min="1" max="1" width="6.28515625" style="115" customWidth="1"/>
    <col min="2" max="2" width="4.7109375" style="115" customWidth="1"/>
    <col min="3" max="3" width="5.28515625" style="115" bestFit="1" customWidth="1"/>
    <col min="4" max="4" width="13.28515625" style="115" customWidth="1"/>
    <col min="5" max="5" width="5.28515625" style="115" customWidth="1"/>
    <col min="6" max="6" width="9.42578125" style="115" customWidth="1"/>
    <col min="7" max="13" width="4.7109375" style="115" customWidth="1"/>
    <col min="14" max="14" width="3.42578125" style="115" customWidth="1"/>
    <col min="15" max="19" width="4.7109375" style="115" customWidth="1"/>
    <col min="20" max="20" width="12.85546875" style="115" customWidth="1"/>
    <col min="21" max="23" width="4.7109375" style="115" customWidth="1"/>
    <col min="24" max="24" width="8.85546875" style="115" customWidth="1"/>
    <col min="25" max="25" width="4.7109375" style="115" customWidth="1"/>
    <col min="26" max="26" width="11.5703125" style="115" customWidth="1"/>
    <col min="27" max="36" width="4.7109375" style="115" customWidth="1"/>
    <col min="37" max="39" width="3.140625" style="115" customWidth="1"/>
    <col min="40" max="40" width="3" style="115" customWidth="1"/>
    <col min="41" max="41" width="11.140625" style="115" hidden="1" customWidth="1"/>
    <col min="42" max="42" width="6" style="233" hidden="1" customWidth="1"/>
    <col min="43" max="53" width="3.140625" style="115" customWidth="1"/>
    <col min="54" max="54" width="8.42578125" style="115" bestFit="1" customWidth="1"/>
    <col min="55" max="16384" width="3.140625" style="115"/>
  </cols>
  <sheetData>
    <row r="1" spans="1:54" ht="16.5" thickBot="1">
      <c r="B1" s="441" t="s">
        <v>11458</v>
      </c>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3"/>
      <c r="AK1" s="116"/>
      <c r="AL1" s="116"/>
      <c r="AM1" s="116"/>
    </row>
    <row r="2" spans="1:54" ht="6.75" customHeight="1"/>
    <row r="3" spans="1:54">
      <c r="B3" s="379" t="s">
        <v>11460</v>
      </c>
      <c r="C3" s="427"/>
      <c r="D3" s="427"/>
      <c r="E3" s="427"/>
      <c r="F3" s="428"/>
      <c r="G3" s="448"/>
      <c r="H3" s="449"/>
      <c r="I3" s="449"/>
      <c r="J3" s="449"/>
      <c r="K3" s="449"/>
      <c r="L3" s="449"/>
      <c r="M3" s="449"/>
      <c r="N3" s="449"/>
      <c r="O3" s="449"/>
      <c r="P3" s="449"/>
      <c r="Q3" s="449"/>
      <c r="R3" s="449"/>
      <c r="S3" s="449"/>
      <c r="T3" s="449"/>
      <c r="U3" s="450"/>
      <c r="AA3" s="118"/>
      <c r="AB3" s="118"/>
      <c r="AC3" s="118"/>
      <c r="AD3" s="290" t="s">
        <v>11471</v>
      </c>
      <c r="AE3" s="402"/>
      <c r="AF3" s="452"/>
      <c r="AG3" s="119"/>
      <c r="AH3" s="120"/>
      <c r="AI3" s="120"/>
      <c r="AJ3" s="121"/>
      <c r="AO3" s="224"/>
      <c r="AT3" s="122"/>
      <c r="AU3" s="118"/>
      <c r="AV3" s="118"/>
      <c r="AW3" s="118"/>
      <c r="AX3" s="118"/>
      <c r="AY3" s="118"/>
      <c r="AZ3" s="118"/>
    </row>
    <row r="4" spans="1:54" ht="15">
      <c r="A4" s="123"/>
      <c r="B4" s="424" t="s">
        <v>11466</v>
      </c>
      <c r="C4" s="379"/>
      <c r="D4" s="379"/>
      <c r="E4" s="379"/>
      <c r="F4" s="379"/>
      <c r="G4" s="444"/>
      <c r="H4" s="445"/>
      <c r="I4" s="445"/>
      <c r="J4" s="445"/>
      <c r="K4" s="446"/>
      <c r="L4" s="447" t="s">
        <v>11461</v>
      </c>
      <c r="M4" s="447"/>
      <c r="N4" s="447"/>
      <c r="O4" s="447"/>
      <c r="P4" s="447"/>
      <c r="Q4" s="444"/>
      <c r="R4" s="445"/>
      <c r="S4" s="445"/>
      <c r="T4" s="445"/>
      <c r="U4" s="446"/>
      <c r="AA4" s="118"/>
      <c r="AB4" s="118"/>
      <c r="AC4" s="118"/>
      <c r="AD4" s="290" t="s">
        <v>11472</v>
      </c>
      <c r="AE4" s="451"/>
      <c r="AF4" s="430"/>
      <c r="AG4" s="430"/>
      <c r="AH4" s="124"/>
      <c r="AI4" s="120"/>
      <c r="AJ4" s="121"/>
      <c r="AQ4" s="122"/>
      <c r="AY4" s="125"/>
      <c r="AZ4" s="125"/>
    </row>
    <row r="5" spans="1:54">
      <c r="G5" s="126" t="str">
        <f>IF(K22="","",IF(K22&gt;60,"Note:claim age &gt;60 mths (ie. outside the NEER window)",""))</f>
        <v/>
      </c>
      <c r="AA5" s="118"/>
      <c r="AB5" s="118"/>
      <c r="AC5" s="118"/>
      <c r="AD5" s="290" t="s">
        <v>11473</v>
      </c>
      <c r="AE5" s="434" t="str">
        <f>IF($G$8="","",LOOKUP(YEAR($G$8),CT!$A$6:$A$102,CT!$B$6:$B$102))</f>
        <v/>
      </c>
      <c r="AF5" s="376"/>
      <c r="AG5" s="411"/>
      <c r="AH5" s="124"/>
      <c r="AI5" s="120"/>
      <c r="AJ5" s="121"/>
      <c r="AK5" s="128"/>
      <c r="AL5" s="128"/>
      <c r="AQ5" s="129"/>
      <c r="AY5" s="130"/>
      <c r="AZ5" s="130"/>
    </row>
    <row r="6" spans="1:54" ht="12.75" customHeight="1">
      <c r="D6" s="424" t="s">
        <v>11572</v>
      </c>
      <c r="E6" s="425"/>
      <c r="F6" s="426"/>
      <c r="G6" s="402"/>
      <c r="H6" s="403"/>
      <c r="I6" s="403"/>
      <c r="J6" s="404"/>
      <c r="K6" s="424" t="s">
        <v>11462</v>
      </c>
      <c r="L6" s="427"/>
      <c r="M6" s="427"/>
      <c r="N6" s="427"/>
      <c r="O6" s="428"/>
      <c r="P6" s="429"/>
      <c r="Q6" s="430"/>
      <c r="R6" s="430"/>
      <c r="S6" s="430"/>
      <c r="T6" s="430"/>
      <c r="U6" s="430"/>
      <c r="V6" s="430"/>
      <c r="W6" s="431"/>
      <c r="AA6" s="131"/>
      <c r="AB6" s="131"/>
      <c r="AC6" s="131"/>
      <c r="AD6" s="290" t="s">
        <v>11474</v>
      </c>
      <c r="AE6" s="410" t="str">
        <f>IF($AE$3="","",IF($G$8="","",IF(ISERROR(VLOOKUP(VALUE($AE$3),OH!$A:$W,YEAR($G$8)-2001,FALSE)*100),"Not Found",VLOOKUP(VALUE($AE$3),OH!$A:$W,YEAR($G$8)-2001,FALSE)*100)))</f>
        <v/>
      </c>
      <c r="AF6" s="376"/>
      <c r="AG6" s="411"/>
      <c r="AJ6" s="132"/>
      <c r="AK6" s="128"/>
      <c r="AL6" s="128"/>
      <c r="AM6" s="128"/>
      <c r="AP6" s="237" t="str">
        <f>IF(AA13&lt;&gt;"",AA13,IF(AP8=FALSE,IF(AP9=FALSE,AP10,AP9),AP8))</f>
        <v>N/A</v>
      </c>
      <c r="AQ6" s="129"/>
      <c r="AY6" s="130"/>
      <c r="AZ6" s="130"/>
    </row>
    <row r="7" spans="1:54" ht="9" customHeight="1">
      <c r="C7" s="131"/>
      <c r="AQ7" s="129"/>
      <c r="AY7" s="130"/>
      <c r="AZ7" s="130"/>
    </row>
    <row r="8" spans="1:54" ht="16.5">
      <c r="B8" s="379" t="s">
        <v>11459</v>
      </c>
      <c r="C8" s="419"/>
      <c r="D8" s="419"/>
      <c r="E8" s="419"/>
      <c r="F8" s="420"/>
      <c r="G8" s="416"/>
      <c r="H8" s="417"/>
      <c r="I8" s="417"/>
      <c r="J8" s="417"/>
      <c r="K8" s="418"/>
      <c r="N8" s="379" t="s">
        <v>11463</v>
      </c>
      <c r="O8" s="427"/>
      <c r="P8" s="427"/>
      <c r="Q8" s="427"/>
      <c r="R8" s="427"/>
      <c r="S8" s="427"/>
      <c r="T8" s="428"/>
      <c r="U8" s="407"/>
      <c r="V8" s="445"/>
      <c r="W8" s="446"/>
      <c r="Y8" s="133"/>
      <c r="AA8" s="118"/>
      <c r="AB8" s="118"/>
      <c r="AC8" s="291" t="s">
        <v>11475</v>
      </c>
      <c r="AD8" s="405"/>
      <c r="AE8" s="406"/>
      <c r="AF8" s="134"/>
      <c r="AO8" s="115" t="s">
        <v>11454</v>
      </c>
      <c r="AP8" s="237" t="b">
        <f>IF(FTL="y",15,IF(LRI="y",IF(LOECURR="y",13,14),IF(PEN&gt;0,IF(LOECURR="y",11,IF(PEN&gt;0,12,AP9)))))</f>
        <v>0</v>
      </c>
      <c r="BB8" s="135"/>
    </row>
    <row r="9" spans="1:54">
      <c r="B9" s="379"/>
      <c r="C9" s="419"/>
      <c r="D9" s="419"/>
      <c r="E9" s="419"/>
      <c r="F9" s="420"/>
      <c r="G9" s="420"/>
      <c r="H9" s="420"/>
      <c r="I9" s="454"/>
      <c r="J9" s="454"/>
      <c r="K9" s="454"/>
      <c r="L9" s="366"/>
      <c r="O9" s="379" t="s">
        <v>11464</v>
      </c>
      <c r="P9" s="420"/>
      <c r="Q9" s="420"/>
      <c r="R9" s="420"/>
      <c r="S9" s="420"/>
      <c r="T9" s="380"/>
      <c r="U9" s="421"/>
      <c r="V9" s="422"/>
      <c r="W9" s="423"/>
      <c r="AA9" s="118"/>
      <c r="AB9" s="118"/>
      <c r="AC9" s="290" t="s">
        <v>11476</v>
      </c>
      <c r="AD9" s="407"/>
      <c r="AE9" s="412"/>
      <c r="AF9" s="412"/>
      <c r="AG9" s="413"/>
      <c r="AH9" s="134"/>
      <c r="AO9" s="115" t="s">
        <v>11452</v>
      </c>
      <c r="AP9" s="237" t="str">
        <f>IF(AND(DURWKS&gt;0,DURWKS&lt;1),1,IF(AND(WkBenRate=0,HC&gt;0),2,IF(AND(OR(AccDateYear=PastAwardYear,LOECURR="y"),DURWKS&gt;=1,DURWKS&lt;4),3,IF(AND(DURWKS&gt;=1,DURWKS&lt;4),4,IF(AND(OR(AccDateYear=PastAwardYear,LOECURR="y"),DURWKS&gt;=4,DURWKS&lt;16),5,IF(AND(DURWKS&gt;=4,DURWKS&lt;16),6,AP10))))))</f>
        <v>N/A</v>
      </c>
    </row>
    <row r="10" spans="1:54" ht="13.5" customHeight="1">
      <c r="B10" s="117"/>
      <c r="D10" s="453" t="s">
        <v>11465</v>
      </c>
      <c r="E10" s="453"/>
      <c r="F10" s="453"/>
      <c r="G10" s="459" t="str">
        <f>IF(AccDate="","",IF(ClmAge&gt;60,"Not Found",LOOKUP(AccDateYear,CT!$D$15:$D$101,CT!$E$15:$E$101)))</f>
        <v/>
      </c>
      <c r="H10" s="460"/>
      <c r="I10" s="460"/>
      <c r="J10" s="461"/>
      <c r="K10" s="238"/>
      <c r="L10" s="238"/>
      <c r="O10" s="414" t="s">
        <v>11528</v>
      </c>
      <c r="P10" s="414"/>
      <c r="Q10" s="414"/>
      <c r="R10" s="414"/>
      <c r="S10" s="414"/>
      <c r="T10" s="415"/>
      <c r="U10" s="407"/>
      <c r="V10" s="408"/>
      <c r="W10" s="408"/>
      <c r="X10" s="413"/>
      <c r="AA10" s="118"/>
      <c r="AB10" s="118"/>
      <c r="AC10" s="117"/>
      <c r="AD10" s="137"/>
      <c r="AF10" s="133"/>
      <c r="AG10" s="133"/>
      <c r="AH10" s="134"/>
      <c r="AO10" s="224" t="s">
        <v>11453</v>
      </c>
      <c r="AP10" s="237" t="str">
        <f>IF(AND(OR(AccDateYear=PastAwardYear,LOECURR="y"),DURWKS&gt;=16,DURWKS&lt;52),7,IF(AND(DURWKS&gt;=16,DURWKS&lt;52),8,IF(AND(OR(AccDateYear=PastAwardYear,LOECURR="y"),DURWKS&gt;=52,DURWKS&lt;105),9,IF(AND(DURWKS&gt;=52,DURWKS&lt;105),10,"N/A"))))</f>
        <v>N/A</v>
      </c>
      <c r="AQ10" s="129"/>
      <c r="AR10" s="129"/>
      <c r="AS10" s="129"/>
      <c r="AT10" s="129"/>
      <c r="AU10" s="130"/>
      <c r="AV10" s="130"/>
      <c r="AW10" s="130"/>
      <c r="AX10" s="130"/>
      <c r="AY10" s="130"/>
      <c r="AZ10" s="130"/>
    </row>
    <row r="11" spans="1:54">
      <c r="B11" s="117"/>
      <c r="C11" s="131"/>
      <c r="D11" s="131"/>
      <c r="E11" s="131"/>
      <c r="F11" s="118"/>
      <c r="G11" s="118"/>
      <c r="H11" s="118"/>
      <c r="I11" s="138"/>
      <c r="J11" s="121"/>
      <c r="K11" s="118"/>
      <c r="L11" s="139" t="str">
        <f>IF(AE12="","",IF(AA13="","NOTE: If you enter LOE benefits here, you must override the default Claim Type",""))</f>
        <v/>
      </c>
      <c r="R11" s="117"/>
      <c r="S11" s="131"/>
      <c r="T11" s="131"/>
      <c r="V11" s="140"/>
      <c r="W11" s="141"/>
      <c r="X11" s="133"/>
      <c r="AA11" s="118"/>
      <c r="AB11" s="118"/>
      <c r="AC11" s="117"/>
      <c r="AQ11" s="129"/>
      <c r="AR11" s="129"/>
      <c r="AS11" s="129"/>
      <c r="AT11" s="129"/>
      <c r="AU11" s="130"/>
      <c r="AV11" s="130"/>
      <c r="AW11" s="130"/>
      <c r="AX11" s="130"/>
      <c r="AY11" s="130"/>
      <c r="AZ11" s="130"/>
    </row>
    <row r="12" spans="1:54">
      <c r="B12" s="142" t="s">
        <v>11467</v>
      </c>
      <c r="C12" s="143"/>
      <c r="D12" s="143"/>
      <c r="E12" s="143"/>
      <c r="F12" s="142" t="s">
        <v>11469</v>
      </c>
      <c r="G12" s="127"/>
      <c r="H12" s="127"/>
      <c r="I12" s="136"/>
      <c r="J12" s="144"/>
      <c r="K12" s="127"/>
      <c r="L12" s="127"/>
      <c r="M12" s="144"/>
      <c r="N12" s="144"/>
      <c r="O12" s="145"/>
      <c r="P12" s="144"/>
      <c r="Q12" s="144"/>
      <c r="R12" s="146"/>
      <c r="S12" s="143"/>
      <c r="T12" s="143"/>
      <c r="U12" s="144"/>
      <c r="V12" s="147"/>
      <c r="W12" s="147"/>
      <c r="X12" s="127"/>
      <c r="Y12" s="144"/>
      <c r="Z12" s="144"/>
      <c r="AA12" s="144"/>
      <c r="AB12" s="144"/>
      <c r="AC12" s="144"/>
      <c r="AD12" s="148"/>
      <c r="AE12" s="407"/>
      <c r="AF12" s="408"/>
      <c r="AG12" s="408"/>
      <c r="AH12" s="409"/>
      <c r="AQ12" s="129"/>
      <c r="AR12" s="129"/>
      <c r="AS12" s="129"/>
      <c r="AT12" s="129"/>
      <c r="AU12" s="130"/>
      <c r="AV12" s="130"/>
      <c r="AW12" s="130"/>
      <c r="AX12" s="130"/>
      <c r="AY12" s="130"/>
      <c r="AZ12" s="130"/>
    </row>
    <row r="13" spans="1:54">
      <c r="B13" s="149" t="s">
        <v>11468</v>
      </c>
      <c r="C13" s="150"/>
      <c r="D13" s="150"/>
      <c r="E13" s="150"/>
      <c r="F13" s="149" t="s">
        <v>11470</v>
      </c>
      <c r="G13" s="150"/>
      <c r="H13" s="150"/>
      <c r="I13" s="150"/>
      <c r="J13" s="150"/>
      <c r="K13" s="150"/>
      <c r="L13" s="150"/>
      <c r="M13" s="151"/>
      <c r="N13" s="150"/>
      <c r="O13" s="150"/>
      <c r="P13" s="150"/>
      <c r="Q13" s="150"/>
      <c r="R13" s="150"/>
      <c r="S13" s="150"/>
      <c r="T13" s="150"/>
      <c r="U13" s="150"/>
      <c r="Y13" s="152"/>
      <c r="AA13" s="435"/>
      <c r="AB13" s="436"/>
      <c r="AE13" s="121"/>
      <c r="AF13" s="121"/>
      <c r="AG13" s="121"/>
      <c r="AH13" s="121"/>
      <c r="AI13" s="121"/>
      <c r="AJ13" s="121"/>
      <c r="AQ13" s="129"/>
      <c r="AR13" s="129"/>
      <c r="AS13" s="129"/>
      <c r="AT13" s="129"/>
      <c r="AU13" s="130"/>
      <c r="AV13" s="130"/>
      <c r="AW13" s="130"/>
      <c r="AX13" s="130"/>
      <c r="AY13" s="130"/>
      <c r="AZ13" s="130"/>
    </row>
    <row r="14" spans="1:54">
      <c r="B14" s="153" t="s">
        <v>11477</v>
      </c>
      <c r="C14" s="154"/>
      <c r="D14" s="155"/>
      <c r="E14" s="155"/>
      <c r="F14" s="155"/>
      <c r="G14" s="155"/>
      <c r="H14" s="154"/>
      <c r="I14" s="154"/>
      <c r="J14" s="156"/>
      <c r="K14" s="157"/>
      <c r="L14" s="154"/>
      <c r="M14" s="154"/>
      <c r="N14" s="156"/>
      <c r="O14" s="157"/>
      <c r="P14" s="157"/>
      <c r="Q14" s="157"/>
      <c r="R14" s="157"/>
      <c r="S14" s="154"/>
      <c r="T14" s="154"/>
      <c r="U14" s="154"/>
      <c r="V14" s="154"/>
      <c r="W14" s="158"/>
      <c r="X14" s="158"/>
      <c r="Y14" s="154"/>
      <c r="Z14" s="158"/>
      <c r="AA14" s="154"/>
      <c r="AB14" s="154"/>
      <c r="AC14" s="154"/>
      <c r="AD14" s="154"/>
      <c r="AE14" s="222"/>
      <c r="AF14" s="223"/>
      <c r="AG14" s="223"/>
      <c r="AH14" s="223"/>
      <c r="AI14" s="223"/>
      <c r="AJ14" s="121"/>
      <c r="AT14" s="129"/>
      <c r="AU14" s="130"/>
      <c r="AV14" s="130"/>
      <c r="AW14" s="130"/>
      <c r="AX14" s="130"/>
      <c r="AY14" s="130"/>
      <c r="AZ14" s="130"/>
    </row>
    <row r="15" spans="1:54">
      <c r="B15" s="159" t="s">
        <v>11478</v>
      </c>
      <c r="C15" s="121"/>
      <c r="D15" s="117"/>
      <c r="E15" s="117"/>
      <c r="F15" s="117"/>
      <c r="G15" s="117"/>
      <c r="H15" s="160"/>
      <c r="I15" s="160"/>
      <c r="J15" s="160"/>
      <c r="K15" s="121"/>
      <c r="L15" s="121"/>
      <c r="M15" s="121"/>
      <c r="N15" s="134"/>
      <c r="O15" s="120"/>
      <c r="P15" s="120"/>
      <c r="Q15" s="120"/>
      <c r="R15" s="120"/>
      <c r="S15" s="121"/>
      <c r="T15" s="121"/>
      <c r="U15" s="121"/>
      <c r="V15" s="121"/>
      <c r="W15" s="133"/>
      <c r="X15" s="121"/>
      <c r="Y15" s="121"/>
      <c r="Z15" s="134"/>
      <c r="AA15" s="161"/>
      <c r="AB15" s="162"/>
      <c r="AE15" s="219"/>
      <c r="AF15" s="121"/>
      <c r="AG15" s="121"/>
      <c r="AH15" s="121"/>
      <c r="AI15" s="121"/>
      <c r="AJ15" s="121"/>
      <c r="AQ15" s="129"/>
      <c r="AR15" s="129"/>
      <c r="AS15" s="129"/>
      <c r="AT15" s="129"/>
      <c r="AU15" s="130"/>
      <c r="AV15" s="130"/>
      <c r="AW15" s="130"/>
      <c r="AX15" s="130"/>
      <c r="AY15" s="130"/>
      <c r="AZ15" s="130"/>
    </row>
    <row r="16" spans="1:54">
      <c r="B16" s="149" t="s">
        <v>11479</v>
      </c>
      <c r="C16" s="150"/>
      <c r="D16" s="150"/>
      <c r="E16" s="150"/>
      <c r="F16" s="150"/>
      <c r="G16" s="163"/>
      <c r="H16" s="164"/>
      <c r="I16" s="164"/>
      <c r="J16" s="164"/>
      <c r="K16" s="150"/>
      <c r="L16" s="150"/>
      <c r="M16" s="150"/>
      <c r="N16" s="165"/>
      <c r="O16" s="166"/>
      <c r="P16" s="166"/>
      <c r="Q16" s="166"/>
      <c r="R16" s="166"/>
      <c r="S16" s="150"/>
      <c r="T16" s="150"/>
      <c r="U16" s="150"/>
      <c r="V16" s="150"/>
      <c r="W16" s="150"/>
      <c r="X16" s="150"/>
      <c r="Y16" s="150"/>
      <c r="Z16" s="165"/>
      <c r="AA16" s="151"/>
      <c r="AB16" s="162"/>
      <c r="AC16" s="150"/>
      <c r="AD16" s="150"/>
      <c r="AE16" s="220"/>
      <c r="AF16" s="144"/>
      <c r="AG16" s="221" t="s">
        <v>11480</v>
      </c>
      <c r="AH16" s="162"/>
      <c r="AI16" s="219"/>
      <c r="AJ16" s="121"/>
      <c r="AQ16" s="129"/>
      <c r="AR16" s="129"/>
      <c r="AS16" s="129"/>
      <c r="AT16" s="129"/>
      <c r="AU16" s="130"/>
      <c r="AV16" s="130"/>
      <c r="AW16" s="130"/>
      <c r="AX16" s="130"/>
      <c r="AY16" s="130"/>
      <c r="AZ16" s="130"/>
    </row>
    <row r="17" spans="2:50" ht="12" customHeight="1" thickBot="1">
      <c r="I17" s="167" t="str">
        <f>IF(AD8&gt;ROUND((CT!G13-CT!G14)/7,0),"CAUTION: Duration is greater than # of wks between Accident Date &amp; Past Awards Date","")</f>
        <v/>
      </c>
      <c r="P17" s="168"/>
      <c r="Q17" s="168"/>
      <c r="R17" s="168"/>
      <c r="S17" s="168"/>
      <c r="T17" s="168"/>
      <c r="U17" s="168"/>
      <c r="V17" s="168"/>
      <c r="W17" s="168"/>
      <c r="X17" s="168"/>
      <c r="Y17" s="168"/>
      <c r="Z17" s="168"/>
      <c r="AA17" s="168"/>
      <c r="AB17" s="168"/>
      <c r="AC17" s="168"/>
      <c r="AD17" s="168"/>
      <c r="AE17" s="168"/>
      <c r="AF17" s="168"/>
      <c r="AG17" s="168"/>
      <c r="AH17" s="168"/>
      <c r="AI17" s="168"/>
      <c r="AJ17" s="168"/>
      <c r="AO17" s="171"/>
      <c r="AP17" s="125"/>
    </row>
    <row r="18" spans="2:50" ht="15" customHeight="1" thickTop="1">
      <c r="B18" s="367" t="s">
        <v>11481</v>
      </c>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9"/>
      <c r="AL18" s="118"/>
      <c r="AM18" s="118"/>
      <c r="AO18" s="171"/>
      <c r="AP18" s="125"/>
    </row>
    <row r="19" spans="2:50" ht="7.5" customHeight="1" thickBot="1">
      <c r="B19" s="370"/>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1"/>
      <c r="AJ19" s="372"/>
    </row>
    <row r="20" spans="2:50" s="171" customFormat="1" ht="15" customHeight="1" thickTop="1">
      <c r="B20" s="169"/>
      <c r="C20" s="170"/>
      <c r="D20" s="170"/>
      <c r="E20" s="170"/>
      <c r="F20" s="394" t="s">
        <v>11484</v>
      </c>
      <c r="G20" s="394"/>
      <c r="H20" s="394"/>
      <c r="I20" s="394" t="s">
        <v>11485</v>
      </c>
      <c r="J20" s="394"/>
      <c r="K20" s="394" t="s">
        <v>11486</v>
      </c>
      <c r="L20" s="394"/>
      <c r="M20" s="394" t="s">
        <v>11487</v>
      </c>
      <c r="N20" s="394"/>
      <c r="O20" s="394"/>
      <c r="P20" s="394"/>
      <c r="Q20" s="394"/>
      <c r="R20" s="394"/>
      <c r="S20" s="394"/>
      <c r="T20" s="394"/>
      <c r="U20" s="433" t="s">
        <v>11488</v>
      </c>
      <c r="V20" s="433"/>
      <c r="W20" s="433"/>
      <c r="X20" s="433"/>
      <c r="Y20" s="394" t="s">
        <v>11489</v>
      </c>
      <c r="Z20" s="394"/>
      <c r="AA20" s="394"/>
      <c r="AB20" s="394"/>
      <c r="AC20" s="394" t="s">
        <v>11490</v>
      </c>
      <c r="AD20" s="394"/>
      <c r="AE20" s="394"/>
      <c r="AF20" s="394"/>
      <c r="AG20" s="394" t="s">
        <v>11489</v>
      </c>
      <c r="AH20" s="394"/>
      <c r="AI20" s="394"/>
      <c r="AJ20" s="432"/>
      <c r="AO20" s="115"/>
      <c r="AP20" s="233"/>
    </row>
    <row r="21" spans="2:50" s="171" customFormat="1" ht="15" customHeight="1">
      <c r="B21" s="363" t="s">
        <v>11483</v>
      </c>
      <c r="C21" s="464"/>
      <c r="D21" s="464"/>
      <c r="E21" s="464"/>
      <c r="F21" s="358" t="s">
        <v>11491</v>
      </c>
      <c r="G21" s="358"/>
      <c r="H21" s="358"/>
      <c r="I21" s="458" t="s">
        <v>11492</v>
      </c>
      <c r="J21" s="458"/>
      <c r="K21" s="358" t="s">
        <v>11492</v>
      </c>
      <c r="L21" s="358"/>
      <c r="M21" s="358" t="s">
        <v>11493</v>
      </c>
      <c r="N21" s="358"/>
      <c r="O21" s="358"/>
      <c r="P21" s="358"/>
      <c r="Q21" s="358" t="s">
        <v>11494</v>
      </c>
      <c r="R21" s="358"/>
      <c r="S21" s="358"/>
      <c r="T21" s="358"/>
      <c r="U21" s="358" t="s">
        <v>11495</v>
      </c>
      <c r="V21" s="358"/>
      <c r="W21" s="358"/>
      <c r="X21" s="358"/>
      <c r="Y21" s="358" t="s">
        <v>11496</v>
      </c>
      <c r="Z21" s="358"/>
      <c r="AA21" s="358"/>
      <c r="AB21" s="358"/>
      <c r="AC21" s="358" t="s">
        <v>11497</v>
      </c>
      <c r="AD21" s="358"/>
      <c r="AE21" s="358"/>
      <c r="AF21" s="358"/>
      <c r="AG21" s="358" t="s">
        <v>11498</v>
      </c>
      <c r="AH21" s="358"/>
      <c r="AI21" s="358"/>
      <c r="AJ21" s="440"/>
      <c r="AO21" s="115"/>
      <c r="AP21" s="233"/>
    </row>
    <row r="22" spans="2:50" ht="18" customHeight="1" thickBot="1">
      <c r="B22" s="455">
        <f>$G$6</f>
        <v>0</v>
      </c>
      <c r="C22" s="456"/>
      <c r="D22" s="456"/>
      <c r="E22" s="456"/>
      <c r="F22" s="457">
        <f>$G$8</f>
        <v>0</v>
      </c>
      <c r="G22" s="457"/>
      <c r="H22" s="457"/>
      <c r="I22" s="462" t="str">
        <f>AP6</f>
        <v>N/A</v>
      </c>
      <c r="J22" s="463"/>
      <c r="K22" s="378">
        <f>IF($G$8="",0,(YEAR($AE$4)-YEAR($G$8))*12+MONTH($AE$4)-MONTH($G$8))</f>
        <v>0</v>
      </c>
      <c r="L22" s="378"/>
      <c r="M22" s="437">
        <f>IF(LoeOVRD&lt;&gt;"",LoeOVRD+HC+LMR,(DURWKS*WkBenRate)+HC+LMR)</f>
        <v>0</v>
      </c>
      <c r="N22" s="437"/>
      <c r="O22" s="437"/>
      <c r="P22" s="437"/>
      <c r="Q22" s="437">
        <f>PEN</f>
        <v>0</v>
      </c>
      <c r="R22" s="437"/>
      <c r="S22" s="437"/>
      <c r="T22" s="437"/>
      <c r="U22" s="437">
        <f>NonPen+PenCosts</f>
        <v>0</v>
      </c>
      <c r="V22" s="437"/>
      <c r="W22" s="437"/>
      <c r="X22" s="437"/>
      <c r="Y22" s="437">
        <f>IF($G$10="",0,ROUND($M$22*$G$10,2))</f>
        <v>0</v>
      </c>
      <c r="Z22" s="437"/>
      <c r="AA22" s="437"/>
      <c r="AB22" s="437"/>
      <c r="AC22" s="437">
        <f>IF(OR($AE$3=0,$U$22=0),0,ROUND(($U$22+$Y$22)*$AE$6/100,2))</f>
        <v>0</v>
      </c>
      <c r="AD22" s="437"/>
      <c r="AE22" s="437"/>
      <c r="AF22" s="437"/>
      <c r="AG22" s="438">
        <f>IF($AC$22=0,0,IF($U$22+$Y$22+$AC$22&gt;$AE$5,$AE$5,$U$22+$Y$22+$AC$22))</f>
        <v>0</v>
      </c>
      <c r="AH22" s="438"/>
      <c r="AI22" s="438"/>
      <c r="AJ22" s="439"/>
    </row>
    <row r="23" spans="2:50" ht="18" customHeight="1" thickTop="1" thickBot="1">
      <c r="AO23" s="171"/>
      <c r="AP23" s="125"/>
    </row>
    <row r="24" spans="2:50" ht="15" customHeight="1" thickTop="1">
      <c r="B24" s="367" t="s">
        <v>11482</v>
      </c>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368"/>
      <c r="AE24" s="368"/>
      <c r="AF24" s="368"/>
      <c r="AG24" s="368"/>
      <c r="AH24" s="368"/>
      <c r="AI24" s="368"/>
      <c r="AJ24" s="369"/>
      <c r="AO24" s="171"/>
      <c r="AP24" s="125"/>
      <c r="AQ24" s="118"/>
      <c r="AR24" s="118"/>
      <c r="AS24" s="118"/>
      <c r="AT24" s="118"/>
    </row>
    <row r="25" spans="2:50" ht="9" customHeight="1" thickBot="1">
      <c r="B25" s="370"/>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2"/>
      <c r="AO25" s="171"/>
      <c r="AP25" s="125"/>
    </row>
    <row r="26" spans="2:50" s="171" customFormat="1" ht="13.5" customHeight="1" thickTop="1">
      <c r="B26" s="392"/>
      <c r="C26" s="393"/>
      <c r="D26" s="393"/>
      <c r="E26" s="393"/>
      <c r="F26" s="393"/>
      <c r="G26" s="394"/>
      <c r="H26" s="393"/>
      <c r="I26" s="393"/>
      <c r="J26" s="393"/>
      <c r="K26" s="393"/>
      <c r="L26" s="394" t="s">
        <v>11499</v>
      </c>
      <c r="M26" s="394"/>
      <c r="N26" s="394"/>
      <c r="O26" s="397"/>
      <c r="P26" s="397"/>
      <c r="Q26" s="394"/>
      <c r="R26" s="393"/>
      <c r="S26" s="393"/>
      <c r="T26" s="393"/>
      <c r="U26" s="393"/>
      <c r="V26" s="394"/>
      <c r="W26" s="393"/>
      <c r="X26" s="393"/>
      <c r="Y26" s="393"/>
      <c r="Z26" s="393"/>
      <c r="AA26" s="394"/>
      <c r="AB26" s="393"/>
      <c r="AC26" s="393"/>
      <c r="AD26" s="393"/>
      <c r="AE26" s="393"/>
      <c r="AF26" s="394"/>
      <c r="AG26" s="393"/>
      <c r="AH26" s="393"/>
      <c r="AI26" s="393"/>
      <c r="AJ26" s="398"/>
      <c r="AO26" s="115"/>
      <c r="AP26" s="233"/>
      <c r="AR26" s="122"/>
      <c r="AS26" s="122"/>
      <c r="AT26" s="172"/>
      <c r="AU26" s="125"/>
      <c r="AV26" s="125"/>
      <c r="AW26" s="125"/>
      <c r="AX26" s="125"/>
    </row>
    <row r="27" spans="2:50" s="171" customFormat="1" ht="12.75" customHeight="1">
      <c r="B27" s="364" t="s">
        <v>11500</v>
      </c>
      <c r="C27" s="365"/>
      <c r="D27" s="365"/>
      <c r="E27" s="366"/>
      <c r="F27" s="366"/>
      <c r="G27" s="365"/>
      <c r="H27" s="365"/>
      <c r="I27" s="365"/>
      <c r="J27" s="366"/>
      <c r="K27" s="366"/>
      <c r="L27" s="365" t="s">
        <v>11501</v>
      </c>
      <c r="M27" s="365"/>
      <c r="N27" s="365"/>
      <c r="O27" s="366"/>
      <c r="P27" s="366"/>
      <c r="Q27" s="365" t="s">
        <v>11489</v>
      </c>
      <c r="R27" s="365"/>
      <c r="S27" s="365"/>
      <c r="T27" s="366"/>
      <c r="U27" s="366"/>
      <c r="V27" s="365" t="s">
        <v>11489</v>
      </c>
      <c r="W27" s="365"/>
      <c r="X27" s="365"/>
      <c r="Y27" s="366"/>
      <c r="Z27" s="366"/>
      <c r="AA27" s="365" t="s">
        <v>11499</v>
      </c>
      <c r="AB27" s="365"/>
      <c r="AC27" s="365"/>
      <c r="AD27" s="366"/>
      <c r="AE27" s="366"/>
      <c r="AF27" s="365" t="s">
        <v>11502</v>
      </c>
      <c r="AG27" s="365"/>
      <c r="AH27" s="365"/>
      <c r="AI27" s="366"/>
      <c r="AJ27" s="391"/>
      <c r="AO27" s="115"/>
      <c r="AP27" s="233"/>
      <c r="AS27" s="129"/>
      <c r="AT27" s="129"/>
      <c r="AU27" s="130"/>
      <c r="AV27" s="130"/>
      <c r="AW27" s="130"/>
      <c r="AX27" s="130"/>
    </row>
    <row r="28" spans="2:50" s="171" customFormat="1" ht="13.5" customHeight="1">
      <c r="B28" s="363" t="s">
        <v>11503</v>
      </c>
      <c r="C28" s="358"/>
      <c r="D28" s="358"/>
      <c r="E28" s="359"/>
      <c r="F28" s="359"/>
      <c r="G28" s="358" t="s">
        <v>11504</v>
      </c>
      <c r="H28" s="358"/>
      <c r="I28" s="358"/>
      <c r="J28" s="359"/>
      <c r="K28" s="359"/>
      <c r="L28" s="358" t="s">
        <v>11505</v>
      </c>
      <c r="M28" s="358"/>
      <c r="N28" s="358"/>
      <c r="O28" s="359"/>
      <c r="P28" s="359"/>
      <c r="Q28" s="358" t="s">
        <v>11506</v>
      </c>
      <c r="R28" s="358"/>
      <c r="S28" s="358"/>
      <c r="T28" s="359"/>
      <c r="U28" s="359"/>
      <c r="V28" s="358" t="s">
        <v>11507</v>
      </c>
      <c r="W28" s="358"/>
      <c r="X28" s="358"/>
      <c r="Y28" s="359"/>
      <c r="Z28" s="359"/>
      <c r="AA28" s="358" t="s">
        <v>11508</v>
      </c>
      <c r="AB28" s="358"/>
      <c r="AC28" s="358"/>
      <c r="AD28" s="359"/>
      <c r="AE28" s="359"/>
      <c r="AF28" s="358" t="s">
        <v>11509</v>
      </c>
      <c r="AG28" s="358"/>
      <c r="AH28" s="358"/>
      <c r="AI28" s="359"/>
      <c r="AJ28" s="399"/>
      <c r="AO28" s="115"/>
      <c r="AP28" s="233"/>
      <c r="AQ28" s="115"/>
      <c r="AS28" s="129"/>
      <c r="AT28" s="129"/>
      <c r="AU28" s="130"/>
      <c r="AV28" s="130"/>
      <c r="AW28" s="130"/>
      <c r="AX28" s="130"/>
    </row>
    <row r="29" spans="2:50" ht="18" customHeight="1" thickBot="1">
      <c r="B29" s="360" t="str">
        <f>IF($G$8="","",YEAR($G$8))</f>
        <v/>
      </c>
      <c r="C29" s="361"/>
      <c r="D29" s="361"/>
      <c r="E29" s="362"/>
      <c r="F29" s="362"/>
      <c r="G29" s="400"/>
      <c r="H29" s="400"/>
      <c r="I29" s="400"/>
      <c r="J29" s="401"/>
      <c r="K29" s="401"/>
      <c r="L29" s="395">
        <f>IF(ISERR(ECFac!$H$16*100),0,ECFac!$H$16*100)</f>
        <v>0</v>
      </c>
      <c r="M29" s="395"/>
      <c r="N29" s="395"/>
      <c r="O29" s="396"/>
      <c r="P29" s="396"/>
      <c r="Q29" s="388">
        <f>ROUND(G29*L29/100,2)</f>
        <v>0</v>
      </c>
      <c r="R29" s="388"/>
      <c r="S29" s="388"/>
      <c r="T29" s="389"/>
      <c r="U29" s="389"/>
      <c r="V29" s="388">
        <f>IF(YEAR($G$8)&gt;2005,IF(AG22&gt;(4*Q29),4*Q29,AG22),IF(AG22&gt;(3*Q29),3*Q29,AG22))</f>
        <v>0</v>
      </c>
      <c r="W29" s="388"/>
      <c r="X29" s="388"/>
      <c r="Y29" s="389"/>
      <c r="Z29" s="389"/>
      <c r="AA29" s="388">
        <f>IF(G29="",0,ECFac!H18*100)</f>
        <v>0</v>
      </c>
      <c r="AB29" s="388"/>
      <c r="AC29" s="388"/>
      <c r="AD29" s="389"/>
      <c r="AE29" s="389"/>
      <c r="AF29" s="388">
        <f>IF(Q29=0,0,ROUND(V29/Q29,2))</f>
        <v>0</v>
      </c>
      <c r="AG29" s="388"/>
      <c r="AH29" s="388"/>
      <c r="AI29" s="389"/>
      <c r="AJ29" s="390"/>
      <c r="AS29" s="129"/>
      <c r="AT29" s="129"/>
      <c r="AU29" s="130"/>
      <c r="AV29" s="130"/>
      <c r="AW29" s="130"/>
      <c r="AX29" s="130"/>
    </row>
    <row r="30" spans="2:50" ht="8.25" customHeight="1" thickTop="1">
      <c r="D30" s="173"/>
      <c r="E30" s="173"/>
      <c r="F30" s="174"/>
      <c r="G30" s="174"/>
      <c r="H30" s="175"/>
      <c r="I30" s="176"/>
      <c r="L30" s="177"/>
      <c r="M30" s="175"/>
      <c r="N30" s="175"/>
      <c r="O30" s="175"/>
      <c r="P30" s="175"/>
      <c r="Q30" s="175"/>
      <c r="R30" s="175"/>
      <c r="S30" s="175"/>
      <c r="T30" s="174"/>
      <c r="U30" s="174"/>
      <c r="V30" s="173"/>
      <c r="W30" s="173"/>
      <c r="X30" s="173"/>
      <c r="AS30" s="129"/>
      <c r="AT30" s="129"/>
      <c r="AU30" s="130"/>
      <c r="AV30" s="130"/>
      <c r="AW30" s="130"/>
      <c r="AX30" s="130"/>
    </row>
    <row r="31" spans="2:50" ht="18" customHeight="1">
      <c r="B31" s="379" t="s">
        <v>11510</v>
      </c>
      <c r="C31" s="379"/>
      <c r="D31" s="379"/>
      <c r="E31" s="379"/>
      <c r="F31" s="379"/>
      <c r="G31" s="379"/>
      <c r="H31" s="379"/>
      <c r="I31" s="379"/>
      <c r="J31" s="379"/>
      <c r="K31" s="379"/>
      <c r="L31" s="366"/>
      <c r="M31" s="366"/>
      <c r="N31" s="366"/>
      <c r="O31" s="366"/>
      <c r="P31" s="380"/>
      <c r="Q31" s="375">
        <f>ROUND(Q29*AA29/100,2)</f>
        <v>0</v>
      </c>
      <c r="R31" s="381"/>
      <c r="S31" s="381"/>
      <c r="T31" s="381"/>
      <c r="U31" s="381"/>
      <c r="V31" s="178" t="str">
        <f>IF(Q31=0,"",IF(Q31&gt;0,"CR","DR"))</f>
        <v/>
      </c>
      <c r="W31" s="179" t="s">
        <v>11519</v>
      </c>
      <c r="AS31" s="129"/>
      <c r="AT31" s="129"/>
      <c r="AU31" s="130"/>
      <c r="AV31" s="130"/>
      <c r="AW31" s="130"/>
      <c r="AX31" s="130"/>
    </row>
    <row r="32" spans="2:50" ht="18" customHeight="1">
      <c r="B32" s="379" t="s">
        <v>11511</v>
      </c>
      <c r="C32" s="379"/>
      <c r="D32" s="379"/>
      <c r="E32" s="379"/>
      <c r="F32" s="379"/>
      <c r="G32" s="379"/>
      <c r="H32" s="379"/>
      <c r="I32" s="379"/>
      <c r="J32" s="379"/>
      <c r="K32" s="379"/>
      <c r="L32" s="366"/>
      <c r="M32" s="366"/>
      <c r="N32" s="366"/>
      <c r="O32" s="366"/>
      <c r="P32" s="380"/>
      <c r="Q32" s="382">
        <f>ROUND((V29-Q29)*AA29/100,2)</f>
        <v>0</v>
      </c>
      <c r="R32" s="383"/>
      <c r="S32" s="383"/>
      <c r="T32" s="383"/>
      <c r="U32" s="383"/>
      <c r="V32" s="178" t="str">
        <f>IF(Q32=0,"",IF(Q32&lt;0,"CR","DR"))</f>
        <v/>
      </c>
      <c r="W32" s="180" t="s">
        <v>11520</v>
      </c>
    </row>
    <row r="33" spans="2:44" ht="18" customHeight="1">
      <c r="B33" s="379" t="s">
        <v>11512</v>
      </c>
      <c r="C33" s="379"/>
      <c r="D33" s="379"/>
      <c r="E33" s="379"/>
      <c r="F33" s="379"/>
      <c r="G33" s="379"/>
      <c r="H33" s="379"/>
      <c r="I33" s="379"/>
      <c r="J33" s="379"/>
      <c r="K33" s="379"/>
      <c r="L33" s="366"/>
      <c r="M33" s="366"/>
      <c r="N33" s="366"/>
      <c r="O33" s="366"/>
      <c r="P33" s="380"/>
      <c r="Q33" s="386">
        <f>Q31+(V29-Q29)*AA29/100</f>
        <v>0</v>
      </c>
      <c r="R33" s="387"/>
      <c r="S33" s="387"/>
      <c r="T33" s="387"/>
      <c r="U33" s="387"/>
      <c r="V33" s="178" t="str">
        <f>IF(ISERROR(Q33),"",IF(Q33=0,"",IF(Q33&lt;0,"CR","DR")))</f>
        <v/>
      </c>
      <c r="W33" s="179" t="s">
        <v>11521</v>
      </c>
      <c r="AQ33" s="118"/>
      <c r="AR33" s="118"/>
    </row>
    <row r="34" spans="2:44" ht="10.5" customHeight="1">
      <c r="W34" s="181"/>
      <c r="AQ34" s="118"/>
      <c r="AR34" s="118"/>
    </row>
    <row r="35" spans="2:44" ht="18" customHeight="1">
      <c r="B35" s="379" t="s">
        <v>11513</v>
      </c>
      <c r="C35" s="379"/>
      <c r="D35" s="379"/>
      <c r="E35" s="379"/>
      <c r="F35" s="379"/>
      <c r="G35" s="379"/>
      <c r="H35" s="379"/>
      <c r="I35" s="379"/>
      <c r="J35" s="379"/>
      <c r="K35" s="379"/>
      <c r="L35" s="366"/>
      <c r="M35" s="366"/>
      <c r="N35" s="366"/>
      <c r="O35" s="366"/>
      <c r="P35" s="380"/>
      <c r="Q35" s="384"/>
      <c r="R35" s="385"/>
      <c r="S35" s="385"/>
      <c r="T35" s="385"/>
      <c r="U35" s="385"/>
      <c r="V35" s="182"/>
      <c r="W35" s="181"/>
      <c r="AQ35" s="118"/>
      <c r="AR35" s="118"/>
    </row>
    <row r="36" spans="2:44" ht="18" customHeight="1">
      <c r="B36" s="379" t="s">
        <v>11514</v>
      </c>
      <c r="C36" s="379"/>
      <c r="D36" s="379"/>
      <c r="E36" s="379"/>
      <c r="F36" s="379"/>
      <c r="G36" s="379"/>
      <c r="H36" s="379"/>
      <c r="I36" s="379"/>
      <c r="J36" s="379"/>
      <c r="K36" s="379"/>
      <c r="L36" s="366"/>
      <c r="M36" s="366"/>
      <c r="N36" s="366"/>
      <c r="O36" s="366"/>
      <c r="P36" s="380"/>
      <c r="Q36" s="375">
        <f>IF(Q35="",0,ROUND(Q33/Q35,2))</f>
        <v>0</v>
      </c>
      <c r="R36" s="376"/>
      <c r="S36" s="376"/>
      <c r="T36" s="376"/>
      <c r="U36" s="376"/>
      <c r="V36" s="183"/>
      <c r="W36" s="184" t="s">
        <v>11522</v>
      </c>
    </row>
    <row r="37" spans="2:44" ht="18" customHeight="1">
      <c r="B37" s="379" t="s">
        <v>11515</v>
      </c>
      <c r="C37" s="379"/>
      <c r="D37" s="379"/>
      <c r="E37" s="379"/>
      <c r="F37" s="379"/>
      <c r="G37" s="379"/>
      <c r="H37" s="379"/>
      <c r="I37" s="379"/>
      <c r="J37" s="379"/>
      <c r="K37" s="379"/>
      <c r="L37" s="366"/>
      <c r="M37" s="366"/>
      <c r="N37" s="366"/>
      <c r="O37" s="366"/>
      <c r="P37" s="380"/>
      <c r="Q37" s="375">
        <f>IF(Q35="",0,U22)</f>
        <v>0</v>
      </c>
      <c r="R37" s="376"/>
      <c r="S37" s="376"/>
      <c r="T37" s="376"/>
      <c r="U37" s="376"/>
      <c r="V37" s="185"/>
      <c r="W37" s="186" t="s">
        <v>11523</v>
      </c>
    </row>
    <row r="38" spans="2:44" ht="18" customHeight="1">
      <c r="B38" s="379" t="s">
        <v>11516</v>
      </c>
      <c r="C38" s="379"/>
      <c r="D38" s="379"/>
      <c r="E38" s="379"/>
      <c r="F38" s="379"/>
      <c r="G38" s="379"/>
      <c r="H38" s="379"/>
      <c r="I38" s="379"/>
      <c r="J38" s="379"/>
      <c r="K38" s="379"/>
      <c r="L38" s="366"/>
      <c r="M38" s="366"/>
      <c r="N38" s="366"/>
      <c r="O38" s="366"/>
      <c r="P38" s="380"/>
      <c r="Q38" s="373">
        <f>Q37*4</f>
        <v>0</v>
      </c>
      <c r="R38" s="374"/>
      <c r="S38" s="374"/>
      <c r="T38" s="374"/>
      <c r="U38" s="374"/>
      <c r="V38" s="187"/>
      <c r="W38" s="188" t="s">
        <v>11524</v>
      </c>
    </row>
    <row r="39" spans="2:44" ht="18" customHeight="1">
      <c r="B39" s="379" t="s">
        <v>11517</v>
      </c>
      <c r="C39" s="379"/>
      <c r="D39" s="379"/>
      <c r="E39" s="379"/>
      <c r="F39" s="379"/>
      <c r="G39" s="379"/>
      <c r="H39" s="379"/>
      <c r="I39" s="379"/>
      <c r="J39" s="379"/>
      <c r="K39" s="379"/>
      <c r="L39" s="366"/>
      <c r="M39" s="366"/>
      <c r="N39" s="366"/>
      <c r="O39" s="366"/>
      <c r="P39" s="380"/>
      <c r="Q39" s="375">
        <f>IF(Q35="",0,Q33+Q38)</f>
        <v>0</v>
      </c>
      <c r="R39" s="376"/>
      <c r="S39" s="376"/>
      <c r="T39" s="376"/>
      <c r="U39" s="376"/>
      <c r="V39" s="185"/>
      <c r="W39" s="186" t="s">
        <v>11525</v>
      </c>
    </row>
    <row r="40" spans="2:44" ht="18" customHeight="1">
      <c r="B40" s="379" t="s">
        <v>11518</v>
      </c>
      <c r="C40" s="379"/>
      <c r="D40" s="379"/>
      <c r="E40" s="379"/>
      <c r="F40" s="379"/>
      <c r="G40" s="379"/>
      <c r="H40" s="379"/>
      <c r="I40" s="379"/>
      <c r="J40" s="379"/>
      <c r="K40" s="379"/>
      <c r="L40" s="366"/>
      <c r="M40" s="366"/>
      <c r="N40" s="366"/>
      <c r="O40" s="366"/>
      <c r="P40" s="380"/>
      <c r="Q40" s="375">
        <f>IF(Q35="",0,ROUND(Q39/Q35,2))</f>
        <v>0</v>
      </c>
      <c r="R40" s="376"/>
      <c r="S40" s="376"/>
      <c r="T40" s="376"/>
      <c r="U40" s="376"/>
      <c r="V40" s="185"/>
      <c r="W40" s="189" t="s">
        <v>11526</v>
      </c>
    </row>
    <row r="41" spans="2:44" ht="18" customHeight="1">
      <c r="B41" s="117"/>
      <c r="C41" s="117"/>
      <c r="D41" s="117"/>
      <c r="E41" s="117"/>
      <c r="F41" s="117"/>
      <c r="G41" s="117"/>
      <c r="H41" s="117"/>
      <c r="I41" s="117"/>
      <c r="J41" s="117"/>
      <c r="K41" s="117"/>
      <c r="L41" s="133"/>
      <c r="M41" s="133"/>
      <c r="N41" s="133"/>
      <c r="O41" s="133"/>
      <c r="P41" s="133"/>
      <c r="Q41" s="190"/>
      <c r="R41" s="133"/>
      <c r="S41" s="133"/>
      <c r="T41" s="133"/>
      <c r="U41" s="133"/>
      <c r="V41" s="191"/>
      <c r="W41" s="189"/>
    </row>
    <row r="42" spans="2:44" ht="20.100000000000001" customHeight="1">
      <c r="B42" s="117"/>
      <c r="C42" s="117"/>
      <c r="D42" s="117"/>
      <c r="E42" s="117"/>
      <c r="F42" s="117"/>
      <c r="G42" s="117"/>
      <c r="H42" s="117"/>
      <c r="I42" s="117"/>
      <c r="J42" s="117"/>
      <c r="K42" s="117"/>
      <c r="L42" s="133"/>
      <c r="M42" s="133"/>
      <c r="N42" s="133"/>
      <c r="O42" s="133"/>
      <c r="P42" s="133"/>
      <c r="Q42" s="190"/>
      <c r="R42" s="133"/>
      <c r="S42" s="133"/>
      <c r="T42" s="133"/>
      <c r="U42" s="133"/>
      <c r="V42" s="190"/>
      <c r="W42" s="189"/>
      <c r="AH42" s="174" t="s">
        <v>11527</v>
      </c>
    </row>
    <row r="43" spans="2:44" ht="12.75" customHeight="1">
      <c r="AD43" s="118"/>
      <c r="AE43" s="118"/>
      <c r="AF43" s="118"/>
    </row>
    <row r="54" spans="1:4" ht="14.25" hidden="1" thickBot="1">
      <c r="A54" s="377">
        <f>IF($K$22=0,0,IF(NOT($AA$13=""),$AA$13,"9999"))</f>
        <v>0</v>
      </c>
      <c r="B54" s="378"/>
      <c r="C54" s="224" t="str">
        <f>IF($A$54="9999",IF(OR(FTL="",FTL="n"),IF(AND(DURWKS&gt;0,DURWKS&lt;=1),"01",IF(OR(LRI="",LRI="n"),IF(OR(PEN="",PEN=0),IF(AND(DURWKS="",HC&gt;0),"02",IF(OR(AccDateYear=PastAwardYear,LOECURR="y"),VLOOKUP(DURWKS,CT!$E$5:$G$9,2),VLOOKUP(DURWKS,CT!$E$5:$G$9,3))),IF(DURWKS&gt;104,IF(CT!$G$15-273&lt;DURWKS*7,"13","14"),"11")),IF(AND(LOECURR="",LOECURR="n"),"13","14"))),"15"),"")</f>
        <v/>
      </c>
      <c r="D54" s="115">
        <f>IF(A54="9999",C54,A54)</f>
        <v>0</v>
      </c>
    </row>
  </sheetData>
  <sheetProtection selectLockedCells="1"/>
  <mergeCells count="109">
    <mergeCell ref="D10:F10"/>
    <mergeCell ref="U8:W8"/>
    <mergeCell ref="O9:T9"/>
    <mergeCell ref="I9:L9"/>
    <mergeCell ref="B22:E22"/>
    <mergeCell ref="F22:H22"/>
    <mergeCell ref="Q22:T22"/>
    <mergeCell ref="Q21:T21"/>
    <mergeCell ref="K21:L21"/>
    <mergeCell ref="I21:J21"/>
    <mergeCell ref="G10:J10"/>
    <mergeCell ref="M22:P22"/>
    <mergeCell ref="I22:J22"/>
    <mergeCell ref="M21:P21"/>
    <mergeCell ref="K22:L22"/>
    <mergeCell ref="B21:E21"/>
    <mergeCell ref="K20:L20"/>
    <mergeCell ref="B1:AJ1"/>
    <mergeCell ref="Q4:U4"/>
    <mergeCell ref="L4:P4"/>
    <mergeCell ref="G4:K4"/>
    <mergeCell ref="G3:U3"/>
    <mergeCell ref="B3:F3"/>
    <mergeCell ref="B4:F4"/>
    <mergeCell ref="AE4:AG4"/>
    <mergeCell ref="AE3:AF3"/>
    <mergeCell ref="AE5:AG5"/>
    <mergeCell ref="AA13:AB13"/>
    <mergeCell ref="U21:X21"/>
    <mergeCell ref="AC22:AF22"/>
    <mergeCell ref="Y22:AB22"/>
    <mergeCell ref="U22:X22"/>
    <mergeCell ref="AG22:AJ22"/>
    <mergeCell ref="AG21:AJ21"/>
    <mergeCell ref="U10:X10"/>
    <mergeCell ref="Y21:AB21"/>
    <mergeCell ref="AC21:AF21"/>
    <mergeCell ref="G29:K29"/>
    <mergeCell ref="G6:J6"/>
    <mergeCell ref="AD8:AE8"/>
    <mergeCell ref="AE12:AH12"/>
    <mergeCell ref="AE6:AG6"/>
    <mergeCell ref="AD9:AG9"/>
    <mergeCell ref="Y20:AB20"/>
    <mergeCell ref="O10:T10"/>
    <mergeCell ref="G8:K8"/>
    <mergeCell ref="B9:H9"/>
    <mergeCell ref="U9:W9"/>
    <mergeCell ref="D6:F6"/>
    <mergeCell ref="Q20:T20"/>
    <mergeCell ref="I20:J20"/>
    <mergeCell ref="M20:P20"/>
    <mergeCell ref="K6:O6"/>
    <mergeCell ref="P6:W6"/>
    <mergeCell ref="N8:T8"/>
    <mergeCell ref="B8:F8"/>
    <mergeCell ref="B18:AJ19"/>
    <mergeCell ref="F20:H20"/>
    <mergeCell ref="AG20:AJ20"/>
    <mergeCell ref="AC20:AF20"/>
    <mergeCell ref="U20:X20"/>
    <mergeCell ref="B38:P38"/>
    <mergeCell ref="AF29:AJ29"/>
    <mergeCell ref="Q29:U29"/>
    <mergeCell ref="AA29:AE29"/>
    <mergeCell ref="AF27:AJ27"/>
    <mergeCell ref="AA28:AE28"/>
    <mergeCell ref="B26:F26"/>
    <mergeCell ref="V28:Z28"/>
    <mergeCell ref="V29:Z29"/>
    <mergeCell ref="AA26:AE26"/>
    <mergeCell ref="L29:P29"/>
    <mergeCell ref="Q27:U27"/>
    <mergeCell ref="Q28:U28"/>
    <mergeCell ref="L26:P26"/>
    <mergeCell ref="Q26:U26"/>
    <mergeCell ref="V26:Z26"/>
    <mergeCell ref="AF26:AJ26"/>
    <mergeCell ref="G27:K27"/>
    <mergeCell ref="G28:K28"/>
    <mergeCell ref="L27:P27"/>
    <mergeCell ref="G26:K26"/>
    <mergeCell ref="AA27:AE27"/>
    <mergeCell ref="AF28:AJ28"/>
    <mergeCell ref="V27:Z27"/>
    <mergeCell ref="L28:P28"/>
    <mergeCell ref="B29:F29"/>
    <mergeCell ref="B28:F28"/>
    <mergeCell ref="B27:F27"/>
    <mergeCell ref="F21:H21"/>
    <mergeCell ref="B24:AJ25"/>
    <mergeCell ref="Q38:U38"/>
    <mergeCell ref="Q39:U39"/>
    <mergeCell ref="A54:B54"/>
    <mergeCell ref="B39:P39"/>
    <mergeCell ref="B35:P35"/>
    <mergeCell ref="B33:P33"/>
    <mergeCell ref="Q40:U40"/>
    <mergeCell ref="B36:P36"/>
    <mergeCell ref="B37:P37"/>
    <mergeCell ref="Q37:U37"/>
    <mergeCell ref="Q31:U31"/>
    <mergeCell ref="B32:P32"/>
    <mergeCell ref="Q32:U32"/>
    <mergeCell ref="Q35:U35"/>
    <mergeCell ref="Q36:U36"/>
    <mergeCell ref="B31:P31"/>
    <mergeCell ref="Q33:U33"/>
    <mergeCell ref="B40:P40"/>
  </mergeCells>
  <phoneticPr fontId="4" type="noConversion"/>
  <dataValidations xWindow="632" yWindow="305" count="3">
    <dataValidation allowBlank="1" showInputMessage="1" errorTitle="Claim Type" error="Claim Type should be in format ##_x000a_(e.g. 03)" promptTitle="claim type" prompt="Enter the desired Claim Type in the format ##" sqref="AA13:AB13"/>
    <dataValidation type="list" allowBlank="1" showInputMessage="1" showErrorMessage="1" sqref="AE4:AG4">
      <formula1>Date2</formula1>
    </dataValidation>
    <dataValidation showInputMessage="1" showErrorMessage="1" errorTitle="FTL Error" error="Please fill in box" sqref="AH16"/>
  </dataValidations>
  <pageMargins left="0.25" right="0.25" top="0.75" bottom="0.75" header="0.3" footer="0.3"/>
  <pageSetup scale="7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81"/>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79"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45.868200000000002</v>
      </c>
      <c r="E8" s="231">
        <v>13.041</v>
      </c>
      <c r="F8" s="231">
        <v>37.9236</v>
      </c>
      <c r="G8" s="231">
        <v>13.5459</v>
      </c>
      <c r="H8" s="231">
        <v>39.431699999999999</v>
      </c>
      <c r="I8" s="231">
        <v>9.8843999999999994</v>
      </c>
      <c r="J8" s="231">
        <v>32.264699999999998</v>
      </c>
      <c r="K8" s="231">
        <v>10.530900000000001</v>
      </c>
      <c r="L8" s="231">
        <v>27.607500000000002</v>
      </c>
      <c r="M8" s="231">
        <v>12.003299999999999</v>
      </c>
      <c r="N8" s="231">
        <v>0</v>
      </c>
      <c r="O8" s="231">
        <v>0</v>
      </c>
      <c r="P8" s="231">
        <v>0</v>
      </c>
    </row>
    <row r="9" spans="1:16" ht="15">
      <c r="A9" s="247">
        <v>1</v>
      </c>
      <c r="B9" s="231">
        <v>0</v>
      </c>
      <c r="C9" s="231">
        <v>0</v>
      </c>
      <c r="D9" s="231">
        <v>40.771700000000003</v>
      </c>
      <c r="E9" s="231">
        <v>11.592000000000001</v>
      </c>
      <c r="F9" s="231">
        <v>33.709899999999998</v>
      </c>
      <c r="G9" s="231">
        <v>12.040800000000001</v>
      </c>
      <c r="H9" s="231">
        <v>35.050400000000003</v>
      </c>
      <c r="I9" s="231">
        <v>8.7860999999999994</v>
      </c>
      <c r="J9" s="231">
        <v>28.6797</v>
      </c>
      <c r="K9" s="231">
        <v>9.3607999999999993</v>
      </c>
      <c r="L9" s="231">
        <v>24.54</v>
      </c>
      <c r="M9" s="231">
        <v>10.669600000000001</v>
      </c>
      <c r="N9" s="231">
        <v>0</v>
      </c>
      <c r="O9" s="231">
        <v>0</v>
      </c>
      <c r="P9" s="231">
        <v>0</v>
      </c>
    </row>
    <row r="10" spans="1:16" ht="15">
      <c r="A10" s="247">
        <v>2</v>
      </c>
      <c r="B10" s="231">
        <v>0</v>
      </c>
      <c r="C10" s="231">
        <v>0</v>
      </c>
      <c r="D10" s="231">
        <v>35.6753</v>
      </c>
      <c r="E10" s="231">
        <v>10.143000000000001</v>
      </c>
      <c r="F10" s="231">
        <v>29.496099999999998</v>
      </c>
      <c r="G10" s="231">
        <v>10.5357</v>
      </c>
      <c r="H10" s="231">
        <v>30.6691</v>
      </c>
      <c r="I10" s="231">
        <v>7.6879</v>
      </c>
      <c r="J10" s="231">
        <v>25.094799999999999</v>
      </c>
      <c r="K10" s="231">
        <v>8.1906999999999996</v>
      </c>
      <c r="L10" s="231">
        <v>21.4725</v>
      </c>
      <c r="M10" s="231">
        <v>9.3359000000000005</v>
      </c>
      <c r="N10" s="231">
        <v>0</v>
      </c>
      <c r="O10" s="231">
        <v>0</v>
      </c>
      <c r="P10" s="231">
        <v>0</v>
      </c>
    </row>
    <row r="11" spans="1:16" ht="15">
      <c r="A11" s="247">
        <v>3</v>
      </c>
      <c r="B11" s="231">
        <v>0</v>
      </c>
      <c r="C11" s="231">
        <v>0</v>
      </c>
      <c r="D11" s="231">
        <v>30.578800000000001</v>
      </c>
      <c r="E11" s="231">
        <v>8.6940000000000008</v>
      </c>
      <c r="F11" s="231">
        <v>25.282399999999999</v>
      </c>
      <c r="G11" s="231">
        <v>9.0305999999999997</v>
      </c>
      <c r="H11" s="231">
        <v>26.287800000000001</v>
      </c>
      <c r="I11" s="231">
        <v>6.5895999999999999</v>
      </c>
      <c r="J11" s="231">
        <v>21.509799999999998</v>
      </c>
      <c r="K11" s="231">
        <v>7.0206</v>
      </c>
      <c r="L11" s="231">
        <v>18.405000000000001</v>
      </c>
      <c r="M11" s="231">
        <v>8.0022000000000002</v>
      </c>
      <c r="N11" s="231">
        <v>0</v>
      </c>
      <c r="O11" s="231">
        <v>0</v>
      </c>
      <c r="P11" s="231">
        <v>0</v>
      </c>
    </row>
    <row r="12" spans="1:16" ht="15">
      <c r="A12" s="247">
        <v>4</v>
      </c>
      <c r="B12" s="231">
        <v>0</v>
      </c>
      <c r="C12" s="231">
        <v>0</v>
      </c>
      <c r="D12" s="231">
        <v>25.482299999999999</v>
      </c>
      <c r="E12" s="231">
        <v>7.2450000000000001</v>
      </c>
      <c r="F12" s="231">
        <v>21.0687</v>
      </c>
      <c r="G12" s="231">
        <v>7.5255000000000001</v>
      </c>
      <c r="H12" s="231">
        <v>21.906500000000001</v>
      </c>
      <c r="I12" s="231">
        <v>5.4912999999999998</v>
      </c>
      <c r="J12" s="231">
        <v>17.924800000000001</v>
      </c>
      <c r="K12" s="231">
        <v>5.8505000000000003</v>
      </c>
      <c r="L12" s="231">
        <v>15.3375</v>
      </c>
      <c r="M12" s="231">
        <v>6.6684999999999999</v>
      </c>
      <c r="N12" s="231">
        <v>0</v>
      </c>
      <c r="O12" s="231">
        <v>0</v>
      </c>
      <c r="P12" s="231">
        <v>0</v>
      </c>
    </row>
    <row r="13" spans="1:16" ht="15">
      <c r="A13" s="247">
        <v>5</v>
      </c>
      <c r="B13" s="231">
        <v>0</v>
      </c>
      <c r="C13" s="231">
        <v>0</v>
      </c>
      <c r="D13" s="231">
        <v>20.385899999999999</v>
      </c>
      <c r="E13" s="231">
        <v>5.7960000000000003</v>
      </c>
      <c r="F13" s="231">
        <v>16.854900000000001</v>
      </c>
      <c r="G13" s="231">
        <v>6.0204000000000004</v>
      </c>
      <c r="H13" s="231">
        <v>17.525200000000002</v>
      </c>
      <c r="I13" s="231">
        <v>4.3930999999999996</v>
      </c>
      <c r="J13" s="231">
        <v>14.3399</v>
      </c>
      <c r="K13" s="231">
        <v>4.6803999999999997</v>
      </c>
      <c r="L13" s="231">
        <v>12.27</v>
      </c>
      <c r="M13" s="231">
        <v>5.3348000000000004</v>
      </c>
      <c r="N13" s="231">
        <v>0</v>
      </c>
      <c r="O13" s="231">
        <v>0</v>
      </c>
      <c r="P13" s="231">
        <v>0</v>
      </c>
    </row>
    <row r="14" spans="1:16" ht="15">
      <c r="A14" s="247">
        <v>6</v>
      </c>
      <c r="B14" s="231">
        <v>0</v>
      </c>
      <c r="C14" s="231">
        <v>0</v>
      </c>
      <c r="D14" s="231">
        <v>15.289400000000001</v>
      </c>
      <c r="E14" s="231">
        <v>4.3470000000000004</v>
      </c>
      <c r="F14" s="231">
        <v>12.6412</v>
      </c>
      <c r="G14" s="231">
        <v>4.5152999999999999</v>
      </c>
      <c r="H14" s="231">
        <v>13.1439</v>
      </c>
      <c r="I14" s="231">
        <v>3.2948</v>
      </c>
      <c r="J14" s="231">
        <v>10.754899999999999</v>
      </c>
      <c r="K14" s="231">
        <v>3.5103</v>
      </c>
      <c r="L14" s="231">
        <v>9.2025000000000006</v>
      </c>
      <c r="M14" s="231">
        <v>4.0011000000000001</v>
      </c>
      <c r="N14" s="231">
        <v>0</v>
      </c>
      <c r="O14" s="231">
        <v>0</v>
      </c>
      <c r="P14" s="231">
        <v>0</v>
      </c>
    </row>
    <row r="15" spans="1:16" ht="15">
      <c r="A15" s="247">
        <v>7</v>
      </c>
      <c r="B15" s="231">
        <v>0</v>
      </c>
      <c r="C15" s="231">
        <v>0</v>
      </c>
      <c r="D15" s="231">
        <v>14.882899999999999</v>
      </c>
      <c r="E15" s="231">
        <v>4.2325999999999997</v>
      </c>
      <c r="F15" s="231">
        <v>12.16</v>
      </c>
      <c r="G15" s="231">
        <v>4.3898999999999999</v>
      </c>
      <c r="H15" s="231">
        <v>12.647500000000001</v>
      </c>
      <c r="I15" s="231">
        <v>3.2033</v>
      </c>
      <c r="J15" s="231">
        <v>10.5023</v>
      </c>
      <c r="K15" s="231">
        <v>3.4127999999999998</v>
      </c>
      <c r="L15" s="231">
        <v>8.9908999999999999</v>
      </c>
      <c r="M15" s="231">
        <v>3.89</v>
      </c>
      <c r="N15" s="231">
        <v>0</v>
      </c>
      <c r="O15" s="231">
        <v>0</v>
      </c>
      <c r="P15" s="231">
        <v>0</v>
      </c>
    </row>
    <row r="16" spans="1:16" ht="15">
      <c r="A16" s="247">
        <v>8</v>
      </c>
      <c r="B16" s="231">
        <v>0</v>
      </c>
      <c r="C16" s="231">
        <v>0</v>
      </c>
      <c r="D16" s="231">
        <v>14.4763</v>
      </c>
      <c r="E16" s="231">
        <v>4.1182999999999996</v>
      </c>
      <c r="F16" s="231">
        <v>11.678699999999999</v>
      </c>
      <c r="G16" s="231">
        <v>4.2645</v>
      </c>
      <c r="H16" s="231">
        <v>12.151199999999999</v>
      </c>
      <c r="I16" s="231">
        <v>3.1118000000000001</v>
      </c>
      <c r="J16" s="231">
        <v>10.2498</v>
      </c>
      <c r="K16" s="231">
        <v>3.3153000000000001</v>
      </c>
      <c r="L16" s="231">
        <v>8.7792999999999992</v>
      </c>
      <c r="M16" s="231">
        <v>3.7787999999999999</v>
      </c>
      <c r="N16" s="231">
        <v>0</v>
      </c>
      <c r="O16" s="231">
        <v>0</v>
      </c>
      <c r="P16" s="231">
        <v>0</v>
      </c>
    </row>
    <row r="17" spans="1:16" ht="15">
      <c r="A17" s="247">
        <v>9</v>
      </c>
      <c r="B17" s="231">
        <v>0</v>
      </c>
      <c r="C17" s="231">
        <v>0</v>
      </c>
      <c r="D17" s="231">
        <v>14.069800000000001</v>
      </c>
      <c r="E17" s="231">
        <v>4.0038999999999998</v>
      </c>
      <c r="F17" s="231">
        <v>11.1975</v>
      </c>
      <c r="G17" s="231">
        <v>4.1390000000000002</v>
      </c>
      <c r="H17" s="231">
        <v>11.6548</v>
      </c>
      <c r="I17" s="231">
        <v>3.0202</v>
      </c>
      <c r="J17" s="231">
        <v>9.9971999999999994</v>
      </c>
      <c r="K17" s="231">
        <v>3.2178</v>
      </c>
      <c r="L17" s="231">
        <v>8.5676000000000005</v>
      </c>
      <c r="M17" s="231">
        <v>3.6677</v>
      </c>
      <c r="N17" s="231">
        <v>0</v>
      </c>
      <c r="O17" s="231">
        <v>0</v>
      </c>
      <c r="P17" s="231">
        <v>0</v>
      </c>
    </row>
    <row r="18" spans="1:16" ht="15">
      <c r="A18" s="247">
        <v>10</v>
      </c>
      <c r="B18" s="231">
        <v>0</v>
      </c>
      <c r="C18" s="231">
        <v>0</v>
      </c>
      <c r="D18" s="231">
        <v>13.6633</v>
      </c>
      <c r="E18" s="231">
        <v>3.8895</v>
      </c>
      <c r="F18" s="231">
        <v>10.7163</v>
      </c>
      <c r="G18" s="231">
        <v>4.0136000000000003</v>
      </c>
      <c r="H18" s="231">
        <v>11.1585</v>
      </c>
      <c r="I18" s="231">
        <v>2.9287000000000001</v>
      </c>
      <c r="J18" s="231">
        <v>9.7446000000000002</v>
      </c>
      <c r="K18" s="231">
        <v>3.1202999999999999</v>
      </c>
      <c r="L18" s="231">
        <v>8.3559999999999999</v>
      </c>
      <c r="M18" s="231">
        <v>3.5565000000000002</v>
      </c>
      <c r="N18" s="231">
        <v>0</v>
      </c>
      <c r="O18" s="231">
        <v>0</v>
      </c>
      <c r="P18" s="231">
        <v>0</v>
      </c>
    </row>
    <row r="19" spans="1:16" ht="15">
      <c r="A19" s="247">
        <v>11</v>
      </c>
      <c r="B19" s="231">
        <v>0</v>
      </c>
      <c r="C19" s="231">
        <v>0</v>
      </c>
      <c r="D19" s="231">
        <v>13.2567</v>
      </c>
      <c r="E19" s="231">
        <v>3.7751999999999999</v>
      </c>
      <c r="F19" s="231">
        <v>10.234999999999999</v>
      </c>
      <c r="G19" s="231">
        <v>3.8881999999999999</v>
      </c>
      <c r="H19" s="231">
        <v>10.662100000000001</v>
      </c>
      <c r="I19" s="231">
        <v>2.8372000000000002</v>
      </c>
      <c r="J19" s="231">
        <v>9.4920000000000009</v>
      </c>
      <c r="K19" s="231">
        <v>3.0228000000000002</v>
      </c>
      <c r="L19" s="231">
        <v>8.1443999999999992</v>
      </c>
      <c r="M19" s="231">
        <v>3.4453999999999998</v>
      </c>
      <c r="N19" s="231">
        <v>0</v>
      </c>
      <c r="O19" s="231">
        <v>0</v>
      </c>
      <c r="P19" s="231">
        <v>0</v>
      </c>
    </row>
    <row r="20" spans="1:16" ht="15">
      <c r="A20" s="247">
        <v>12</v>
      </c>
      <c r="B20" s="231">
        <v>0</v>
      </c>
      <c r="C20" s="231">
        <v>0</v>
      </c>
      <c r="D20" s="231">
        <v>12.850199999999999</v>
      </c>
      <c r="E20" s="231">
        <v>3.6608000000000001</v>
      </c>
      <c r="F20" s="231">
        <v>9.7538</v>
      </c>
      <c r="G20" s="231">
        <v>3.7627999999999999</v>
      </c>
      <c r="H20" s="231">
        <v>10.165800000000001</v>
      </c>
      <c r="I20" s="231">
        <v>2.7456999999999998</v>
      </c>
      <c r="J20" s="231">
        <v>9.2394999999999996</v>
      </c>
      <c r="K20" s="231">
        <v>2.9253</v>
      </c>
      <c r="L20" s="231">
        <v>7.9328000000000003</v>
      </c>
      <c r="M20" s="231">
        <v>3.3342999999999998</v>
      </c>
      <c r="N20" s="231">
        <v>0</v>
      </c>
      <c r="O20" s="231">
        <v>0</v>
      </c>
      <c r="P20" s="231">
        <v>0</v>
      </c>
    </row>
    <row r="21" spans="1:16" ht="15">
      <c r="A21" s="247">
        <v>13</v>
      </c>
      <c r="B21" s="231">
        <v>0</v>
      </c>
      <c r="C21" s="231">
        <v>0</v>
      </c>
      <c r="D21" s="231">
        <v>12.4437</v>
      </c>
      <c r="E21" s="231">
        <v>3.5464000000000002</v>
      </c>
      <c r="F21" s="231">
        <v>9.2726000000000006</v>
      </c>
      <c r="G21" s="231">
        <v>3.6373000000000002</v>
      </c>
      <c r="H21" s="231">
        <v>9.6693999999999996</v>
      </c>
      <c r="I21" s="231">
        <v>2.6541000000000001</v>
      </c>
      <c r="J21" s="231">
        <v>8.9869000000000003</v>
      </c>
      <c r="K21" s="231">
        <v>2.8277000000000001</v>
      </c>
      <c r="L21" s="231">
        <v>7.7210999999999999</v>
      </c>
      <c r="M21" s="231">
        <v>3.2231000000000001</v>
      </c>
      <c r="N21" s="231">
        <v>0</v>
      </c>
      <c r="O21" s="231">
        <v>0</v>
      </c>
      <c r="P21" s="231">
        <v>0</v>
      </c>
    </row>
    <row r="22" spans="1:16" ht="15">
      <c r="A22" s="247">
        <v>14</v>
      </c>
      <c r="B22" s="231">
        <v>0</v>
      </c>
      <c r="C22" s="231">
        <v>0</v>
      </c>
      <c r="D22" s="231">
        <v>12.037100000000001</v>
      </c>
      <c r="E22" s="231">
        <v>3.4321000000000002</v>
      </c>
      <c r="F22" s="231">
        <v>8.7912999999999997</v>
      </c>
      <c r="G22" s="231">
        <v>3.5118999999999998</v>
      </c>
      <c r="H22" s="231">
        <v>9.173</v>
      </c>
      <c r="I22" s="231">
        <v>2.5626000000000002</v>
      </c>
      <c r="J22" s="231">
        <v>8.7342999999999993</v>
      </c>
      <c r="K22" s="231">
        <v>2.7302</v>
      </c>
      <c r="L22" s="231">
        <v>7.5095000000000001</v>
      </c>
      <c r="M22" s="231">
        <v>3.1120000000000001</v>
      </c>
      <c r="N22" s="231">
        <v>0</v>
      </c>
      <c r="O22" s="231">
        <v>0</v>
      </c>
      <c r="P22" s="231">
        <v>0</v>
      </c>
    </row>
    <row r="23" spans="1:16" ht="15">
      <c r="A23" s="247">
        <v>15</v>
      </c>
      <c r="B23" s="231">
        <v>0</v>
      </c>
      <c r="C23" s="231">
        <v>0</v>
      </c>
      <c r="D23" s="231">
        <v>11.630599999999999</v>
      </c>
      <c r="E23" s="231">
        <v>3.3176999999999999</v>
      </c>
      <c r="F23" s="231">
        <v>8.3101000000000003</v>
      </c>
      <c r="G23" s="231">
        <v>3.3864999999999998</v>
      </c>
      <c r="H23" s="231">
        <v>8.6767000000000003</v>
      </c>
      <c r="I23" s="231">
        <v>2.4710999999999999</v>
      </c>
      <c r="J23" s="231">
        <v>8.4817</v>
      </c>
      <c r="K23" s="231">
        <v>2.6326999999999998</v>
      </c>
      <c r="L23" s="231">
        <v>7.2979000000000003</v>
      </c>
      <c r="M23" s="231">
        <v>3.0007999999999999</v>
      </c>
      <c r="N23" s="231">
        <v>0</v>
      </c>
      <c r="O23" s="231">
        <v>0</v>
      </c>
      <c r="P23" s="231">
        <v>0</v>
      </c>
    </row>
    <row r="24" spans="1:16" ht="15">
      <c r="A24" s="247">
        <v>16</v>
      </c>
      <c r="B24" s="231">
        <v>0</v>
      </c>
      <c r="C24" s="231">
        <v>0</v>
      </c>
      <c r="D24" s="231">
        <v>11.2241</v>
      </c>
      <c r="E24" s="231">
        <v>3.2033</v>
      </c>
      <c r="F24" s="231">
        <v>7.8289</v>
      </c>
      <c r="G24" s="231">
        <v>3.2610999999999999</v>
      </c>
      <c r="H24" s="231">
        <v>8.1803000000000008</v>
      </c>
      <c r="I24" s="231">
        <v>2.3795999999999999</v>
      </c>
      <c r="J24" s="231">
        <v>8.2292000000000005</v>
      </c>
      <c r="K24" s="231">
        <v>2.5352000000000001</v>
      </c>
      <c r="L24" s="231">
        <v>7.0862999999999996</v>
      </c>
      <c r="M24" s="231">
        <v>2.8896999999999999</v>
      </c>
      <c r="N24" s="231">
        <v>0</v>
      </c>
      <c r="O24" s="231">
        <v>0</v>
      </c>
      <c r="P24" s="231">
        <v>0</v>
      </c>
    </row>
    <row r="25" spans="1:16" ht="15">
      <c r="A25" s="247">
        <v>17</v>
      </c>
      <c r="B25" s="231">
        <v>0</v>
      </c>
      <c r="C25" s="231">
        <v>0</v>
      </c>
      <c r="D25" s="231">
        <v>10.817500000000001</v>
      </c>
      <c r="E25" s="231">
        <v>3.089</v>
      </c>
      <c r="F25" s="231">
        <v>7.3475999999999999</v>
      </c>
      <c r="G25" s="231">
        <v>3.1356000000000002</v>
      </c>
      <c r="H25" s="231">
        <v>7.6840000000000002</v>
      </c>
      <c r="I25" s="231">
        <v>2.2879999999999998</v>
      </c>
      <c r="J25" s="231">
        <v>7.9766000000000004</v>
      </c>
      <c r="K25" s="231">
        <v>2.4377</v>
      </c>
      <c r="L25" s="231">
        <v>6.8746</v>
      </c>
      <c r="M25" s="231">
        <v>2.7785000000000002</v>
      </c>
      <c r="N25" s="231">
        <v>0</v>
      </c>
      <c r="O25" s="231">
        <v>0</v>
      </c>
      <c r="P25" s="231">
        <v>0</v>
      </c>
    </row>
    <row r="26" spans="1:16" ht="15">
      <c r="A26" s="247">
        <v>18</v>
      </c>
      <c r="B26" s="231">
        <v>0</v>
      </c>
      <c r="C26" s="231">
        <v>0</v>
      </c>
      <c r="D26" s="231">
        <v>10.411</v>
      </c>
      <c r="E26" s="231">
        <v>2.9746000000000001</v>
      </c>
      <c r="F26" s="231">
        <v>6.8663999999999996</v>
      </c>
      <c r="G26" s="231">
        <v>3.0102000000000002</v>
      </c>
      <c r="H26" s="231">
        <v>7.1875999999999998</v>
      </c>
      <c r="I26" s="231">
        <v>2.1964999999999999</v>
      </c>
      <c r="J26" s="231">
        <v>7.7240000000000002</v>
      </c>
      <c r="K26" s="231">
        <v>2.3401999999999998</v>
      </c>
      <c r="L26" s="231">
        <v>6.6630000000000003</v>
      </c>
      <c r="M26" s="231">
        <v>2.6674000000000002</v>
      </c>
      <c r="N26" s="231">
        <v>8.3909000000000002</v>
      </c>
      <c r="O26" s="231">
        <v>4.1955</v>
      </c>
      <c r="P26" s="231">
        <v>0</v>
      </c>
    </row>
    <row r="27" spans="1:16" ht="15">
      <c r="A27" s="247">
        <v>19</v>
      </c>
      <c r="B27" s="231">
        <v>0</v>
      </c>
      <c r="C27" s="231">
        <v>0</v>
      </c>
      <c r="D27" s="231">
        <v>10.0449</v>
      </c>
      <c r="E27" s="231">
        <v>2.9653999999999998</v>
      </c>
      <c r="F27" s="231">
        <v>6.7027999999999999</v>
      </c>
      <c r="G27" s="231">
        <v>2.9889000000000001</v>
      </c>
      <c r="H27" s="231">
        <v>7.0346000000000002</v>
      </c>
      <c r="I27" s="231">
        <v>2.1890000000000001</v>
      </c>
      <c r="J27" s="231">
        <v>7.4503000000000004</v>
      </c>
      <c r="K27" s="231">
        <v>2.3338000000000001</v>
      </c>
      <c r="L27" s="231">
        <v>6.5308999999999999</v>
      </c>
      <c r="M27" s="231">
        <v>2.6568000000000001</v>
      </c>
      <c r="N27" s="231">
        <v>8.1577999999999999</v>
      </c>
      <c r="O27" s="231">
        <v>4.0789999999999997</v>
      </c>
      <c r="P27" s="231">
        <v>0</v>
      </c>
    </row>
    <row r="28" spans="1:16" ht="15">
      <c r="A28" s="247">
        <v>20</v>
      </c>
      <c r="B28" s="231">
        <v>0</v>
      </c>
      <c r="C28" s="231">
        <v>0</v>
      </c>
      <c r="D28" s="231">
        <v>9.6788000000000007</v>
      </c>
      <c r="E28" s="231">
        <v>2.9561999999999999</v>
      </c>
      <c r="F28" s="231">
        <v>6.5392000000000001</v>
      </c>
      <c r="G28" s="231">
        <v>2.9676</v>
      </c>
      <c r="H28" s="231">
        <v>6.8815999999999997</v>
      </c>
      <c r="I28" s="231">
        <v>2.1814</v>
      </c>
      <c r="J28" s="231">
        <v>7.1765999999999996</v>
      </c>
      <c r="K28" s="231">
        <v>2.3275000000000001</v>
      </c>
      <c r="L28" s="231">
        <v>6.3987999999999996</v>
      </c>
      <c r="M28" s="231">
        <v>2.6463000000000001</v>
      </c>
      <c r="N28" s="231">
        <v>7.9246999999999996</v>
      </c>
      <c r="O28" s="231">
        <v>3.9624000000000001</v>
      </c>
      <c r="P28" s="231">
        <v>0</v>
      </c>
    </row>
    <row r="29" spans="1:16" ht="15">
      <c r="A29" s="247">
        <v>21</v>
      </c>
      <c r="B29" s="231">
        <v>0</v>
      </c>
      <c r="C29" s="231">
        <v>0</v>
      </c>
      <c r="D29" s="231">
        <v>9.3126999999999995</v>
      </c>
      <c r="E29" s="231">
        <v>2.9470999999999998</v>
      </c>
      <c r="F29" s="231">
        <v>6.3756000000000004</v>
      </c>
      <c r="G29" s="231">
        <v>2.9462999999999999</v>
      </c>
      <c r="H29" s="231">
        <v>6.7286000000000001</v>
      </c>
      <c r="I29" s="231">
        <v>2.1739000000000002</v>
      </c>
      <c r="J29" s="231">
        <v>6.9028999999999998</v>
      </c>
      <c r="K29" s="231">
        <v>2.3210999999999999</v>
      </c>
      <c r="L29" s="231">
        <v>6.2667000000000002</v>
      </c>
      <c r="M29" s="231">
        <v>2.6356999999999999</v>
      </c>
      <c r="N29" s="231">
        <v>7.6917</v>
      </c>
      <c r="O29" s="231">
        <v>3.8458999999999999</v>
      </c>
      <c r="P29" s="231">
        <v>0</v>
      </c>
    </row>
    <row r="30" spans="1:16" ht="15">
      <c r="A30" s="247">
        <v>22</v>
      </c>
      <c r="B30" s="231">
        <v>0</v>
      </c>
      <c r="C30" s="231">
        <v>0</v>
      </c>
      <c r="D30" s="231">
        <v>8.9466000000000001</v>
      </c>
      <c r="E30" s="231">
        <v>2.9379</v>
      </c>
      <c r="F30" s="231">
        <v>6.2119999999999997</v>
      </c>
      <c r="G30" s="231">
        <v>2.9249999999999998</v>
      </c>
      <c r="H30" s="231">
        <v>6.5755999999999997</v>
      </c>
      <c r="I30" s="231">
        <v>2.1663000000000001</v>
      </c>
      <c r="J30" s="231">
        <v>6.6292</v>
      </c>
      <c r="K30" s="231">
        <v>2.3147000000000002</v>
      </c>
      <c r="L30" s="231">
        <v>6.1345000000000001</v>
      </c>
      <c r="M30" s="231">
        <v>2.6251000000000002</v>
      </c>
      <c r="N30" s="231">
        <v>7.4585999999999997</v>
      </c>
      <c r="O30" s="231">
        <v>3.7292999999999998</v>
      </c>
      <c r="P30" s="231">
        <v>0</v>
      </c>
    </row>
    <row r="31" spans="1:16" ht="15">
      <c r="A31" s="247">
        <v>23</v>
      </c>
      <c r="B31" s="231">
        <v>0</v>
      </c>
      <c r="C31" s="231">
        <v>0</v>
      </c>
      <c r="D31" s="231">
        <v>8.5805000000000007</v>
      </c>
      <c r="E31" s="231">
        <v>2.9287000000000001</v>
      </c>
      <c r="F31" s="231">
        <v>6.0484</v>
      </c>
      <c r="G31" s="231">
        <v>2.9037000000000002</v>
      </c>
      <c r="H31" s="231">
        <v>6.4226000000000001</v>
      </c>
      <c r="I31" s="231">
        <v>2.1587999999999998</v>
      </c>
      <c r="J31" s="231">
        <v>6.3555000000000001</v>
      </c>
      <c r="K31" s="231">
        <v>2.3083</v>
      </c>
      <c r="L31" s="231">
        <v>6.0023999999999997</v>
      </c>
      <c r="M31" s="231">
        <v>2.6145</v>
      </c>
      <c r="N31" s="231">
        <v>7.2255000000000003</v>
      </c>
      <c r="O31" s="231">
        <v>3.6128</v>
      </c>
      <c r="P31" s="231">
        <v>0</v>
      </c>
    </row>
    <row r="32" spans="1:16" ht="15">
      <c r="A32" s="247">
        <v>24</v>
      </c>
      <c r="B32" s="231">
        <v>0</v>
      </c>
      <c r="C32" s="231">
        <v>0</v>
      </c>
      <c r="D32" s="231">
        <v>8.2144999999999992</v>
      </c>
      <c r="E32" s="231">
        <v>2.9195000000000002</v>
      </c>
      <c r="F32" s="231">
        <v>5.8848000000000003</v>
      </c>
      <c r="G32" s="231">
        <v>2.8824000000000001</v>
      </c>
      <c r="H32" s="231">
        <v>6.2697000000000003</v>
      </c>
      <c r="I32" s="231">
        <v>2.1513</v>
      </c>
      <c r="J32" s="231">
        <v>6.0818000000000003</v>
      </c>
      <c r="K32" s="231">
        <v>2.302</v>
      </c>
      <c r="L32" s="231">
        <v>5.8703000000000003</v>
      </c>
      <c r="M32" s="231">
        <v>2.6040000000000001</v>
      </c>
      <c r="N32" s="231">
        <v>6.9923999999999999</v>
      </c>
      <c r="O32" s="231">
        <v>3.4963000000000002</v>
      </c>
      <c r="P32" s="231">
        <v>0</v>
      </c>
    </row>
    <row r="33" spans="1:16" ht="15">
      <c r="A33" s="247">
        <v>25</v>
      </c>
      <c r="B33" s="231">
        <v>0</v>
      </c>
      <c r="C33" s="231">
        <v>0</v>
      </c>
      <c r="D33" s="231">
        <v>7.8483999999999998</v>
      </c>
      <c r="E33" s="231">
        <v>2.9102999999999999</v>
      </c>
      <c r="F33" s="231">
        <v>5.7211999999999996</v>
      </c>
      <c r="G33" s="231">
        <v>2.8610000000000002</v>
      </c>
      <c r="H33" s="231">
        <v>6.1166999999999998</v>
      </c>
      <c r="I33" s="231">
        <v>2.1436999999999999</v>
      </c>
      <c r="J33" s="231">
        <v>5.8080999999999996</v>
      </c>
      <c r="K33" s="231">
        <v>2.2955999999999999</v>
      </c>
      <c r="L33" s="231">
        <v>5.7382</v>
      </c>
      <c r="M33" s="231">
        <v>2.5933999999999999</v>
      </c>
      <c r="N33" s="231">
        <v>6.7592999999999996</v>
      </c>
      <c r="O33" s="231">
        <v>3.3797000000000001</v>
      </c>
      <c r="P33" s="231">
        <v>0</v>
      </c>
    </row>
    <row r="34" spans="1:16" ht="15">
      <c r="A34" s="247">
        <v>26</v>
      </c>
      <c r="B34" s="231">
        <v>0</v>
      </c>
      <c r="C34" s="231">
        <v>0</v>
      </c>
      <c r="D34" s="231">
        <v>7.4823000000000004</v>
      </c>
      <c r="E34" s="231">
        <v>2.9011</v>
      </c>
      <c r="F34" s="231">
        <v>5.5575999999999999</v>
      </c>
      <c r="G34" s="231">
        <v>2.8397000000000001</v>
      </c>
      <c r="H34" s="231">
        <v>5.9637000000000002</v>
      </c>
      <c r="I34" s="231">
        <v>2.1362000000000001</v>
      </c>
      <c r="J34" s="231">
        <v>5.5343999999999998</v>
      </c>
      <c r="K34" s="231">
        <v>2.2892000000000001</v>
      </c>
      <c r="L34" s="231">
        <v>5.6060999999999996</v>
      </c>
      <c r="M34" s="231">
        <v>2.5828000000000002</v>
      </c>
      <c r="N34" s="231">
        <v>6.5262000000000002</v>
      </c>
      <c r="O34" s="231">
        <v>3.2631999999999999</v>
      </c>
      <c r="P34" s="231">
        <v>0</v>
      </c>
    </row>
    <row r="35" spans="1:16" ht="15">
      <c r="A35" s="247">
        <v>27</v>
      </c>
      <c r="B35" s="231">
        <v>0</v>
      </c>
      <c r="C35" s="231">
        <v>0</v>
      </c>
      <c r="D35" s="231">
        <v>7.1162000000000001</v>
      </c>
      <c r="E35" s="231">
        <v>2.8919999999999999</v>
      </c>
      <c r="F35" s="231">
        <v>5.3940000000000001</v>
      </c>
      <c r="G35" s="231">
        <v>2.8184</v>
      </c>
      <c r="H35" s="231">
        <v>5.8106999999999998</v>
      </c>
      <c r="I35" s="231">
        <v>2.1286</v>
      </c>
      <c r="J35" s="231">
        <v>5.2606999999999999</v>
      </c>
      <c r="K35" s="231">
        <v>2.2827999999999999</v>
      </c>
      <c r="L35" s="231">
        <v>5.4740000000000002</v>
      </c>
      <c r="M35" s="231">
        <v>2.5722</v>
      </c>
      <c r="N35" s="231">
        <v>6.2931999999999997</v>
      </c>
      <c r="O35" s="231">
        <v>3.1465999999999998</v>
      </c>
      <c r="P35" s="231">
        <v>0</v>
      </c>
    </row>
    <row r="36" spans="1:16" ht="15">
      <c r="A36" s="247">
        <v>28</v>
      </c>
      <c r="B36" s="231">
        <v>0</v>
      </c>
      <c r="C36" s="231">
        <v>0</v>
      </c>
      <c r="D36" s="231">
        <v>6.7500999999999998</v>
      </c>
      <c r="E36" s="231">
        <v>2.8828</v>
      </c>
      <c r="F36" s="231">
        <v>5.2304000000000004</v>
      </c>
      <c r="G36" s="231">
        <v>2.7970999999999999</v>
      </c>
      <c r="H36" s="231">
        <v>5.6577000000000002</v>
      </c>
      <c r="I36" s="231">
        <v>2.1211000000000002</v>
      </c>
      <c r="J36" s="231">
        <v>4.9870000000000001</v>
      </c>
      <c r="K36" s="231">
        <v>2.2765</v>
      </c>
      <c r="L36" s="231">
        <v>5.3418000000000001</v>
      </c>
      <c r="M36" s="231">
        <v>2.5617000000000001</v>
      </c>
      <c r="N36" s="231">
        <v>6.0601000000000003</v>
      </c>
      <c r="O36" s="231">
        <v>3.0301</v>
      </c>
      <c r="P36" s="231">
        <v>0</v>
      </c>
    </row>
    <row r="37" spans="1:16" ht="15">
      <c r="A37" s="247">
        <v>29</v>
      </c>
      <c r="B37" s="231">
        <v>0</v>
      </c>
      <c r="C37" s="231">
        <v>0</v>
      </c>
      <c r="D37" s="231">
        <v>6.3840000000000003</v>
      </c>
      <c r="E37" s="231">
        <v>2.8736000000000002</v>
      </c>
      <c r="F37" s="231">
        <v>5.0667999999999997</v>
      </c>
      <c r="G37" s="231">
        <v>2.7757999999999998</v>
      </c>
      <c r="H37" s="231">
        <v>5.5046999999999997</v>
      </c>
      <c r="I37" s="231">
        <v>2.1135000000000002</v>
      </c>
      <c r="J37" s="231">
        <v>4.7133000000000003</v>
      </c>
      <c r="K37" s="231">
        <v>2.2700999999999998</v>
      </c>
      <c r="L37" s="231">
        <v>5.2096999999999998</v>
      </c>
      <c r="M37" s="231">
        <v>2.5510999999999999</v>
      </c>
      <c r="N37" s="231">
        <v>5.827</v>
      </c>
      <c r="O37" s="231">
        <v>2.9135</v>
      </c>
      <c r="P37" s="231">
        <v>0</v>
      </c>
    </row>
    <row r="38" spans="1:16" ht="15">
      <c r="A38" s="247">
        <v>30</v>
      </c>
      <c r="B38" s="231">
        <v>0</v>
      </c>
      <c r="C38" s="231">
        <v>0</v>
      </c>
      <c r="D38" s="231">
        <v>6.0179</v>
      </c>
      <c r="E38" s="231">
        <v>2.8643999999999998</v>
      </c>
      <c r="F38" s="231">
        <v>4.9032</v>
      </c>
      <c r="G38" s="231">
        <v>2.7545000000000002</v>
      </c>
      <c r="H38" s="231">
        <v>5.3517000000000001</v>
      </c>
      <c r="I38" s="231">
        <v>2.1059999999999999</v>
      </c>
      <c r="J38" s="231">
        <v>4.4396000000000004</v>
      </c>
      <c r="K38" s="231">
        <v>2.2637</v>
      </c>
      <c r="L38" s="231">
        <v>5.0776000000000003</v>
      </c>
      <c r="M38" s="231">
        <v>2.5405000000000002</v>
      </c>
      <c r="N38" s="231">
        <v>5.5938999999999997</v>
      </c>
      <c r="O38" s="231">
        <v>2.7970000000000002</v>
      </c>
      <c r="P38" s="231">
        <v>0</v>
      </c>
    </row>
    <row r="39" spans="1:16" ht="15">
      <c r="A39" s="247">
        <v>31</v>
      </c>
      <c r="B39" s="231">
        <v>0</v>
      </c>
      <c r="C39" s="231">
        <v>0</v>
      </c>
      <c r="D39" s="231">
        <v>5.9543999999999997</v>
      </c>
      <c r="E39" s="231">
        <v>2.8561999999999999</v>
      </c>
      <c r="F39" s="231">
        <v>4.8727999999999998</v>
      </c>
      <c r="G39" s="231">
        <v>2.7240000000000002</v>
      </c>
      <c r="H39" s="231">
        <v>5.3425000000000002</v>
      </c>
      <c r="I39" s="231">
        <v>2.1052</v>
      </c>
      <c r="J39" s="231">
        <v>4.4123000000000001</v>
      </c>
      <c r="K39" s="231">
        <v>2.2553999999999998</v>
      </c>
      <c r="L39" s="231">
        <v>5.0694999999999997</v>
      </c>
      <c r="M39" s="231">
        <v>2.5312999999999999</v>
      </c>
      <c r="N39" s="231">
        <v>5.4851999999999999</v>
      </c>
      <c r="O39" s="231">
        <v>2.7397999999999998</v>
      </c>
      <c r="P39" s="231">
        <v>0</v>
      </c>
    </row>
    <row r="40" spans="1:16" ht="15">
      <c r="A40" s="247">
        <v>32</v>
      </c>
      <c r="B40" s="231">
        <v>0</v>
      </c>
      <c r="C40" s="231">
        <v>0</v>
      </c>
      <c r="D40" s="231">
        <v>5.8909000000000002</v>
      </c>
      <c r="E40" s="231">
        <v>2.8479999999999999</v>
      </c>
      <c r="F40" s="231">
        <v>4.8423999999999996</v>
      </c>
      <c r="G40" s="231">
        <v>2.6934999999999998</v>
      </c>
      <c r="H40" s="231">
        <v>5.3333000000000004</v>
      </c>
      <c r="I40" s="231">
        <v>2.1044</v>
      </c>
      <c r="J40" s="231">
        <v>4.3849</v>
      </c>
      <c r="K40" s="231">
        <v>2.2471000000000001</v>
      </c>
      <c r="L40" s="231">
        <v>5.0614999999999997</v>
      </c>
      <c r="M40" s="231">
        <v>2.5219999999999998</v>
      </c>
      <c r="N40" s="231">
        <v>5.3765000000000001</v>
      </c>
      <c r="O40" s="231">
        <v>2.6825000000000001</v>
      </c>
      <c r="P40" s="231">
        <v>0</v>
      </c>
    </row>
    <row r="41" spans="1:16" ht="15">
      <c r="A41" s="247">
        <v>33</v>
      </c>
      <c r="B41" s="231">
        <v>0</v>
      </c>
      <c r="C41" s="231">
        <v>0</v>
      </c>
      <c r="D41" s="231">
        <v>5.8273999999999999</v>
      </c>
      <c r="E41" s="231">
        <v>2.8399000000000001</v>
      </c>
      <c r="F41" s="231">
        <v>4.8120000000000003</v>
      </c>
      <c r="G41" s="231">
        <v>2.6629999999999998</v>
      </c>
      <c r="H41" s="231">
        <v>5.3240999999999996</v>
      </c>
      <c r="I41" s="231">
        <v>2.1036000000000001</v>
      </c>
      <c r="J41" s="231">
        <v>4.3575999999999997</v>
      </c>
      <c r="K41" s="231">
        <v>2.2387999999999999</v>
      </c>
      <c r="L41" s="231">
        <v>5.0533999999999999</v>
      </c>
      <c r="M41" s="231">
        <v>2.5127999999999999</v>
      </c>
      <c r="N41" s="231">
        <v>5.2678000000000003</v>
      </c>
      <c r="O41" s="231">
        <v>2.6253000000000002</v>
      </c>
      <c r="P41" s="231">
        <v>0</v>
      </c>
    </row>
    <row r="42" spans="1:16" ht="15">
      <c r="A42" s="247">
        <v>34</v>
      </c>
      <c r="B42" s="231">
        <v>0</v>
      </c>
      <c r="C42" s="231">
        <v>0</v>
      </c>
      <c r="D42" s="231">
        <v>5.7638999999999996</v>
      </c>
      <c r="E42" s="231">
        <v>2.8317000000000001</v>
      </c>
      <c r="F42" s="231">
        <v>4.7816000000000001</v>
      </c>
      <c r="G42" s="231">
        <v>2.6324999999999998</v>
      </c>
      <c r="H42" s="231">
        <v>5.3148999999999997</v>
      </c>
      <c r="I42" s="231">
        <v>2.1027999999999998</v>
      </c>
      <c r="J42" s="231">
        <v>4.3301999999999996</v>
      </c>
      <c r="K42" s="231">
        <v>2.2303999999999999</v>
      </c>
      <c r="L42" s="231">
        <v>5.0453999999999999</v>
      </c>
      <c r="M42" s="231">
        <v>2.5036</v>
      </c>
      <c r="N42" s="231">
        <v>5.1589999999999998</v>
      </c>
      <c r="O42" s="231">
        <v>2.5680000000000001</v>
      </c>
      <c r="P42" s="231">
        <v>0</v>
      </c>
    </row>
    <row r="43" spans="1:16" ht="15">
      <c r="A43" s="247">
        <v>35</v>
      </c>
      <c r="B43" s="231">
        <v>0</v>
      </c>
      <c r="C43" s="231">
        <v>0</v>
      </c>
      <c r="D43" s="231">
        <v>5.7004000000000001</v>
      </c>
      <c r="E43" s="231">
        <v>2.8235000000000001</v>
      </c>
      <c r="F43" s="231">
        <v>4.7511999999999999</v>
      </c>
      <c r="G43" s="231">
        <v>2.6019999999999999</v>
      </c>
      <c r="H43" s="231">
        <v>5.3056999999999999</v>
      </c>
      <c r="I43" s="231">
        <v>2.1019999999999999</v>
      </c>
      <c r="J43" s="231">
        <v>4.3029000000000002</v>
      </c>
      <c r="K43" s="231">
        <v>2.2221000000000002</v>
      </c>
      <c r="L43" s="231">
        <v>5.0373000000000001</v>
      </c>
      <c r="M43" s="231">
        <v>2.4943</v>
      </c>
      <c r="N43" s="231">
        <v>5.0503</v>
      </c>
      <c r="O43" s="231">
        <v>2.5108000000000001</v>
      </c>
      <c r="P43" s="231">
        <v>0</v>
      </c>
    </row>
    <row r="44" spans="1:16" ht="15">
      <c r="A44" s="247">
        <v>36</v>
      </c>
      <c r="B44" s="231">
        <v>0</v>
      </c>
      <c r="C44" s="231">
        <v>0</v>
      </c>
      <c r="D44" s="231">
        <v>5.6368999999999998</v>
      </c>
      <c r="E44" s="231">
        <v>2.8153000000000001</v>
      </c>
      <c r="F44" s="231">
        <v>4.7207999999999997</v>
      </c>
      <c r="G44" s="231">
        <v>2.5716000000000001</v>
      </c>
      <c r="H44" s="231">
        <v>5.2965999999999998</v>
      </c>
      <c r="I44" s="231">
        <v>2.1013000000000002</v>
      </c>
      <c r="J44" s="231">
        <v>4.2755000000000001</v>
      </c>
      <c r="K44" s="231">
        <v>2.2138</v>
      </c>
      <c r="L44" s="231">
        <v>5.0293000000000001</v>
      </c>
      <c r="M44" s="231">
        <v>2.4851000000000001</v>
      </c>
      <c r="N44" s="231">
        <v>4.9416000000000002</v>
      </c>
      <c r="O44" s="231">
        <v>2.4535999999999998</v>
      </c>
      <c r="P44" s="231">
        <v>0</v>
      </c>
    </row>
    <row r="45" spans="1:16" ht="15">
      <c r="A45" s="247">
        <v>37</v>
      </c>
      <c r="B45" s="231">
        <v>0</v>
      </c>
      <c r="C45" s="231">
        <v>0</v>
      </c>
      <c r="D45" s="231">
        <v>5.5732999999999997</v>
      </c>
      <c r="E45" s="231">
        <v>2.8071000000000002</v>
      </c>
      <c r="F45" s="231">
        <v>4.6902999999999997</v>
      </c>
      <c r="G45" s="231">
        <v>2.5411000000000001</v>
      </c>
      <c r="H45" s="231">
        <v>5.2873999999999999</v>
      </c>
      <c r="I45" s="231">
        <v>2.1004999999999998</v>
      </c>
      <c r="J45" s="231">
        <v>4.2481999999999998</v>
      </c>
      <c r="K45" s="231">
        <v>2.2054999999999998</v>
      </c>
      <c r="L45" s="231">
        <v>5.0212000000000003</v>
      </c>
      <c r="M45" s="231">
        <v>2.4759000000000002</v>
      </c>
      <c r="N45" s="231">
        <v>4.8329000000000004</v>
      </c>
      <c r="O45" s="231">
        <v>2.3963000000000001</v>
      </c>
      <c r="P45" s="231">
        <v>0</v>
      </c>
    </row>
    <row r="46" spans="1:16" ht="15">
      <c r="A46" s="247">
        <v>38</v>
      </c>
      <c r="B46" s="231">
        <v>0</v>
      </c>
      <c r="C46" s="231">
        <v>0</v>
      </c>
      <c r="D46" s="231">
        <v>5.5098000000000003</v>
      </c>
      <c r="E46" s="231">
        <v>2.7989000000000002</v>
      </c>
      <c r="F46" s="231">
        <v>4.6599000000000004</v>
      </c>
      <c r="G46" s="231">
        <v>2.5106000000000002</v>
      </c>
      <c r="H46" s="231">
        <v>5.2782</v>
      </c>
      <c r="I46" s="231">
        <v>2.0996999999999999</v>
      </c>
      <c r="J46" s="231">
        <v>4.2207999999999997</v>
      </c>
      <c r="K46" s="231">
        <v>2.1972</v>
      </c>
      <c r="L46" s="231">
        <v>5.0130999999999997</v>
      </c>
      <c r="M46" s="231">
        <v>2.4666000000000001</v>
      </c>
      <c r="N46" s="231">
        <v>4.7241999999999997</v>
      </c>
      <c r="O46" s="231">
        <v>2.3391000000000002</v>
      </c>
      <c r="P46" s="231">
        <v>0</v>
      </c>
    </row>
    <row r="47" spans="1:16" ht="15">
      <c r="A47" s="247">
        <v>39</v>
      </c>
      <c r="B47" s="231">
        <v>0</v>
      </c>
      <c r="C47" s="231">
        <v>0</v>
      </c>
      <c r="D47" s="231">
        <v>5.4462999999999999</v>
      </c>
      <c r="E47" s="231">
        <v>2.7907999999999999</v>
      </c>
      <c r="F47" s="231">
        <v>4.6295000000000002</v>
      </c>
      <c r="G47" s="231">
        <v>2.4801000000000002</v>
      </c>
      <c r="H47" s="231">
        <v>5.2690000000000001</v>
      </c>
      <c r="I47" s="231">
        <v>2.0989</v>
      </c>
      <c r="J47" s="231">
        <v>4.1935000000000002</v>
      </c>
      <c r="K47" s="231">
        <v>2.1888999999999998</v>
      </c>
      <c r="L47" s="231">
        <v>5.0050999999999997</v>
      </c>
      <c r="M47" s="231">
        <v>2.4573999999999998</v>
      </c>
      <c r="N47" s="231">
        <v>4.6154999999999999</v>
      </c>
      <c r="O47" s="231">
        <v>2.2818000000000001</v>
      </c>
      <c r="P47" s="231">
        <v>0</v>
      </c>
    </row>
    <row r="48" spans="1:16" ht="15">
      <c r="A48" s="247">
        <v>40</v>
      </c>
      <c r="B48" s="231">
        <v>0</v>
      </c>
      <c r="C48" s="231">
        <v>0</v>
      </c>
      <c r="D48" s="231">
        <v>5.3827999999999996</v>
      </c>
      <c r="E48" s="231">
        <v>2.7826</v>
      </c>
      <c r="F48" s="231">
        <v>4.5991</v>
      </c>
      <c r="G48" s="231">
        <v>2.4496000000000002</v>
      </c>
      <c r="H48" s="231">
        <v>5.2598000000000003</v>
      </c>
      <c r="I48" s="231">
        <v>2.0981000000000001</v>
      </c>
      <c r="J48" s="231">
        <v>4.1661000000000001</v>
      </c>
      <c r="K48" s="231">
        <v>2.1804999999999999</v>
      </c>
      <c r="L48" s="231">
        <v>4.9969999999999999</v>
      </c>
      <c r="M48" s="231">
        <v>2.4481999999999999</v>
      </c>
      <c r="N48" s="231">
        <v>4.5067000000000004</v>
      </c>
      <c r="O48" s="231">
        <v>2.2246000000000001</v>
      </c>
      <c r="P48" s="231">
        <v>0</v>
      </c>
    </row>
    <row r="49" spans="1:16" ht="15">
      <c r="A49" s="247">
        <v>41</v>
      </c>
      <c r="B49" s="231">
        <v>0</v>
      </c>
      <c r="C49" s="231">
        <v>0</v>
      </c>
      <c r="D49" s="231">
        <v>5.3193000000000001</v>
      </c>
      <c r="E49" s="231">
        <v>2.7744</v>
      </c>
      <c r="F49" s="231">
        <v>4.5686999999999998</v>
      </c>
      <c r="G49" s="231">
        <v>2.4190999999999998</v>
      </c>
      <c r="H49" s="231">
        <v>5.2506000000000004</v>
      </c>
      <c r="I49" s="231">
        <v>2.0973000000000002</v>
      </c>
      <c r="J49" s="231">
        <v>4.1387999999999998</v>
      </c>
      <c r="K49" s="231">
        <v>2.1722000000000001</v>
      </c>
      <c r="L49" s="231">
        <v>4.9889999999999999</v>
      </c>
      <c r="M49" s="231">
        <v>2.4388999999999998</v>
      </c>
      <c r="N49" s="231">
        <v>4.3979999999999997</v>
      </c>
      <c r="O49" s="231">
        <v>2.1673</v>
      </c>
      <c r="P49" s="231">
        <v>0</v>
      </c>
    </row>
    <row r="50" spans="1:16" ht="15">
      <c r="A50" s="247">
        <v>42</v>
      </c>
      <c r="B50" s="231">
        <v>0</v>
      </c>
      <c r="C50" s="231">
        <v>0</v>
      </c>
      <c r="D50" s="231">
        <v>5.2557999999999998</v>
      </c>
      <c r="E50" s="231">
        <v>2.7662</v>
      </c>
      <c r="F50" s="231">
        <v>4.5382999999999996</v>
      </c>
      <c r="G50" s="231">
        <v>2.3885999999999998</v>
      </c>
      <c r="H50" s="231">
        <v>5.2413999999999996</v>
      </c>
      <c r="I50" s="231">
        <v>2.0964999999999998</v>
      </c>
      <c r="J50" s="231">
        <v>4.1113999999999997</v>
      </c>
      <c r="K50" s="231">
        <v>2.1638999999999999</v>
      </c>
      <c r="L50" s="231">
        <v>4.9809000000000001</v>
      </c>
      <c r="M50" s="231">
        <v>2.4297</v>
      </c>
      <c r="N50" s="231">
        <v>4.2892999999999999</v>
      </c>
      <c r="O50" s="231">
        <v>2.1101000000000001</v>
      </c>
      <c r="P50" s="231">
        <v>0</v>
      </c>
    </row>
    <row r="51" spans="1:16" ht="15">
      <c r="A51" s="247">
        <v>43</v>
      </c>
      <c r="B51" s="231">
        <v>0</v>
      </c>
      <c r="C51" s="231">
        <v>0</v>
      </c>
      <c r="D51" s="231">
        <v>5.2302999999999997</v>
      </c>
      <c r="E51" s="231">
        <v>2.7648000000000001</v>
      </c>
      <c r="F51" s="231">
        <v>4.4465000000000003</v>
      </c>
      <c r="G51" s="231">
        <v>2.3839000000000001</v>
      </c>
      <c r="H51" s="231">
        <v>5.1276999999999999</v>
      </c>
      <c r="I51" s="231">
        <v>2.0758999999999999</v>
      </c>
      <c r="J51" s="231">
        <v>4.0860000000000003</v>
      </c>
      <c r="K51" s="231">
        <v>2.1421999999999999</v>
      </c>
      <c r="L51" s="231">
        <v>4.9134000000000002</v>
      </c>
      <c r="M51" s="231">
        <v>2.4228000000000001</v>
      </c>
      <c r="N51" s="231">
        <v>4.2085999999999997</v>
      </c>
      <c r="O51" s="231">
        <v>2.1543999999999999</v>
      </c>
      <c r="P51" s="231">
        <v>0</v>
      </c>
    </row>
    <row r="52" spans="1:16" ht="15">
      <c r="A52" s="247">
        <v>44</v>
      </c>
      <c r="B52" s="231">
        <v>0</v>
      </c>
      <c r="C52" s="231">
        <v>0</v>
      </c>
      <c r="D52" s="231">
        <v>5.2046999999999999</v>
      </c>
      <c r="E52" s="231">
        <v>2.7633999999999999</v>
      </c>
      <c r="F52" s="231">
        <v>4.3548</v>
      </c>
      <c r="G52" s="231">
        <v>2.3792</v>
      </c>
      <c r="H52" s="231">
        <v>5.0138999999999996</v>
      </c>
      <c r="I52" s="231">
        <v>2.0552000000000001</v>
      </c>
      <c r="J52" s="231">
        <v>4.0606</v>
      </c>
      <c r="K52" s="231">
        <v>2.1204999999999998</v>
      </c>
      <c r="L52" s="231">
        <v>4.8459000000000003</v>
      </c>
      <c r="M52" s="231">
        <v>2.4159000000000002</v>
      </c>
      <c r="N52" s="231">
        <v>4.1279000000000003</v>
      </c>
      <c r="O52" s="231">
        <v>2.1987999999999999</v>
      </c>
      <c r="P52" s="231">
        <v>0</v>
      </c>
    </row>
    <row r="53" spans="1:16" ht="15">
      <c r="A53" s="247">
        <v>45</v>
      </c>
      <c r="B53" s="231">
        <v>0</v>
      </c>
      <c r="C53" s="231">
        <v>0</v>
      </c>
      <c r="D53" s="231">
        <v>5.1791999999999998</v>
      </c>
      <c r="E53" s="231">
        <v>2.7621000000000002</v>
      </c>
      <c r="F53" s="231">
        <v>4.2629999999999999</v>
      </c>
      <c r="G53" s="231">
        <v>2.3744999999999998</v>
      </c>
      <c r="H53" s="231">
        <v>4.9001999999999999</v>
      </c>
      <c r="I53" s="231">
        <v>2.0346000000000002</v>
      </c>
      <c r="J53" s="231">
        <v>4.0351999999999997</v>
      </c>
      <c r="K53" s="231">
        <v>2.0987</v>
      </c>
      <c r="L53" s="231">
        <v>4.7784000000000004</v>
      </c>
      <c r="M53" s="231">
        <v>2.4089999999999998</v>
      </c>
      <c r="N53" s="231">
        <v>4.0471000000000004</v>
      </c>
      <c r="O53" s="231">
        <v>2.2431000000000001</v>
      </c>
      <c r="P53" s="231">
        <v>0</v>
      </c>
    </row>
    <row r="54" spans="1:16" ht="15">
      <c r="A54" s="247">
        <v>46</v>
      </c>
      <c r="B54" s="231">
        <v>0</v>
      </c>
      <c r="C54" s="231">
        <v>0</v>
      </c>
      <c r="D54" s="231">
        <v>5.1536</v>
      </c>
      <c r="E54" s="231">
        <v>2.7606999999999999</v>
      </c>
      <c r="F54" s="231">
        <v>4.1712999999999996</v>
      </c>
      <c r="G54" s="231">
        <v>2.3698000000000001</v>
      </c>
      <c r="H54" s="231">
        <v>4.7864000000000004</v>
      </c>
      <c r="I54" s="231">
        <v>2.0139999999999998</v>
      </c>
      <c r="J54" s="231">
        <v>4.0096999999999996</v>
      </c>
      <c r="K54" s="231">
        <v>2.077</v>
      </c>
      <c r="L54" s="231">
        <v>4.7108999999999996</v>
      </c>
      <c r="M54" s="231">
        <v>2.4020999999999999</v>
      </c>
      <c r="N54" s="231">
        <v>3.9664000000000001</v>
      </c>
      <c r="O54" s="231">
        <v>2.2875000000000001</v>
      </c>
      <c r="P54" s="231">
        <v>0</v>
      </c>
    </row>
    <row r="55" spans="1:16" ht="15">
      <c r="A55" s="247">
        <v>47</v>
      </c>
      <c r="B55" s="231">
        <v>0</v>
      </c>
      <c r="C55" s="231">
        <v>0</v>
      </c>
      <c r="D55" s="231">
        <v>5.1280999999999999</v>
      </c>
      <c r="E55" s="231">
        <v>2.7593000000000001</v>
      </c>
      <c r="F55" s="231">
        <v>4.0795000000000003</v>
      </c>
      <c r="G55" s="231">
        <v>2.3651</v>
      </c>
      <c r="H55" s="231">
        <v>4.6726999999999999</v>
      </c>
      <c r="I55" s="231">
        <v>1.9933000000000001</v>
      </c>
      <c r="J55" s="231">
        <v>3.9843000000000002</v>
      </c>
      <c r="K55" s="231">
        <v>2.0552999999999999</v>
      </c>
      <c r="L55" s="231">
        <v>4.6433999999999997</v>
      </c>
      <c r="M55" s="231">
        <v>2.3952</v>
      </c>
      <c r="N55" s="231">
        <v>3.8856999999999999</v>
      </c>
      <c r="O55" s="231">
        <v>2.3317999999999999</v>
      </c>
      <c r="P55" s="231">
        <v>0</v>
      </c>
    </row>
    <row r="56" spans="1:16" ht="15">
      <c r="A56" s="247">
        <v>48</v>
      </c>
      <c r="B56" s="231">
        <v>0</v>
      </c>
      <c r="C56" s="231">
        <v>0</v>
      </c>
      <c r="D56" s="231">
        <v>5.1025999999999998</v>
      </c>
      <c r="E56" s="231">
        <v>2.7578999999999998</v>
      </c>
      <c r="F56" s="231">
        <v>3.9878</v>
      </c>
      <c r="G56" s="231">
        <v>2.3605</v>
      </c>
      <c r="H56" s="231">
        <v>4.5589000000000004</v>
      </c>
      <c r="I56" s="231">
        <v>1.9726999999999999</v>
      </c>
      <c r="J56" s="231">
        <v>3.9588999999999999</v>
      </c>
      <c r="K56" s="231">
        <v>2.0335999999999999</v>
      </c>
      <c r="L56" s="231">
        <v>4.5758999999999999</v>
      </c>
      <c r="M56" s="231">
        <v>2.3883000000000001</v>
      </c>
      <c r="N56" s="231">
        <v>3.8050000000000002</v>
      </c>
      <c r="O56" s="231">
        <v>2.3761999999999999</v>
      </c>
      <c r="P56" s="231">
        <v>0</v>
      </c>
    </row>
    <row r="57" spans="1:16" ht="15">
      <c r="A57" s="247">
        <v>49</v>
      </c>
      <c r="B57" s="231">
        <v>0</v>
      </c>
      <c r="C57" s="231">
        <v>0</v>
      </c>
      <c r="D57" s="231">
        <v>5.077</v>
      </c>
      <c r="E57" s="231">
        <v>2.7565</v>
      </c>
      <c r="F57" s="231">
        <v>3.8959999999999999</v>
      </c>
      <c r="G57" s="231">
        <v>2.3557999999999999</v>
      </c>
      <c r="H57" s="231">
        <v>4.4451999999999998</v>
      </c>
      <c r="I57" s="231">
        <v>1.9520999999999999</v>
      </c>
      <c r="J57" s="231">
        <v>3.9335</v>
      </c>
      <c r="K57" s="231">
        <v>2.0118</v>
      </c>
      <c r="L57" s="231">
        <v>4.5083000000000002</v>
      </c>
      <c r="M57" s="231">
        <v>2.3813</v>
      </c>
      <c r="N57" s="231">
        <v>3.7242000000000002</v>
      </c>
      <c r="O57" s="231">
        <v>2.4205000000000001</v>
      </c>
      <c r="P57" s="231">
        <v>0</v>
      </c>
    </row>
    <row r="58" spans="1:16" ht="15">
      <c r="A58" s="247">
        <v>50</v>
      </c>
      <c r="B58" s="231">
        <v>0</v>
      </c>
      <c r="C58" s="231">
        <v>0</v>
      </c>
      <c r="D58" s="231">
        <v>5.0514999999999999</v>
      </c>
      <c r="E58" s="231">
        <v>2.7551000000000001</v>
      </c>
      <c r="F58" s="231">
        <v>3.8041999999999998</v>
      </c>
      <c r="G58" s="231">
        <v>2.3511000000000002</v>
      </c>
      <c r="H58" s="231">
        <v>4.3314000000000004</v>
      </c>
      <c r="I58" s="231">
        <v>1.9314</v>
      </c>
      <c r="J58" s="231">
        <v>3.9081000000000001</v>
      </c>
      <c r="K58" s="231">
        <v>1.9901</v>
      </c>
      <c r="L58" s="231">
        <v>4.4408000000000003</v>
      </c>
      <c r="M58" s="231">
        <v>2.3744000000000001</v>
      </c>
      <c r="N58" s="231">
        <v>3.6435</v>
      </c>
      <c r="O58" s="231">
        <v>2.4647999999999999</v>
      </c>
      <c r="P58" s="231">
        <v>0</v>
      </c>
    </row>
    <row r="59" spans="1:16" ht="15">
      <c r="A59" s="247">
        <v>51</v>
      </c>
      <c r="B59" s="231">
        <v>0</v>
      </c>
      <c r="C59" s="231">
        <v>0</v>
      </c>
      <c r="D59" s="231">
        <v>5.0259</v>
      </c>
      <c r="E59" s="231">
        <v>2.7538</v>
      </c>
      <c r="F59" s="231">
        <v>3.7124999999999999</v>
      </c>
      <c r="G59" s="231">
        <v>2.3464</v>
      </c>
      <c r="H59" s="231">
        <v>4.2176999999999998</v>
      </c>
      <c r="I59" s="231">
        <v>1.9108000000000001</v>
      </c>
      <c r="J59" s="231">
        <v>3.8826999999999998</v>
      </c>
      <c r="K59" s="231">
        <v>1.9683999999999999</v>
      </c>
      <c r="L59" s="231">
        <v>4.3733000000000004</v>
      </c>
      <c r="M59" s="231">
        <v>2.3675000000000002</v>
      </c>
      <c r="N59" s="231">
        <v>3.5628000000000002</v>
      </c>
      <c r="O59" s="231">
        <v>2.5091999999999999</v>
      </c>
      <c r="P59" s="231">
        <v>0</v>
      </c>
    </row>
    <row r="60" spans="1:16" ht="15">
      <c r="A60" s="247">
        <v>52</v>
      </c>
      <c r="B60" s="231">
        <v>0</v>
      </c>
      <c r="C60" s="231">
        <v>0</v>
      </c>
      <c r="D60" s="231">
        <v>5.0004</v>
      </c>
      <c r="E60" s="231">
        <v>2.7524000000000002</v>
      </c>
      <c r="F60" s="231">
        <v>3.6206999999999998</v>
      </c>
      <c r="G60" s="231">
        <v>2.3416999999999999</v>
      </c>
      <c r="H60" s="231">
        <v>4.1039000000000003</v>
      </c>
      <c r="I60" s="231">
        <v>1.8902000000000001</v>
      </c>
      <c r="J60" s="231">
        <v>3.8572000000000002</v>
      </c>
      <c r="K60" s="231">
        <v>1.9467000000000001</v>
      </c>
      <c r="L60" s="231">
        <v>4.3057999999999996</v>
      </c>
      <c r="M60" s="231">
        <v>2.3605999999999998</v>
      </c>
      <c r="N60" s="231">
        <v>3.4821</v>
      </c>
      <c r="O60" s="231">
        <v>2.5535000000000001</v>
      </c>
      <c r="P60" s="231">
        <v>0</v>
      </c>
    </row>
    <row r="61" spans="1:16" ht="15">
      <c r="A61" s="247">
        <v>53</v>
      </c>
      <c r="B61" s="231">
        <v>0</v>
      </c>
      <c r="C61" s="231">
        <v>0</v>
      </c>
      <c r="D61" s="231">
        <v>4.9748000000000001</v>
      </c>
      <c r="E61" s="231">
        <v>2.7509999999999999</v>
      </c>
      <c r="F61" s="231">
        <v>3.5289999999999999</v>
      </c>
      <c r="G61" s="231">
        <v>2.3370000000000002</v>
      </c>
      <c r="H61" s="231">
        <v>3.9902000000000002</v>
      </c>
      <c r="I61" s="231">
        <v>1.8694999999999999</v>
      </c>
      <c r="J61" s="231">
        <v>3.8317999999999999</v>
      </c>
      <c r="K61" s="231">
        <v>1.9249000000000001</v>
      </c>
      <c r="L61" s="231">
        <v>4.2382999999999997</v>
      </c>
      <c r="M61" s="231">
        <v>2.3536999999999999</v>
      </c>
      <c r="N61" s="231">
        <v>3.4013</v>
      </c>
      <c r="O61" s="231">
        <v>2.5979000000000001</v>
      </c>
      <c r="P61" s="231">
        <v>0</v>
      </c>
    </row>
    <row r="62" spans="1:16" ht="15">
      <c r="A62" s="247">
        <v>54</v>
      </c>
      <c r="B62" s="231">
        <v>0</v>
      </c>
      <c r="C62" s="231">
        <v>0</v>
      </c>
      <c r="D62" s="231">
        <v>4.9493</v>
      </c>
      <c r="E62" s="231">
        <v>2.7496</v>
      </c>
      <c r="F62" s="231">
        <v>3.4371999999999998</v>
      </c>
      <c r="G62" s="231">
        <v>2.3323</v>
      </c>
      <c r="H62" s="231">
        <v>3.8763999999999998</v>
      </c>
      <c r="I62" s="231">
        <v>1.8489</v>
      </c>
      <c r="J62" s="231">
        <v>3.8064</v>
      </c>
      <c r="K62" s="231">
        <v>1.9032</v>
      </c>
      <c r="L62" s="231">
        <v>4.1707999999999998</v>
      </c>
      <c r="M62" s="231">
        <v>2.3468</v>
      </c>
      <c r="N62" s="231">
        <v>3.3206000000000002</v>
      </c>
      <c r="O62" s="231">
        <v>2.6421999999999999</v>
      </c>
      <c r="P62" s="231">
        <v>0</v>
      </c>
    </row>
    <row r="63" spans="1:16" ht="15">
      <c r="A63" s="247">
        <v>55</v>
      </c>
      <c r="B63" s="231">
        <v>0</v>
      </c>
      <c r="C63" s="231">
        <v>0</v>
      </c>
      <c r="D63" s="231">
        <v>4.8521999999999998</v>
      </c>
      <c r="E63" s="231">
        <v>2.6781000000000001</v>
      </c>
      <c r="F63" s="231">
        <v>3.4156</v>
      </c>
      <c r="G63" s="231">
        <v>2.3292000000000002</v>
      </c>
      <c r="H63" s="231">
        <v>3.8279000000000001</v>
      </c>
      <c r="I63" s="231">
        <v>1.8392999999999999</v>
      </c>
      <c r="J63" s="231">
        <v>3.7730000000000001</v>
      </c>
      <c r="K63" s="231">
        <v>1.9021999999999999</v>
      </c>
      <c r="L63" s="231">
        <v>4.1653000000000002</v>
      </c>
      <c r="M63" s="231">
        <v>2.3342999999999998</v>
      </c>
      <c r="N63" s="231">
        <v>3.2902999999999998</v>
      </c>
      <c r="O63" s="231">
        <v>2.6358000000000001</v>
      </c>
      <c r="P63" s="231">
        <v>0</v>
      </c>
    </row>
    <row r="64" spans="1:16" ht="15">
      <c r="A64" s="247">
        <v>56</v>
      </c>
      <c r="B64" s="231">
        <v>0</v>
      </c>
      <c r="C64" s="231">
        <v>0</v>
      </c>
      <c r="D64" s="231">
        <v>4.7549999999999999</v>
      </c>
      <c r="E64" s="231">
        <v>2.6065999999999998</v>
      </c>
      <c r="F64" s="231">
        <v>3.3940000000000001</v>
      </c>
      <c r="G64" s="231">
        <v>2.3260999999999998</v>
      </c>
      <c r="H64" s="231">
        <v>3.7793999999999999</v>
      </c>
      <c r="I64" s="231">
        <v>1.8298000000000001</v>
      </c>
      <c r="J64" s="231">
        <v>3.7395</v>
      </c>
      <c r="K64" s="231">
        <v>1.9013</v>
      </c>
      <c r="L64" s="231">
        <v>4.1597999999999997</v>
      </c>
      <c r="M64" s="231">
        <v>2.3218000000000001</v>
      </c>
      <c r="N64" s="231">
        <v>3.2599</v>
      </c>
      <c r="O64" s="231">
        <v>2.6294</v>
      </c>
      <c r="P64" s="231">
        <v>0</v>
      </c>
    </row>
    <row r="65" spans="1:16" ht="15">
      <c r="A65" s="247">
        <v>57</v>
      </c>
      <c r="B65" s="231">
        <v>0</v>
      </c>
      <c r="C65" s="231">
        <v>0</v>
      </c>
      <c r="D65" s="231">
        <v>4.6578999999999997</v>
      </c>
      <c r="E65" s="231">
        <v>2.5352000000000001</v>
      </c>
      <c r="F65" s="231">
        <v>3.3723999999999998</v>
      </c>
      <c r="G65" s="231">
        <v>2.3229000000000002</v>
      </c>
      <c r="H65" s="231">
        <v>3.7309999999999999</v>
      </c>
      <c r="I65" s="231">
        <v>1.8202</v>
      </c>
      <c r="J65" s="231">
        <v>3.7061000000000002</v>
      </c>
      <c r="K65" s="231">
        <v>1.9003000000000001</v>
      </c>
      <c r="L65" s="231">
        <v>4.1543000000000001</v>
      </c>
      <c r="M65" s="231">
        <v>2.3092999999999999</v>
      </c>
      <c r="N65" s="231">
        <v>3.2296</v>
      </c>
      <c r="O65" s="231">
        <v>2.6231</v>
      </c>
      <c r="P65" s="231">
        <v>0</v>
      </c>
    </row>
    <row r="66" spans="1:16" ht="15">
      <c r="A66" s="247">
        <v>58</v>
      </c>
      <c r="B66" s="231">
        <v>0</v>
      </c>
      <c r="C66" s="231">
        <v>0</v>
      </c>
      <c r="D66" s="231">
        <v>4.5606999999999998</v>
      </c>
      <c r="E66" s="231">
        <v>2.4636999999999998</v>
      </c>
      <c r="F66" s="231">
        <v>3.3508</v>
      </c>
      <c r="G66" s="231">
        <v>2.3197999999999999</v>
      </c>
      <c r="H66" s="231">
        <v>3.6825000000000001</v>
      </c>
      <c r="I66" s="231">
        <v>1.8106</v>
      </c>
      <c r="J66" s="231">
        <v>3.6726000000000001</v>
      </c>
      <c r="K66" s="231">
        <v>1.8994</v>
      </c>
      <c r="L66" s="231">
        <v>4.1487999999999996</v>
      </c>
      <c r="M66" s="231">
        <v>2.2968000000000002</v>
      </c>
      <c r="N66" s="231">
        <v>3.1991999999999998</v>
      </c>
      <c r="O66" s="231">
        <v>2.6166999999999998</v>
      </c>
      <c r="P66" s="231">
        <v>0</v>
      </c>
    </row>
    <row r="67" spans="1:16" ht="15">
      <c r="A67" s="247">
        <v>59</v>
      </c>
      <c r="B67" s="231">
        <v>0</v>
      </c>
      <c r="C67" s="231">
        <v>0</v>
      </c>
      <c r="D67" s="231">
        <v>4.4635999999999996</v>
      </c>
      <c r="E67" s="231">
        <v>2.3921999999999999</v>
      </c>
      <c r="F67" s="231">
        <v>3.3292000000000002</v>
      </c>
      <c r="G67" s="231">
        <v>2.3167</v>
      </c>
      <c r="H67" s="231">
        <v>3.6339999999999999</v>
      </c>
      <c r="I67" s="231">
        <v>1.8009999999999999</v>
      </c>
      <c r="J67" s="231">
        <v>3.6392000000000002</v>
      </c>
      <c r="K67" s="231">
        <v>1.8984000000000001</v>
      </c>
      <c r="L67" s="231">
        <v>4.1433</v>
      </c>
      <c r="M67" s="231">
        <v>2.2843</v>
      </c>
      <c r="N67" s="231">
        <v>3.1688999999999998</v>
      </c>
      <c r="O67" s="231">
        <v>2.6103000000000001</v>
      </c>
      <c r="P67" s="231">
        <v>0</v>
      </c>
    </row>
    <row r="68" spans="1:16" ht="15">
      <c r="A68" s="247">
        <v>60</v>
      </c>
      <c r="B68" s="231">
        <v>0</v>
      </c>
      <c r="C68" s="231">
        <v>0</v>
      </c>
      <c r="D68" s="231">
        <v>4.3665000000000003</v>
      </c>
      <c r="E68" s="231">
        <v>2.3207</v>
      </c>
      <c r="F68" s="231">
        <v>3.3077000000000001</v>
      </c>
      <c r="G68" s="231">
        <v>2.3136000000000001</v>
      </c>
      <c r="H68" s="231">
        <v>3.5855000000000001</v>
      </c>
      <c r="I68" s="231">
        <v>1.7915000000000001</v>
      </c>
      <c r="J68" s="231">
        <v>3.6057999999999999</v>
      </c>
      <c r="K68" s="231">
        <v>1.8975</v>
      </c>
      <c r="L68" s="231">
        <v>4.1378000000000004</v>
      </c>
      <c r="M68" s="231">
        <v>2.2717999999999998</v>
      </c>
      <c r="N68" s="231">
        <v>3.1385999999999998</v>
      </c>
      <c r="O68" s="231">
        <v>2.6038999999999999</v>
      </c>
      <c r="P68" s="231">
        <v>0</v>
      </c>
    </row>
    <row r="69" spans="1:16">
      <c r="A69" s="280"/>
    </row>
    <row r="70" spans="1:16">
      <c r="A70" s="73" t="e">
        <v>#N/A</v>
      </c>
    </row>
    <row r="71" spans="1:16" s="279"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73.879800000000003</v>
      </c>
      <c r="E75" s="231">
        <v>20.4984</v>
      </c>
      <c r="F75" s="231">
        <v>73.3536</v>
      </c>
      <c r="G75" s="231">
        <v>23.066099999999999</v>
      </c>
      <c r="H75" s="231">
        <v>61.071899999999999</v>
      </c>
      <c r="I75" s="231">
        <v>30.3003</v>
      </c>
      <c r="J75" s="231">
        <v>70.838399999999993</v>
      </c>
      <c r="K75" s="231">
        <v>22.8858</v>
      </c>
      <c r="L75" s="231">
        <v>40.342199999999998</v>
      </c>
      <c r="M75" s="231">
        <v>33.249299999999998</v>
      </c>
      <c r="N75" s="231">
        <v>0</v>
      </c>
      <c r="O75" s="231">
        <v>0</v>
      </c>
      <c r="P75" s="231">
        <v>0</v>
      </c>
    </row>
    <row r="76" spans="1:16" ht="15">
      <c r="A76" s="247">
        <v>1</v>
      </c>
      <c r="B76" s="231">
        <v>0</v>
      </c>
      <c r="C76" s="231">
        <v>0</v>
      </c>
      <c r="D76" s="231">
        <v>65.670900000000003</v>
      </c>
      <c r="E76" s="231">
        <v>18.220800000000001</v>
      </c>
      <c r="F76" s="231">
        <v>65.203199999999995</v>
      </c>
      <c r="G76" s="231">
        <v>20.5032</v>
      </c>
      <c r="H76" s="231">
        <v>54.286099999999998</v>
      </c>
      <c r="I76" s="231">
        <v>26.933599999999998</v>
      </c>
      <c r="J76" s="231">
        <v>62.967500000000001</v>
      </c>
      <c r="K76" s="231">
        <v>20.3429</v>
      </c>
      <c r="L76" s="231">
        <v>35.859699999999997</v>
      </c>
      <c r="M76" s="231">
        <v>29.5549</v>
      </c>
      <c r="N76" s="231">
        <v>0</v>
      </c>
      <c r="O76" s="231">
        <v>0</v>
      </c>
      <c r="P76" s="231">
        <v>0</v>
      </c>
    </row>
    <row r="77" spans="1:16" ht="15">
      <c r="A77" s="247">
        <v>2</v>
      </c>
      <c r="B77" s="231">
        <v>0</v>
      </c>
      <c r="C77" s="231">
        <v>0</v>
      </c>
      <c r="D77" s="231">
        <v>57.4621</v>
      </c>
      <c r="E77" s="231">
        <v>15.943199999999999</v>
      </c>
      <c r="F77" s="231">
        <v>57.052799999999998</v>
      </c>
      <c r="G77" s="231">
        <v>17.940300000000001</v>
      </c>
      <c r="H77" s="231">
        <v>47.500399999999999</v>
      </c>
      <c r="I77" s="231">
        <v>23.5669</v>
      </c>
      <c r="J77" s="231">
        <v>55.096499999999999</v>
      </c>
      <c r="K77" s="231">
        <v>17.8001</v>
      </c>
      <c r="L77" s="231">
        <v>31.377300000000002</v>
      </c>
      <c r="M77" s="231">
        <v>25.860600000000002</v>
      </c>
      <c r="N77" s="231">
        <v>0</v>
      </c>
      <c r="O77" s="231">
        <v>0</v>
      </c>
      <c r="P77" s="231">
        <v>0</v>
      </c>
    </row>
    <row r="78" spans="1:16" ht="15">
      <c r="A78" s="247">
        <v>3</v>
      </c>
      <c r="B78" s="231">
        <v>0</v>
      </c>
      <c r="C78" s="231">
        <v>0</v>
      </c>
      <c r="D78" s="231">
        <v>49.2532</v>
      </c>
      <c r="E78" s="231">
        <v>13.6656</v>
      </c>
      <c r="F78" s="231">
        <v>48.9024</v>
      </c>
      <c r="G78" s="231">
        <v>15.3774</v>
      </c>
      <c r="H78" s="231">
        <v>40.714599999999997</v>
      </c>
      <c r="I78" s="231">
        <v>20.200199999999999</v>
      </c>
      <c r="J78" s="231">
        <v>47.2256</v>
      </c>
      <c r="K78" s="231">
        <v>15.257199999999999</v>
      </c>
      <c r="L78" s="231">
        <v>26.8948</v>
      </c>
      <c r="M78" s="231">
        <v>22.1662</v>
      </c>
      <c r="N78" s="231">
        <v>0</v>
      </c>
      <c r="O78" s="231">
        <v>0</v>
      </c>
      <c r="P78" s="231">
        <v>0</v>
      </c>
    </row>
    <row r="79" spans="1:16" ht="15">
      <c r="A79" s="247">
        <v>4</v>
      </c>
      <c r="B79" s="231">
        <v>0</v>
      </c>
      <c r="C79" s="231">
        <v>0</v>
      </c>
      <c r="D79" s="231">
        <v>41.0443</v>
      </c>
      <c r="E79" s="231">
        <v>11.388</v>
      </c>
      <c r="F79" s="231">
        <v>40.752000000000002</v>
      </c>
      <c r="G79" s="231">
        <v>12.814500000000001</v>
      </c>
      <c r="H79" s="231">
        <v>33.928800000000003</v>
      </c>
      <c r="I79" s="231">
        <v>16.833500000000001</v>
      </c>
      <c r="J79" s="231">
        <v>39.354700000000001</v>
      </c>
      <c r="K79" s="231">
        <v>12.7143</v>
      </c>
      <c r="L79" s="231">
        <v>22.412299999999998</v>
      </c>
      <c r="M79" s="231">
        <v>18.471800000000002</v>
      </c>
      <c r="N79" s="231">
        <v>0</v>
      </c>
      <c r="O79" s="231">
        <v>0</v>
      </c>
      <c r="P79" s="231">
        <v>0</v>
      </c>
    </row>
    <row r="80" spans="1:16" ht="15">
      <c r="A80" s="247">
        <v>5</v>
      </c>
      <c r="B80" s="231">
        <v>0</v>
      </c>
      <c r="C80" s="231">
        <v>0</v>
      </c>
      <c r="D80" s="231">
        <v>32.835500000000003</v>
      </c>
      <c r="E80" s="231">
        <v>9.1104000000000003</v>
      </c>
      <c r="F80" s="231">
        <v>32.601599999999998</v>
      </c>
      <c r="G80" s="231">
        <v>10.2516</v>
      </c>
      <c r="H80" s="231">
        <v>27.1431</v>
      </c>
      <c r="I80" s="231">
        <v>13.466799999999999</v>
      </c>
      <c r="J80" s="231">
        <v>31.483699999999999</v>
      </c>
      <c r="K80" s="231">
        <v>10.1715</v>
      </c>
      <c r="L80" s="231">
        <v>17.9299</v>
      </c>
      <c r="M80" s="231">
        <v>14.7775</v>
      </c>
      <c r="N80" s="231">
        <v>0</v>
      </c>
      <c r="O80" s="231">
        <v>0</v>
      </c>
      <c r="P80" s="231">
        <v>0</v>
      </c>
    </row>
    <row r="81" spans="1:16" ht="15">
      <c r="A81" s="247">
        <v>6</v>
      </c>
      <c r="B81" s="231">
        <v>0</v>
      </c>
      <c r="C81" s="231">
        <v>0</v>
      </c>
      <c r="D81" s="231">
        <v>24.6266</v>
      </c>
      <c r="E81" s="231">
        <v>6.8327999999999998</v>
      </c>
      <c r="F81" s="231">
        <v>24.4512</v>
      </c>
      <c r="G81" s="231">
        <v>7.6886999999999999</v>
      </c>
      <c r="H81" s="231">
        <v>20.357299999999999</v>
      </c>
      <c r="I81" s="231">
        <v>10.100099999999999</v>
      </c>
      <c r="J81" s="231">
        <v>23.6128</v>
      </c>
      <c r="K81" s="231">
        <v>7.6285999999999996</v>
      </c>
      <c r="L81" s="231">
        <v>13.4474</v>
      </c>
      <c r="M81" s="231">
        <v>11.0831</v>
      </c>
      <c r="N81" s="231">
        <v>0</v>
      </c>
      <c r="O81" s="231">
        <v>0</v>
      </c>
      <c r="P81" s="231">
        <v>0</v>
      </c>
    </row>
    <row r="82" spans="1:16" ht="15">
      <c r="A82" s="247">
        <v>7</v>
      </c>
      <c r="B82" s="231">
        <v>0</v>
      </c>
      <c r="C82" s="231">
        <v>0</v>
      </c>
      <c r="D82" s="231">
        <v>23.790900000000001</v>
      </c>
      <c r="E82" s="231">
        <v>6.6429999999999998</v>
      </c>
      <c r="F82" s="231">
        <v>23.229299999999999</v>
      </c>
      <c r="G82" s="231">
        <v>7.4751000000000003</v>
      </c>
      <c r="H82" s="231">
        <v>19.533200000000001</v>
      </c>
      <c r="I82" s="231">
        <v>9.8194999999999997</v>
      </c>
      <c r="J82" s="231">
        <v>22.8569</v>
      </c>
      <c r="K82" s="231">
        <v>7.4166999999999996</v>
      </c>
      <c r="L82" s="231">
        <v>13.3688</v>
      </c>
      <c r="M82" s="231">
        <v>10.7752</v>
      </c>
      <c r="N82" s="231">
        <v>0</v>
      </c>
      <c r="O82" s="231">
        <v>0</v>
      </c>
      <c r="P82" s="231">
        <v>0</v>
      </c>
    </row>
    <row r="83" spans="1:16" ht="15">
      <c r="A83" s="247">
        <v>8</v>
      </c>
      <c r="B83" s="231">
        <v>0</v>
      </c>
      <c r="C83" s="231">
        <v>0</v>
      </c>
      <c r="D83" s="231">
        <v>22.955200000000001</v>
      </c>
      <c r="E83" s="231">
        <v>6.4531999999999998</v>
      </c>
      <c r="F83" s="231">
        <v>22.0075</v>
      </c>
      <c r="G83" s="231">
        <v>7.2615999999999996</v>
      </c>
      <c r="H83" s="231">
        <v>18.709099999999999</v>
      </c>
      <c r="I83" s="231">
        <v>9.5389999999999997</v>
      </c>
      <c r="J83" s="231">
        <v>22.100899999999999</v>
      </c>
      <c r="K83" s="231">
        <v>7.2047999999999996</v>
      </c>
      <c r="L83" s="231">
        <v>13.290100000000001</v>
      </c>
      <c r="M83" s="231">
        <v>10.4674</v>
      </c>
      <c r="N83" s="231">
        <v>0</v>
      </c>
      <c r="O83" s="231">
        <v>0</v>
      </c>
      <c r="P83" s="231">
        <v>0</v>
      </c>
    </row>
    <row r="84" spans="1:16" ht="15">
      <c r="A84" s="247">
        <v>9</v>
      </c>
      <c r="B84" s="231">
        <v>0</v>
      </c>
      <c r="C84" s="231">
        <v>0</v>
      </c>
      <c r="D84" s="231">
        <v>22.119499999999999</v>
      </c>
      <c r="E84" s="231">
        <v>6.2633999999999999</v>
      </c>
      <c r="F84" s="231">
        <v>20.785599999999999</v>
      </c>
      <c r="G84" s="231">
        <v>7.048</v>
      </c>
      <c r="H84" s="231">
        <v>17.885100000000001</v>
      </c>
      <c r="I84" s="231">
        <v>9.2584</v>
      </c>
      <c r="J84" s="231">
        <v>21.344999999999999</v>
      </c>
      <c r="K84" s="231">
        <v>6.9928999999999997</v>
      </c>
      <c r="L84" s="231">
        <v>13.211499999999999</v>
      </c>
      <c r="M84" s="231">
        <v>10.1595</v>
      </c>
      <c r="N84" s="231">
        <v>0</v>
      </c>
      <c r="O84" s="231">
        <v>0</v>
      </c>
      <c r="P84" s="231">
        <v>0</v>
      </c>
    </row>
    <row r="85" spans="1:16" ht="15">
      <c r="A85" s="247">
        <v>10</v>
      </c>
      <c r="B85" s="231">
        <v>0</v>
      </c>
      <c r="C85" s="231">
        <v>0</v>
      </c>
      <c r="D85" s="231">
        <v>21.283799999999999</v>
      </c>
      <c r="E85" s="231">
        <v>6.0735999999999999</v>
      </c>
      <c r="F85" s="231">
        <v>19.563700000000001</v>
      </c>
      <c r="G85" s="231">
        <v>6.8343999999999996</v>
      </c>
      <c r="H85" s="231">
        <v>17.061</v>
      </c>
      <c r="I85" s="231">
        <v>8.9779</v>
      </c>
      <c r="J85" s="231">
        <v>20.588999999999999</v>
      </c>
      <c r="K85" s="231">
        <v>6.7809999999999997</v>
      </c>
      <c r="L85" s="231">
        <v>13.1328</v>
      </c>
      <c r="M85" s="231">
        <v>9.8515999999999995</v>
      </c>
      <c r="N85" s="231">
        <v>0</v>
      </c>
      <c r="O85" s="231">
        <v>0</v>
      </c>
      <c r="P85" s="231">
        <v>0</v>
      </c>
    </row>
    <row r="86" spans="1:16" ht="15">
      <c r="A86" s="247">
        <v>11</v>
      </c>
      <c r="B86" s="231">
        <v>0</v>
      </c>
      <c r="C86" s="231">
        <v>0</v>
      </c>
      <c r="D86" s="231">
        <v>20.4481</v>
      </c>
      <c r="E86" s="231">
        <v>5.8837999999999999</v>
      </c>
      <c r="F86" s="231">
        <v>18.341899999999999</v>
      </c>
      <c r="G86" s="231">
        <v>6.6208</v>
      </c>
      <c r="H86" s="231">
        <v>16.236899999999999</v>
      </c>
      <c r="I86" s="231">
        <v>8.6973000000000003</v>
      </c>
      <c r="J86" s="231">
        <v>19.833100000000002</v>
      </c>
      <c r="K86" s="231">
        <v>6.5690999999999997</v>
      </c>
      <c r="L86" s="231">
        <v>13.0542</v>
      </c>
      <c r="M86" s="231">
        <v>9.5437999999999992</v>
      </c>
      <c r="N86" s="231">
        <v>0</v>
      </c>
      <c r="O86" s="231">
        <v>0</v>
      </c>
      <c r="P86" s="231">
        <v>0</v>
      </c>
    </row>
    <row r="87" spans="1:16" ht="15">
      <c r="A87" s="247">
        <v>12</v>
      </c>
      <c r="B87" s="231">
        <v>0</v>
      </c>
      <c r="C87" s="231">
        <v>0</v>
      </c>
      <c r="D87" s="231">
        <v>19.612400000000001</v>
      </c>
      <c r="E87" s="231">
        <v>5.694</v>
      </c>
      <c r="F87" s="231">
        <v>17.12</v>
      </c>
      <c r="G87" s="231">
        <v>6.4073000000000002</v>
      </c>
      <c r="H87" s="231">
        <v>15.412800000000001</v>
      </c>
      <c r="I87" s="231">
        <v>8.4168000000000003</v>
      </c>
      <c r="J87" s="231">
        <v>19.077100000000002</v>
      </c>
      <c r="K87" s="231">
        <v>6.3571999999999997</v>
      </c>
      <c r="L87" s="231">
        <v>12.9756</v>
      </c>
      <c r="M87" s="231">
        <v>9.2359000000000009</v>
      </c>
      <c r="N87" s="231">
        <v>0</v>
      </c>
      <c r="O87" s="231">
        <v>0</v>
      </c>
      <c r="P87" s="231">
        <v>0</v>
      </c>
    </row>
    <row r="88" spans="1:16" ht="15">
      <c r="A88" s="247">
        <v>13</v>
      </c>
      <c r="B88" s="231">
        <v>0</v>
      </c>
      <c r="C88" s="231">
        <v>0</v>
      </c>
      <c r="D88" s="231">
        <v>18.776599999999998</v>
      </c>
      <c r="E88" s="231">
        <v>5.5042</v>
      </c>
      <c r="F88" s="231">
        <v>15.898099999999999</v>
      </c>
      <c r="G88" s="231">
        <v>6.1936999999999998</v>
      </c>
      <c r="H88" s="231">
        <v>14.588699999999999</v>
      </c>
      <c r="I88" s="231">
        <v>8.1362000000000005</v>
      </c>
      <c r="J88" s="231">
        <v>18.321200000000001</v>
      </c>
      <c r="K88" s="231">
        <v>6.1452</v>
      </c>
      <c r="L88" s="231">
        <v>12.8969</v>
      </c>
      <c r="M88" s="231">
        <v>8.9280000000000008</v>
      </c>
      <c r="N88" s="231">
        <v>0</v>
      </c>
      <c r="O88" s="231">
        <v>0</v>
      </c>
      <c r="P88" s="231">
        <v>0</v>
      </c>
    </row>
    <row r="89" spans="1:16" ht="15">
      <c r="A89" s="247">
        <v>14</v>
      </c>
      <c r="B89" s="231">
        <v>0</v>
      </c>
      <c r="C89" s="231">
        <v>0</v>
      </c>
      <c r="D89" s="231">
        <v>17.940899999999999</v>
      </c>
      <c r="E89" s="231">
        <v>5.3144</v>
      </c>
      <c r="F89" s="231">
        <v>14.676299999999999</v>
      </c>
      <c r="G89" s="231">
        <v>5.9801000000000002</v>
      </c>
      <c r="H89" s="231">
        <v>13.7646</v>
      </c>
      <c r="I89" s="231">
        <v>7.8555999999999999</v>
      </c>
      <c r="J89" s="231">
        <v>17.565200000000001</v>
      </c>
      <c r="K89" s="231">
        <v>5.9333</v>
      </c>
      <c r="L89" s="231">
        <v>12.818300000000001</v>
      </c>
      <c r="M89" s="231">
        <v>8.6202000000000005</v>
      </c>
      <c r="N89" s="231">
        <v>0</v>
      </c>
      <c r="O89" s="231">
        <v>0</v>
      </c>
      <c r="P89" s="231">
        <v>0</v>
      </c>
    </row>
    <row r="90" spans="1:16" ht="15">
      <c r="A90" s="247">
        <v>15</v>
      </c>
      <c r="B90" s="231">
        <v>0</v>
      </c>
      <c r="C90" s="231">
        <v>0</v>
      </c>
      <c r="D90" s="231">
        <v>17.1052</v>
      </c>
      <c r="E90" s="231">
        <v>5.1246</v>
      </c>
      <c r="F90" s="231">
        <v>13.4544</v>
      </c>
      <c r="G90" s="231">
        <v>5.7664999999999997</v>
      </c>
      <c r="H90" s="231">
        <v>12.9406</v>
      </c>
      <c r="I90" s="231">
        <v>7.5750999999999999</v>
      </c>
      <c r="J90" s="231">
        <v>16.8093</v>
      </c>
      <c r="K90" s="231">
        <v>5.7214</v>
      </c>
      <c r="L90" s="231">
        <v>12.739599999999999</v>
      </c>
      <c r="M90" s="231">
        <v>8.3123000000000005</v>
      </c>
      <c r="N90" s="231">
        <v>0</v>
      </c>
      <c r="O90" s="231">
        <v>0</v>
      </c>
      <c r="P90" s="231">
        <v>0</v>
      </c>
    </row>
    <row r="91" spans="1:16" ht="15">
      <c r="A91" s="247">
        <v>16</v>
      </c>
      <c r="B91" s="231">
        <v>0</v>
      </c>
      <c r="C91" s="231">
        <v>0</v>
      </c>
      <c r="D91" s="231">
        <v>16.269500000000001</v>
      </c>
      <c r="E91" s="231">
        <v>4.9348000000000001</v>
      </c>
      <c r="F91" s="231">
        <v>12.2325</v>
      </c>
      <c r="G91" s="231">
        <v>5.5529999999999999</v>
      </c>
      <c r="H91" s="231">
        <v>12.1165</v>
      </c>
      <c r="I91" s="231">
        <v>7.2945000000000002</v>
      </c>
      <c r="J91" s="231">
        <v>16.0533</v>
      </c>
      <c r="K91" s="231">
        <v>5.5095000000000001</v>
      </c>
      <c r="L91" s="231">
        <v>12.661</v>
      </c>
      <c r="M91" s="231">
        <v>8.0044000000000004</v>
      </c>
      <c r="N91" s="231">
        <v>0</v>
      </c>
      <c r="O91" s="231">
        <v>0</v>
      </c>
      <c r="P91" s="231">
        <v>0</v>
      </c>
    </row>
    <row r="92" spans="1:16" ht="15">
      <c r="A92" s="247">
        <v>17</v>
      </c>
      <c r="B92" s="231">
        <v>0</v>
      </c>
      <c r="C92" s="231">
        <v>0</v>
      </c>
      <c r="D92" s="231">
        <v>15.4338</v>
      </c>
      <c r="E92" s="231">
        <v>4.7450000000000001</v>
      </c>
      <c r="F92" s="231">
        <v>11.0107</v>
      </c>
      <c r="G92" s="231">
        <v>5.3394000000000004</v>
      </c>
      <c r="H92" s="231">
        <v>11.292400000000001</v>
      </c>
      <c r="I92" s="231">
        <v>7.0140000000000002</v>
      </c>
      <c r="J92" s="231">
        <v>15.2974</v>
      </c>
      <c r="K92" s="231">
        <v>5.2976000000000001</v>
      </c>
      <c r="L92" s="231">
        <v>12.5823</v>
      </c>
      <c r="M92" s="231">
        <v>7.6966000000000001</v>
      </c>
      <c r="N92" s="231">
        <v>0</v>
      </c>
      <c r="O92" s="231">
        <v>0</v>
      </c>
      <c r="P92" s="231">
        <v>0</v>
      </c>
    </row>
    <row r="93" spans="1:16" ht="15">
      <c r="A93" s="247">
        <v>18</v>
      </c>
      <c r="B93" s="231">
        <v>0</v>
      </c>
      <c r="C93" s="231">
        <v>0</v>
      </c>
      <c r="D93" s="231">
        <v>14.598100000000001</v>
      </c>
      <c r="E93" s="231">
        <v>4.5552000000000001</v>
      </c>
      <c r="F93" s="231">
        <v>9.7888000000000002</v>
      </c>
      <c r="G93" s="231">
        <v>5.1257999999999999</v>
      </c>
      <c r="H93" s="231">
        <v>10.468299999999999</v>
      </c>
      <c r="I93" s="231">
        <v>6.7333999999999996</v>
      </c>
      <c r="J93" s="231">
        <v>14.541399999999999</v>
      </c>
      <c r="K93" s="231">
        <v>5.0857000000000001</v>
      </c>
      <c r="L93" s="231">
        <v>12.5037</v>
      </c>
      <c r="M93" s="231">
        <v>7.3887</v>
      </c>
      <c r="N93" s="231">
        <v>15.3504</v>
      </c>
      <c r="O93" s="231">
        <v>7.6993999999999998</v>
      </c>
      <c r="P93" s="231">
        <v>0</v>
      </c>
    </row>
    <row r="94" spans="1:16" ht="15">
      <c r="A94" s="247">
        <v>19</v>
      </c>
      <c r="B94" s="231">
        <v>0</v>
      </c>
      <c r="C94" s="231">
        <v>0</v>
      </c>
      <c r="D94" s="231">
        <v>14.4025</v>
      </c>
      <c r="E94" s="231">
        <v>4.5159000000000002</v>
      </c>
      <c r="F94" s="231">
        <v>9.6937999999999995</v>
      </c>
      <c r="G94" s="231">
        <v>5.1226000000000003</v>
      </c>
      <c r="H94" s="231">
        <v>10.4673</v>
      </c>
      <c r="I94" s="231">
        <v>6.5353000000000003</v>
      </c>
      <c r="J94" s="231">
        <v>14.0601</v>
      </c>
      <c r="K94" s="231">
        <v>5.0723000000000003</v>
      </c>
      <c r="L94" s="231">
        <v>12.2095</v>
      </c>
      <c r="M94" s="231">
        <v>7.3730000000000002</v>
      </c>
      <c r="N94" s="231">
        <v>14.923999999999999</v>
      </c>
      <c r="O94" s="231">
        <v>7.4855</v>
      </c>
      <c r="P94" s="231">
        <v>0</v>
      </c>
    </row>
    <row r="95" spans="1:16" ht="15">
      <c r="A95" s="247">
        <v>20</v>
      </c>
      <c r="B95" s="231">
        <v>0</v>
      </c>
      <c r="C95" s="231">
        <v>0</v>
      </c>
      <c r="D95" s="231">
        <v>14.207000000000001</v>
      </c>
      <c r="E95" s="231">
        <v>4.4766000000000004</v>
      </c>
      <c r="F95" s="231">
        <v>9.5986999999999991</v>
      </c>
      <c r="G95" s="231">
        <v>5.1193999999999997</v>
      </c>
      <c r="H95" s="231">
        <v>10.466200000000001</v>
      </c>
      <c r="I95" s="231">
        <v>6.3372999999999999</v>
      </c>
      <c r="J95" s="231">
        <v>13.5787</v>
      </c>
      <c r="K95" s="231">
        <v>5.0589000000000004</v>
      </c>
      <c r="L95" s="231">
        <v>11.9153</v>
      </c>
      <c r="M95" s="231">
        <v>7.3574000000000002</v>
      </c>
      <c r="N95" s="231">
        <v>14.4976</v>
      </c>
      <c r="O95" s="231">
        <v>7.2717000000000001</v>
      </c>
      <c r="P95" s="231">
        <v>0</v>
      </c>
    </row>
    <row r="96" spans="1:16" ht="15">
      <c r="A96" s="247">
        <v>21</v>
      </c>
      <c r="B96" s="231">
        <v>0</v>
      </c>
      <c r="C96" s="231">
        <v>0</v>
      </c>
      <c r="D96" s="231">
        <v>14.0114</v>
      </c>
      <c r="E96" s="231">
        <v>4.4374000000000002</v>
      </c>
      <c r="F96" s="231">
        <v>9.5037000000000003</v>
      </c>
      <c r="G96" s="231">
        <v>5.1162000000000001</v>
      </c>
      <c r="H96" s="231">
        <v>10.465199999999999</v>
      </c>
      <c r="I96" s="231">
        <v>6.1391999999999998</v>
      </c>
      <c r="J96" s="231">
        <v>13.0974</v>
      </c>
      <c r="K96" s="231">
        <v>5.0454999999999997</v>
      </c>
      <c r="L96" s="231">
        <v>11.6211</v>
      </c>
      <c r="M96" s="231">
        <v>7.3417000000000003</v>
      </c>
      <c r="N96" s="231">
        <v>14.071199999999999</v>
      </c>
      <c r="O96" s="231">
        <v>7.0578000000000003</v>
      </c>
      <c r="P96" s="231">
        <v>0</v>
      </c>
    </row>
    <row r="97" spans="1:16" ht="15">
      <c r="A97" s="247">
        <v>22</v>
      </c>
      <c r="B97" s="231">
        <v>0</v>
      </c>
      <c r="C97" s="231">
        <v>0</v>
      </c>
      <c r="D97" s="231">
        <v>13.815899999999999</v>
      </c>
      <c r="E97" s="231">
        <v>4.3981000000000003</v>
      </c>
      <c r="F97" s="231">
        <v>9.4085999999999999</v>
      </c>
      <c r="G97" s="231">
        <v>5.1128999999999998</v>
      </c>
      <c r="H97" s="231">
        <v>10.4641</v>
      </c>
      <c r="I97" s="231">
        <v>5.9410999999999996</v>
      </c>
      <c r="J97" s="231">
        <v>12.616</v>
      </c>
      <c r="K97" s="231">
        <v>5.032</v>
      </c>
      <c r="L97" s="231">
        <v>11.3268</v>
      </c>
      <c r="M97" s="231">
        <v>7.3259999999999996</v>
      </c>
      <c r="N97" s="231">
        <v>13.6448</v>
      </c>
      <c r="O97" s="231">
        <v>6.8438999999999997</v>
      </c>
      <c r="P97" s="231">
        <v>0</v>
      </c>
    </row>
    <row r="98" spans="1:16" ht="15">
      <c r="A98" s="247">
        <v>23</v>
      </c>
      <c r="B98" s="231">
        <v>0</v>
      </c>
      <c r="C98" s="231">
        <v>0</v>
      </c>
      <c r="D98" s="231">
        <v>13.6203</v>
      </c>
      <c r="E98" s="231">
        <v>4.3587999999999996</v>
      </c>
      <c r="F98" s="231">
        <v>9.3135999999999992</v>
      </c>
      <c r="G98" s="231">
        <v>5.1097000000000001</v>
      </c>
      <c r="H98" s="231">
        <v>10.463100000000001</v>
      </c>
      <c r="I98" s="231">
        <v>5.7431000000000001</v>
      </c>
      <c r="J98" s="231">
        <v>12.1347</v>
      </c>
      <c r="K98" s="231">
        <v>5.0186000000000002</v>
      </c>
      <c r="L98" s="231">
        <v>11.0326</v>
      </c>
      <c r="M98" s="231">
        <v>7.3103999999999996</v>
      </c>
      <c r="N98" s="231">
        <v>13.218400000000001</v>
      </c>
      <c r="O98" s="231">
        <v>6.63</v>
      </c>
      <c r="P98" s="231">
        <v>0</v>
      </c>
    </row>
    <row r="99" spans="1:16" ht="15">
      <c r="A99" s="247">
        <v>24</v>
      </c>
      <c r="B99" s="231">
        <v>0</v>
      </c>
      <c r="C99" s="231">
        <v>0</v>
      </c>
      <c r="D99" s="231">
        <v>13.424799999999999</v>
      </c>
      <c r="E99" s="231">
        <v>4.3194999999999997</v>
      </c>
      <c r="F99" s="231">
        <v>9.2185000000000006</v>
      </c>
      <c r="G99" s="231">
        <v>5.1064999999999996</v>
      </c>
      <c r="H99" s="231">
        <v>10.4621</v>
      </c>
      <c r="I99" s="231">
        <v>5.5449999999999999</v>
      </c>
      <c r="J99" s="231">
        <v>11.6534</v>
      </c>
      <c r="K99" s="231">
        <v>5.0052000000000003</v>
      </c>
      <c r="L99" s="231">
        <v>10.7384</v>
      </c>
      <c r="M99" s="231">
        <v>7.2946999999999997</v>
      </c>
      <c r="N99" s="231">
        <v>12.792</v>
      </c>
      <c r="O99" s="231">
        <v>6.4161999999999999</v>
      </c>
      <c r="P99" s="231">
        <v>0</v>
      </c>
    </row>
    <row r="100" spans="1:16" ht="15">
      <c r="A100" s="247">
        <v>25</v>
      </c>
      <c r="B100" s="231">
        <v>0</v>
      </c>
      <c r="C100" s="231">
        <v>0</v>
      </c>
      <c r="D100" s="231">
        <v>13.229200000000001</v>
      </c>
      <c r="E100" s="231">
        <v>4.2801999999999998</v>
      </c>
      <c r="F100" s="231">
        <v>9.1234999999999999</v>
      </c>
      <c r="G100" s="231">
        <v>5.1032999999999999</v>
      </c>
      <c r="H100" s="231">
        <v>10.461</v>
      </c>
      <c r="I100" s="231">
        <v>5.3468999999999998</v>
      </c>
      <c r="J100" s="231">
        <v>11.172000000000001</v>
      </c>
      <c r="K100" s="231">
        <v>4.9917999999999996</v>
      </c>
      <c r="L100" s="231">
        <v>10.4442</v>
      </c>
      <c r="M100" s="231">
        <v>7.2789999999999999</v>
      </c>
      <c r="N100" s="231">
        <v>12.365600000000001</v>
      </c>
      <c r="O100" s="231">
        <v>6.2023000000000001</v>
      </c>
      <c r="P100" s="231">
        <v>0</v>
      </c>
    </row>
    <row r="101" spans="1:16" ht="15">
      <c r="A101" s="247">
        <v>26</v>
      </c>
      <c r="B101" s="231">
        <v>0</v>
      </c>
      <c r="C101" s="231">
        <v>0</v>
      </c>
      <c r="D101" s="231">
        <v>13.0336</v>
      </c>
      <c r="E101" s="231">
        <v>4.2408999999999999</v>
      </c>
      <c r="F101" s="231">
        <v>9.0283999999999995</v>
      </c>
      <c r="G101" s="231">
        <v>5.1001000000000003</v>
      </c>
      <c r="H101" s="231">
        <v>10.46</v>
      </c>
      <c r="I101" s="231">
        <v>5.1489000000000003</v>
      </c>
      <c r="J101" s="231">
        <v>10.6907</v>
      </c>
      <c r="K101" s="231">
        <v>4.9783999999999997</v>
      </c>
      <c r="L101" s="231">
        <v>10.15</v>
      </c>
      <c r="M101" s="231">
        <v>7.2633999999999999</v>
      </c>
      <c r="N101" s="231">
        <v>11.9392</v>
      </c>
      <c r="O101" s="231">
        <v>5.9884000000000004</v>
      </c>
      <c r="P101" s="231">
        <v>0</v>
      </c>
    </row>
    <row r="102" spans="1:16" ht="15">
      <c r="A102" s="247">
        <v>27</v>
      </c>
      <c r="B102" s="231">
        <v>0</v>
      </c>
      <c r="C102" s="231">
        <v>0</v>
      </c>
      <c r="D102" s="231">
        <v>12.838100000000001</v>
      </c>
      <c r="E102" s="231">
        <v>4.2016999999999998</v>
      </c>
      <c r="F102" s="231">
        <v>8.9334000000000007</v>
      </c>
      <c r="G102" s="231">
        <v>5.0968999999999998</v>
      </c>
      <c r="H102" s="231">
        <v>10.4589</v>
      </c>
      <c r="I102" s="231">
        <v>4.9508000000000001</v>
      </c>
      <c r="J102" s="231">
        <v>10.209300000000001</v>
      </c>
      <c r="K102" s="231">
        <v>4.9649999999999999</v>
      </c>
      <c r="L102" s="231">
        <v>9.8558000000000003</v>
      </c>
      <c r="M102" s="231">
        <v>7.2477</v>
      </c>
      <c r="N102" s="231">
        <v>11.5128</v>
      </c>
      <c r="O102" s="231">
        <v>5.7744999999999997</v>
      </c>
      <c r="P102" s="231">
        <v>0</v>
      </c>
    </row>
    <row r="103" spans="1:16" ht="15">
      <c r="A103" s="247">
        <v>28</v>
      </c>
      <c r="B103" s="231">
        <v>0</v>
      </c>
      <c r="C103" s="231">
        <v>0</v>
      </c>
      <c r="D103" s="231">
        <v>12.6425</v>
      </c>
      <c r="E103" s="231">
        <v>4.1623999999999999</v>
      </c>
      <c r="F103" s="231">
        <v>8.8383000000000003</v>
      </c>
      <c r="G103" s="231">
        <v>5.0936000000000003</v>
      </c>
      <c r="H103" s="231">
        <v>10.4579</v>
      </c>
      <c r="I103" s="231">
        <v>4.7526999999999999</v>
      </c>
      <c r="J103" s="231">
        <v>9.7279999999999998</v>
      </c>
      <c r="K103" s="231">
        <v>4.9515000000000002</v>
      </c>
      <c r="L103" s="231">
        <v>9.5615000000000006</v>
      </c>
      <c r="M103" s="231">
        <v>7.2320000000000002</v>
      </c>
      <c r="N103" s="231">
        <v>11.086399999999999</v>
      </c>
      <c r="O103" s="231">
        <v>5.5606999999999998</v>
      </c>
      <c r="P103" s="231">
        <v>0</v>
      </c>
    </row>
    <row r="104" spans="1:16" ht="15">
      <c r="A104" s="247">
        <v>29</v>
      </c>
      <c r="B104" s="231">
        <v>0</v>
      </c>
      <c r="C104" s="231">
        <v>0</v>
      </c>
      <c r="D104" s="231">
        <v>12.446999999999999</v>
      </c>
      <c r="E104" s="231">
        <v>4.1231</v>
      </c>
      <c r="F104" s="231">
        <v>8.7432999999999996</v>
      </c>
      <c r="G104" s="231">
        <v>5.0903999999999998</v>
      </c>
      <c r="H104" s="231">
        <v>10.456799999999999</v>
      </c>
      <c r="I104" s="231">
        <v>4.5547000000000004</v>
      </c>
      <c r="J104" s="231">
        <v>9.2466000000000008</v>
      </c>
      <c r="K104" s="231">
        <v>4.9381000000000004</v>
      </c>
      <c r="L104" s="231">
        <v>9.2673000000000005</v>
      </c>
      <c r="M104" s="231">
        <v>7.2164000000000001</v>
      </c>
      <c r="N104" s="231">
        <v>10.66</v>
      </c>
      <c r="O104" s="231">
        <v>5.3468</v>
      </c>
      <c r="P104" s="231">
        <v>0</v>
      </c>
    </row>
    <row r="105" spans="1:16" ht="15">
      <c r="A105" s="247">
        <v>30</v>
      </c>
      <c r="B105" s="231">
        <v>0</v>
      </c>
      <c r="C105" s="231">
        <v>0</v>
      </c>
      <c r="D105" s="231">
        <v>12.2514</v>
      </c>
      <c r="E105" s="231">
        <v>4.0838000000000001</v>
      </c>
      <c r="F105" s="231">
        <v>8.6481999999999992</v>
      </c>
      <c r="G105" s="231">
        <v>5.0872000000000002</v>
      </c>
      <c r="H105" s="231">
        <v>10.4558</v>
      </c>
      <c r="I105" s="231">
        <v>4.3566000000000003</v>
      </c>
      <c r="J105" s="231">
        <v>8.7652999999999999</v>
      </c>
      <c r="K105" s="231">
        <v>4.9246999999999996</v>
      </c>
      <c r="L105" s="231">
        <v>8.9731000000000005</v>
      </c>
      <c r="M105" s="231">
        <v>7.2007000000000003</v>
      </c>
      <c r="N105" s="231">
        <v>10.233599999999999</v>
      </c>
      <c r="O105" s="231">
        <v>5.1329000000000002</v>
      </c>
      <c r="P105" s="231">
        <v>0</v>
      </c>
    </row>
    <row r="106" spans="1:16" ht="15">
      <c r="A106" s="247">
        <v>31</v>
      </c>
      <c r="B106" s="231">
        <v>0</v>
      </c>
      <c r="C106" s="231">
        <v>0</v>
      </c>
      <c r="D106" s="231">
        <v>11.989100000000001</v>
      </c>
      <c r="E106" s="231">
        <v>4.0468999999999999</v>
      </c>
      <c r="F106" s="231">
        <v>8.4692000000000007</v>
      </c>
      <c r="G106" s="231">
        <v>4.9641999999999999</v>
      </c>
      <c r="H106" s="231">
        <v>10.3089</v>
      </c>
      <c r="I106" s="231">
        <v>4.3558000000000003</v>
      </c>
      <c r="J106" s="231">
        <v>8.6491000000000007</v>
      </c>
      <c r="K106" s="231">
        <v>4.8509000000000002</v>
      </c>
      <c r="L106" s="231">
        <v>8.9670000000000005</v>
      </c>
      <c r="M106" s="231">
        <v>7.1044</v>
      </c>
      <c r="N106" s="231">
        <v>10.0318</v>
      </c>
      <c r="O106" s="231">
        <v>5.0819000000000001</v>
      </c>
      <c r="P106" s="231">
        <v>0</v>
      </c>
    </row>
    <row r="107" spans="1:16" ht="15">
      <c r="A107" s="247">
        <v>32</v>
      </c>
      <c r="B107" s="231">
        <v>0</v>
      </c>
      <c r="C107" s="231">
        <v>0</v>
      </c>
      <c r="D107" s="231">
        <v>11.726699999999999</v>
      </c>
      <c r="E107" s="231">
        <v>4.0101000000000004</v>
      </c>
      <c r="F107" s="231">
        <v>8.2902000000000005</v>
      </c>
      <c r="G107" s="231">
        <v>4.8411999999999997</v>
      </c>
      <c r="H107" s="231">
        <v>10.162100000000001</v>
      </c>
      <c r="I107" s="231">
        <v>4.3550000000000004</v>
      </c>
      <c r="J107" s="231">
        <v>8.5329999999999995</v>
      </c>
      <c r="K107" s="231">
        <v>4.7770000000000001</v>
      </c>
      <c r="L107" s="231">
        <v>8.9609000000000005</v>
      </c>
      <c r="M107" s="231">
        <v>7.0080999999999998</v>
      </c>
      <c r="N107" s="231">
        <v>9.83</v>
      </c>
      <c r="O107" s="231">
        <v>5.0308999999999999</v>
      </c>
      <c r="P107" s="231">
        <v>0</v>
      </c>
    </row>
    <row r="108" spans="1:16" ht="15">
      <c r="A108" s="247">
        <v>33</v>
      </c>
      <c r="B108" s="231">
        <v>0</v>
      </c>
      <c r="C108" s="231">
        <v>0</v>
      </c>
      <c r="D108" s="231">
        <v>11.464399999999999</v>
      </c>
      <c r="E108" s="231">
        <v>3.9731999999999998</v>
      </c>
      <c r="F108" s="231">
        <v>8.1113</v>
      </c>
      <c r="G108" s="231">
        <v>4.7182000000000004</v>
      </c>
      <c r="H108" s="231">
        <v>10.0152</v>
      </c>
      <c r="I108" s="231">
        <v>4.3540999999999999</v>
      </c>
      <c r="J108" s="231">
        <v>8.4168000000000003</v>
      </c>
      <c r="K108" s="231">
        <v>4.7031999999999998</v>
      </c>
      <c r="L108" s="231">
        <v>8.9548000000000005</v>
      </c>
      <c r="M108" s="231">
        <v>6.9118000000000004</v>
      </c>
      <c r="N108" s="231">
        <v>9.6281999999999996</v>
      </c>
      <c r="O108" s="231">
        <v>4.9798</v>
      </c>
      <c r="P108" s="231">
        <v>0</v>
      </c>
    </row>
    <row r="109" spans="1:16" ht="15">
      <c r="A109" s="247">
        <v>34</v>
      </c>
      <c r="B109" s="231">
        <v>0</v>
      </c>
      <c r="C109" s="231">
        <v>0</v>
      </c>
      <c r="D109" s="231">
        <v>11.2021</v>
      </c>
      <c r="E109" s="231">
        <v>3.9363000000000001</v>
      </c>
      <c r="F109" s="231">
        <v>7.9322999999999997</v>
      </c>
      <c r="G109" s="231">
        <v>4.5952000000000002</v>
      </c>
      <c r="H109" s="231">
        <v>9.8682999999999996</v>
      </c>
      <c r="I109" s="231">
        <v>4.3532999999999999</v>
      </c>
      <c r="J109" s="231">
        <v>8.3005999999999993</v>
      </c>
      <c r="K109" s="231">
        <v>4.6292999999999997</v>
      </c>
      <c r="L109" s="231">
        <v>8.9487000000000005</v>
      </c>
      <c r="M109" s="231">
        <v>6.8155000000000001</v>
      </c>
      <c r="N109" s="231">
        <v>9.4263999999999992</v>
      </c>
      <c r="O109" s="231">
        <v>4.9287999999999998</v>
      </c>
      <c r="P109" s="231">
        <v>0</v>
      </c>
    </row>
    <row r="110" spans="1:16" ht="15">
      <c r="A110" s="247">
        <v>35</v>
      </c>
      <c r="B110" s="231">
        <v>0</v>
      </c>
      <c r="C110" s="231">
        <v>0</v>
      </c>
      <c r="D110" s="231">
        <v>10.9397</v>
      </c>
      <c r="E110" s="231">
        <v>3.8994</v>
      </c>
      <c r="F110" s="231">
        <v>7.7533000000000003</v>
      </c>
      <c r="G110" s="231">
        <v>4.4722</v>
      </c>
      <c r="H110" s="231">
        <v>9.7215000000000007</v>
      </c>
      <c r="I110" s="231">
        <v>4.3525</v>
      </c>
      <c r="J110" s="231">
        <v>8.1844999999999999</v>
      </c>
      <c r="K110" s="231">
        <v>4.5555000000000003</v>
      </c>
      <c r="L110" s="231">
        <v>8.9426000000000005</v>
      </c>
      <c r="M110" s="231">
        <v>6.7191999999999998</v>
      </c>
      <c r="N110" s="231">
        <v>9.2246000000000006</v>
      </c>
      <c r="O110" s="231">
        <v>4.8777999999999997</v>
      </c>
      <c r="P110" s="231">
        <v>0</v>
      </c>
    </row>
    <row r="111" spans="1:16" ht="15">
      <c r="A111" s="247">
        <v>36</v>
      </c>
      <c r="B111" s="231">
        <v>0</v>
      </c>
      <c r="C111" s="231">
        <v>0</v>
      </c>
      <c r="D111" s="231">
        <v>10.6774</v>
      </c>
      <c r="E111" s="231">
        <v>3.8626</v>
      </c>
      <c r="F111" s="231">
        <v>7.5743</v>
      </c>
      <c r="G111" s="231">
        <v>4.3493000000000004</v>
      </c>
      <c r="H111" s="231">
        <v>9.5746000000000002</v>
      </c>
      <c r="I111" s="231">
        <v>4.3517000000000001</v>
      </c>
      <c r="J111" s="231">
        <v>8.0683000000000007</v>
      </c>
      <c r="K111" s="231">
        <v>4.4816000000000003</v>
      </c>
      <c r="L111" s="231">
        <v>8.9365000000000006</v>
      </c>
      <c r="M111" s="231">
        <v>6.6228999999999996</v>
      </c>
      <c r="N111" s="231">
        <v>9.0228999999999999</v>
      </c>
      <c r="O111" s="231">
        <v>4.8268000000000004</v>
      </c>
      <c r="P111" s="231">
        <v>0</v>
      </c>
    </row>
    <row r="112" spans="1:16" ht="15">
      <c r="A112" s="247">
        <v>37</v>
      </c>
      <c r="B112" s="231">
        <v>0</v>
      </c>
      <c r="C112" s="231">
        <v>0</v>
      </c>
      <c r="D112" s="231">
        <v>10.415100000000001</v>
      </c>
      <c r="E112" s="231">
        <v>3.8256999999999999</v>
      </c>
      <c r="F112" s="231">
        <v>7.3952999999999998</v>
      </c>
      <c r="G112" s="231">
        <v>4.2263000000000002</v>
      </c>
      <c r="H112" s="231">
        <v>9.4276999999999997</v>
      </c>
      <c r="I112" s="231">
        <v>4.3507999999999996</v>
      </c>
      <c r="J112" s="231">
        <v>7.9520999999999997</v>
      </c>
      <c r="K112" s="231">
        <v>4.4077999999999999</v>
      </c>
      <c r="L112" s="231">
        <v>8.9303000000000008</v>
      </c>
      <c r="M112" s="231">
        <v>6.5265000000000004</v>
      </c>
      <c r="N112" s="231">
        <v>8.8210999999999995</v>
      </c>
      <c r="O112" s="231">
        <v>4.7756999999999996</v>
      </c>
      <c r="P112" s="231">
        <v>0</v>
      </c>
    </row>
    <row r="113" spans="1:16" ht="15">
      <c r="A113" s="247">
        <v>38</v>
      </c>
      <c r="B113" s="231">
        <v>0</v>
      </c>
      <c r="C113" s="231">
        <v>0</v>
      </c>
      <c r="D113" s="231">
        <v>10.152699999999999</v>
      </c>
      <c r="E113" s="231">
        <v>3.7888000000000002</v>
      </c>
      <c r="F113" s="231">
        <v>7.2163000000000004</v>
      </c>
      <c r="G113" s="231">
        <v>4.1032999999999999</v>
      </c>
      <c r="H113" s="231">
        <v>9.2809000000000008</v>
      </c>
      <c r="I113" s="231">
        <v>4.3499999999999996</v>
      </c>
      <c r="J113" s="231">
        <v>7.8360000000000003</v>
      </c>
      <c r="K113" s="231">
        <v>4.3338999999999999</v>
      </c>
      <c r="L113" s="231">
        <v>8.9242000000000008</v>
      </c>
      <c r="M113" s="231">
        <v>6.4302000000000001</v>
      </c>
      <c r="N113" s="231">
        <v>8.6193000000000008</v>
      </c>
      <c r="O113" s="231">
        <v>4.7247000000000003</v>
      </c>
      <c r="P113" s="231">
        <v>0</v>
      </c>
    </row>
    <row r="114" spans="1:16" ht="15">
      <c r="A114" s="247">
        <v>39</v>
      </c>
      <c r="B114" s="231">
        <v>0</v>
      </c>
      <c r="C114" s="231">
        <v>0</v>
      </c>
      <c r="D114" s="231">
        <v>9.8903999999999996</v>
      </c>
      <c r="E114" s="231">
        <v>3.7519</v>
      </c>
      <c r="F114" s="231">
        <v>7.0373999999999999</v>
      </c>
      <c r="G114" s="231">
        <v>3.9803000000000002</v>
      </c>
      <c r="H114" s="231">
        <v>9.1340000000000003</v>
      </c>
      <c r="I114" s="231">
        <v>4.3491999999999997</v>
      </c>
      <c r="J114" s="231">
        <v>7.7198000000000002</v>
      </c>
      <c r="K114" s="231">
        <v>4.2601000000000004</v>
      </c>
      <c r="L114" s="231">
        <v>8.9181000000000008</v>
      </c>
      <c r="M114" s="231">
        <v>6.3338999999999999</v>
      </c>
      <c r="N114" s="231">
        <v>8.4175000000000004</v>
      </c>
      <c r="O114" s="231">
        <v>4.6737000000000002</v>
      </c>
      <c r="P114" s="231">
        <v>0</v>
      </c>
    </row>
    <row r="115" spans="1:16" ht="15">
      <c r="A115" s="247">
        <v>40</v>
      </c>
      <c r="B115" s="231">
        <v>0</v>
      </c>
      <c r="C115" s="231">
        <v>0</v>
      </c>
      <c r="D115" s="231">
        <v>9.6280999999999999</v>
      </c>
      <c r="E115" s="231">
        <v>3.7151000000000001</v>
      </c>
      <c r="F115" s="231">
        <v>6.8583999999999996</v>
      </c>
      <c r="G115" s="231">
        <v>3.8573</v>
      </c>
      <c r="H115" s="231">
        <v>8.9870999999999999</v>
      </c>
      <c r="I115" s="231">
        <v>4.3483999999999998</v>
      </c>
      <c r="J115" s="231">
        <v>7.6036000000000001</v>
      </c>
      <c r="K115" s="231">
        <v>4.1862000000000004</v>
      </c>
      <c r="L115" s="231">
        <v>8.9120000000000008</v>
      </c>
      <c r="M115" s="231">
        <v>6.2375999999999996</v>
      </c>
      <c r="N115" s="231">
        <v>8.2157</v>
      </c>
      <c r="O115" s="231">
        <v>4.6227</v>
      </c>
      <c r="P115" s="231">
        <v>0</v>
      </c>
    </row>
    <row r="116" spans="1:16" ht="15">
      <c r="A116" s="247">
        <v>41</v>
      </c>
      <c r="B116" s="231">
        <v>0</v>
      </c>
      <c r="C116" s="231">
        <v>0</v>
      </c>
      <c r="D116" s="231">
        <v>9.3657000000000004</v>
      </c>
      <c r="E116" s="231">
        <v>3.6781999999999999</v>
      </c>
      <c r="F116" s="231">
        <v>6.6794000000000002</v>
      </c>
      <c r="G116" s="231">
        <v>3.7343000000000002</v>
      </c>
      <c r="H116" s="231">
        <v>8.8402999999999992</v>
      </c>
      <c r="I116" s="231">
        <v>4.3475000000000001</v>
      </c>
      <c r="J116" s="231">
        <v>7.4874999999999998</v>
      </c>
      <c r="K116" s="231">
        <v>4.1124000000000001</v>
      </c>
      <c r="L116" s="231">
        <v>8.9059000000000008</v>
      </c>
      <c r="M116" s="231">
        <v>6.1413000000000002</v>
      </c>
      <c r="N116" s="231">
        <v>8.0138999999999996</v>
      </c>
      <c r="O116" s="231">
        <v>4.5716000000000001</v>
      </c>
      <c r="P116" s="231">
        <v>0</v>
      </c>
    </row>
    <row r="117" spans="1:16" ht="15">
      <c r="A117" s="247">
        <v>42</v>
      </c>
      <c r="B117" s="231">
        <v>0</v>
      </c>
      <c r="C117" s="231">
        <v>0</v>
      </c>
      <c r="D117" s="231">
        <v>9.1034000000000006</v>
      </c>
      <c r="E117" s="231">
        <v>3.6413000000000002</v>
      </c>
      <c r="F117" s="231">
        <v>6.5004</v>
      </c>
      <c r="G117" s="231">
        <v>3.6113</v>
      </c>
      <c r="H117" s="231">
        <v>8.6934000000000005</v>
      </c>
      <c r="I117" s="231">
        <v>4.3467000000000002</v>
      </c>
      <c r="J117" s="231">
        <v>7.3712999999999997</v>
      </c>
      <c r="K117" s="231">
        <v>4.0385</v>
      </c>
      <c r="L117" s="231">
        <v>8.8998000000000008</v>
      </c>
      <c r="M117" s="231">
        <v>6.0449999999999999</v>
      </c>
      <c r="N117" s="231">
        <v>7.8121</v>
      </c>
      <c r="O117" s="231">
        <v>4.5206</v>
      </c>
      <c r="P117" s="231">
        <v>0</v>
      </c>
    </row>
    <row r="118" spans="1:16" ht="15">
      <c r="A118" s="247">
        <v>43</v>
      </c>
      <c r="B118" s="231">
        <v>0</v>
      </c>
      <c r="C118" s="231">
        <v>0</v>
      </c>
      <c r="D118" s="231">
        <v>8.9748000000000001</v>
      </c>
      <c r="E118" s="231">
        <v>3.6261000000000001</v>
      </c>
      <c r="F118" s="231">
        <v>6.4500999999999999</v>
      </c>
      <c r="G118" s="231">
        <v>3.5994000000000002</v>
      </c>
      <c r="H118" s="231">
        <v>8.6180000000000003</v>
      </c>
      <c r="I118" s="231">
        <v>4.3090000000000002</v>
      </c>
      <c r="J118" s="231">
        <v>7.2504999999999997</v>
      </c>
      <c r="K118" s="231">
        <v>4.0381999999999998</v>
      </c>
      <c r="L118" s="231">
        <v>8.8899000000000008</v>
      </c>
      <c r="M118" s="231">
        <v>6.0290999999999997</v>
      </c>
      <c r="N118" s="231">
        <v>7.7172000000000001</v>
      </c>
      <c r="O118" s="231">
        <v>4.4722999999999997</v>
      </c>
      <c r="P118" s="231">
        <v>0</v>
      </c>
    </row>
    <row r="119" spans="1:16" ht="15">
      <c r="A119" s="247">
        <v>44</v>
      </c>
      <c r="B119" s="231">
        <v>0</v>
      </c>
      <c r="C119" s="231">
        <v>0</v>
      </c>
      <c r="D119" s="231">
        <v>8.8460999999999999</v>
      </c>
      <c r="E119" s="231">
        <v>3.6110000000000002</v>
      </c>
      <c r="F119" s="231">
        <v>6.3997999999999999</v>
      </c>
      <c r="G119" s="231">
        <v>3.5874999999999999</v>
      </c>
      <c r="H119" s="231">
        <v>8.5426000000000002</v>
      </c>
      <c r="I119" s="231">
        <v>4.2713000000000001</v>
      </c>
      <c r="J119" s="231">
        <v>7.1298000000000004</v>
      </c>
      <c r="K119" s="231">
        <v>4.0378999999999996</v>
      </c>
      <c r="L119" s="231">
        <v>8.8800000000000008</v>
      </c>
      <c r="M119" s="231">
        <v>6.0132000000000003</v>
      </c>
      <c r="N119" s="231">
        <v>7.6223000000000001</v>
      </c>
      <c r="O119" s="231">
        <v>4.4238999999999997</v>
      </c>
      <c r="P119" s="231">
        <v>0</v>
      </c>
    </row>
    <row r="120" spans="1:16" ht="15">
      <c r="A120" s="247">
        <v>45</v>
      </c>
      <c r="B120" s="231">
        <v>0</v>
      </c>
      <c r="C120" s="231">
        <v>0</v>
      </c>
      <c r="D120" s="231">
        <v>8.7174999999999994</v>
      </c>
      <c r="E120" s="231">
        <v>3.5958000000000001</v>
      </c>
      <c r="F120" s="231">
        <v>6.3494000000000002</v>
      </c>
      <c r="G120" s="231">
        <v>3.5756000000000001</v>
      </c>
      <c r="H120" s="231">
        <v>8.4672999999999998</v>
      </c>
      <c r="I120" s="231">
        <v>4.2336</v>
      </c>
      <c r="J120" s="231">
        <v>7.0090000000000003</v>
      </c>
      <c r="K120" s="231">
        <v>4.0374999999999996</v>
      </c>
      <c r="L120" s="231">
        <v>8.8701000000000008</v>
      </c>
      <c r="M120" s="231">
        <v>5.9973000000000001</v>
      </c>
      <c r="N120" s="231">
        <v>7.5274000000000001</v>
      </c>
      <c r="O120" s="231">
        <v>4.3756000000000004</v>
      </c>
      <c r="P120" s="231">
        <v>0</v>
      </c>
    </row>
    <row r="121" spans="1:16" ht="15">
      <c r="A121" s="247">
        <v>46</v>
      </c>
      <c r="B121" s="231">
        <v>0</v>
      </c>
      <c r="C121" s="231">
        <v>0</v>
      </c>
      <c r="D121" s="231">
        <v>8.5888000000000009</v>
      </c>
      <c r="E121" s="231">
        <v>3.5806</v>
      </c>
      <c r="F121" s="231">
        <v>6.2991000000000001</v>
      </c>
      <c r="G121" s="231">
        <v>3.5636999999999999</v>
      </c>
      <c r="H121" s="231">
        <v>8.3918999999999997</v>
      </c>
      <c r="I121" s="231">
        <v>4.1959</v>
      </c>
      <c r="J121" s="231">
        <v>6.8882000000000003</v>
      </c>
      <c r="K121" s="231">
        <v>4.0372000000000003</v>
      </c>
      <c r="L121" s="231">
        <v>8.8602000000000007</v>
      </c>
      <c r="M121" s="231">
        <v>5.9813000000000001</v>
      </c>
      <c r="N121" s="231">
        <v>7.4324000000000003</v>
      </c>
      <c r="O121" s="231">
        <v>4.3273000000000001</v>
      </c>
      <c r="P121" s="231">
        <v>0</v>
      </c>
    </row>
    <row r="122" spans="1:16" ht="15">
      <c r="A122" s="247">
        <v>47</v>
      </c>
      <c r="B122" s="231">
        <v>0</v>
      </c>
      <c r="C122" s="231">
        <v>0</v>
      </c>
      <c r="D122" s="231">
        <v>8.4602000000000004</v>
      </c>
      <c r="E122" s="231">
        <v>3.5653999999999999</v>
      </c>
      <c r="F122" s="231">
        <v>6.2488000000000001</v>
      </c>
      <c r="G122" s="231">
        <v>3.5518000000000001</v>
      </c>
      <c r="H122" s="231">
        <v>8.3164999999999996</v>
      </c>
      <c r="I122" s="231">
        <v>4.1581999999999999</v>
      </c>
      <c r="J122" s="231">
        <v>6.7675000000000001</v>
      </c>
      <c r="K122" s="231">
        <v>4.0369000000000002</v>
      </c>
      <c r="L122" s="231">
        <v>8.8503000000000007</v>
      </c>
      <c r="M122" s="231">
        <v>5.9653999999999998</v>
      </c>
      <c r="N122" s="231">
        <v>7.3375000000000004</v>
      </c>
      <c r="O122" s="231">
        <v>4.2789000000000001</v>
      </c>
      <c r="P122" s="231">
        <v>0</v>
      </c>
    </row>
    <row r="123" spans="1:16" ht="15">
      <c r="A123" s="247">
        <v>48</v>
      </c>
      <c r="B123" s="231">
        <v>0</v>
      </c>
      <c r="C123" s="231">
        <v>0</v>
      </c>
      <c r="D123" s="231">
        <v>8.3315000000000001</v>
      </c>
      <c r="E123" s="231">
        <v>3.5503</v>
      </c>
      <c r="F123" s="231">
        <v>6.1985000000000001</v>
      </c>
      <c r="G123" s="231">
        <v>3.5398999999999998</v>
      </c>
      <c r="H123" s="231">
        <v>8.2410999999999994</v>
      </c>
      <c r="I123" s="231">
        <v>4.1205999999999996</v>
      </c>
      <c r="J123" s="231">
        <v>6.6467000000000001</v>
      </c>
      <c r="K123" s="231">
        <v>4.0366</v>
      </c>
      <c r="L123" s="231">
        <v>8.8404000000000007</v>
      </c>
      <c r="M123" s="231">
        <v>5.9494999999999996</v>
      </c>
      <c r="N123" s="231">
        <v>7.2426000000000004</v>
      </c>
      <c r="O123" s="231">
        <v>4.2305999999999999</v>
      </c>
      <c r="P123" s="231">
        <v>0</v>
      </c>
    </row>
    <row r="124" spans="1:16" ht="15">
      <c r="A124" s="247">
        <v>49</v>
      </c>
      <c r="B124" s="231">
        <v>0</v>
      </c>
      <c r="C124" s="231">
        <v>0</v>
      </c>
      <c r="D124" s="231">
        <v>8.2028999999999996</v>
      </c>
      <c r="E124" s="231">
        <v>3.5350999999999999</v>
      </c>
      <c r="F124" s="231">
        <v>6.1481000000000003</v>
      </c>
      <c r="G124" s="231">
        <v>3.528</v>
      </c>
      <c r="H124" s="231">
        <v>8.1656999999999993</v>
      </c>
      <c r="I124" s="231">
        <v>4.0829000000000004</v>
      </c>
      <c r="J124" s="231">
        <v>6.5259</v>
      </c>
      <c r="K124" s="231">
        <v>4.0362</v>
      </c>
      <c r="L124" s="231">
        <v>8.8305000000000007</v>
      </c>
      <c r="M124" s="231">
        <v>5.9336000000000002</v>
      </c>
      <c r="N124" s="231">
        <v>7.1477000000000004</v>
      </c>
      <c r="O124" s="231">
        <v>4.1822999999999997</v>
      </c>
      <c r="P124" s="231">
        <v>0</v>
      </c>
    </row>
    <row r="125" spans="1:16" ht="15">
      <c r="A125" s="247">
        <v>50</v>
      </c>
      <c r="B125" s="231">
        <v>0</v>
      </c>
      <c r="C125" s="231">
        <v>0</v>
      </c>
      <c r="D125" s="231">
        <v>8.0741999999999994</v>
      </c>
      <c r="E125" s="231">
        <v>3.5198999999999998</v>
      </c>
      <c r="F125" s="231">
        <v>6.0978000000000003</v>
      </c>
      <c r="G125" s="231">
        <v>3.5160999999999998</v>
      </c>
      <c r="H125" s="231">
        <v>8.0902999999999992</v>
      </c>
      <c r="I125" s="231">
        <v>4.0452000000000004</v>
      </c>
      <c r="J125" s="231">
        <v>6.4051999999999998</v>
      </c>
      <c r="K125" s="231">
        <v>4.0358999999999998</v>
      </c>
      <c r="L125" s="231">
        <v>8.8206000000000007</v>
      </c>
      <c r="M125" s="231">
        <v>5.9177</v>
      </c>
      <c r="N125" s="231">
        <v>7.0528000000000004</v>
      </c>
      <c r="O125" s="231">
        <v>4.1338999999999997</v>
      </c>
      <c r="P125" s="231">
        <v>0</v>
      </c>
    </row>
    <row r="126" spans="1:16" ht="15">
      <c r="A126" s="247">
        <v>51</v>
      </c>
      <c r="B126" s="231">
        <v>0</v>
      </c>
      <c r="C126" s="231">
        <v>0</v>
      </c>
      <c r="D126" s="231">
        <v>7.9455999999999998</v>
      </c>
      <c r="E126" s="231">
        <v>3.5047000000000001</v>
      </c>
      <c r="F126" s="231">
        <v>6.0475000000000003</v>
      </c>
      <c r="G126" s="231">
        <v>3.5042</v>
      </c>
      <c r="H126" s="231">
        <v>8.0150000000000006</v>
      </c>
      <c r="I126" s="231">
        <v>4.0075000000000003</v>
      </c>
      <c r="J126" s="231">
        <v>6.2843999999999998</v>
      </c>
      <c r="K126" s="231">
        <v>4.0355999999999996</v>
      </c>
      <c r="L126" s="231">
        <v>8.8107000000000006</v>
      </c>
      <c r="M126" s="231">
        <v>5.9017999999999997</v>
      </c>
      <c r="N126" s="231">
        <v>6.9579000000000004</v>
      </c>
      <c r="O126" s="231">
        <v>4.0856000000000003</v>
      </c>
      <c r="P126" s="231">
        <v>0</v>
      </c>
    </row>
    <row r="127" spans="1:16" ht="15">
      <c r="A127" s="247">
        <v>52</v>
      </c>
      <c r="B127" s="231">
        <v>0</v>
      </c>
      <c r="C127" s="231">
        <v>0</v>
      </c>
      <c r="D127" s="231">
        <v>7.8169000000000004</v>
      </c>
      <c r="E127" s="231">
        <v>3.4895999999999998</v>
      </c>
      <c r="F127" s="231">
        <v>5.9972000000000003</v>
      </c>
      <c r="G127" s="231">
        <v>3.4923000000000002</v>
      </c>
      <c r="H127" s="231">
        <v>7.9396000000000004</v>
      </c>
      <c r="I127" s="231">
        <v>3.9698000000000002</v>
      </c>
      <c r="J127" s="231">
        <v>6.1635999999999997</v>
      </c>
      <c r="K127" s="231">
        <v>4.0353000000000003</v>
      </c>
      <c r="L127" s="231">
        <v>8.8008000000000006</v>
      </c>
      <c r="M127" s="231">
        <v>5.8857999999999997</v>
      </c>
      <c r="N127" s="231">
        <v>6.8628999999999998</v>
      </c>
      <c r="O127" s="231">
        <v>4.0373000000000001</v>
      </c>
      <c r="P127" s="231">
        <v>0</v>
      </c>
    </row>
    <row r="128" spans="1:16" ht="15">
      <c r="A128" s="247">
        <v>53</v>
      </c>
      <c r="B128" s="231">
        <v>0</v>
      </c>
      <c r="C128" s="231">
        <v>0</v>
      </c>
      <c r="D128" s="231">
        <v>7.6882999999999999</v>
      </c>
      <c r="E128" s="231">
        <v>3.4744000000000002</v>
      </c>
      <c r="F128" s="231">
        <v>5.9467999999999996</v>
      </c>
      <c r="G128" s="231">
        <v>3.4803999999999999</v>
      </c>
      <c r="H128" s="231">
        <v>7.8642000000000003</v>
      </c>
      <c r="I128" s="231">
        <v>3.9321000000000002</v>
      </c>
      <c r="J128" s="231">
        <v>6.0429000000000004</v>
      </c>
      <c r="K128" s="231">
        <v>4.0349000000000004</v>
      </c>
      <c r="L128" s="231">
        <v>8.7909000000000006</v>
      </c>
      <c r="M128" s="231">
        <v>5.8699000000000003</v>
      </c>
      <c r="N128" s="231">
        <v>6.7679999999999998</v>
      </c>
      <c r="O128" s="231">
        <v>3.9889000000000001</v>
      </c>
      <c r="P128" s="231">
        <v>0</v>
      </c>
    </row>
    <row r="129" spans="1:16" ht="15">
      <c r="A129" s="247">
        <v>54</v>
      </c>
      <c r="B129" s="231">
        <v>0</v>
      </c>
      <c r="C129" s="231">
        <v>0</v>
      </c>
      <c r="D129" s="231">
        <v>7.5595999999999997</v>
      </c>
      <c r="E129" s="231">
        <v>3.4592000000000001</v>
      </c>
      <c r="F129" s="231">
        <v>5.8964999999999996</v>
      </c>
      <c r="G129" s="231">
        <v>3.4685000000000001</v>
      </c>
      <c r="H129" s="231">
        <v>7.7888000000000002</v>
      </c>
      <c r="I129" s="231">
        <v>3.8944000000000001</v>
      </c>
      <c r="J129" s="231">
        <v>5.9221000000000004</v>
      </c>
      <c r="K129" s="231">
        <v>4.0346000000000002</v>
      </c>
      <c r="L129" s="231">
        <v>8.7810000000000006</v>
      </c>
      <c r="M129" s="231">
        <v>5.8540000000000001</v>
      </c>
      <c r="N129" s="231">
        <v>6.6730999999999998</v>
      </c>
      <c r="O129" s="231">
        <v>3.9405999999999999</v>
      </c>
      <c r="P129" s="231">
        <v>0</v>
      </c>
    </row>
    <row r="130" spans="1:16" ht="15">
      <c r="A130" s="247">
        <v>55</v>
      </c>
      <c r="B130" s="231">
        <v>0</v>
      </c>
      <c r="C130" s="231">
        <v>0</v>
      </c>
      <c r="D130" s="231">
        <v>7.4160000000000004</v>
      </c>
      <c r="E130" s="231">
        <v>3.3365999999999998</v>
      </c>
      <c r="F130" s="231">
        <v>5.7957000000000001</v>
      </c>
      <c r="G130" s="231">
        <v>3.4584999999999999</v>
      </c>
      <c r="H130" s="231">
        <v>7.5115999999999996</v>
      </c>
      <c r="I130" s="231">
        <v>3.8744999999999998</v>
      </c>
      <c r="J130" s="231">
        <v>5.8478000000000003</v>
      </c>
      <c r="K130" s="231">
        <v>3.9777999999999998</v>
      </c>
      <c r="L130" s="231">
        <v>8.6359999999999992</v>
      </c>
      <c r="M130" s="231">
        <v>5.7573999999999996</v>
      </c>
      <c r="N130" s="231">
        <v>6.6035000000000004</v>
      </c>
      <c r="O130" s="231">
        <v>3.9133</v>
      </c>
      <c r="P130" s="231">
        <v>0</v>
      </c>
    </row>
    <row r="131" spans="1:16" ht="15">
      <c r="A131" s="247">
        <v>56</v>
      </c>
      <c r="B131" s="231">
        <v>0</v>
      </c>
      <c r="C131" s="231">
        <v>0</v>
      </c>
      <c r="D131" s="231">
        <v>7.2724000000000002</v>
      </c>
      <c r="E131" s="231">
        <v>3.2139000000000002</v>
      </c>
      <c r="F131" s="231">
        <v>5.6948999999999996</v>
      </c>
      <c r="G131" s="231">
        <v>3.4483999999999999</v>
      </c>
      <c r="H131" s="231">
        <v>7.2344999999999997</v>
      </c>
      <c r="I131" s="231">
        <v>3.8546999999999998</v>
      </c>
      <c r="J131" s="231">
        <v>5.7733999999999996</v>
      </c>
      <c r="K131" s="231">
        <v>3.9211</v>
      </c>
      <c r="L131" s="231">
        <v>8.4910999999999994</v>
      </c>
      <c r="M131" s="231">
        <v>5.6607000000000003</v>
      </c>
      <c r="N131" s="231">
        <v>6.5339</v>
      </c>
      <c r="O131" s="231">
        <v>3.8860000000000001</v>
      </c>
      <c r="P131" s="231">
        <v>0</v>
      </c>
    </row>
    <row r="132" spans="1:16" ht="15">
      <c r="A132" s="247">
        <v>57</v>
      </c>
      <c r="B132" s="231">
        <v>0</v>
      </c>
      <c r="C132" s="231">
        <v>0</v>
      </c>
      <c r="D132" s="231">
        <v>7.1288</v>
      </c>
      <c r="E132" s="231">
        <v>3.0912999999999999</v>
      </c>
      <c r="F132" s="231">
        <v>5.5941000000000001</v>
      </c>
      <c r="G132" s="231">
        <v>3.4384000000000001</v>
      </c>
      <c r="H132" s="231">
        <v>6.9573</v>
      </c>
      <c r="I132" s="231">
        <v>3.8348</v>
      </c>
      <c r="J132" s="231">
        <v>5.6990999999999996</v>
      </c>
      <c r="K132" s="231">
        <v>3.8643000000000001</v>
      </c>
      <c r="L132" s="231">
        <v>8.3460999999999999</v>
      </c>
      <c r="M132" s="231">
        <v>5.5640999999999998</v>
      </c>
      <c r="N132" s="231">
        <v>6.4642999999999997</v>
      </c>
      <c r="O132" s="231">
        <v>3.8586999999999998</v>
      </c>
      <c r="P132" s="231">
        <v>0</v>
      </c>
    </row>
    <row r="133" spans="1:16" ht="15">
      <c r="A133" s="247">
        <v>58</v>
      </c>
      <c r="B133" s="231">
        <v>0</v>
      </c>
      <c r="C133" s="231">
        <v>0</v>
      </c>
      <c r="D133" s="231">
        <v>6.9851999999999999</v>
      </c>
      <c r="E133" s="231">
        <v>2.9687000000000001</v>
      </c>
      <c r="F133" s="231">
        <v>5.4932999999999996</v>
      </c>
      <c r="G133" s="231">
        <v>3.4283000000000001</v>
      </c>
      <c r="H133" s="231">
        <v>6.6801000000000004</v>
      </c>
      <c r="I133" s="231">
        <v>3.8149000000000002</v>
      </c>
      <c r="J133" s="231">
        <v>5.6246999999999998</v>
      </c>
      <c r="K133" s="231">
        <v>3.8075000000000001</v>
      </c>
      <c r="L133" s="231">
        <v>8.2011000000000003</v>
      </c>
      <c r="M133" s="231">
        <v>5.4673999999999996</v>
      </c>
      <c r="N133" s="231">
        <v>6.3947000000000003</v>
      </c>
      <c r="O133" s="231">
        <v>3.8313999999999999</v>
      </c>
      <c r="P133" s="231">
        <v>0</v>
      </c>
    </row>
    <row r="134" spans="1:16" ht="15">
      <c r="A134" s="247">
        <v>59</v>
      </c>
      <c r="B134" s="231">
        <v>0</v>
      </c>
      <c r="C134" s="231">
        <v>0</v>
      </c>
      <c r="D134" s="231">
        <v>6.8415999999999997</v>
      </c>
      <c r="E134" s="231">
        <v>2.8460000000000001</v>
      </c>
      <c r="F134" s="231">
        <v>5.3925000000000001</v>
      </c>
      <c r="G134" s="231">
        <v>3.4182999999999999</v>
      </c>
      <c r="H134" s="231">
        <v>6.4029999999999996</v>
      </c>
      <c r="I134" s="231">
        <v>3.7949999999999999</v>
      </c>
      <c r="J134" s="231">
        <v>5.5503999999999998</v>
      </c>
      <c r="K134" s="231">
        <v>3.7507000000000001</v>
      </c>
      <c r="L134" s="231">
        <v>8.0561000000000007</v>
      </c>
      <c r="M134" s="231">
        <v>5.3708</v>
      </c>
      <c r="N134" s="231">
        <v>6.3250999999999999</v>
      </c>
      <c r="O134" s="231">
        <v>3.8041</v>
      </c>
      <c r="P134" s="231">
        <v>0</v>
      </c>
    </row>
    <row r="135" spans="1:16" ht="15">
      <c r="A135" s="247">
        <v>60</v>
      </c>
      <c r="B135" s="231">
        <v>0</v>
      </c>
      <c r="C135" s="231">
        <v>0</v>
      </c>
      <c r="D135" s="231">
        <v>6.6981000000000002</v>
      </c>
      <c r="E135" s="231">
        <v>2.7233999999999998</v>
      </c>
      <c r="F135" s="231">
        <v>5.2918000000000003</v>
      </c>
      <c r="G135" s="231">
        <v>3.4083000000000001</v>
      </c>
      <c r="H135" s="231">
        <v>6.1257999999999999</v>
      </c>
      <c r="I135" s="231">
        <v>3.7751999999999999</v>
      </c>
      <c r="J135" s="231">
        <v>5.4760999999999997</v>
      </c>
      <c r="K135" s="231">
        <v>3.694</v>
      </c>
      <c r="L135" s="231">
        <v>7.9112</v>
      </c>
      <c r="M135" s="231">
        <v>5.2740999999999998</v>
      </c>
      <c r="N135" s="231">
        <v>6.2554999999999996</v>
      </c>
      <c r="O135" s="231">
        <v>3.7768000000000002</v>
      </c>
      <c r="P135" s="231">
        <v>0</v>
      </c>
    </row>
    <row r="136" spans="1:16">
      <c r="A136" s="280"/>
    </row>
    <row r="137" spans="1:16">
      <c r="A137" s="73" t="e">
        <v>#N/A</v>
      </c>
    </row>
    <row r="138" spans="1:16" s="279"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36.842399999999998</v>
      </c>
      <c r="E142" s="231">
        <v>8.6387999999999998</v>
      </c>
      <c r="F142" s="231">
        <v>28.218299999999999</v>
      </c>
      <c r="G142" s="231">
        <v>10.068899999999999</v>
      </c>
      <c r="H142" s="231">
        <v>46.7943</v>
      </c>
      <c r="I142" s="231">
        <v>9.3248999999999995</v>
      </c>
      <c r="J142" s="231">
        <v>26.745899999999999</v>
      </c>
      <c r="K142" s="231">
        <v>7.2851999999999997</v>
      </c>
      <c r="L142" s="231">
        <v>19.546500000000002</v>
      </c>
      <c r="M142" s="231">
        <v>13.9968</v>
      </c>
      <c r="N142" s="231">
        <v>0</v>
      </c>
      <c r="O142" s="231">
        <v>0</v>
      </c>
      <c r="P142" s="231">
        <v>0</v>
      </c>
    </row>
    <row r="143" spans="1:16" ht="15">
      <c r="A143" s="247">
        <v>1</v>
      </c>
      <c r="B143" s="231">
        <v>0</v>
      </c>
      <c r="C143" s="231">
        <v>0</v>
      </c>
      <c r="D143" s="231">
        <v>32.748800000000003</v>
      </c>
      <c r="E143" s="231">
        <v>7.6788999999999996</v>
      </c>
      <c r="F143" s="231">
        <v>25.082899999999999</v>
      </c>
      <c r="G143" s="231">
        <v>8.9501000000000008</v>
      </c>
      <c r="H143" s="231">
        <v>41.594900000000003</v>
      </c>
      <c r="I143" s="231">
        <v>8.2888000000000002</v>
      </c>
      <c r="J143" s="231">
        <v>23.774100000000001</v>
      </c>
      <c r="K143" s="231">
        <v>6.4756999999999998</v>
      </c>
      <c r="L143" s="231">
        <v>17.374700000000001</v>
      </c>
      <c r="M143" s="231">
        <v>12.441599999999999</v>
      </c>
      <c r="N143" s="231">
        <v>0</v>
      </c>
      <c r="O143" s="231">
        <v>0</v>
      </c>
      <c r="P143" s="231">
        <v>0</v>
      </c>
    </row>
    <row r="144" spans="1:16" ht="15">
      <c r="A144" s="247">
        <v>2</v>
      </c>
      <c r="B144" s="231">
        <v>0</v>
      </c>
      <c r="C144" s="231">
        <v>0</v>
      </c>
      <c r="D144" s="231">
        <v>28.655200000000001</v>
      </c>
      <c r="E144" s="231">
        <v>6.7191000000000001</v>
      </c>
      <c r="F144" s="231">
        <v>21.947600000000001</v>
      </c>
      <c r="G144" s="231">
        <v>7.8314000000000004</v>
      </c>
      <c r="H144" s="231">
        <v>36.395600000000002</v>
      </c>
      <c r="I144" s="231">
        <v>7.2526999999999999</v>
      </c>
      <c r="J144" s="231">
        <v>20.802399999999999</v>
      </c>
      <c r="K144" s="231">
        <v>5.6662999999999997</v>
      </c>
      <c r="L144" s="231">
        <v>15.2028</v>
      </c>
      <c r="M144" s="231">
        <v>10.8864</v>
      </c>
      <c r="N144" s="231">
        <v>0</v>
      </c>
      <c r="O144" s="231">
        <v>0</v>
      </c>
      <c r="P144" s="231">
        <v>0</v>
      </c>
    </row>
    <row r="145" spans="1:16" ht="15">
      <c r="A145" s="247">
        <v>3</v>
      </c>
      <c r="B145" s="231">
        <v>0</v>
      </c>
      <c r="C145" s="231">
        <v>0</v>
      </c>
      <c r="D145" s="231">
        <v>24.561599999999999</v>
      </c>
      <c r="E145" s="231">
        <v>5.7591999999999999</v>
      </c>
      <c r="F145" s="231">
        <v>18.812200000000001</v>
      </c>
      <c r="G145" s="231">
        <v>6.7126000000000001</v>
      </c>
      <c r="H145" s="231">
        <v>31.196200000000001</v>
      </c>
      <c r="I145" s="231">
        <v>6.2165999999999997</v>
      </c>
      <c r="J145" s="231">
        <v>17.8306</v>
      </c>
      <c r="K145" s="231">
        <v>4.8567999999999998</v>
      </c>
      <c r="L145" s="231">
        <v>13.031000000000001</v>
      </c>
      <c r="M145" s="231">
        <v>9.3312000000000008</v>
      </c>
      <c r="N145" s="231">
        <v>0</v>
      </c>
      <c r="O145" s="231">
        <v>0</v>
      </c>
      <c r="P145" s="231">
        <v>0</v>
      </c>
    </row>
    <row r="146" spans="1:16" ht="15">
      <c r="A146" s="247">
        <v>4</v>
      </c>
      <c r="B146" s="231">
        <v>0</v>
      </c>
      <c r="C146" s="231">
        <v>0</v>
      </c>
      <c r="D146" s="231">
        <v>20.468</v>
      </c>
      <c r="E146" s="231">
        <v>4.7992999999999997</v>
      </c>
      <c r="F146" s="231">
        <v>15.6768</v>
      </c>
      <c r="G146" s="231">
        <v>5.5937999999999999</v>
      </c>
      <c r="H146" s="231">
        <v>25.9968</v>
      </c>
      <c r="I146" s="231">
        <v>5.1805000000000003</v>
      </c>
      <c r="J146" s="231">
        <v>14.8588</v>
      </c>
      <c r="K146" s="231">
        <v>4.0472999999999999</v>
      </c>
      <c r="L146" s="231">
        <v>10.8592</v>
      </c>
      <c r="M146" s="231">
        <v>7.7759999999999998</v>
      </c>
      <c r="N146" s="231">
        <v>0</v>
      </c>
      <c r="O146" s="231">
        <v>0</v>
      </c>
      <c r="P146" s="231">
        <v>0</v>
      </c>
    </row>
    <row r="147" spans="1:16" ht="15">
      <c r="A147" s="247">
        <v>5</v>
      </c>
      <c r="B147" s="231">
        <v>0</v>
      </c>
      <c r="C147" s="231">
        <v>0</v>
      </c>
      <c r="D147" s="231">
        <v>16.374400000000001</v>
      </c>
      <c r="E147" s="231">
        <v>3.8395000000000001</v>
      </c>
      <c r="F147" s="231">
        <v>12.541499999999999</v>
      </c>
      <c r="G147" s="231">
        <v>4.4751000000000003</v>
      </c>
      <c r="H147" s="231">
        <v>20.797499999999999</v>
      </c>
      <c r="I147" s="231">
        <v>4.1444000000000001</v>
      </c>
      <c r="J147" s="231">
        <v>11.8871</v>
      </c>
      <c r="K147" s="231">
        <v>3.2378999999999998</v>
      </c>
      <c r="L147" s="231">
        <v>8.6873000000000005</v>
      </c>
      <c r="M147" s="231">
        <v>6.2207999999999997</v>
      </c>
      <c r="N147" s="231">
        <v>0</v>
      </c>
      <c r="O147" s="231">
        <v>0</v>
      </c>
      <c r="P147" s="231">
        <v>0</v>
      </c>
    </row>
    <row r="148" spans="1:16" ht="15">
      <c r="A148" s="247">
        <v>6</v>
      </c>
      <c r="B148" s="231">
        <v>0</v>
      </c>
      <c r="C148" s="231">
        <v>0</v>
      </c>
      <c r="D148" s="231">
        <v>12.280799999999999</v>
      </c>
      <c r="E148" s="231">
        <v>2.8795999999999999</v>
      </c>
      <c r="F148" s="231">
        <v>9.4061000000000003</v>
      </c>
      <c r="G148" s="231">
        <v>3.3563000000000001</v>
      </c>
      <c r="H148" s="231">
        <v>15.598100000000001</v>
      </c>
      <c r="I148" s="231">
        <v>3.1082999999999998</v>
      </c>
      <c r="J148" s="231">
        <v>8.9153000000000002</v>
      </c>
      <c r="K148" s="231">
        <v>2.4283999999999999</v>
      </c>
      <c r="L148" s="231">
        <v>6.5155000000000003</v>
      </c>
      <c r="M148" s="231">
        <v>4.6656000000000004</v>
      </c>
      <c r="N148" s="231">
        <v>0</v>
      </c>
      <c r="O148" s="231">
        <v>0</v>
      </c>
      <c r="P148" s="231">
        <v>0</v>
      </c>
    </row>
    <row r="149" spans="1:16" ht="15">
      <c r="A149" s="247">
        <v>7</v>
      </c>
      <c r="B149" s="231">
        <v>0</v>
      </c>
      <c r="C149" s="231">
        <v>0</v>
      </c>
      <c r="D149" s="231">
        <v>11.7174</v>
      </c>
      <c r="E149" s="231">
        <v>2.7995999999999999</v>
      </c>
      <c r="F149" s="231">
        <v>9.0906000000000002</v>
      </c>
      <c r="G149" s="231">
        <v>3.2631000000000001</v>
      </c>
      <c r="H149" s="231">
        <v>14.6835</v>
      </c>
      <c r="I149" s="231">
        <v>3.0219999999999998</v>
      </c>
      <c r="J149" s="231">
        <v>8.8064</v>
      </c>
      <c r="K149" s="231">
        <v>2.3609</v>
      </c>
      <c r="L149" s="231">
        <v>6.3826000000000001</v>
      </c>
      <c r="M149" s="231">
        <v>4.5359999999999996</v>
      </c>
      <c r="N149" s="231">
        <v>0</v>
      </c>
      <c r="O149" s="231">
        <v>0</v>
      </c>
      <c r="P149" s="231">
        <v>0</v>
      </c>
    </row>
    <row r="150" spans="1:16" ht="15">
      <c r="A150" s="247">
        <v>8</v>
      </c>
      <c r="B150" s="231">
        <v>0</v>
      </c>
      <c r="C150" s="231">
        <v>0</v>
      </c>
      <c r="D150" s="231">
        <v>11.154</v>
      </c>
      <c r="E150" s="231">
        <v>2.7195999999999998</v>
      </c>
      <c r="F150" s="231">
        <v>8.7751000000000001</v>
      </c>
      <c r="G150" s="231">
        <v>3.1698</v>
      </c>
      <c r="H150" s="231">
        <v>13.769</v>
      </c>
      <c r="I150" s="231">
        <v>2.9356</v>
      </c>
      <c r="J150" s="231">
        <v>8.6975999999999996</v>
      </c>
      <c r="K150" s="231">
        <v>2.2934999999999999</v>
      </c>
      <c r="L150" s="231">
        <v>6.2496999999999998</v>
      </c>
      <c r="M150" s="231">
        <v>4.4063999999999997</v>
      </c>
      <c r="N150" s="231">
        <v>0</v>
      </c>
      <c r="O150" s="231">
        <v>0</v>
      </c>
      <c r="P150" s="231">
        <v>0</v>
      </c>
    </row>
    <row r="151" spans="1:16" ht="15">
      <c r="A151" s="247">
        <v>9</v>
      </c>
      <c r="B151" s="231">
        <v>0</v>
      </c>
      <c r="C151" s="231">
        <v>0</v>
      </c>
      <c r="D151" s="231">
        <v>10.5907</v>
      </c>
      <c r="E151" s="231">
        <v>2.6396000000000002</v>
      </c>
      <c r="F151" s="231">
        <v>8.4596</v>
      </c>
      <c r="G151" s="231">
        <v>3.0766</v>
      </c>
      <c r="H151" s="231">
        <v>12.8544</v>
      </c>
      <c r="I151" s="231">
        <v>2.8492999999999999</v>
      </c>
      <c r="J151" s="231">
        <v>8.5886999999999993</v>
      </c>
      <c r="K151" s="231">
        <v>2.226</v>
      </c>
      <c r="L151" s="231">
        <v>6.1167999999999996</v>
      </c>
      <c r="M151" s="231">
        <v>4.2767999999999997</v>
      </c>
      <c r="N151" s="231">
        <v>0</v>
      </c>
      <c r="O151" s="231">
        <v>0</v>
      </c>
      <c r="P151" s="231">
        <v>0</v>
      </c>
    </row>
    <row r="152" spans="1:16" ht="15">
      <c r="A152" s="247">
        <v>10</v>
      </c>
      <c r="B152" s="231">
        <v>0</v>
      </c>
      <c r="C152" s="231">
        <v>0</v>
      </c>
      <c r="D152" s="231">
        <v>10.0273</v>
      </c>
      <c r="E152" s="231">
        <v>2.5596000000000001</v>
      </c>
      <c r="F152" s="231">
        <v>8.1440999999999999</v>
      </c>
      <c r="G152" s="231">
        <v>2.9834000000000001</v>
      </c>
      <c r="H152" s="231">
        <v>11.9398</v>
      </c>
      <c r="I152" s="231">
        <v>2.7629000000000001</v>
      </c>
      <c r="J152" s="231">
        <v>8.4797999999999991</v>
      </c>
      <c r="K152" s="231">
        <v>2.1585999999999999</v>
      </c>
      <c r="L152" s="231">
        <v>5.9839000000000002</v>
      </c>
      <c r="M152" s="231">
        <v>4.1471999999999998</v>
      </c>
      <c r="N152" s="231">
        <v>0</v>
      </c>
      <c r="O152" s="231">
        <v>0</v>
      </c>
      <c r="P152" s="231">
        <v>0</v>
      </c>
    </row>
    <row r="153" spans="1:16" ht="15">
      <c r="A153" s="247">
        <v>11</v>
      </c>
      <c r="B153" s="231">
        <v>0</v>
      </c>
      <c r="C153" s="231">
        <v>0</v>
      </c>
      <c r="D153" s="231">
        <v>9.4639000000000006</v>
      </c>
      <c r="E153" s="231">
        <v>2.4796</v>
      </c>
      <c r="F153" s="231">
        <v>7.8285999999999998</v>
      </c>
      <c r="G153" s="231">
        <v>2.8900999999999999</v>
      </c>
      <c r="H153" s="231">
        <v>11.0253</v>
      </c>
      <c r="I153" s="231">
        <v>2.6766000000000001</v>
      </c>
      <c r="J153" s="231">
        <v>8.3709000000000007</v>
      </c>
      <c r="K153" s="231">
        <v>2.0911</v>
      </c>
      <c r="L153" s="231">
        <v>5.851</v>
      </c>
      <c r="M153" s="231">
        <v>4.0175999999999998</v>
      </c>
      <c r="N153" s="231">
        <v>0</v>
      </c>
      <c r="O153" s="231">
        <v>0</v>
      </c>
      <c r="P153" s="231">
        <v>0</v>
      </c>
    </row>
    <row r="154" spans="1:16" ht="15">
      <c r="A154" s="247">
        <v>12</v>
      </c>
      <c r="B154" s="231">
        <v>0</v>
      </c>
      <c r="C154" s="231">
        <v>0</v>
      </c>
      <c r="D154" s="231">
        <v>8.9004999999999992</v>
      </c>
      <c r="E154" s="231">
        <v>2.3997000000000002</v>
      </c>
      <c r="F154" s="231">
        <v>7.5130999999999997</v>
      </c>
      <c r="G154" s="231">
        <v>2.7968999999999999</v>
      </c>
      <c r="H154" s="231">
        <v>10.1107</v>
      </c>
      <c r="I154" s="231">
        <v>2.5903</v>
      </c>
      <c r="J154" s="231">
        <v>8.2621000000000002</v>
      </c>
      <c r="K154" s="231">
        <v>2.0236999999999998</v>
      </c>
      <c r="L154" s="231">
        <v>5.7180999999999997</v>
      </c>
      <c r="M154" s="231">
        <v>3.8879999999999999</v>
      </c>
      <c r="N154" s="231">
        <v>0</v>
      </c>
      <c r="O154" s="231">
        <v>0</v>
      </c>
      <c r="P154" s="231">
        <v>0</v>
      </c>
    </row>
    <row r="155" spans="1:16" ht="15">
      <c r="A155" s="247">
        <v>13</v>
      </c>
      <c r="B155" s="231">
        <v>0</v>
      </c>
      <c r="C155" s="231">
        <v>0</v>
      </c>
      <c r="D155" s="231">
        <v>8.3370999999999995</v>
      </c>
      <c r="E155" s="231">
        <v>2.3197000000000001</v>
      </c>
      <c r="F155" s="231">
        <v>7.1976000000000004</v>
      </c>
      <c r="G155" s="231">
        <v>2.7037</v>
      </c>
      <c r="H155" s="231">
        <v>9.1960999999999995</v>
      </c>
      <c r="I155" s="231">
        <v>2.5038999999999998</v>
      </c>
      <c r="J155" s="231">
        <v>8.1532</v>
      </c>
      <c r="K155" s="231">
        <v>1.9561999999999999</v>
      </c>
      <c r="L155" s="231">
        <v>5.5852000000000004</v>
      </c>
      <c r="M155" s="231">
        <v>3.7584</v>
      </c>
      <c r="N155" s="231">
        <v>0</v>
      </c>
      <c r="O155" s="231">
        <v>0</v>
      </c>
      <c r="P155" s="231">
        <v>0</v>
      </c>
    </row>
    <row r="156" spans="1:16" ht="15">
      <c r="A156" s="247">
        <v>14</v>
      </c>
      <c r="B156" s="231">
        <v>0</v>
      </c>
      <c r="C156" s="231">
        <v>0</v>
      </c>
      <c r="D156" s="231">
        <v>7.7736999999999998</v>
      </c>
      <c r="E156" s="231">
        <v>2.2397</v>
      </c>
      <c r="F156" s="231">
        <v>6.8821000000000003</v>
      </c>
      <c r="G156" s="231">
        <v>2.6103999999999998</v>
      </c>
      <c r="H156" s="231">
        <v>8.2815999999999992</v>
      </c>
      <c r="I156" s="231">
        <v>2.4176000000000002</v>
      </c>
      <c r="J156" s="231">
        <v>8.0442999999999998</v>
      </c>
      <c r="K156" s="231">
        <v>1.8887</v>
      </c>
      <c r="L156" s="231">
        <v>5.4523000000000001</v>
      </c>
      <c r="M156" s="231">
        <v>3.6288</v>
      </c>
      <c r="N156" s="231">
        <v>0</v>
      </c>
      <c r="O156" s="231">
        <v>0</v>
      </c>
      <c r="P156" s="231">
        <v>0</v>
      </c>
    </row>
    <row r="157" spans="1:16" ht="15">
      <c r="A157" s="247">
        <v>15</v>
      </c>
      <c r="B157" s="231">
        <v>0</v>
      </c>
      <c r="C157" s="231">
        <v>0</v>
      </c>
      <c r="D157" s="231">
        <v>7.2103999999999999</v>
      </c>
      <c r="E157" s="231">
        <v>2.1597</v>
      </c>
      <c r="F157" s="231">
        <v>6.5666000000000002</v>
      </c>
      <c r="G157" s="231">
        <v>2.5171999999999999</v>
      </c>
      <c r="H157" s="231">
        <v>7.367</v>
      </c>
      <c r="I157" s="231">
        <v>2.3311999999999999</v>
      </c>
      <c r="J157" s="231">
        <v>7.9353999999999996</v>
      </c>
      <c r="K157" s="231">
        <v>1.8212999999999999</v>
      </c>
      <c r="L157" s="231">
        <v>5.3193999999999999</v>
      </c>
      <c r="M157" s="231">
        <v>3.4992000000000001</v>
      </c>
      <c r="N157" s="231">
        <v>0</v>
      </c>
      <c r="O157" s="231">
        <v>0</v>
      </c>
      <c r="P157" s="231">
        <v>0</v>
      </c>
    </row>
    <row r="158" spans="1:16" ht="15">
      <c r="A158" s="247">
        <v>16</v>
      </c>
      <c r="B158" s="231">
        <v>0</v>
      </c>
      <c r="C158" s="231">
        <v>0</v>
      </c>
      <c r="D158" s="231">
        <v>6.6470000000000002</v>
      </c>
      <c r="E158" s="231">
        <v>2.0796999999999999</v>
      </c>
      <c r="F158" s="231">
        <v>6.2511000000000001</v>
      </c>
      <c r="G158" s="231">
        <v>2.4239999999999999</v>
      </c>
      <c r="H158" s="231">
        <v>6.4523999999999999</v>
      </c>
      <c r="I158" s="231">
        <v>2.2448999999999999</v>
      </c>
      <c r="J158" s="231">
        <v>7.8266</v>
      </c>
      <c r="K158" s="231">
        <v>1.7538</v>
      </c>
      <c r="L158" s="231">
        <v>5.1864999999999997</v>
      </c>
      <c r="M158" s="231">
        <v>3.3696000000000002</v>
      </c>
      <c r="N158" s="231">
        <v>0</v>
      </c>
      <c r="O158" s="231">
        <v>0</v>
      </c>
      <c r="P158" s="231">
        <v>0</v>
      </c>
    </row>
    <row r="159" spans="1:16" ht="15">
      <c r="A159" s="247">
        <v>17</v>
      </c>
      <c r="B159" s="231">
        <v>0</v>
      </c>
      <c r="C159" s="231">
        <v>0</v>
      </c>
      <c r="D159" s="231">
        <v>6.0835999999999997</v>
      </c>
      <c r="E159" s="231">
        <v>1.9997</v>
      </c>
      <c r="F159" s="231">
        <v>5.9356</v>
      </c>
      <c r="G159" s="231">
        <v>2.3307000000000002</v>
      </c>
      <c r="H159" s="231">
        <v>5.5378999999999996</v>
      </c>
      <c r="I159" s="231">
        <v>2.1585000000000001</v>
      </c>
      <c r="J159" s="231">
        <v>7.7176999999999998</v>
      </c>
      <c r="K159" s="231">
        <v>1.6863999999999999</v>
      </c>
      <c r="L159" s="231">
        <v>5.0536000000000003</v>
      </c>
      <c r="M159" s="231">
        <v>3.24</v>
      </c>
      <c r="N159" s="231">
        <v>0</v>
      </c>
      <c r="O159" s="231">
        <v>0</v>
      </c>
      <c r="P159" s="231">
        <v>0</v>
      </c>
    </row>
    <row r="160" spans="1:16" ht="15">
      <c r="A160" s="247">
        <v>18</v>
      </c>
      <c r="B160" s="231">
        <v>0</v>
      </c>
      <c r="C160" s="231">
        <v>0</v>
      </c>
      <c r="D160" s="231">
        <v>5.5202</v>
      </c>
      <c r="E160" s="231">
        <v>1.9197</v>
      </c>
      <c r="F160" s="231">
        <v>5.6200999999999999</v>
      </c>
      <c r="G160" s="231">
        <v>2.2374999999999998</v>
      </c>
      <c r="H160" s="231">
        <v>4.6233000000000004</v>
      </c>
      <c r="I160" s="231">
        <v>2.0722</v>
      </c>
      <c r="J160" s="231">
        <v>7.6087999999999996</v>
      </c>
      <c r="K160" s="231">
        <v>1.6189</v>
      </c>
      <c r="L160" s="231">
        <v>4.9207000000000001</v>
      </c>
      <c r="M160" s="231">
        <v>3.1103999999999998</v>
      </c>
      <c r="N160" s="231">
        <v>8.4329000000000001</v>
      </c>
      <c r="O160" s="231">
        <v>3.7732999999999999</v>
      </c>
      <c r="P160" s="231">
        <v>0</v>
      </c>
    </row>
    <row r="161" spans="1:16" ht="15">
      <c r="A161" s="247">
        <v>19</v>
      </c>
      <c r="B161" s="231">
        <v>0</v>
      </c>
      <c r="C161" s="231">
        <v>0</v>
      </c>
      <c r="D161" s="231">
        <v>5.4741</v>
      </c>
      <c r="E161" s="231">
        <v>1.9075</v>
      </c>
      <c r="F161" s="231">
        <v>5.5461</v>
      </c>
      <c r="G161" s="231">
        <v>2.2225000000000001</v>
      </c>
      <c r="H161" s="231">
        <v>4.5555000000000003</v>
      </c>
      <c r="I161" s="231">
        <v>2.0461999999999998</v>
      </c>
      <c r="J161" s="231">
        <v>7.3311000000000002</v>
      </c>
      <c r="K161" s="231">
        <v>1.6145</v>
      </c>
      <c r="L161" s="231">
        <v>4.7881</v>
      </c>
      <c r="M161" s="231">
        <v>3.0358999999999998</v>
      </c>
      <c r="N161" s="231">
        <v>8.1987000000000005</v>
      </c>
      <c r="O161" s="231">
        <v>3.6684999999999999</v>
      </c>
      <c r="P161" s="231">
        <v>0</v>
      </c>
    </row>
    <row r="162" spans="1:16" ht="15">
      <c r="A162" s="247">
        <v>20</v>
      </c>
      <c r="B162" s="231">
        <v>0</v>
      </c>
      <c r="C162" s="231">
        <v>0</v>
      </c>
      <c r="D162" s="231">
        <v>5.4279000000000002</v>
      </c>
      <c r="E162" s="231">
        <v>1.8954</v>
      </c>
      <c r="F162" s="231">
        <v>5.4721000000000002</v>
      </c>
      <c r="G162" s="231">
        <v>2.2075</v>
      </c>
      <c r="H162" s="231">
        <v>4.4875999999999996</v>
      </c>
      <c r="I162" s="231">
        <v>2.0202</v>
      </c>
      <c r="J162" s="231">
        <v>7.0533000000000001</v>
      </c>
      <c r="K162" s="231">
        <v>1.6101000000000001</v>
      </c>
      <c r="L162" s="231">
        <v>4.6554000000000002</v>
      </c>
      <c r="M162" s="231">
        <v>2.9613999999999998</v>
      </c>
      <c r="N162" s="231">
        <v>7.9644000000000004</v>
      </c>
      <c r="O162" s="231">
        <v>3.5636999999999999</v>
      </c>
      <c r="P162" s="231">
        <v>0</v>
      </c>
    </row>
    <row r="163" spans="1:16" ht="15">
      <c r="A163" s="247">
        <v>21</v>
      </c>
      <c r="B163" s="231">
        <v>0</v>
      </c>
      <c r="C163" s="231">
        <v>0</v>
      </c>
      <c r="D163" s="231">
        <v>5.3818000000000001</v>
      </c>
      <c r="E163" s="231">
        <v>1.8832</v>
      </c>
      <c r="F163" s="231">
        <v>5.3981000000000003</v>
      </c>
      <c r="G163" s="231">
        <v>2.1924999999999999</v>
      </c>
      <c r="H163" s="231">
        <v>4.4198000000000004</v>
      </c>
      <c r="I163" s="231">
        <v>1.9943</v>
      </c>
      <c r="J163" s="231">
        <v>6.7755999999999998</v>
      </c>
      <c r="K163" s="231">
        <v>1.6056999999999999</v>
      </c>
      <c r="L163" s="231">
        <v>4.5228000000000002</v>
      </c>
      <c r="M163" s="231">
        <v>2.8868999999999998</v>
      </c>
      <c r="N163" s="231">
        <v>7.7302</v>
      </c>
      <c r="O163" s="231">
        <v>3.4588999999999999</v>
      </c>
      <c r="P163" s="231">
        <v>0</v>
      </c>
    </row>
    <row r="164" spans="1:16" ht="15">
      <c r="A164" s="247">
        <v>22</v>
      </c>
      <c r="B164" s="231">
        <v>0</v>
      </c>
      <c r="C164" s="231">
        <v>0</v>
      </c>
      <c r="D164" s="231">
        <v>5.3357000000000001</v>
      </c>
      <c r="E164" s="231">
        <v>1.8711</v>
      </c>
      <c r="F164" s="231">
        <v>5.3240999999999996</v>
      </c>
      <c r="G164" s="231">
        <v>2.1775000000000002</v>
      </c>
      <c r="H164" s="231">
        <v>4.3518999999999997</v>
      </c>
      <c r="I164" s="231">
        <v>1.9682999999999999</v>
      </c>
      <c r="J164" s="231">
        <v>6.4978999999999996</v>
      </c>
      <c r="K164" s="231">
        <v>1.6012999999999999</v>
      </c>
      <c r="L164" s="231">
        <v>4.3901000000000003</v>
      </c>
      <c r="M164" s="231">
        <v>2.8123999999999998</v>
      </c>
      <c r="N164" s="231">
        <v>7.4958999999999998</v>
      </c>
      <c r="O164" s="231">
        <v>3.3540000000000001</v>
      </c>
      <c r="P164" s="231">
        <v>0</v>
      </c>
    </row>
    <row r="165" spans="1:16" ht="15">
      <c r="A165" s="247">
        <v>23</v>
      </c>
      <c r="B165" s="231">
        <v>0</v>
      </c>
      <c r="C165" s="231">
        <v>0</v>
      </c>
      <c r="D165" s="231">
        <v>5.2895000000000003</v>
      </c>
      <c r="E165" s="231">
        <v>1.8589</v>
      </c>
      <c r="F165" s="231">
        <v>5.2500999999999998</v>
      </c>
      <c r="G165" s="231">
        <v>2.1625000000000001</v>
      </c>
      <c r="H165" s="231">
        <v>4.2840999999999996</v>
      </c>
      <c r="I165" s="231">
        <v>1.9422999999999999</v>
      </c>
      <c r="J165" s="231">
        <v>6.2201000000000004</v>
      </c>
      <c r="K165" s="231">
        <v>1.5969</v>
      </c>
      <c r="L165" s="231">
        <v>4.2575000000000003</v>
      </c>
      <c r="M165" s="231">
        <v>2.7378999999999998</v>
      </c>
      <c r="N165" s="231">
        <v>7.2617000000000003</v>
      </c>
      <c r="O165" s="231">
        <v>3.2492000000000001</v>
      </c>
      <c r="P165" s="231">
        <v>0</v>
      </c>
    </row>
    <row r="166" spans="1:16" ht="15">
      <c r="A166" s="247">
        <v>24</v>
      </c>
      <c r="B166" s="231">
        <v>0</v>
      </c>
      <c r="C166" s="231">
        <v>0</v>
      </c>
      <c r="D166" s="231">
        <v>5.2434000000000003</v>
      </c>
      <c r="E166" s="231">
        <v>1.8468</v>
      </c>
      <c r="F166" s="231">
        <v>5.1760999999999999</v>
      </c>
      <c r="G166" s="231">
        <v>2.1475</v>
      </c>
      <c r="H166" s="231">
        <v>4.2163000000000004</v>
      </c>
      <c r="I166" s="231">
        <v>1.9162999999999999</v>
      </c>
      <c r="J166" s="231">
        <v>5.9424000000000001</v>
      </c>
      <c r="K166" s="231">
        <v>1.5925</v>
      </c>
      <c r="L166" s="231">
        <v>4.1247999999999996</v>
      </c>
      <c r="M166" s="231">
        <v>2.6634000000000002</v>
      </c>
      <c r="N166" s="231">
        <v>7.0274000000000001</v>
      </c>
      <c r="O166" s="231">
        <v>3.1444000000000001</v>
      </c>
      <c r="P166" s="231">
        <v>0</v>
      </c>
    </row>
    <row r="167" spans="1:16" ht="15">
      <c r="A167" s="247">
        <v>25</v>
      </c>
      <c r="B167" s="231">
        <v>0</v>
      </c>
      <c r="C167" s="231">
        <v>0</v>
      </c>
      <c r="D167" s="231">
        <v>5.1973000000000003</v>
      </c>
      <c r="E167" s="231">
        <v>1.8346</v>
      </c>
      <c r="F167" s="231">
        <v>5.1021000000000001</v>
      </c>
      <c r="G167" s="231">
        <v>2.1324000000000001</v>
      </c>
      <c r="H167" s="231">
        <v>4.1483999999999996</v>
      </c>
      <c r="I167" s="231">
        <v>1.8903000000000001</v>
      </c>
      <c r="J167" s="231">
        <v>5.6646999999999998</v>
      </c>
      <c r="K167" s="231">
        <v>1.5880000000000001</v>
      </c>
      <c r="L167" s="231">
        <v>3.9922</v>
      </c>
      <c r="M167" s="231">
        <v>2.5889000000000002</v>
      </c>
      <c r="N167" s="231">
        <v>6.7931999999999997</v>
      </c>
      <c r="O167" s="231">
        <v>3.0396000000000001</v>
      </c>
      <c r="P167" s="231">
        <v>0</v>
      </c>
    </row>
    <row r="168" spans="1:16" ht="15">
      <c r="A168" s="247">
        <v>26</v>
      </c>
      <c r="B168" s="231">
        <v>0</v>
      </c>
      <c r="C168" s="231">
        <v>0</v>
      </c>
      <c r="D168" s="231">
        <v>5.1510999999999996</v>
      </c>
      <c r="E168" s="231">
        <v>1.8224</v>
      </c>
      <c r="F168" s="231">
        <v>5.0281000000000002</v>
      </c>
      <c r="G168" s="231">
        <v>2.1173999999999999</v>
      </c>
      <c r="H168" s="231">
        <v>4.0805999999999996</v>
      </c>
      <c r="I168" s="231">
        <v>1.8643000000000001</v>
      </c>
      <c r="J168" s="231">
        <v>5.3868999999999998</v>
      </c>
      <c r="K168" s="231">
        <v>1.5835999999999999</v>
      </c>
      <c r="L168" s="231">
        <v>3.8595000000000002</v>
      </c>
      <c r="M168" s="231">
        <v>2.5144000000000002</v>
      </c>
      <c r="N168" s="231">
        <v>6.5589000000000004</v>
      </c>
      <c r="O168" s="231">
        <v>2.9348000000000001</v>
      </c>
      <c r="P168" s="231">
        <v>0</v>
      </c>
    </row>
    <row r="169" spans="1:16" ht="15">
      <c r="A169" s="247">
        <v>27</v>
      </c>
      <c r="B169" s="231">
        <v>0</v>
      </c>
      <c r="C169" s="231">
        <v>0</v>
      </c>
      <c r="D169" s="231">
        <v>5.1050000000000004</v>
      </c>
      <c r="E169" s="231">
        <v>1.8103</v>
      </c>
      <c r="F169" s="231">
        <v>4.9541000000000004</v>
      </c>
      <c r="G169" s="231">
        <v>2.1023999999999998</v>
      </c>
      <c r="H169" s="231">
        <v>4.0126999999999997</v>
      </c>
      <c r="I169" s="231">
        <v>1.8384</v>
      </c>
      <c r="J169" s="231">
        <v>5.1092000000000004</v>
      </c>
      <c r="K169" s="231">
        <v>1.5791999999999999</v>
      </c>
      <c r="L169" s="231">
        <v>3.7269000000000001</v>
      </c>
      <c r="M169" s="231">
        <v>2.4399000000000002</v>
      </c>
      <c r="N169" s="231">
        <v>6.3247</v>
      </c>
      <c r="O169" s="231">
        <v>2.83</v>
      </c>
      <c r="P169" s="231">
        <v>0</v>
      </c>
    </row>
    <row r="170" spans="1:16" ht="15">
      <c r="A170" s="247">
        <v>28</v>
      </c>
      <c r="B170" s="231">
        <v>0</v>
      </c>
      <c r="C170" s="231">
        <v>0</v>
      </c>
      <c r="D170" s="231">
        <v>5.0589000000000004</v>
      </c>
      <c r="E170" s="231">
        <v>1.7981</v>
      </c>
      <c r="F170" s="231">
        <v>4.8800999999999997</v>
      </c>
      <c r="G170" s="231">
        <v>2.0874000000000001</v>
      </c>
      <c r="H170" s="231">
        <v>3.9449000000000001</v>
      </c>
      <c r="I170" s="231">
        <v>1.8124</v>
      </c>
      <c r="J170" s="231">
        <v>4.8315000000000001</v>
      </c>
      <c r="K170" s="231">
        <v>1.5748</v>
      </c>
      <c r="L170" s="231">
        <v>3.5941999999999998</v>
      </c>
      <c r="M170" s="231">
        <v>2.3654000000000002</v>
      </c>
      <c r="N170" s="231">
        <v>6.0903999999999998</v>
      </c>
      <c r="O170" s="231">
        <v>2.7250999999999999</v>
      </c>
      <c r="P170" s="231">
        <v>0</v>
      </c>
    </row>
    <row r="171" spans="1:16" ht="15">
      <c r="A171" s="247">
        <v>29</v>
      </c>
      <c r="B171" s="231">
        <v>0</v>
      </c>
      <c r="C171" s="231">
        <v>0</v>
      </c>
      <c r="D171" s="231">
        <v>5.0126999999999997</v>
      </c>
      <c r="E171" s="231">
        <v>1.786</v>
      </c>
      <c r="F171" s="231">
        <v>4.8060999999999998</v>
      </c>
      <c r="G171" s="231">
        <v>2.0724</v>
      </c>
      <c r="H171" s="231">
        <v>3.8769999999999998</v>
      </c>
      <c r="I171" s="231">
        <v>1.7864</v>
      </c>
      <c r="J171" s="231">
        <v>4.5537000000000001</v>
      </c>
      <c r="K171" s="231">
        <v>1.5704</v>
      </c>
      <c r="L171" s="231">
        <v>3.4615999999999998</v>
      </c>
      <c r="M171" s="231">
        <v>2.2909000000000002</v>
      </c>
      <c r="N171" s="231">
        <v>5.8562000000000003</v>
      </c>
      <c r="O171" s="231">
        <v>2.6202999999999999</v>
      </c>
      <c r="P171" s="231">
        <v>0</v>
      </c>
    </row>
    <row r="172" spans="1:16" ht="15">
      <c r="A172" s="247">
        <v>30</v>
      </c>
      <c r="B172" s="231">
        <v>0</v>
      </c>
      <c r="C172" s="231">
        <v>0</v>
      </c>
      <c r="D172" s="231">
        <v>4.9665999999999997</v>
      </c>
      <c r="E172" s="231">
        <v>1.7738</v>
      </c>
      <c r="F172" s="231">
        <v>4.7321</v>
      </c>
      <c r="G172" s="231">
        <v>2.0573999999999999</v>
      </c>
      <c r="H172" s="231">
        <v>3.8092000000000001</v>
      </c>
      <c r="I172" s="231">
        <v>1.7604</v>
      </c>
      <c r="J172" s="231">
        <v>4.2759999999999998</v>
      </c>
      <c r="K172" s="231">
        <v>1.5660000000000001</v>
      </c>
      <c r="L172" s="231">
        <v>3.3289</v>
      </c>
      <c r="M172" s="231">
        <v>2.2164000000000001</v>
      </c>
      <c r="N172" s="231">
        <v>5.6219000000000001</v>
      </c>
      <c r="O172" s="231">
        <v>2.5154999999999998</v>
      </c>
      <c r="P172" s="231">
        <v>0</v>
      </c>
    </row>
    <row r="173" spans="1:16" ht="15">
      <c r="A173" s="247">
        <v>31</v>
      </c>
      <c r="B173" s="231">
        <v>0</v>
      </c>
      <c r="C173" s="231">
        <v>0</v>
      </c>
      <c r="D173" s="231">
        <v>4.9401000000000002</v>
      </c>
      <c r="E173" s="231">
        <v>1.7695000000000001</v>
      </c>
      <c r="F173" s="231">
        <v>4.6536999999999997</v>
      </c>
      <c r="G173" s="231">
        <v>2.0278999999999998</v>
      </c>
      <c r="H173" s="231">
        <v>3.7938999999999998</v>
      </c>
      <c r="I173" s="231">
        <v>1.7528999999999999</v>
      </c>
      <c r="J173" s="231">
        <v>4.2523999999999997</v>
      </c>
      <c r="K173" s="231">
        <v>1.5634999999999999</v>
      </c>
      <c r="L173" s="231">
        <v>3.3128000000000002</v>
      </c>
      <c r="M173" s="231">
        <v>2.2067000000000001</v>
      </c>
      <c r="N173" s="231">
        <v>5.4779999999999998</v>
      </c>
      <c r="O173" s="231">
        <v>2.4735</v>
      </c>
      <c r="P173" s="231">
        <v>0</v>
      </c>
    </row>
    <row r="174" spans="1:16" ht="15">
      <c r="A174" s="247">
        <v>32</v>
      </c>
      <c r="B174" s="231">
        <v>0</v>
      </c>
      <c r="C174" s="231">
        <v>0</v>
      </c>
      <c r="D174" s="231">
        <v>4.9135999999999997</v>
      </c>
      <c r="E174" s="231">
        <v>1.7650999999999999</v>
      </c>
      <c r="F174" s="231">
        <v>4.5754000000000001</v>
      </c>
      <c r="G174" s="231">
        <v>1.9984</v>
      </c>
      <c r="H174" s="231">
        <v>3.7786</v>
      </c>
      <c r="I174" s="231">
        <v>1.7453000000000001</v>
      </c>
      <c r="J174" s="231">
        <v>4.2286999999999999</v>
      </c>
      <c r="K174" s="231">
        <v>1.5609</v>
      </c>
      <c r="L174" s="231">
        <v>3.2967</v>
      </c>
      <c r="M174" s="231">
        <v>2.1970000000000001</v>
      </c>
      <c r="N174" s="231">
        <v>5.3341000000000003</v>
      </c>
      <c r="O174" s="231">
        <v>2.4315000000000002</v>
      </c>
      <c r="P174" s="231">
        <v>0</v>
      </c>
    </row>
    <row r="175" spans="1:16" ht="15">
      <c r="A175" s="247">
        <v>33</v>
      </c>
      <c r="B175" s="231">
        <v>0</v>
      </c>
      <c r="C175" s="231">
        <v>0</v>
      </c>
      <c r="D175" s="231">
        <v>4.8871000000000002</v>
      </c>
      <c r="E175" s="231">
        <v>1.7607999999999999</v>
      </c>
      <c r="F175" s="231">
        <v>4.4969999999999999</v>
      </c>
      <c r="G175" s="231">
        <v>1.9688000000000001</v>
      </c>
      <c r="H175" s="231">
        <v>3.7631999999999999</v>
      </c>
      <c r="I175" s="231">
        <v>1.7378</v>
      </c>
      <c r="J175" s="231">
        <v>4.2050999999999998</v>
      </c>
      <c r="K175" s="231">
        <v>1.5584</v>
      </c>
      <c r="L175" s="231">
        <v>3.2806000000000002</v>
      </c>
      <c r="M175" s="231">
        <v>2.1873</v>
      </c>
      <c r="N175" s="231">
        <v>5.1901000000000002</v>
      </c>
      <c r="O175" s="231">
        <v>2.3894000000000002</v>
      </c>
      <c r="P175" s="231">
        <v>0</v>
      </c>
    </row>
    <row r="176" spans="1:16" ht="15">
      <c r="A176" s="247">
        <v>34</v>
      </c>
      <c r="B176" s="231">
        <v>0</v>
      </c>
      <c r="C176" s="231">
        <v>0</v>
      </c>
      <c r="D176" s="231">
        <v>4.8605999999999998</v>
      </c>
      <c r="E176" s="231">
        <v>1.7565</v>
      </c>
      <c r="F176" s="231">
        <v>4.4185999999999996</v>
      </c>
      <c r="G176" s="231">
        <v>1.9393</v>
      </c>
      <c r="H176" s="231">
        <v>3.7479</v>
      </c>
      <c r="I176" s="231">
        <v>1.7302999999999999</v>
      </c>
      <c r="J176" s="231">
        <v>4.1814</v>
      </c>
      <c r="K176" s="231">
        <v>1.5558000000000001</v>
      </c>
      <c r="L176" s="231">
        <v>3.2645</v>
      </c>
      <c r="M176" s="231">
        <v>2.1776</v>
      </c>
      <c r="N176" s="231">
        <v>5.0461999999999998</v>
      </c>
      <c r="O176" s="231">
        <v>2.3473999999999999</v>
      </c>
      <c r="P176" s="231">
        <v>0</v>
      </c>
    </row>
    <row r="177" spans="1:16" ht="15">
      <c r="A177" s="247">
        <v>35</v>
      </c>
      <c r="B177" s="231">
        <v>0</v>
      </c>
      <c r="C177" s="231">
        <v>0</v>
      </c>
      <c r="D177" s="231">
        <v>4.8341000000000003</v>
      </c>
      <c r="E177" s="231">
        <v>1.7521</v>
      </c>
      <c r="F177" s="231">
        <v>4.3403</v>
      </c>
      <c r="G177" s="231">
        <v>1.9097999999999999</v>
      </c>
      <c r="H177" s="231">
        <v>3.7326000000000001</v>
      </c>
      <c r="I177" s="231">
        <v>1.7226999999999999</v>
      </c>
      <c r="J177" s="231">
        <v>4.1577999999999999</v>
      </c>
      <c r="K177" s="231">
        <v>1.5532999999999999</v>
      </c>
      <c r="L177" s="231">
        <v>3.2484000000000002</v>
      </c>
      <c r="M177" s="231">
        <v>2.1678999999999999</v>
      </c>
      <c r="N177" s="231">
        <v>4.9023000000000003</v>
      </c>
      <c r="O177" s="231">
        <v>2.3054000000000001</v>
      </c>
      <c r="P177" s="231">
        <v>0</v>
      </c>
    </row>
    <row r="178" spans="1:16" ht="15">
      <c r="A178" s="247">
        <v>36</v>
      </c>
      <c r="B178" s="231">
        <v>0</v>
      </c>
      <c r="C178" s="231">
        <v>0</v>
      </c>
      <c r="D178" s="231">
        <v>4.8076999999999996</v>
      </c>
      <c r="E178" s="231">
        <v>1.7478</v>
      </c>
      <c r="F178" s="231">
        <v>4.2618999999999998</v>
      </c>
      <c r="G178" s="231">
        <v>1.8803000000000001</v>
      </c>
      <c r="H178" s="231">
        <v>3.7172999999999998</v>
      </c>
      <c r="I178" s="231">
        <v>1.7152000000000001</v>
      </c>
      <c r="J178" s="231">
        <v>4.1341999999999999</v>
      </c>
      <c r="K178" s="231">
        <v>1.5508</v>
      </c>
      <c r="L178" s="231">
        <v>3.2324000000000002</v>
      </c>
      <c r="M178" s="231">
        <v>2.1583000000000001</v>
      </c>
      <c r="N178" s="231">
        <v>4.7584</v>
      </c>
      <c r="O178" s="231">
        <v>2.2633999999999999</v>
      </c>
      <c r="P178" s="231">
        <v>0</v>
      </c>
    </row>
    <row r="179" spans="1:16" ht="15">
      <c r="A179" s="247">
        <v>37</v>
      </c>
      <c r="B179" s="231">
        <v>0</v>
      </c>
      <c r="C179" s="231">
        <v>0</v>
      </c>
      <c r="D179" s="231">
        <v>4.7812000000000001</v>
      </c>
      <c r="E179" s="231">
        <v>1.7435</v>
      </c>
      <c r="F179" s="231">
        <v>4.1835000000000004</v>
      </c>
      <c r="G179" s="231">
        <v>1.8507</v>
      </c>
      <c r="H179" s="231">
        <v>3.7019000000000002</v>
      </c>
      <c r="I179" s="231">
        <v>1.7077</v>
      </c>
      <c r="J179" s="231">
        <v>4.1105</v>
      </c>
      <c r="K179" s="231">
        <v>1.5482</v>
      </c>
      <c r="L179" s="231">
        <v>3.2162999999999999</v>
      </c>
      <c r="M179" s="231">
        <v>2.1486000000000001</v>
      </c>
      <c r="N179" s="231">
        <v>4.6143999999999998</v>
      </c>
      <c r="O179" s="231">
        <v>2.2212999999999998</v>
      </c>
      <c r="P179" s="231">
        <v>0</v>
      </c>
    </row>
    <row r="180" spans="1:16" ht="15">
      <c r="A180" s="247">
        <v>38</v>
      </c>
      <c r="B180" s="231">
        <v>0</v>
      </c>
      <c r="C180" s="231">
        <v>0</v>
      </c>
      <c r="D180" s="231">
        <v>4.7546999999999997</v>
      </c>
      <c r="E180" s="231">
        <v>1.7391000000000001</v>
      </c>
      <c r="F180" s="231">
        <v>4.1052</v>
      </c>
      <c r="G180" s="231">
        <v>1.8211999999999999</v>
      </c>
      <c r="H180" s="231">
        <v>3.6865999999999999</v>
      </c>
      <c r="I180" s="231">
        <v>1.7000999999999999</v>
      </c>
      <c r="J180" s="231">
        <v>4.0869</v>
      </c>
      <c r="K180" s="231">
        <v>1.5457000000000001</v>
      </c>
      <c r="L180" s="231">
        <v>3.2002000000000002</v>
      </c>
      <c r="M180" s="231">
        <v>2.1389</v>
      </c>
      <c r="N180" s="231">
        <v>4.4705000000000004</v>
      </c>
      <c r="O180" s="231">
        <v>2.1793</v>
      </c>
      <c r="P180" s="231">
        <v>0</v>
      </c>
    </row>
    <row r="181" spans="1:16" ht="15">
      <c r="A181" s="247">
        <v>39</v>
      </c>
      <c r="B181" s="231">
        <v>0</v>
      </c>
      <c r="C181" s="231">
        <v>0</v>
      </c>
      <c r="D181" s="231">
        <v>4.7282000000000002</v>
      </c>
      <c r="E181" s="231">
        <v>1.7347999999999999</v>
      </c>
      <c r="F181" s="231">
        <v>4.0267999999999997</v>
      </c>
      <c r="G181" s="231">
        <v>1.7917000000000001</v>
      </c>
      <c r="H181" s="231">
        <v>3.6713</v>
      </c>
      <c r="I181" s="231">
        <v>1.6926000000000001</v>
      </c>
      <c r="J181" s="231">
        <v>4.0632000000000001</v>
      </c>
      <c r="K181" s="231">
        <v>1.5430999999999999</v>
      </c>
      <c r="L181" s="231">
        <v>3.1840999999999999</v>
      </c>
      <c r="M181" s="231">
        <v>2.1292</v>
      </c>
      <c r="N181" s="231">
        <v>4.3266</v>
      </c>
      <c r="O181" s="231">
        <v>2.1373000000000002</v>
      </c>
      <c r="P181" s="231">
        <v>0</v>
      </c>
    </row>
    <row r="182" spans="1:16" ht="15">
      <c r="A182" s="247">
        <v>40</v>
      </c>
      <c r="B182" s="231">
        <v>0</v>
      </c>
      <c r="C182" s="231">
        <v>0</v>
      </c>
      <c r="D182" s="231">
        <v>4.7016999999999998</v>
      </c>
      <c r="E182" s="231">
        <v>1.7304999999999999</v>
      </c>
      <c r="F182" s="231">
        <v>3.9483999999999999</v>
      </c>
      <c r="G182" s="231">
        <v>1.7622</v>
      </c>
      <c r="H182" s="231">
        <v>3.6560000000000001</v>
      </c>
      <c r="I182" s="231">
        <v>1.6851</v>
      </c>
      <c r="J182" s="231">
        <v>4.0396000000000001</v>
      </c>
      <c r="K182" s="231">
        <v>1.5406</v>
      </c>
      <c r="L182" s="231">
        <v>3.1680000000000001</v>
      </c>
      <c r="M182" s="231">
        <v>2.1194999999999999</v>
      </c>
      <c r="N182" s="231">
        <v>4.1826999999999996</v>
      </c>
      <c r="O182" s="231">
        <v>2.0952999999999999</v>
      </c>
      <c r="P182" s="231">
        <v>0</v>
      </c>
    </row>
    <row r="183" spans="1:16" ht="15">
      <c r="A183" s="247">
        <v>41</v>
      </c>
      <c r="B183" s="231">
        <v>0</v>
      </c>
      <c r="C183" s="231">
        <v>0</v>
      </c>
      <c r="D183" s="231">
        <v>4.6752000000000002</v>
      </c>
      <c r="E183" s="231">
        <v>1.7261</v>
      </c>
      <c r="F183" s="231">
        <v>3.8700999999999999</v>
      </c>
      <c r="G183" s="231">
        <v>1.7325999999999999</v>
      </c>
      <c r="H183" s="231">
        <v>3.6406000000000001</v>
      </c>
      <c r="I183" s="231">
        <v>1.6775</v>
      </c>
      <c r="J183" s="231">
        <v>4.0159000000000002</v>
      </c>
      <c r="K183" s="231">
        <v>1.538</v>
      </c>
      <c r="L183" s="231">
        <v>3.1518999999999999</v>
      </c>
      <c r="M183" s="231">
        <v>2.1097999999999999</v>
      </c>
      <c r="N183" s="231">
        <v>4.0387000000000004</v>
      </c>
      <c r="O183" s="231">
        <v>2.0531999999999999</v>
      </c>
      <c r="P183" s="231">
        <v>0</v>
      </c>
    </row>
    <row r="184" spans="1:16" ht="15">
      <c r="A184" s="247">
        <v>42</v>
      </c>
      <c r="B184" s="231">
        <v>0</v>
      </c>
      <c r="C184" s="231">
        <v>0</v>
      </c>
      <c r="D184" s="231">
        <v>4.6486999999999998</v>
      </c>
      <c r="E184" s="231">
        <v>1.7218</v>
      </c>
      <c r="F184" s="231">
        <v>3.7917000000000001</v>
      </c>
      <c r="G184" s="231">
        <v>1.7031000000000001</v>
      </c>
      <c r="H184" s="231">
        <v>3.6253000000000002</v>
      </c>
      <c r="I184" s="231">
        <v>1.67</v>
      </c>
      <c r="J184" s="231">
        <v>3.9923000000000002</v>
      </c>
      <c r="K184" s="231">
        <v>1.5355000000000001</v>
      </c>
      <c r="L184" s="231">
        <v>3.1358000000000001</v>
      </c>
      <c r="M184" s="231">
        <v>2.1000999999999999</v>
      </c>
      <c r="N184" s="231">
        <v>3.8948</v>
      </c>
      <c r="O184" s="231">
        <v>2.0112000000000001</v>
      </c>
      <c r="P184" s="231">
        <v>0</v>
      </c>
    </row>
    <row r="185" spans="1:16" ht="15">
      <c r="A185" s="247">
        <v>43</v>
      </c>
      <c r="B185" s="231">
        <v>0</v>
      </c>
      <c r="C185" s="231">
        <v>0</v>
      </c>
      <c r="D185" s="231">
        <v>4.5903999999999998</v>
      </c>
      <c r="E185" s="231">
        <v>1.7049000000000001</v>
      </c>
      <c r="F185" s="231">
        <v>3.7694999999999999</v>
      </c>
      <c r="G185" s="231">
        <v>1.6947000000000001</v>
      </c>
      <c r="H185" s="231">
        <v>3.6015000000000001</v>
      </c>
      <c r="I185" s="231">
        <v>1.6634</v>
      </c>
      <c r="J185" s="231">
        <v>3.9382000000000001</v>
      </c>
      <c r="K185" s="231">
        <v>1.5342</v>
      </c>
      <c r="L185" s="231">
        <v>3.1341999999999999</v>
      </c>
      <c r="M185" s="231">
        <v>2.0926</v>
      </c>
      <c r="N185" s="231">
        <v>3.8300999999999998</v>
      </c>
      <c r="O185" s="231">
        <v>1.9897</v>
      </c>
      <c r="P185" s="231">
        <v>0</v>
      </c>
    </row>
    <row r="186" spans="1:16" ht="15">
      <c r="A186" s="247">
        <v>44</v>
      </c>
      <c r="B186" s="231">
        <v>0</v>
      </c>
      <c r="C186" s="231">
        <v>0</v>
      </c>
      <c r="D186" s="231">
        <v>4.5320999999999998</v>
      </c>
      <c r="E186" s="231">
        <v>1.6879999999999999</v>
      </c>
      <c r="F186" s="231">
        <v>3.7473999999999998</v>
      </c>
      <c r="G186" s="231">
        <v>1.6863999999999999</v>
      </c>
      <c r="H186" s="231">
        <v>3.5777999999999999</v>
      </c>
      <c r="I186" s="231">
        <v>1.6568000000000001</v>
      </c>
      <c r="J186" s="231">
        <v>3.8839999999999999</v>
      </c>
      <c r="K186" s="231">
        <v>1.5327999999999999</v>
      </c>
      <c r="L186" s="231">
        <v>3.1324999999999998</v>
      </c>
      <c r="M186" s="231">
        <v>2.0851999999999999</v>
      </c>
      <c r="N186" s="231">
        <v>3.7654999999999998</v>
      </c>
      <c r="O186" s="231">
        <v>1.9681</v>
      </c>
      <c r="P186" s="231">
        <v>0</v>
      </c>
    </row>
    <row r="187" spans="1:16" ht="15">
      <c r="A187" s="247">
        <v>45</v>
      </c>
      <c r="B187" s="231">
        <v>0</v>
      </c>
      <c r="C187" s="231">
        <v>0</v>
      </c>
      <c r="D187" s="231">
        <v>4.4737999999999998</v>
      </c>
      <c r="E187" s="231">
        <v>1.6711</v>
      </c>
      <c r="F187" s="231">
        <v>3.7252000000000001</v>
      </c>
      <c r="G187" s="231">
        <v>1.6779999999999999</v>
      </c>
      <c r="H187" s="231">
        <v>3.5539999999999998</v>
      </c>
      <c r="I187" s="231">
        <v>1.6500999999999999</v>
      </c>
      <c r="J187" s="231">
        <v>3.8298999999999999</v>
      </c>
      <c r="K187" s="231">
        <v>1.5315000000000001</v>
      </c>
      <c r="L187" s="231">
        <v>3.1309</v>
      </c>
      <c r="M187" s="231">
        <v>2.0777000000000001</v>
      </c>
      <c r="N187" s="231">
        <v>3.7008000000000001</v>
      </c>
      <c r="O187" s="231">
        <v>1.9466000000000001</v>
      </c>
      <c r="P187" s="231">
        <v>0</v>
      </c>
    </row>
    <row r="188" spans="1:16" ht="15">
      <c r="A188" s="247">
        <v>46</v>
      </c>
      <c r="B188" s="231">
        <v>0</v>
      </c>
      <c r="C188" s="231">
        <v>0</v>
      </c>
      <c r="D188" s="231">
        <v>4.4154</v>
      </c>
      <c r="E188" s="231">
        <v>1.6540999999999999</v>
      </c>
      <c r="F188" s="231">
        <v>3.7029999999999998</v>
      </c>
      <c r="G188" s="231">
        <v>1.6696</v>
      </c>
      <c r="H188" s="231">
        <v>3.5301999999999998</v>
      </c>
      <c r="I188" s="231">
        <v>1.6435</v>
      </c>
      <c r="J188" s="231">
        <v>3.7757000000000001</v>
      </c>
      <c r="K188" s="231">
        <v>1.5301</v>
      </c>
      <c r="L188" s="231">
        <v>3.1292</v>
      </c>
      <c r="M188" s="231">
        <v>2.0701999999999998</v>
      </c>
      <c r="N188" s="231">
        <v>3.6362000000000001</v>
      </c>
      <c r="O188" s="231">
        <v>1.9251</v>
      </c>
      <c r="P188" s="231">
        <v>0</v>
      </c>
    </row>
    <row r="189" spans="1:16" ht="15">
      <c r="A189" s="247">
        <v>47</v>
      </c>
      <c r="B189" s="231">
        <v>0</v>
      </c>
      <c r="C189" s="231">
        <v>0</v>
      </c>
      <c r="D189" s="231">
        <v>4.3571</v>
      </c>
      <c r="E189" s="231">
        <v>1.6372</v>
      </c>
      <c r="F189" s="231">
        <v>3.6808999999999998</v>
      </c>
      <c r="G189" s="231">
        <v>1.6612</v>
      </c>
      <c r="H189" s="231">
        <v>3.5064000000000002</v>
      </c>
      <c r="I189" s="231">
        <v>1.6369</v>
      </c>
      <c r="J189" s="231">
        <v>3.7216</v>
      </c>
      <c r="K189" s="231">
        <v>1.5287999999999999</v>
      </c>
      <c r="L189" s="231">
        <v>3.1276000000000002</v>
      </c>
      <c r="M189" s="231">
        <v>2.0627</v>
      </c>
      <c r="N189" s="231">
        <v>3.5714999999999999</v>
      </c>
      <c r="O189" s="231">
        <v>1.9035</v>
      </c>
      <c r="P189" s="231">
        <v>0</v>
      </c>
    </row>
    <row r="190" spans="1:16" ht="15">
      <c r="A190" s="247">
        <v>48</v>
      </c>
      <c r="B190" s="231">
        <v>0</v>
      </c>
      <c r="C190" s="231">
        <v>0</v>
      </c>
      <c r="D190" s="231">
        <v>4.2988</v>
      </c>
      <c r="E190" s="231">
        <v>1.6203000000000001</v>
      </c>
      <c r="F190" s="231">
        <v>3.6587000000000001</v>
      </c>
      <c r="G190" s="231">
        <v>1.6529</v>
      </c>
      <c r="H190" s="231">
        <v>3.4826999999999999</v>
      </c>
      <c r="I190" s="231">
        <v>1.6303000000000001</v>
      </c>
      <c r="J190" s="231">
        <v>3.6674000000000002</v>
      </c>
      <c r="K190" s="231">
        <v>1.5274000000000001</v>
      </c>
      <c r="L190" s="231">
        <v>3.1259999999999999</v>
      </c>
      <c r="M190" s="231">
        <v>2.0552999999999999</v>
      </c>
      <c r="N190" s="231">
        <v>3.5068999999999999</v>
      </c>
      <c r="O190" s="231">
        <v>1.8819999999999999</v>
      </c>
      <c r="P190" s="231">
        <v>0</v>
      </c>
    </row>
    <row r="191" spans="1:16" ht="15">
      <c r="A191" s="247">
        <v>49</v>
      </c>
      <c r="B191" s="231">
        <v>0</v>
      </c>
      <c r="C191" s="231">
        <v>0</v>
      </c>
      <c r="D191" s="231">
        <v>4.2404999999999999</v>
      </c>
      <c r="E191" s="231">
        <v>1.6033999999999999</v>
      </c>
      <c r="F191" s="231">
        <v>3.6364999999999998</v>
      </c>
      <c r="G191" s="231">
        <v>1.6445000000000001</v>
      </c>
      <c r="H191" s="231">
        <v>3.4588999999999999</v>
      </c>
      <c r="I191" s="231">
        <v>1.6235999999999999</v>
      </c>
      <c r="J191" s="231">
        <v>3.6133000000000002</v>
      </c>
      <c r="K191" s="231">
        <v>1.5261</v>
      </c>
      <c r="L191" s="231">
        <v>3.1242999999999999</v>
      </c>
      <c r="M191" s="231">
        <v>2.0478000000000001</v>
      </c>
      <c r="N191" s="231">
        <v>3.4422000000000001</v>
      </c>
      <c r="O191" s="231">
        <v>1.8605</v>
      </c>
      <c r="P191" s="231">
        <v>0</v>
      </c>
    </row>
    <row r="192" spans="1:16" ht="15">
      <c r="A192" s="247">
        <v>50</v>
      </c>
      <c r="B192" s="231">
        <v>0</v>
      </c>
      <c r="C192" s="231">
        <v>0</v>
      </c>
      <c r="D192" s="231">
        <v>4.1821999999999999</v>
      </c>
      <c r="E192" s="231">
        <v>1.5865</v>
      </c>
      <c r="F192" s="231">
        <v>3.6143999999999998</v>
      </c>
      <c r="G192" s="231">
        <v>1.6361000000000001</v>
      </c>
      <c r="H192" s="231">
        <v>3.4350999999999998</v>
      </c>
      <c r="I192" s="231">
        <v>1.617</v>
      </c>
      <c r="J192" s="231">
        <v>3.5590999999999999</v>
      </c>
      <c r="K192" s="231">
        <v>1.5246999999999999</v>
      </c>
      <c r="L192" s="231">
        <v>3.1227</v>
      </c>
      <c r="M192" s="231">
        <v>2.0402999999999998</v>
      </c>
      <c r="N192" s="231">
        <v>3.3774999999999999</v>
      </c>
      <c r="O192" s="231">
        <v>1.8389</v>
      </c>
      <c r="P192" s="231">
        <v>0</v>
      </c>
    </row>
    <row r="193" spans="1:16" ht="15">
      <c r="A193" s="247">
        <v>51</v>
      </c>
      <c r="B193" s="231">
        <v>0</v>
      </c>
      <c r="C193" s="231">
        <v>0</v>
      </c>
      <c r="D193" s="231">
        <v>4.1238999999999999</v>
      </c>
      <c r="E193" s="231">
        <v>1.5696000000000001</v>
      </c>
      <c r="F193" s="231">
        <v>3.5922000000000001</v>
      </c>
      <c r="G193" s="231">
        <v>1.6276999999999999</v>
      </c>
      <c r="H193" s="231">
        <v>3.4113000000000002</v>
      </c>
      <c r="I193" s="231">
        <v>1.6104000000000001</v>
      </c>
      <c r="J193" s="231">
        <v>3.5049999999999999</v>
      </c>
      <c r="K193" s="231">
        <v>1.5234000000000001</v>
      </c>
      <c r="L193" s="231">
        <v>3.121</v>
      </c>
      <c r="M193" s="231">
        <v>2.0327999999999999</v>
      </c>
      <c r="N193" s="231">
        <v>3.3129</v>
      </c>
      <c r="O193" s="231">
        <v>1.8173999999999999</v>
      </c>
      <c r="P193" s="231">
        <v>0</v>
      </c>
    </row>
    <row r="194" spans="1:16" ht="15">
      <c r="A194" s="247">
        <v>52</v>
      </c>
      <c r="B194" s="231">
        <v>0</v>
      </c>
      <c r="C194" s="231">
        <v>0</v>
      </c>
      <c r="D194" s="231">
        <v>4.0655000000000001</v>
      </c>
      <c r="E194" s="231">
        <v>1.5526</v>
      </c>
      <c r="F194" s="231">
        <v>3.57</v>
      </c>
      <c r="G194" s="231">
        <v>1.6194</v>
      </c>
      <c r="H194" s="231">
        <v>3.3875999999999999</v>
      </c>
      <c r="I194" s="231">
        <v>1.6037999999999999</v>
      </c>
      <c r="J194" s="231">
        <v>3.4508000000000001</v>
      </c>
      <c r="K194" s="231">
        <v>1.522</v>
      </c>
      <c r="L194" s="231">
        <v>3.1194000000000002</v>
      </c>
      <c r="M194" s="231">
        <v>2.0253999999999999</v>
      </c>
      <c r="N194" s="231">
        <v>3.2482000000000002</v>
      </c>
      <c r="O194" s="231">
        <v>1.7959000000000001</v>
      </c>
      <c r="P194" s="231">
        <v>0</v>
      </c>
    </row>
    <row r="195" spans="1:16" ht="15">
      <c r="A195" s="247">
        <v>53</v>
      </c>
      <c r="B195" s="231">
        <v>0</v>
      </c>
      <c r="C195" s="231">
        <v>0</v>
      </c>
      <c r="D195" s="231">
        <v>4.0072000000000001</v>
      </c>
      <c r="E195" s="231">
        <v>1.5357000000000001</v>
      </c>
      <c r="F195" s="231">
        <v>3.5478999999999998</v>
      </c>
      <c r="G195" s="231">
        <v>1.611</v>
      </c>
      <c r="H195" s="231">
        <v>3.3637999999999999</v>
      </c>
      <c r="I195" s="231">
        <v>1.5971</v>
      </c>
      <c r="J195" s="231">
        <v>3.3967000000000001</v>
      </c>
      <c r="K195" s="231">
        <v>1.5206999999999999</v>
      </c>
      <c r="L195" s="231">
        <v>3.1177000000000001</v>
      </c>
      <c r="M195" s="231">
        <v>2.0179</v>
      </c>
      <c r="N195" s="231">
        <v>3.1836000000000002</v>
      </c>
      <c r="O195" s="231">
        <v>1.7743</v>
      </c>
      <c r="P195" s="231">
        <v>0</v>
      </c>
    </row>
    <row r="196" spans="1:16" ht="15">
      <c r="A196" s="247">
        <v>54</v>
      </c>
      <c r="B196" s="231">
        <v>0</v>
      </c>
      <c r="C196" s="231">
        <v>0</v>
      </c>
      <c r="D196" s="231">
        <v>3.9489000000000001</v>
      </c>
      <c r="E196" s="231">
        <v>1.5187999999999999</v>
      </c>
      <c r="F196" s="231">
        <v>3.5257000000000001</v>
      </c>
      <c r="G196" s="231">
        <v>1.6026</v>
      </c>
      <c r="H196" s="231">
        <v>3.34</v>
      </c>
      <c r="I196" s="231">
        <v>1.5905</v>
      </c>
      <c r="J196" s="231">
        <v>3.3424999999999998</v>
      </c>
      <c r="K196" s="231">
        <v>1.5193000000000001</v>
      </c>
      <c r="L196" s="231">
        <v>3.1160999999999999</v>
      </c>
      <c r="M196" s="231">
        <v>2.0104000000000002</v>
      </c>
      <c r="N196" s="231">
        <v>3.1189</v>
      </c>
      <c r="O196" s="231">
        <v>1.7527999999999999</v>
      </c>
      <c r="P196" s="231">
        <v>0</v>
      </c>
    </row>
    <row r="197" spans="1:16" ht="15">
      <c r="A197" s="247">
        <v>55</v>
      </c>
      <c r="B197" s="231">
        <v>0</v>
      </c>
      <c r="C197" s="231">
        <v>0</v>
      </c>
      <c r="D197" s="231">
        <v>3.9076</v>
      </c>
      <c r="E197" s="231">
        <v>1.5174000000000001</v>
      </c>
      <c r="F197" s="231">
        <v>3.4300999999999999</v>
      </c>
      <c r="G197" s="231">
        <v>1.5942000000000001</v>
      </c>
      <c r="H197" s="231">
        <v>3.3098000000000001</v>
      </c>
      <c r="I197" s="231">
        <v>1.5831</v>
      </c>
      <c r="J197" s="231">
        <v>3.3018000000000001</v>
      </c>
      <c r="K197" s="231">
        <v>1.5179</v>
      </c>
      <c r="L197" s="231">
        <v>3.1093999999999999</v>
      </c>
      <c r="M197" s="231">
        <v>1.9972000000000001</v>
      </c>
      <c r="N197" s="231">
        <v>3.0640999999999998</v>
      </c>
      <c r="O197" s="231">
        <v>1.7485999999999999</v>
      </c>
      <c r="P197" s="231">
        <v>0</v>
      </c>
    </row>
    <row r="198" spans="1:16" ht="15">
      <c r="A198" s="247">
        <v>56</v>
      </c>
      <c r="B198" s="231">
        <v>0</v>
      </c>
      <c r="C198" s="231">
        <v>0</v>
      </c>
      <c r="D198" s="231">
        <v>3.8664000000000001</v>
      </c>
      <c r="E198" s="231">
        <v>1.5159</v>
      </c>
      <c r="F198" s="231">
        <v>3.3344999999999998</v>
      </c>
      <c r="G198" s="231">
        <v>1.5858000000000001</v>
      </c>
      <c r="H198" s="231">
        <v>3.2795999999999998</v>
      </c>
      <c r="I198" s="231">
        <v>1.5757000000000001</v>
      </c>
      <c r="J198" s="231">
        <v>3.2610999999999999</v>
      </c>
      <c r="K198" s="231">
        <v>1.5164</v>
      </c>
      <c r="L198" s="231">
        <v>3.1027</v>
      </c>
      <c r="M198" s="231">
        <v>1.984</v>
      </c>
      <c r="N198" s="231">
        <v>3.0093000000000001</v>
      </c>
      <c r="O198" s="231">
        <v>1.7444</v>
      </c>
      <c r="P198" s="231">
        <v>0</v>
      </c>
    </row>
    <row r="199" spans="1:16" ht="15">
      <c r="A199" s="247">
        <v>57</v>
      </c>
      <c r="B199" s="231">
        <v>0</v>
      </c>
      <c r="C199" s="231">
        <v>0</v>
      </c>
      <c r="D199" s="231">
        <v>3.8250999999999999</v>
      </c>
      <c r="E199" s="231">
        <v>1.5145</v>
      </c>
      <c r="F199" s="231">
        <v>3.2389000000000001</v>
      </c>
      <c r="G199" s="231">
        <v>1.5773999999999999</v>
      </c>
      <c r="H199" s="231">
        <v>3.2494000000000001</v>
      </c>
      <c r="I199" s="231">
        <v>1.5683</v>
      </c>
      <c r="J199" s="231">
        <v>3.2204000000000002</v>
      </c>
      <c r="K199" s="231">
        <v>1.5149999999999999</v>
      </c>
      <c r="L199" s="231">
        <v>3.0960000000000001</v>
      </c>
      <c r="M199" s="231">
        <v>1.9708000000000001</v>
      </c>
      <c r="N199" s="231">
        <v>2.9544999999999999</v>
      </c>
      <c r="O199" s="231">
        <v>1.7402</v>
      </c>
      <c r="P199" s="231">
        <v>0</v>
      </c>
    </row>
    <row r="200" spans="1:16" ht="15">
      <c r="A200" s="247">
        <v>58</v>
      </c>
      <c r="B200" s="231">
        <v>0</v>
      </c>
      <c r="C200" s="231">
        <v>0</v>
      </c>
      <c r="D200" s="231">
        <v>3.7837999999999998</v>
      </c>
      <c r="E200" s="231">
        <v>1.5130999999999999</v>
      </c>
      <c r="F200" s="231">
        <v>3.1433</v>
      </c>
      <c r="G200" s="231">
        <v>1.5689</v>
      </c>
      <c r="H200" s="231">
        <v>3.2191999999999998</v>
      </c>
      <c r="I200" s="231">
        <v>1.5609</v>
      </c>
      <c r="J200" s="231">
        <v>3.1797</v>
      </c>
      <c r="K200" s="231">
        <v>1.5136000000000001</v>
      </c>
      <c r="L200" s="231">
        <v>3.0893000000000002</v>
      </c>
      <c r="M200" s="231">
        <v>1.9576</v>
      </c>
      <c r="N200" s="231">
        <v>2.8997000000000002</v>
      </c>
      <c r="O200" s="231">
        <v>1.736</v>
      </c>
      <c r="P200" s="231">
        <v>0</v>
      </c>
    </row>
    <row r="201" spans="1:16" ht="15">
      <c r="A201" s="247">
        <v>59</v>
      </c>
      <c r="B201" s="231">
        <v>0</v>
      </c>
      <c r="C201" s="231">
        <v>0</v>
      </c>
      <c r="D201" s="231">
        <v>3.7425999999999999</v>
      </c>
      <c r="E201" s="231">
        <v>1.5116000000000001</v>
      </c>
      <c r="F201" s="231">
        <v>3.0476999999999999</v>
      </c>
      <c r="G201" s="231">
        <v>1.5605</v>
      </c>
      <c r="H201" s="231">
        <v>3.1890000000000001</v>
      </c>
      <c r="I201" s="231">
        <v>1.5535000000000001</v>
      </c>
      <c r="J201" s="231">
        <v>3.1389999999999998</v>
      </c>
      <c r="K201" s="231">
        <v>1.5121</v>
      </c>
      <c r="L201" s="231">
        <v>3.0825999999999998</v>
      </c>
      <c r="M201" s="231">
        <v>1.9443999999999999</v>
      </c>
      <c r="N201" s="231">
        <v>2.8449</v>
      </c>
      <c r="O201" s="231">
        <v>1.7318</v>
      </c>
      <c r="P201" s="231">
        <v>0</v>
      </c>
    </row>
    <row r="202" spans="1:16" ht="15">
      <c r="A202" s="247">
        <v>60</v>
      </c>
      <c r="B202" s="231">
        <v>0</v>
      </c>
      <c r="C202" s="231">
        <v>0</v>
      </c>
      <c r="D202" s="231">
        <v>3.7012999999999998</v>
      </c>
      <c r="E202" s="231">
        <v>1.5102</v>
      </c>
      <c r="F202" s="231">
        <v>2.9521000000000002</v>
      </c>
      <c r="G202" s="231">
        <v>1.5521</v>
      </c>
      <c r="H202" s="231">
        <v>3.1589</v>
      </c>
      <c r="I202" s="231">
        <v>1.5462</v>
      </c>
      <c r="J202" s="231">
        <v>3.0983000000000001</v>
      </c>
      <c r="K202" s="231">
        <v>1.5106999999999999</v>
      </c>
      <c r="L202" s="231">
        <v>3.0758999999999999</v>
      </c>
      <c r="M202" s="231">
        <v>1.9312</v>
      </c>
      <c r="N202" s="231">
        <v>2.7900999999999998</v>
      </c>
      <c r="O202" s="231">
        <v>1.7277</v>
      </c>
      <c r="P202" s="231">
        <v>0</v>
      </c>
    </row>
    <row r="203" spans="1:16">
      <c r="A203" s="280"/>
    </row>
    <row r="204" spans="1:16">
      <c r="A204" s="73" t="e">
        <v>#N/A</v>
      </c>
    </row>
    <row r="205" spans="1:16" s="279"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26.686499999999999</v>
      </c>
      <c r="E209" s="231">
        <v>9.8466000000000005</v>
      </c>
      <c r="F209" s="231">
        <v>30.1737</v>
      </c>
      <c r="G209" s="231">
        <v>10.421099999999999</v>
      </c>
      <c r="H209" s="231">
        <v>31.270199999999999</v>
      </c>
      <c r="I209" s="231">
        <v>9.6819000000000006</v>
      </c>
      <c r="J209" s="231">
        <v>34.298099999999998</v>
      </c>
      <c r="K209" s="231">
        <v>9.6684000000000001</v>
      </c>
      <c r="L209" s="231">
        <v>27.015599999999999</v>
      </c>
      <c r="M209" s="231">
        <v>13.996499999999999</v>
      </c>
      <c r="N209" s="231">
        <v>0</v>
      </c>
      <c r="O209" s="231">
        <v>0</v>
      </c>
      <c r="P209" s="231">
        <v>0</v>
      </c>
    </row>
    <row r="210" spans="1:16" ht="15">
      <c r="A210" s="247">
        <v>1</v>
      </c>
      <c r="B210" s="231">
        <v>0</v>
      </c>
      <c r="C210" s="231">
        <v>0</v>
      </c>
      <c r="D210" s="231">
        <v>23.721299999999999</v>
      </c>
      <c r="E210" s="231">
        <v>8.7524999999999995</v>
      </c>
      <c r="F210" s="231">
        <v>26.821100000000001</v>
      </c>
      <c r="G210" s="231">
        <v>9.2631999999999994</v>
      </c>
      <c r="H210" s="231">
        <v>27.7957</v>
      </c>
      <c r="I210" s="231">
        <v>8.6060999999999996</v>
      </c>
      <c r="J210" s="231">
        <v>30.487200000000001</v>
      </c>
      <c r="K210" s="231">
        <v>8.5940999999999992</v>
      </c>
      <c r="L210" s="231">
        <v>24.0139</v>
      </c>
      <c r="M210" s="231">
        <v>12.4413</v>
      </c>
      <c r="N210" s="231">
        <v>0</v>
      </c>
      <c r="O210" s="231">
        <v>0</v>
      </c>
      <c r="P210" s="231">
        <v>0</v>
      </c>
    </row>
    <row r="211" spans="1:16" ht="15">
      <c r="A211" s="247">
        <v>2</v>
      </c>
      <c r="B211" s="231">
        <v>0</v>
      </c>
      <c r="C211" s="231">
        <v>0</v>
      </c>
      <c r="D211" s="231">
        <v>20.7562</v>
      </c>
      <c r="E211" s="231">
        <v>7.6585000000000001</v>
      </c>
      <c r="F211" s="231">
        <v>23.468399999999999</v>
      </c>
      <c r="G211" s="231">
        <v>8.1052999999999997</v>
      </c>
      <c r="H211" s="231">
        <v>24.321300000000001</v>
      </c>
      <c r="I211" s="231">
        <v>7.5304000000000002</v>
      </c>
      <c r="J211" s="231">
        <v>26.676300000000001</v>
      </c>
      <c r="K211" s="231">
        <v>7.5198999999999998</v>
      </c>
      <c r="L211" s="231">
        <v>21.0121</v>
      </c>
      <c r="M211" s="231">
        <v>10.886200000000001</v>
      </c>
      <c r="N211" s="231">
        <v>0</v>
      </c>
      <c r="O211" s="231">
        <v>0</v>
      </c>
      <c r="P211" s="231">
        <v>0</v>
      </c>
    </row>
    <row r="212" spans="1:16" ht="15">
      <c r="A212" s="247">
        <v>3</v>
      </c>
      <c r="B212" s="231">
        <v>0</v>
      </c>
      <c r="C212" s="231">
        <v>0</v>
      </c>
      <c r="D212" s="231">
        <v>17.791</v>
      </c>
      <c r="E212" s="231">
        <v>6.5644</v>
      </c>
      <c r="F212" s="231">
        <v>20.1158</v>
      </c>
      <c r="G212" s="231">
        <v>6.9474</v>
      </c>
      <c r="H212" s="231">
        <v>20.846800000000002</v>
      </c>
      <c r="I212" s="231">
        <v>6.4546000000000001</v>
      </c>
      <c r="J212" s="231">
        <v>22.865400000000001</v>
      </c>
      <c r="K212" s="231">
        <v>6.4455999999999998</v>
      </c>
      <c r="L212" s="231">
        <v>18.010400000000001</v>
      </c>
      <c r="M212" s="231">
        <v>9.3309999999999995</v>
      </c>
      <c r="N212" s="231">
        <v>0</v>
      </c>
      <c r="O212" s="231">
        <v>0</v>
      </c>
      <c r="P212" s="231">
        <v>0</v>
      </c>
    </row>
    <row r="213" spans="1:16" ht="15">
      <c r="A213" s="247">
        <v>4</v>
      </c>
      <c r="B213" s="231">
        <v>0</v>
      </c>
      <c r="C213" s="231">
        <v>0</v>
      </c>
      <c r="D213" s="231">
        <v>14.825799999999999</v>
      </c>
      <c r="E213" s="231">
        <v>5.4702999999999999</v>
      </c>
      <c r="F213" s="231">
        <v>16.763200000000001</v>
      </c>
      <c r="G213" s="231">
        <v>5.7895000000000003</v>
      </c>
      <c r="H213" s="231">
        <v>17.372299999999999</v>
      </c>
      <c r="I213" s="231">
        <v>5.3788</v>
      </c>
      <c r="J213" s="231">
        <v>19.054500000000001</v>
      </c>
      <c r="K213" s="231">
        <v>5.3712999999999997</v>
      </c>
      <c r="L213" s="231">
        <v>15.008699999999999</v>
      </c>
      <c r="M213" s="231">
        <v>7.7758000000000003</v>
      </c>
      <c r="N213" s="231">
        <v>0</v>
      </c>
      <c r="O213" s="231">
        <v>0</v>
      </c>
      <c r="P213" s="231">
        <v>0</v>
      </c>
    </row>
    <row r="214" spans="1:16" ht="15">
      <c r="A214" s="247">
        <v>5</v>
      </c>
      <c r="B214" s="231">
        <v>0</v>
      </c>
      <c r="C214" s="231">
        <v>0</v>
      </c>
      <c r="D214" s="231">
        <v>11.8607</v>
      </c>
      <c r="E214" s="231">
        <v>4.3762999999999996</v>
      </c>
      <c r="F214" s="231">
        <v>13.410500000000001</v>
      </c>
      <c r="G214" s="231">
        <v>4.6315999999999997</v>
      </c>
      <c r="H214" s="231">
        <v>13.8979</v>
      </c>
      <c r="I214" s="231">
        <v>4.3030999999999997</v>
      </c>
      <c r="J214" s="231">
        <v>15.243600000000001</v>
      </c>
      <c r="K214" s="231">
        <v>4.2971000000000004</v>
      </c>
      <c r="L214" s="231">
        <v>12.0069</v>
      </c>
      <c r="M214" s="231">
        <v>6.2206999999999999</v>
      </c>
      <c r="N214" s="231">
        <v>0</v>
      </c>
      <c r="O214" s="231">
        <v>0</v>
      </c>
      <c r="P214" s="231">
        <v>0</v>
      </c>
    </row>
    <row r="215" spans="1:16" ht="15">
      <c r="A215" s="247">
        <v>6</v>
      </c>
      <c r="B215" s="231">
        <v>0</v>
      </c>
      <c r="C215" s="231">
        <v>0</v>
      </c>
      <c r="D215" s="231">
        <v>8.8955000000000002</v>
      </c>
      <c r="E215" s="231">
        <v>3.2822</v>
      </c>
      <c r="F215" s="231">
        <v>10.0579</v>
      </c>
      <c r="G215" s="231">
        <v>3.4737</v>
      </c>
      <c r="H215" s="231">
        <v>10.423400000000001</v>
      </c>
      <c r="I215" s="231">
        <v>3.2273000000000001</v>
      </c>
      <c r="J215" s="231">
        <v>11.432700000000001</v>
      </c>
      <c r="K215" s="231">
        <v>3.2227999999999999</v>
      </c>
      <c r="L215" s="231">
        <v>9.0052000000000003</v>
      </c>
      <c r="M215" s="231">
        <v>4.6654999999999998</v>
      </c>
      <c r="N215" s="231">
        <v>0</v>
      </c>
      <c r="O215" s="231">
        <v>0</v>
      </c>
      <c r="P215" s="231">
        <v>0</v>
      </c>
    </row>
    <row r="216" spans="1:16" ht="15">
      <c r="A216" s="247">
        <v>7</v>
      </c>
      <c r="B216" s="231">
        <v>0</v>
      </c>
      <c r="C216" s="231">
        <v>0</v>
      </c>
      <c r="D216" s="231">
        <v>8.6843000000000004</v>
      </c>
      <c r="E216" s="231">
        <v>3.1909999999999998</v>
      </c>
      <c r="F216" s="231">
        <v>9.6534999999999993</v>
      </c>
      <c r="G216" s="231">
        <v>3.3772000000000002</v>
      </c>
      <c r="H216" s="231">
        <v>9.9991000000000003</v>
      </c>
      <c r="I216" s="231">
        <v>3.1377000000000002</v>
      </c>
      <c r="J216" s="231">
        <v>11.0238</v>
      </c>
      <c r="K216" s="231">
        <v>3.1333000000000002</v>
      </c>
      <c r="L216" s="231">
        <v>8.6591000000000005</v>
      </c>
      <c r="M216" s="231">
        <v>4.5358999999999998</v>
      </c>
      <c r="N216" s="231">
        <v>0</v>
      </c>
      <c r="O216" s="231">
        <v>0</v>
      </c>
      <c r="P216" s="231">
        <v>0</v>
      </c>
    </row>
    <row r="217" spans="1:16" ht="15">
      <c r="A217" s="247">
        <v>8</v>
      </c>
      <c r="B217" s="231">
        <v>0</v>
      </c>
      <c r="C217" s="231">
        <v>0</v>
      </c>
      <c r="D217" s="231">
        <v>8.4732000000000003</v>
      </c>
      <c r="E217" s="231">
        <v>3.0998999999999999</v>
      </c>
      <c r="F217" s="231">
        <v>9.2491000000000003</v>
      </c>
      <c r="G217" s="231">
        <v>3.2806999999999999</v>
      </c>
      <c r="H217" s="231">
        <v>9.5747999999999998</v>
      </c>
      <c r="I217" s="231">
        <v>3.048</v>
      </c>
      <c r="J217" s="231">
        <v>10.614800000000001</v>
      </c>
      <c r="K217" s="231">
        <v>3.0438000000000001</v>
      </c>
      <c r="L217" s="231">
        <v>8.3130000000000006</v>
      </c>
      <c r="M217" s="231">
        <v>4.4062999999999999</v>
      </c>
      <c r="N217" s="231">
        <v>0</v>
      </c>
      <c r="O217" s="231">
        <v>0</v>
      </c>
      <c r="P217" s="231">
        <v>0</v>
      </c>
    </row>
    <row r="218" spans="1:16" ht="15">
      <c r="A218" s="247">
        <v>9</v>
      </c>
      <c r="B218" s="231">
        <v>0</v>
      </c>
      <c r="C218" s="231">
        <v>0</v>
      </c>
      <c r="D218" s="231">
        <v>8.2620000000000005</v>
      </c>
      <c r="E218" s="231">
        <v>3.0087000000000002</v>
      </c>
      <c r="F218" s="231">
        <v>8.8446999999999996</v>
      </c>
      <c r="G218" s="231">
        <v>3.1842000000000001</v>
      </c>
      <c r="H218" s="231">
        <v>9.1504999999999992</v>
      </c>
      <c r="I218" s="231">
        <v>2.9584000000000001</v>
      </c>
      <c r="J218" s="231">
        <v>10.2059</v>
      </c>
      <c r="K218" s="231">
        <v>2.9542000000000002</v>
      </c>
      <c r="L218" s="231">
        <v>7.9668999999999999</v>
      </c>
      <c r="M218" s="231">
        <v>4.2766999999999999</v>
      </c>
      <c r="N218" s="231">
        <v>0</v>
      </c>
      <c r="O218" s="231">
        <v>0</v>
      </c>
      <c r="P218" s="231">
        <v>0</v>
      </c>
    </row>
    <row r="219" spans="1:16" ht="15">
      <c r="A219" s="247">
        <v>10</v>
      </c>
      <c r="B219" s="231">
        <v>0</v>
      </c>
      <c r="C219" s="231">
        <v>0</v>
      </c>
      <c r="D219" s="231">
        <v>8.0508000000000006</v>
      </c>
      <c r="E219" s="231">
        <v>2.9175</v>
      </c>
      <c r="F219" s="231">
        <v>8.4403000000000006</v>
      </c>
      <c r="G219" s="231">
        <v>3.0876999999999999</v>
      </c>
      <c r="H219" s="231">
        <v>8.7262000000000004</v>
      </c>
      <c r="I219" s="231">
        <v>2.8687</v>
      </c>
      <c r="J219" s="231">
        <v>9.7969000000000008</v>
      </c>
      <c r="K219" s="231">
        <v>2.8647</v>
      </c>
      <c r="L219" s="231">
        <v>7.6208</v>
      </c>
      <c r="M219" s="231">
        <v>4.1471</v>
      </c>
      <c r="N219" s="231">
        <v>0</v>
      </c>
      <c r="O219" s="231">
        <v>0</v>
      </c>
      <c r="P219" s="231">
        <v>0</v>
      </c>
    </row>
    <row r="220" spans="1:16" ht="15">
      <c r="A220" s="247">
        <v>11</v>
      </c>
      <c r="B220" s="231">
        <v>0</v>
      </c>
      <c r="C220" s="231">
        <v>0</v>
      </c>
      <c r="D220" s="231">
        <v>7.8396999999999997</v>
      </c>
      <c r="E220" s="231">
        <v>2.8262999999999998</v>
      </c>
      <c r="F220" s="231">
        <v>8.0358999999999998</v>
      </c>
      <c r="G220" s="231">
        <v>2.9912000000000001</v>
      </c>
      <c r="H220" s="231">
        <v>8.3018999999999998</v>
      </c>
      <c r="I220" s="231">
        <v>2.7791000000000001</v>
      </c>
      <c r="J220" s="231">
        <v>9.3879999999999999</v>
      </c>
      <c r="K220" s="231">
        <v>2.7751999999999999</v>
      </c>
      <c r="L220" s="231">
        <v>7.2747000000000002</v>
      </c>
      <c r="M220" s="231">
        <v>4.0175000000000001</v>
      </c>
      <c r="N220" s="231">
        <v>0</v>
      </c>
      <c r="O220" s="231">
        <v>0</v>
      </c>
      <c r="P220" s="231">
        <v>0</v>
      </c>
    </row>
    <row r="221" spans="1:16" ht="15">
      <c r="A221" s="247">
        <v>12</v>
      </c>
      <c r="B221" s="231">
        <v>0</v>
      </c>
      <c r="C221" s="231">
        <v>0</v>
      </c>
      <c r="D221" s="231">
        <v>7.6284999999999998</v>
      </c>
      <c r="E221" s="231">
        <v>2.7351999999999999</v>
      </c>
      <c r="F221" s="231">
        <v>7.6315</v>
      </c>
      <c r="G221" s="231">
        <v>2.8948</v>
      </c>
      <c r="H221" s="231">
        <v>7.8776000000000002</v>
      </c>
      <c r="I221" s="231">
        <v>2.6894</v>
      </c>
      <c r="J221" s="231">
        <v>8.9789999999999992</v>
      </c>
      <c r="K221" s="231">
        <v>2.6857000000000002</v>
      </c>
      <c r="L221" s="231">
        <v>6.9287000000000001</v>
      </c>
      <c r="M221" s="231">
        <v>3.8879000000000001</v>
      </c>
      <c r="N221" s="231">
        <v>0</v>
      </c>
      <c r="O221" s="231">
        <v>0</v>
      </c>
      <c r="P221" s="231">
        <v>0</v>
      </c>
    </row>
    <row r="222" spans="1:16" ht="15">
      <c r="A222" s="247">
        <v>13</v>
      </c>
      <c r="B222" s="231">
        <v>0</v>
      </c>
      <c r="C222" s="231">
        <v>0</v>
      </c>
      <c r="D222" s="231">
        <v>7.4173</v>
      </c>
      <c r="E222" s="231">
        <v>2.6440000000000001</v>
      </c>
      <c r="F222" s="231">
        <v>7.2270000000000003</v>
      </c>
      <c r="G222" s="231">
        <v>2.7982999999999998</v>
      </c>
      <c r="H222" s="231">
        <v>7.4532999999999996</v>
      </c>
      <c r="I222" s="231">
        <v>2.5998000000000001</v>
      </c>
      <c r="J222" s="231">
        <v>8.5701000000000001</v>
      </c>
      <c r="K222" s="231">
        <v>2.5960999999999999</v>
      </c>
      <c r="L222" s="231">
        <v>6.5826000000000002</v>
      </c>
      <c r="M222" s="231">
        <v>3.7583000000000002</v>
      </c>
      <c r="N222" s="231">
        <v>0</v>
      </c>
      <c r="O222" s="231">
        <v>0</v>
      </c>
      <c r="P222" s="231">
        <v>0</v>
      </c>
    </row>
    <row r="223" spans="1:16" ht="15">
      <c r="A223" s="247">
        <v>14</v>
      </c>
      <c r="B223" s="231">
        <v>0</v>
      </c>
      <c r="C223" s="231">
        <v>0</v>
      </c>
      <c r="D223" s="231">
        <v>7.2061999999999999</v>
      </c>
      <c r="E223" s="231">
        <v>2.5528</v>
      </c>
      <c r="F223" s="231">
        <v>6.8226000000000004</v>
      </c>
      <c r="G223" s="231">
        <v>2.7018</v>
      </c>
      <c r="H223" s="231">
        <v>7.0289999999999999</v>
      </c>
      <c r="I223" s="231">
        <v>2.5101</v>
      </c>
      <c r="J223" s="231">
        <v>8.1610999999999994</v>
      </c>
      <c r="K223" s="231">
        <v>2.5066000000000002</v>
      </c>
      <c r="L223" s="231">
        <v>6.2365000000000004</v>
      </c>
      <c r="M223" s="231">
        <v>3.6286999999999998</v>
      </c>
      <c r="N223" s="231">
        <v>0</v>
      </c>
      <c r="O223" s="231">
        <v>0</v>
      </c>
      <c r="P223" s="231">
        <v>0</v>
      </c>
    </row>
    <row r="224" spans="1:16" ht="15">
      <c r="A224" s="247">
        <v>15</v>
      </c>
      <c r="B224" s="231">
        <v>0</v>
      </c>
      <c r="C224" s="231">
        <v>0</v>
      </c>
      <c r="D224" s="231">
        <v>6.9950000000000001</v>
      </c>
      <c r="E224" s="231">
        <v>2.4615999999999998</v>
      </c>
      <c r="F224" s="231">
        <v>6.4181999999999997</v>
      </c>
      <c r="G224" s="231">
        <v>2.6053000000000002</v>
      </c>
      <c r="H224" s="231">
        <v>6.6047000000000002</v>
      </c>
      <c r="I224" s="231">
        <v>2.4205000000000001</v>
      </c>
      <c r="J224" s="231">
        <v>7.7522000000000002</v>
      </c>
      <c r="K224" s="231">
        <v>2.4171</v>
      </c>
      <c r="L224" s="231">
        <v>5.8903999999999996</v>
      </c>
      <c r="M224" s="231">
        <v>3.4990999999999999</v>
      </c>
      <c r="N224" s="231">
        <v>0</v>
      </c>
      <c r="O224" s="231">
        <v>0</v>
      </c>
      <c r="P224" s="231">
        <v>0</v>
      </c>
    </row>
    <row r="225" spans="1:16" ht="15">
      <c r="A225" s="247">
        <v>16</v>
      </c>
      <c r="B225" s="231">
        <v>0</v>
      </c>
      <c r="C225" s="231">
        <v>0</v>
      </c>
      <c r="D225" s="231">
        <v>6.7838000000000003</v>
      </c>
      <c r="E225" s="231">
        <v>2.3704999999999998</v>
      </c>
      <c r="F225" s="231">
        <v>6.0137999999999998</v>
      </c>
      <c r="G225" s="231">
        <v>2.5087999999999999</v>
      </c>
      <c r="H225" s="231">
        <v>6.1803999999999997</v>
      </c>
      <c r="I225" s="231">
        <v>2.3308</v>
      </c>
      <c r="J225" s="231">
        <v>7.3432000000000004</v>
      </c>
      <c r="K225" s="231">
        <v>2.3275999999999999</v>
      </c>
      <c r="L225" s="231">
        <v>5.5442999999999998</v>
      </c>
      <c r="M225" s="231">
        <v>3.3694999999999999</v>
      </c>
      <c r="N225" s="231">
        <v>0</v>
      </c>
      <c r="O225" s="231">
        <v>0</v>
      </c>
      <c r="P225" s="231">
        <v>0</v>
      </c>
    </row>
    <row r="226" spans="1:16" ht="15">
      <c r="A226" s="247">
        <v>17</v>
      </c>
      <c r="B226" s="231">
        <v>0</v>
      </c>
      <c r="C226" s="231">
        <v>0</v>
      </c>
      <c r="D226" s="231">
        <v>6.5727000000000002</v>
      </c>
      <c r="E226" s="231">
        <v>2.2793000000000001</v>
      </c>
      <c r="F226" s="231">
        <v>5.6093999999999999</v>
      </c>
      <c r="G226" s="231">
        <v>2.4123000000000001</v>
      </c>
      <c r="H226" s="231">
        <v>5.7561</v>
      </c>
      <c r="I226" s="231">
        <v>2.2412000000000001</v>
      </c>
      <c r="J226" s="231">
        <v>6.9343000000000004</v>
      </c>
      <c r="K226" s="231">
        <v>2.238</v>
      </c>
      <c r="L226" s="231">
        <v>5.1981999999999999</v>
      </c>
      <c r="M226" s="231">
        <v>3.2399</v>
      </c>
      <c r="N226" s="231">
        <v>0</v>
      </c>
      <c r="O226" s="231">
        <v>0</v>
      </c>
      <c r="P226" s="231">
        <v>0</v>
      </c>
    </row>
    <row r="227" spans="1:16" ht="15">
      <c r="A227" s="247">
        <v>18</v>
      </c>
      <c r="B227" s="231">
        <v>0</v>
      </c>
      <c r="C227" s="231">
        <v>0</v>
      </c>
      <c r="D227" s="231">
        <v>6.3615000000000004</v>
      </c>
      <c r="E227" s="231">
        <v>2.1880999999999999</v>
      </c>
      <c r="F227" s="231">
        <v>5.2050000000000001</v>
      </c>
      <c r="G227" s="231">
        <v>2.3157999999999999</v>
      </c>
      <c r="H227" s="231">
        <v>5.3318000000000003</v>
      </c>
      <c r="I227" s="231">
        <v>2.1515</v>
      </c>
      <c r="J227" s="231">
        <v>6.5252999999999997</v>
      </c>
      <c r="K227" s="231">
        <v>2.1484999999999999</v>
      </c>
      <c r="L227" s="231">
        <v>4.8521000000000001</v>
      </c>
      <c r="M227" s="231">
        <v>3.1103000000000001</v>
      </c>
      <c r="N227" s="231">
        <v>6.7442000000000002</v>
      </c>
      <c r="O227" s="231">
        <v>5.1878000000000002</v>
      </c>
      <c r="P227" s="231">
        <v>0</v>
      </c>
    </row>
    <row r="228" spans="1:16" ht="15">
      <c r="A228" s="247">
        <v>19</v>
      </c>
      <c r="B228" s="231">
        <v>0</v>
      </c>
      <c r="C228" s="231">
        <v>0</v>
      </c>
      <c r="D228" s="231">
        <v>6.2968000000000002</v>
      </c>
      <c r="E228" s="231">
        <v>2.1674000000000002</v>
      </c>
      <c r="F228" s="231">
        <v>5.1748000000000003</v>
      </c>
      <c r="G228" s="231">
        <v>2.2938000000000001</v>
      </c>
      <c r="H228" s="231">
        <v>5.3089000000000004</v>
      </c>
      <c r="I228" s="231">
        <v>2.1440999999999999</v>
      </c>
      <c r="J228" s="231">
        <v>6.3278999999999996</v>
      </c>
      <c r="K228" s="231">
        <v>2.1425999999999998</v>
      </c>
      <c r="L228" s="231">
        <v>4.7716000000000003</v>
      </c>
      <c r="M228" s="231">
        <v>3.0589</v>
      </c>
      <c r="N228" s="231">
        <v>6.5568999999999997</v>
      </c>
      <c r="O228" s="231">
        <v>5.0437000000000003</v>
      </c>
      <c r="P228" s="231">
        <v>0</v>
      </c>
    </row>
    <row r="229" spans="1:16" ht="15">
      <c r="A229" s="247">
        <v>20</v>
      </c>
      <c r="B229" s="231">
        <v>0</v>
      </c>
      <c r="C229" s="231">
        <v>0</v>
      </c>
      <c r="D229" s="231">
        <v>6.2321</v>
      </c>
      <c r="E229" s="231">
        <v>2.1465999999999998</v>
      </c>
      <c r="F229" s="231">
        <v>5.1447000000000003</v>
      </c>
      <c r="G229" s="231">
        <v>2.2717999999999998</v>
      </c>
      <c r="H229" s="231">
        <v>5.2859999999999996</v>
      </c>
      <c r="I229" s="231">
        <v>2.1366999999999998</v>
      </c>
      <c r="J229" s="231">
        <v>6.1304999999999996</v>
      </c>
      <c r="K229" s="231">
        <v>2.1368</v>
      </c>
      <c r="L229" s="231">
        <v>4.6909999999999998</v>
      </c>
      <c r="M229" s="231">
        <v>3.0076000000000001</v>
      </c>
      <c r="N229" s="231">
        <v>6.3695000000000004</v>
      </c>
      <c r="O229" s="231">
        <v>4.8996000000000004</v>
      </c>
      <c r="P229" s="231">
        <v>0</v>
      </c>
    </row>
    <row r="230" spans="1:16" ht="15">
      <c r="A230" s="247">
        <v>21</v>
      </c>
      <c r="B230" s="231">
        <v>0</v>
      </c>
      <c r="C230" s="231">
        <v>0</v>
      </c>
      <c r="D230" s="231">
        <v>6.1673999999999998</v>
      </c>
      <c r="E230" s="231">
        <v>2.1259000000000001</v>
      </c>
      <c r="F230" s="231">
        <v>5.1144999999999996</v>
      </c>
      <c r="G230" s="231">
        <v>2.2498999999999998</v>
      </c>
      <c r="H230" s="231">
        <v>5.2632000000000003</v>
      </c>
      <c r="I230" s="231">
        <v>2.1294</v>
      </c>
      <c r="J230" s="231">
        <v>5.9330999999999996</v>
      </c>
      <c r="K230" s="231">
        <v>2.1309</v>
      </c>
      <c r="L230" s="231">
        <v>4.6105</v>
      </c>
      <c r="M230" s="231">
        <v>2.9561999999999999</v>
      </c>
      <c r="N230" s="231">
        <v>6.1821999999999999</v>
      </c>
      <c r="O230" s="231">
        <v>4.7554999999999996</v>
      </c>
      <c r="P230" s="231">
        <v>0</v>
      </c>
    </row>
    <row r="231" spans="1:16" ht="15">
      <c r="A231" s="247">
        <v>22</v>
      </c>
      <c r="B231" s="231">
        <v>0</v>
      </c>
      <c r="C231" s="231">
        <v>0</v>
      </c>
      <c r="D231" s="231">
        <v>6.1025999999999998</v>
      </c>
      <c r="E231" s="231">
        <v>2.1052</v>
      </c>
      <c r="F231" s="231">
        <v>5.0843999999999996</v>
      </c>
      <c r="G231" s="231">
        <v>2.2279</v>
      </c>
      <c r="H231" s="231">
        <v>5.2403000000000004</v>
      </c>
      <c r="I231" s="231">
        <v>2.1219999999999999</v>
      </c>
      <c r="J231" s="231">
        <v>5.7356999999999996</v>
      </c>
      <c r="K231" s="231">
        <v>2.1251000000000002</v>
      </c>
      <c r="L231" s="231">
        <v>4.53</v>
      </c>
      <c r="M231" s="231">
        <v>2.9047999999999998</v>
      </c>
      <c r="N231" s="231">
        <v>5.9947999999999997</v>
      </c>
      <c r="O231" s="231">
        <v>4.6113999999999997</v>
      </c>
      <c r="P231" s="231">
        <v>0</v>
      </c>
    </row>
    <row r="232" spans="1:16" ht="15">
      <c r="A232" s="247">
        <v>23</v>
      </c>
      <c r="B232" s="231">
        <v>0</v>
      </c>
      <c r="C232" s="231">
        <v>0</v>
      </c>
      <c r="D232" s="231">
        <v>6.0378999999999996</v>
      </c>
      <c r="E232" s="231">
        <v>2.0844</v>
      </c>
      <c r="F232" s="231">
        <v>5.0541999999999998</v>
      </c>
      <c r="G232" s="231">
        <v>2.2059000000000002</v>
      </c>
      <c r="H232" s="231">
        <v>5.2173999999999996</v>
      </c>
      <c r="I232" s="231">
        <v>2.1145999999999998</v>
      </c>
      <c r="J232" s="231">
        <v>5.5382999999999996</v>
      </c>
      <c r="K232" s="231">
        <v>2.1192000000000002</v>
      </c>
      <c r="L232" s="231">
        <v>4.4493999999999998</v>
      </c>
      <c r="M232" s="231">
        <v>2.8534999999999999</v>
      </c>
      <c r="N232" s="231">
        <v>5.8075000000000001</v>
      </c>
      <c r="O232" s="231">
        <v>4.4672999999999998</v>
      </c>
      <c r="P232" s="231">
        <v>0</v>
      </c>
    </row>
    <row r="233" spans="1:16" ht="15">
      <c r="A233" s="247">
        <v>24</v>
      </c>
      <c r="B233" s="231">
        <v>0</v>
      </c>
      <c r="C233" s="231">
        <v>0</v>
      </c>
      <c r="D233" s="231">
        <v>5.9732000000000003</v>
      </c>
      <c r="E233" s="231">
        <v>2.0636999999999999</v>
      </c>
      <c r="F233" s="231">
        <v>5.0240999999999998</v>
      </c>
      <c r="G233" s="231">
        <v>2.1839</v>
      </c>
      <c r="H233" s="231">
        <v>5.1944999999999997</v>
      </c>
      <c r="I233" s="231">
        <v>2.1072000000000002</v>
      </c>
      <c r="J233" s="231">
        <v>5.3409000000000004</v>
      </c>
      <c r="K233" s="231">
        <v>2.1133999999999999</v>
      </c>
      <c r="L233" s="231">
        <v>4.3689</v>
      </c>
      <c r="M233" s="231">
        <v>2.8020999999999998</v>
      </c>
      <c r="N233" s="231">
        <v>5.6201999999999996</v>
      </c>
      <c r="O233" s="231">
        <v>4.3231999999999999</v>
      </c>
      <c r="P233" s="231">
        <v>0</v>
      </c>
    </row>
    <row r="234" spans="1:16" ht="15">
      <c r="A234" s="247">
        <v>25</v>
      </c>
      <c r="B234" s="231">
        <v>0</v>
      </c>
      <c r="C234" s="231">
        <v>0</v>
      </c>
      <c r="D234" s="231">
        <v>5.9085000000000001</v>
      </c>
      <c r="E234" s="231">
        <v>2.0430000000000001</v>
      </c>
      <c r="F234" s="231">
        <v>4.9939</v>
      </c>
      <c r="G234" s="231">
        <v>2.1619000000000002</v>
      </c>
      <c r="H234" s="231">
        <v>5.1715999999999998</v>
      </c>
      <c r="I234" s="231">
        <v>2.0998000000000001</v>
      </c>
      <c r="J234" s="231">
        <v>5.1435000000000004</v>
      </c>
      <c r="K234" s="231">
        <v>2.1074999999999999</v>
      </c>
      <c r="L234" s="231">
        <v>4.2884000000000002</v>
      </c>
      <c r="M234" s="231">
        <v>2.7507000000000001</v>
      </c>
      <c r="N234" s="231">
        <v>5.4328000000000003</v>
      </c>
      <c r="O234" s="231">
        <v>4.1790000000000003</v>
      </c>
      <c r="P234" s="231">
        <v>0</v>
      </c>
    </row>
    <row r="235" spans="1:16" ht="15">
      <c r="A235" s="247">
        <v>26</v>
      </c>
      <c r="B235" s="231">
        <v>0</v>
      </c>
      <c r="C235" s="231">
        <v>0</v>
      </c>
      <c r="D235" s="231">
        <v>5.8437999999999999</v>
      </c>
      <c r="E235" s="231">
        <v>2.0222000000000002</v>
      </c>
      <c r="F235" s="231">
        <v>4.9637000000000002</v>
      </c>
      <c r="G235" s="231">
        <v>2.1398999999999999</v>
      </c>
      <c r="H235" s="231">
        <v>5.1486999999999998</v>
      </c>
      <c r="I235" s="231">
        <v>2.0924</v>
      </c>
      <c r="J235" s="231">
        <v>4.9461000000000004</v>
      </c>
      <c r="K235" s="231">
        <v>2.1015999999999999</v>
      </c>
      <c r="L235" s="231">
        <v>4.2077999999999998</v>
      </c>
      <c r="M235" s="231">
        <v>2.6993999999999998</v>
      </c>
      <c r="N235" s="231">
        <v>5.2454999999999998</v>
      </c>
      <c r="O235" s="231">
        <v>4.0349000000000004</v>
      </c>
      <c r="P235" s="231">
        <v>0</v>
      </c>
    </row>
    <row r="236" spans="1:16" ht="15">
      <c r="A236" s="247">
        <v>27</v>
      </c>
      <c r="B236" s="231">
        <v>0</v>
      </c>
      <c r="C236" s="231">
        <v>0</v>
      </c>
      <c r="D236" s="231">
        <v>5.7790999999999997</v>
      </c>
      <c r="E236" s="231">
        <v>2.0015000000000001</v>
      </c>
      <c r="F236" s="231">
        <v>4.9336000000000002</v>
      </c>
      <c r="G236" s="231">
        <v>2.1179999999999999</v>
      </c>
      <c r="H236" s="231">
        <v>5.1258999999999997</v>
      </c>
      <c r="I236" s="231">
        <v>2.0851000000000002</v>
      </c>
      <c r="J236" s="231">
        <v>4.7487000000000004</v>
      </c>
      <c r="K236" s="231">
        <v>2.0958000000000001</v>
      </c>
      <c r="L236" s="231">
        <v>4.1273</v>
      </c>
      <c r="M236" s="231">
        <v>2.6480000000000001</v>
      </c>
      <c r="N236" s="231">
        <v>5.0580999999999996</v>
      </c>
      <c r="O236" s="231">
        <v>3.8908</v>
      </c>
      <c r="P236" s="231">
        <v>0</v>
      </c>
    </row>
    <row r="237" spans="1:16" ht="15">
      <c r="A237" s="247">
        <v>28</v>
      </c>
      <c r="B237" s="231">
        <v>0</v>
      </c>
      <c r="C237" s="231">
        <v>0</v>
      </c>
      <c r="D237" s="231">
        <v>5.7142999999999997</v>
      </c>
      <c r="E237" s="231">
        <v>1.9807999999999999</v>
      </c>
      <c r="F237" s="231">
        <v>4.9034000000000004</v>
      </c>
      <c r="G237" s="231">
        <v>2.0960000000000001</v>
      </c>
      <c r="H237" s="231">
        <v>5.1029999999999998</v>
      </c>
      <c r="I237" s="231">
        <v>2.0777000000000001</v>
      </c>
      <c r="J237" s="231">
        <v>4.5513000000000003</v>
      </c>
      <c r="K237" s="231">
        <v>2.0899000000000001</v>
      </c>
      <c r="L237" s="231">
        <v>4.0468000000000002</v>
      </c>
      <c r="M237" s="231">
        <v>2.5966</v>
      </c>
      <c r="N237" s="231">
        <v>4.8708</v>
      </c>
      <c r="O237" s="231">
        <v>3.7467000000000001</v>
      </c>
      <c r="P237" s="231">
        <v>0</v>
      </c>
    </row>
    <row r="238" spans="1:16" ht="15">
      <c r="A238" s="247">
        <v>29</v>
      </c>
      <c r="B238" s="231">
        <v>0</v>
      </c>
      <c r="C238" s="231">
        <v>0</v>
      </c>
      <c r="D238" s="231">
        <v>5.6496000000000004</v>
      </c>
      <c r="E238" s="231">
        <v>1.96</v>
      </c>
      <c r="F238" s="231">
        <v>4.8733000000000004</v>
      </c>
      <c r="G238" s="231">
        <v>2.0739999999999998</v>
      </c>
      <c r="H238" s="231">
        <v>5.0800999999999998</v>
      </c>
      <c r="I238" s="231">
        <v>2.0703</v>
      </c>
      <c r="J238" s="231">
        <v>4.3539000000000003</v>
      </c>
      <c r="K238" s="231">
        <v>2.0840999999999998</v>
      </c>
      <c r="L238" s="231">
        <v>3.9662000000000002</v>
      </c>
      <c r="M238" s="231">
        <v>2.5453000000000001</v>
      </c>
      <c r="N238" s="231">
        <v>4.6833999999999998</v>
      </c>
      <c r="O238" s="231">
        <v>3.6025999999999998</v>
      </c>
      <c r="P238" s="231">
        <v>0</v>
      </c>
    </row>
    <row r="239" spans="1:16" ht="15">
      <c r="A239" s="247">
        <v>30</v>
      </c>
      <c r="B239" s="231">
        <v>0</v>
      </c>
      <c r="C239" s="231">
        <v>0</v>
      </c>
      <c r="D239" s="231">
        <v>5.5849000000000002</v>
      </c>
      <c r="E239" s="231">
        <v>1.9393</v>
      </c>
      <c r="F239" s="231">
        <v>4.8430999999999997</v>
      </c>
      <c r="G239" s="231">
        <v>2.052</v>
      </c>
      <c r="H239" s="231">
        <v>5.0571999999999999</v>
      </c>
      <c r="I239" s="231">
        <v>2.0629</v>
      </c>
      <c r="J239" s="231">
        <v>4.1565000000000003</v>
      </c>
      <c r="K239" s="231">
        <v>2.0781999999999998</v>
      </c>
      <c r="L239" s="231">
        <v>3.8856999999999999</v>
      </c>
      <c r="M239" s="231">
        <v>2.4939</v>
      </c>
      <c r="N239" s="231">
        <v>4.4961000000000002</v>
      </c>
      <c r="O239" s="231">
        <v>3.4584999999999999</v>
      </c>
      <c r="P239" s="231">
        <v>0</v>
      </c>
    </row>
    <row r="240" spans="1:16" ht="15">
      <c r="A240" s="247">
        <v>31</v>
      </c>
      <c r="B240" s="231">
        <v>0</v>
      </c>
      <c r="C240" s="231">
        <v>0</v>
      </c>
      <c r="D240" s="231">
        <v>5.5587</v>
      </c>
      <c r="E240" s="231">
        <v>1.9346000000000001</v>
      </c>
      <c r="F240" s="231">
        <v>4.8052999999999999</v>
      </c>
      <c r="G240" s="231">
        <v>2.0333999999999999</v>
      </c>
      <c r="H240" s="231">
        <v>4.9969999999999999</v>
      </c>
      <c r="I240" s="231">
        <v>2.0480999999999998</v>
      </c>
      <c r="J240" s="231">
        <v>4.1391999999999998</v>
      </c>
      <c r="K240" s="231">
        <v>2.0617000000000001</v>
      </c>
      <c r="L240" s="231">
        <v>3.8778999999999999</v>
      </c>
      <c r="M240" s="231">
        <v>2.472</v>
      </c>
      <c r="N240" s="231">
        <v>4.4081000000000001</v>
      </c>
      <c r="O240" s="231">
        <v>3.3409</v>
      </c>
      <c r="P240" s="231">
        <v>0</v>
      </c>
    </row>
    <row r="241" spans="1:16" ht="15">
      <c r="A241" s="247">
        <v>32</v>
      </c>
      <c r="B241" s="231">
        <v>0</v>
      </c>
      <c r="C241" s="231">
        <v>0</v>
      </c>
      <c r="D241" s="231">
        <v>5.5324999999999998</v>
      </c>
      <c r="E241" s="231">
        <v>1.9298</v>
      </c>
      <c r="F241" s="231">
        <v>4.7674000000000003</v>
      </c>
      <c r="G241" s="231">
        <v>2.0148000000000001</v>
      </c>
      <c r="H241" s="231">
        <v>4.9367999999999999</v>
      </c>
      <c r="I241" s="231">
        <v>2.0331999999999999</v>
      </c>
      <c r="J241" s="231">
        <v>4.1219999999999999</v>
      </c>
      <c r="K241" s="231">
        <v>2.0453000000000001</v>
      </c>
      <c r="L241" s="231">
        <v>3.8700999999999999</v>
      </c>
      <c r="M241" s="231">
        <v>2.4500000000000002</v>
      </c>
      <c r="N241" s="231">
        <v>4.3201999999999998</v>
      </c>
      <c r="O241" s="231">
        <v>3.2233000000000001</v>
      </c>
      <c r="P241" s="231">
        <v>0</v>
      </c>
    </row>
    <row r="242" spans="1:16" ht="15">
      <c r="A242" s="247">
        <v>33</v>
      </c>
      <c r="B242" s="231">
        <v>0</v>
      </c>
      <c r="C242" s="231">
        <v>0</v>
      </c>
      <c r="D242" s="231">
        <v>5.5064000000000002</v>
      </c>
      <c r="E242" s="231">
        <v>1.9251</v>
      </c>
      <c r="F242" s="231">
        <v>4.7295999999999996</v>
      </c>
      <c r="G242" s="231">
        <v>1.9962</v>
      </c>
      <c r="H242" s="231">
        <v>4.8765999999999998</v>
      </c>
      <c r="I242" s="231">
        <v>2.0184000000000002</v>
      </c>
      <c r="J242" s="231">
        <v>4.1047000000000002</v>
      </c>
      <c r="K242" s="231">
        <v>2.0287999999999999</v>
      </c>
      <c r="L242" s="231">
        <v>3.8622999999999998</v>
      </c>
      <c r="M242" s="231">
        <v>2.4281000000000001</v>
      </c>
      <c r="N242" s="231">
        <v>4.2321999999999997</v>
      </c>
      <c r="O242" s="231">
        <v>3.1057999999999999</v>
      </c>
      <c r="P242" s="231">
        <v>0</v>
      </c>
    </row>
    <row r="243" spans="1:16" ht="15">
      <c r="A243" s="247">
        <v>34</v>
      </c>
      <c r="B243" s="231">
        <v>0</v>
      </c>
      <c r="C243" s="231">
        <v>0</v>
      </c>
      <c r="D243" s="231">
        <v>5.4802</v>
      </c>
      <c r="E243" s="231">
        <v>1.9202999999999999</v>
      </c>
      <c r="F243" s="231">
        <v>4.6917999999999997</v>
      </c>
      <c r="G243" s="231">
        <v>1.9776</v>
      </c>
      <c r="H243" s="231">
        <v>4.8163999999999998</v>
      </c>
      <c r="I243" s="231">
        <v>2.0034999999999998</v>
      </c>
      <c r="J243" s="231">
        <v>4.0873999999999997</v>
      </c>
      <c r="K243" s="231">
        <v>2.0123000000000002</v>
      </c>
      <c r="L243" s="231">
        <v>3.8544999999999998</v>
      </c>
      <c r="M243" s="231">
        <v>2.4060999999999999</v>
      </c>
      <c r="N243" s="231">
        <v>4.1443000000000003</v>
      </c>
      <c r="O243" s="231">
        <v>2.9882</v>
      </c>
      <c r="P243" s="231">
        <v>0</v>
      </c>
    </row>
    <row r="244" spans="1:16" ht="15">
      <c r="A244" s="247">
        <v>35</v>
      </c>
      <c r="B244" s="231">
        <v>0</v>
      </c>
      <c r="C244" s="231">
        <v>0</v>
      </c>
      <c r="D244" s="231">
        <v>5.4539999999999997</v>
      </c>
      <c r="E244" s="231">
        <v>1.9156</v>
      </c>
      <c r="F244" s="231">
        <v>4.6539000000000001</v>
      </c>
      <c r="G244" s="231">
        <v>1.9590000000000001</v>
      </c>
      <c r="H244" s="231">
        <v>4.7561999999999998</v>
      </c>
      <c r="I244" s="231">
        <v>1.9886999999999999</v>
      </c>
      <c r="J244" s="231">
        <v>4.0701999999999998</v>
      </c>
      <c r="K244" s="231">
        <v>1.9959</v>
      </c>
      <c r="L244" s="231">
        <v>3.8466999999999998</v>
      </c>
      <c r="M244" s="231">
        <v>2.3841999999999999</v>
      </c>
      <c r="N244" s="231">
        <v>4.0563000000000002</v>
      </c>
      <c r="O244" s="231">
        <v>2.8706</v>
      </c>
      <c r="P244" s="231">
        <v>0</v>
      </c>
    </row>
    <row r="245" spans="1:16" ht="15">
      <c r="A245" s="247">
        <v>36</v>
      </c>
      <c r="B245" s="231">
        <v>0</v>
      </c>
      <c r="C245" s="231">
        <v>0</v>
      </c>
      <c r="D245" s="231">
        <v>5.4278000000000004</v>
      </c>
      <c r="E245" s="231">
        <v>1.9109</v>
      </c>
      <c r="F245" s="231">
        <v>4.6161000000000003</v>
      </c>
      <c r="G245" s="231">
        <v>1.9403999999999999</v>
      </c>
      <c r="H245" s="231">
        <v>4.6959999999999997</v>
      </c>
      <c r="I245" s="231">
        <v>1.9738</v>
      </c>
      <c r="J245" s="231">
        <v>4.0529000000000002</v>
      </c>
      <c r="K245" s="231">
        <v>1.9794</v>
      </c>
      <c r="L245" s="231">
        <v>3.8389000000000002</v>
      </c>
      <c r="M245" s="231">
        <v>2.3622999999999998</v>
      </c>
      <c r="N245" s="231">
        <v>3.9683999999999999</v>
      </c>
      <c r="O245" s="231">
        <v>2.7530000000000001</v>
      </c>
      <c r="P245" s="231">
        <v>0</v>
      </c>
    </row>
    <row r="246" spans="1:16" ht="15">
      <c r="A246" s="247">
        <v>37</v>
      </c>
      <c r="B246" s="231">
        <v>0</v>
      </c>
      <c r="C246" s="231">
        <v>0</v>
      </c>
      <c r="D246" s="231">
        <v>5.4016000000000002</v>
      </c>
      <c r="E246" s="231">
        <v>1.9060999999999999</v>
      </c>
      <c r="F246" s="231">
        <v>4.5782999999999996</v>
      </c>
      <c r="G246" s="231">
        <v>1.9218</v>
      </c>
      <c r="H246" s="231">
        <v>4.6357999999999997</v>
      </c>
      <c r="I246" s="231">
        <v>1.9590000000000001</v>
      </c>
      <c r="J246" s="231">
        <v>4.0355999999999996</v>
      </c>
      <c r="K246" s="231">
        <v>1.9629000000000001</v>
      </c>
      <c r="L246" s="231">
        <v>3.831</v>
      </c>
      <c r="M246" s="231">
        <v>2.3403</v>
      </c>
      <c r="N246" s="231">
        <v>3.8803999999999998</v>
      </c>
      <c r="O246" s="231">
        <v>2.6354000000000002</v>
      </c>
      <c r="P246" s="231">
        <v>0</v>
      </c>
    </row>
    <row r="247" spans="1:16" ht="15">
      <c r="A247" s="247">
        <v>38</v>
      </c>
      <c r="B247" s="231">
        <v>0</v>
      </c>
      <c r="C247" s="231">
        <v>0</v>
      </c>
      <c r="D247" s="231">
        <v>5.3754</v>
      </c>
      <c r="E247" s="231">
        <v>1.9014</v>
      </c>
      <c r="F247" s="231">
        <v>4.5404</v>
      </c>
      <c r="G247" s="231">
        <v>1.9032</v>
      </c>
      <c r="H247" s="231">
        <v>4.5755999999999997</v>
      </c>
      <c r="I247" s="231">
        <v>1.9440999999999999</v>
      </c>
      <c r="J247" s="231">
        <v>4.0183999999999997</v>
      </c>
      <c r="K247" s="231">
        <v>1.9464999999999999</v>
      </c>
      <c r="L247" s="231">
        <v>3.8231999999999999</v>
      </c>
      <c r="M247" s="231">
        <v>2.3184</v>
      </c>
      <c r="N247" s="231">
        <v>3.7924000000000002</v>
      </c>
      <c r="O247" s="231">
        <v>2.5177999999999998</v>
      </c>
      <c r="P247" s="231">
        <v>0</v>
      </c>
    </row>
    <row r="248" spans="1:16" ht="15">
      <c r="A248" s="247">
        <v>39</v>
      </c>
      <c r="B248" s="231">
        <v>0</v>
      </c>
      <c r="C248" s="231">
        <v>0</v>
      </c>
      <c r="D248" s="231">
        <v>5.3493000000000004</v>
      </c>
      <c r="E248" s="231">
        <v>1.8966000000000001</v>
      </c>
      <c r="F248" s="231">
        <v>4.5026000000000002</v>
      </c>
      <c r="G248" s="231">
        <v>1.8846000000000001</v>
      </c>
      <c r="H248" s="231">
        <v>4.5153999999999996</v>
      </c>
      <c r="I248" s="231">
        <v>1.9293</v>
      </c>
      <c r="J248" s="231">
        <v>4.0011000000000001</v>
      </c>
      <c r="K248" s="231">
        <v>1.93</v>
      </c>
      <c r="L248" s="231">
        <v>3.8153999999999999</v>
      </c>
      <c r="M248" s="231">
        <v>2.2964000000000002</v>
      </c>
      <c r="N248" s="231">
        <v>3.7044999999999999</v>
      </c>
      <c r="O248" s="231">
        <v>2.4003000000000001</v>
      </c>
      <c r="P248" s="231">
        <v>0</v>
      </c>
    </row>
    <row r="249" spans="1:16" ht="15">
      <c r="A249" s="247">
        <v>40</v>
      </c>
      <c r="B249" s="231">
        <v>0</v>
      </c>
      <c r="C249" s="231">
        <v>0</v>
      </c>
      <c r="D249" s="231">
        <v>5.3231000000000002</v>
      </c>
      <c r="E249" s="231">
        <v>1.8918999999999999</v>
      </c>
      <c r="F249" s="231">
        <v>4.4648000000000003</v>
      </c>
      <c r="G249" s="231">
        <v>1.8660000000000001</v>
      </c>
      <c r="H249" s="231">
        <v>4.4551999999999996</v>
      </c>
      <c r="I249" s="231">
        <v>1.9144000000000001</v>
      </c>
      <c r="J249" s="231">
        <v>3.9838</v>
      </c>
      <c r="K249" s="231">
        <v>1.9135</v>
      </c>
      <c r="L249" s="231">
        <v>3.8075999999999999</v>
      </c>
      <c r="M249" s="231">
        <v>2.2745000000000002</v>
      </c>
      <c r="N249" s="231">
        <v>3.6164999999999998</v>
      </c>
      <c r="O249" s="231">
        <v>2.2827000000000002</v>
      </c>
      <c r="P249" s="231">
        <v>0</v>
      </c>
    </row>
    <row r="250" spans="1:16" ht="15">
      <c r="A250" s="247">
        <v>41</v>
      </c>
      <c r="B250" s="231">
        <v>0</v>
      </c>
      <c r="C250" s="231">
        <v>0</v>
      </c>
      <c r="D250" s="231">
        <v>5.2968999999999999</v>
      </c>
      <c r="E250" s="231">
        <v>1.8871</v>
      </c>
      <c r="F250" s="231">
        <v>4.4268999999999998</v>
      </c>
      <c r="G250" s="231">
        <v>1.8473999999999999</v>
      </c>
      <c r="H250" s="231">
        <v>4.3949999999999996</v>
      </c>
      <c r="I250" s="231">
        <v>1.8996</v>
      </c>
      <c r="J250" s="231">
        <v>3.9666000000000001</v>
      </c>
      <c r="K250" s="231">
        <v>1.8971</v>
      </c>
      <c r="L250" s="231">
        <v>3.7997999999999998</v>
      </c>
      <c r="M250" s="231">
        <v>2.2524999999999999</v>
      </c>
      <c r="N250" s="231">
        <v>3.5286</v>
      </c>
      <c r="O250" s="231">
        <v>2.1650999999999998</v>
      </c>
      <c r="P250" s="231">
        <v>0</v>
      </c>
    </row>
    <row r="251" spans="1:16" ht="15">
      <c r="A251" s="247">
        <v>42</v>
      </c>
      <c r="B251" s="231">
        <v>0</v>
      </c>
      <c r="C251" s="231">
        <v>0</v>
      </c>
      <c r="D251" s="231">
        <v>5.2706999999999997</v>
      </c>
      <c r="E251" s="231">
        <v>1.8824000000000001</v>
      </c>
      <c r="F251" s="231">
        <v>4.3891</v>
      </c>
      <c r="G251" s="231">
        <v>1.8288</v>
      </c>
      <c r="H251" s="231">
        <v>4.3348000000000004</v>
      </c>
      <c r="I251" s="231">
        <v>1.8847</v>
      </c>
      <c r="J251" s="231">
        <v>3.9493</v>
      </c>
      <c r="K251" s="231">
        <v>1.8806</v>
      </c>
      <c r="L251" s="231">
        <v>3.7919999999999998</v>
      </c>
      <c r="M251" s="231">
        <v>2.2305999999999999</v>
      </c>
      <c r="N251" s="231">
        <v>3.4405999999999999</v>
      </c>
      <c r="O251" s="231">
        <v>2.0474999999999999</v>
      </c>
      <c r="P251" s="231">
        <v>0</v>
      </c>
    </row>
    <row r="252" spans="1:16" ht="15">
      <c r="A252" s="247">
        <v>43</v>
      </c>
      <c r="B252" s="231">
        <v>0</v>
      </c>
      <c r="C252" s="231">
        <v>0</v>
      </c>
      <c r="D252" s="231">
        <v>5.2489999999999997</v>
      </c>
      <c r="E252" s="231">
        <v>1.8746</v>
      </c>
      <c r="F252" s="231">
        <v>4.3063000000000002</v>
      </c>
      <c r="G252" s="231">
        <v>1.8183</v>
      </c>
      <c r="H252" s="231">
        <v>4.2920999999999996</v>
      </c>
      <c r="I252" s="231">
        <v>1.8662000000000001</v>
      </c>
      <c r="J252" s="231">
        <v>3.9169999999999998</v>
      </c>
      <c r="K252" s="231">
        <v>1.8652</v>
      </c>
      <c r="L252" s="231">
        <v>3.782</v>
      </c>
      <c r="M252" s="231">
        <v>2.2147000000000001</v>
      </c>
      <c r="N252" s="231">
        <v>3.3927999999999998</v>
      </c>
      <c r="O252" s="231">
        <v>2.0173999999999999</v>
      </c>
      <c r="P252" s="231">
        <v>0</v>
      </c>
    </row>
    <row r="253" spans="1:16" ht="15">
      <c r="A253" s="247">
        <v>44</v>
      </c>
      <c r="B253" s="231">
        <v>0</v>
      </c>
      <c r="C253" s="231">
        <v>0</v>
      </c>
      <c r="D253" s="231">
        <v>5.2271999999999998</v>
      </c>
      <c r="E253" s="231">
        <v>1.8669</v>
      </c>
      <c r="F253" s="231">
        <v>4.2234999999999996</v>
      </c>
      <c r="G253" s="231">
        <v>1.8078000000000001</v>
      </c>
      <c r="H253" s="231">
        <v>4.2495000000000003</v>
      </c>
      <c r="I253" s="231">
        <v>1.8475999999999999</v>
      </c>
      <c r="J253" s="231">
        <v>3.8847</v>
      </c>
      <c r="K253" s="231">
        <v>1.8499000000000001</v>
      </c>
      <c r="L253" s="231">
        <v>3.7719</v>
      </c>
      <c r="M253" s="231">
        <v>2.1987999999999999</v>
      </c>
      <c r="N253" s="231">
        <v>3.3450000000000002</v>
      </c>
      <c r="O253" s="231">
        <v>1.9874000000000001</v>
      </c>
      <c r="P253" s="231">
        <v>0</v>
      </c>
    </row>
    <row r="254" spans="1:16" ht="15">
      <c r="A254" s="247">
        <v>45</v>
      </c>
      <c r="B254" s="231">
        <v>0</v>
      </c>
      <c r="C254" s="231">
        <v>0</v>
      </c>
      <c r="D254" s="231">
        <v>5.2054999999999998</v>
      </c>
      <c r="E254" s="231">
        <v>1.8591</v>
      </c>
      <c r="F254" s="231">
        <v>4.1406000000000001</v>
      </c>
      <c r="G254" s="231">
        <v>1.7971999999999999</v>
      </c>
      <c r="H254" s="231">
        <v>4.2068000000000003</v>
      </c>
      <c r="I254" s="231">
        <v>1.8290999999999999</v>
      </c>
      <c r="J254" s="231">
        <v>3.8523999999999998</v>
      </c>
      <c r="K254" s="231">
        <v>1.8345</v>
      </c>
      <c r="L254" s="231">
        <v>3.7618999999999998</v>
      </c>
      <c r="M254" s="231">
        <v>2.1829000000000001</v>
      </c>
      <c r="N254" s="231">
        <v>3.2972000000000001</v>
      </c>
      <c r="O254" s="231">
        <v>1.9573</v>
      </c>
      <c r="P254" s="231">
        <v>0</v>
      </c>
    </row>
    <row r="255" spans="1:16" ht="15">
      <c r="A255" s="247">
        <v>46</v>
      </c>
      <c r="B255" s="231">
        <v>0</v>
      </c>
      <c r="C255" s="231">
        <v>0</v>
      </c>
      <c r="D255" s="231">
        <v>5.1837</v>
      </c>
      <c r="E255" s="231">
        <v>1.8512999999999999</v>
      </c>
      <c r="F255" s="231">
        <v>4.0578000000000003</v>
      </c>
      <c r="G255" s="231">
        <v>1.7867</v>
      </c>
      <c r="H255" s="231">
        <v>4.1641000000000004</v>
      </c>
      <c r="I255" s="231">
        <v>1.8105</v>
      </c>
      <c r="J255" s="231">
        <v>3.8201000000000001</v>
      </c>
      <c r="K255" s="231">
        <v>1.8190999999999999</v>
      </c>
      <c r="L255" s="231">
        <v>3.7517999999999998</v>
      </c>
      <c r="M255" s="231">
        <v>2.1669999999999998</v>
      </c>
      <c r="N255" s="231">
        <v>3.2494000000000001</v>
      </c>
      <c r="O255" s="231">
        <v>1.9272</v>
      </c>
      <c r="P255" s="231">
        <v>0</v>
      </c>
    </row>
    <row r="256" spans="1:16" ht="15">
      <c r="A256" s="247">
        <v>47</v>
      </c>
      <c r="B256" s="231">
        <v>0</v>
      </c>
      <c r="C256" s="231">
        <v>0</v>
      </c>
      <c r="D256" s="231">
        <v>5.1619999999999999</v>
      </c>
      <c r="E256" s="231">
        <v>1.8435999999999999</v>
      </c>
      <c r="F256" s="231">
        <v>3.9750000000000001</v>
      </c>
      <c r="G256" s="231">
        <v>1.7762</v>
      </c>
      <c r="H256" s="231">
        <v>4.1214000000000004</v>
      </c>
      <c r="I256" s="231">
        <v>1.792</v>
      </c>
      <c r="J256" s="231">
        <v>3.7877999999999998</v>
      </c>
      <c r="K256" s="231">
        <v>1.8037000000000001</v>
      </c>
      <c r="L256" s="231">
        <v>3.7418</v>
      </c>
      <c r="M256" s="231">
        <v>2.1511</v>
      </c>
      <c r="N256" s="231">
        <v>3.2016</v>
      </c>
      <c r="O256" s="231">
        <v>1.8971</v>
      </c>
      <c r="P256" s="231">
        <v>0</v>
      </c>
    </row>
    <row r="257" spans="1:16" ht="15">
      <c r="A257" s="247">
        <v>48</v>
      </c>
      <c r="B257" s="231">
        <v>0</v>
      </c>
      <c r="C257" s="231">
        <v>0</v>
      </c>
      <c r="D257" s="231">
        <v>5.1402999999999999</v>
      </c>
      <c r="E257" s="231">
        <v>1.8358000000000001</v>
      </c>
      <c r="F257" s="231">
        <v>3.8921999999999999</v>
      </c>
      <c r="G257" s="231">
        <v>1.7657</v>
      </c>
      <c r="H257" s="231">
        <v>4.0788000000000002</v>
      </c>
      <c r="I257" s="231">
        <v>1.7734000000000001</v>
      </c>
      <c r="J257" s="231">
        <v>3.7555999999999998</v>
      </c>
      <c r="K257" s="231">
        <v>1.7884</v>
      </c>
      <c r="L257" s="231">
        <v>3.7317999999999998</v>
      </c>
      <c r="M257" s="231">
        <v>2.1352000000000002</v>
      </c>
      <c r="N257" s="231">
        <v>3.1537999999999999</v>
      </c>
      <c r="O257" s="231">
        <v>1.8671</v>
      </c>
      <c r="P257" s="231">
        <v>0</v>
      </c>
    </row>
    <row r="258" spans="1:16" ht="15">
      <c r="A258" s="247">
        <v>49</v>
      </c>
      <c r="B258" s="231">
        <v>0</v>
      </c>
      <c r="C258" s="231">
        <v>0</v>
      </c>
      <c r="D258" s="231">
        <v>5.1185</v>
      </c>
      <c r="E258" s="231">
        <v>1.8280000000000001</v>
      </c>
      <c r="F258" s="231">
        <v>3.8092999999999999</v>
      </c>
      <c r="G258" s="231">
        <v>1.7551000000000001</v>
      </c>
      <c r="H258" s="231">
        <v>4.0361000000000002</v>
      </c>
      <c r="I258" s="231">
        <v>1.7548999999999999</v>
      </c>
      <c r="J258" s="231">
        <v>3.7233000000000001</v>
      </c>
      <c r="K258" s="231">
        <v>1.7729999999999999</v>
      </c>
      <c r="L258" s="231">
        <v>3.7216999999999998</v>
      </c>
      <c r="M258" s="231">
        <v>2.1192000000000002</v>
      </c>
      <c r="N258" s="231">
        <v>3.1059999999999999</v>
      </c>
      <c r="O258" s="231">
        <v>1.837</v>
      </c>
      <c r="P258" s="231">
        <v>0</v>
      </c>
    </row>
    <row r="259" spans="1:16" ht="15">
      <c r="A259" s="247">
        <v>50</v>
      </c>
      <c r="B259" s="231">
        <v>0</v>
      </c>
      <c r="C259" s="231">
        <v>0</v>
      </c>
      <c r="D259" s="231">
        <v>5.0968</v>
      </c>
      <c r="E259" s="231">
        <v>1.8203</v>
      </c>
      <c r="F259" s="231">
        <v>3.7265000000000001</v>
      </c>
      <c r="G259" s="231">
        <v>1.7445999999999999</v>
      </c>
      <c r="H259" s="231">
        <v>3.9933999999999998</v>
      </c>
      <c r="I259" s="231">
        <v>1.7363</v>
      </c>
      <c r="J259" s="231">
        <v>3.6909999999999998</v>
      </c>
      <c r="K259" s="231">
        <v>1.7576000000000001</v>
      </c>
      <c r="L259" s="231">
        <v>3.7117</v>
      </c>
      <c r="M259" s="231">
        <v>2.1032999999999999</v>
      </c>
      <c r="N259" s="231">
        <v>3.0581999999999998</v>
      </c>
      <c r="O259" s="231">
        <v>1.8069</v>
      </c>
      <c r="P259" s="231">
        <v>0</v>
      </c>
    </row>
    <row r="260" spans="1:16" ht="15">
      <c r="A260" s="247">
        <v>51</v>
      </c>
      <c r="B260" s="231">
        <v>0</v>
      </c>
      <c r="C260" s="231">
        <v>0</v>
      </c>
      <c r="D260" s="231">
        <v>5.0750000000000002</v>
      </c>
      <c r="E260" s="231">
        <v>1.8125</v>
      </c>
      <c r="F260" s="231">
        <v>3.6436999999999999</v>
      </c>
      <c r="G260" s="231">
        <v>1.7341</v>
      </c>
      <c r="H260" s="231">
        <v>3.9506999999999999</v>
      </c>
      <c r="I260" s="231">
        <v>1.7178</v>
      </c>
      <c r="J260" s="231">
        <v>3.6587000000000001</v>
      </c>
      <c r="K260" s="231">
        <v>1.7422</v>
      </c>
      <c r="L260" s="231">
        <v>3.7016</v>
      </c>
      <c r="M260" s="231">
        <v>2.0874000000000001</v>
      </c>
      <c r="N260" s="231">
        <v>3.0104000000000002</v>
      </c>
      <c r="O260" s="231">
        <v>1.7767999999999999</v>
      </c>
      <c r="P260" s="231">
        <v>0</v>
      </c>
    </row>
    <row r="261" spans="1:16" ht="15">
      <c r="A261" s="247">
        <v>52</v>
      </c>
      <c r="B261" s="231">
        <v>0</v>
      </c>
      <c r="C261" s="231">
        <v>0</v>
      </c>
      <c r="D261" s="231">
        <v>5.0533000000000001</v>
      </c>
      <c r="E261" s="231">
        <v>1.8047</v>
      </c>
      <c r="F261" s="231">
        <v>3.5609000000000002</v>
      </c>
      <c r="G261" s="231">
        <v>1.7236</v>
      </c>
      <c r="H261" s="231">
        <v>3.9081000000000001</v>
      </c>
      <c r="I261" s="231">
        <v>1.6992</v>
      </c>
      <c r="J261" s="231">
        <v>3.6263999999999998</v>
      </c>
      <c r="K261" s="231">
        <v>1.7269000000000001</v>
      </c>
      <c r="L261" s="231">
        <v>3.6916000000000002</v>
      </c>
      <c r="M261" s="231">
        <v>2.0714999999999999</v>
      </c>
      <c r="N261" s="231">
        <v>2.9626000000000001</v>
      </c>
      <c r="O261" s="231">
        <v>1.7467999999999999</v>
      </c>
      <c r="P261" s="231">
        <v>0</v>
      </c>
    </row>
    <row r="262" spans="1:16" ht="15">
      <c r="A262" s="247">
        <v>53</v>
      </c>
      <c r="B262" s="231">
        <v>0</v>
      </c>
      <c r="C262" s="231">
        <v>0</v>
      </c>
      <c r="D262" s="231">
        <v>5.0315000000000003</v>
      </c>
      <c r="E262" s="231">
        <v>1.7969999999999999</v>
      </c>
      <c r="F262" s="231">
        <v>3.4780000000000002</v>
      </c>
      <c r="G262" s="231">
        <v>1.7130000000000001</v>
      </c>
      <c r="H262" s="231">
        <v>3.8654000000000002</v>
      </c>
      <c r="I262" s="231">
        <v>1.6807000000000001</v>
      </c>
      <c r="J262" s="231">
        <v>3.5941000000000001</v>
      </c>
      <c r="K262" s="231">
        <v>1.7115</v>
      </c>
      <c r="L262" s="231">
        <v>3.6815000000000002</v>
      </c>
      <c r="M262" s="231">
        <v>2.0556000000000001</v>
      </c>
      <c r="N262" s="231">
        <v>2.9148000000000001</v>
      </c>
      <c r="O262" s="231">
        <v>1.7166999999999999</v>
      </c>
      <c r="P262" s="231">
        <v>0</v>
      </c>
    </row>
    <row r="263" spans="1:16" ht="15">
      <c r="A263" s="247">
        <v>54</v>
      </c>
      <c r="B263" s="231">
        <v>0</v>
      </c>
      <c r="C263" s="231">
        <v>0</v>
      </c>
      <c r="D263" s="231">
        <v>5.0098000000000003</v>
      </c>
      <c r="E263" s="231">
        <v>1.7891999999999999</v>
      </c>
      <c r="F263" s="231">
        <v>3.3952</v>
      </c>
      <c r="G263" s="231">
        <v>1.7024999999999999</v>
      </c>
      <c r="H263" s="231">
        <v>3.8227000000000002</v>
      </c>
      <c r="I263" s="231">
        <v>1.6620999999999999</v>
      </c>
      <c r="J263" s="231">
        <v>3.5617999999999999</v>
      </c>
      <c r="K263" s="231">
        <v>1.6960999999999999</v>
      </c>
      <c r="L263" s="231">
        <v>3.6715</v>
      </c>
      <c r="M263" s="231">
        <v>2.0396999999999998</v>
      </c>
      <c r="N263" s="231">
        <v>2.867</v>
      </c>
      <c r="O263" s="231">
        <v>1.6866000000000001</v>
      </c>
      <c r="P263" s="231">
        <v>0</v>
      </c>
    </row>
    <row r="264" spans="1:16" ht="15">
      <c r="A264" s="247">
        <v>55</v>
      </c>
      <c r="B264" s="231">
        <v>0</v>
      </c>
      <c r="C264" s="231">
        <v>0</v>
      </c>
      <c r="D264" s="231">
        <v>4.9131999999999998</v>
      </c>
      <c r="E264" s="231">
        <v>1.7685</v>
      </c>
      <c r="F264" s="231">
        <v>3.3405999999999998</v>
      </c>
      <c r="G264" s="231">
        <v>1.6895</v>
      </c>
      <c r="H264" s="231">
        <v>3.7898999999999998</v>
      </c>
      <c r="I264" s="231">
        <v>1.6535</v>
      </c>
      <c r="J264" s="231">
        <v>3.5022000000000002</v>
      </c>
      <c r="K264" s="231">
        <v>1.6866000000000001</v>
      </c>
      <c r="L264" s="231">
        <v>3.6713</v>
      </c>
      <c r="M264" s="231">
        <v>2.0226000000000002</v>
      </c>
      <c r="N264" s="231">
        <v>2.8308</v>
      </c>
      <c r="O264" s="231">
        <v>1.6851</v>
      </c>
      <c r="P264" s="231">
        <v>0</v>
      </c>
    </row>
    <row r="265" spans="1:16" ht="15">
      <c r="A265" s="247">
        <v>56</v>
      </c>
      <c r="B265" s="231">
        <v>0</v>
      </c>
      <c r="C265" s="231">
        <v>0</v>
      </c>
      <c r="D265" s="231">
        <v>4.8166000000000002</v>
      </c>
      <c r="E265" s="231">
        <v>1.7478</v>
      </c>
      <c r="F265" s="231">
        <v>3.2858999999999998</v>
      </c>
      <c r="G265" s="231">
        <v>1.6763999999999999</v>
      </c>
      <c r="H265" s="231">
        <v>3.7570999999999999</v>
      </c>
      <c r="I265" s="231">
        <v>1.6449</v>
      </c>
      <c r="J265" s="231">
        <v>3.4426999999999999</v>
      </c>
      <c r="K265" s="231">
        <v>1.677</v>
      </c>
      <c r="L265" s="231">
        <v>3.6711999999999998</v>
      </c>
      <c r="M265" s="231">
        <v>2.0055999999999998</v>
      </c>
      <c r="N265" s="231">
        <v>2.7946</v>
      </c>
      <c r="O265" s="231">
        <v>1.6836</v>
      </c>
      <c r="P265" s="231">
        <v>0</v>
      </c>
    </row>
    <row r="266" spans="1:16" ht="15">
      <c r="A266" s="247">
        <v>57</v>
      </c>
      <c r="B266" s="231">
        <v>0</v>
      </c>
      <c r="C266" s="231">
        <v>0</v>
      </c>
      <c r="D266" s="231">
        <v>4.7201000000000004</v>
      </c>
      <c r="E266" s="231">
        <v>1.7270000000000001</v>
      </c>
      <c r="F266" s="231">
        <v>3.2313000000000001</v>
      </c>
      <c r="G266" s="231">
        <v>1.6634</v>
      </c>
      <c r="H266" s="231">
        <v>3.7242999999999999</v>
      </c>
      <c r="I266" s="231">
        <v>1.6363000000000001</v>
      </c>
      <c r="J266" s="231">
        <v>3.3831000000000002</v>
      </c>
      <c r="K266" s="231">
        <v>1.6675</v>
      </c>
      <c r="L266" s="231">
        <v>3.6709999999999998</v>
      </c>
      <c r="M266" s="231">
        <v>1.9884999999999999</v>
      </c>
      <c r="N266" s="231">
        <v>2.7583000000000002</v>
      </c>
      <c r="O266" s="231">
        <v>1.6820999999999999</v>
      </c>
      <c r="P266" s="231">
        <v>0</v>
      </c>
    </row>
    <row r="267" spans="1:16" ht="15">
      <c r="A267" s="247">
        <v>58</v>
      </c>
      <c r="B267" s="231">
        <v>0</v>
      </c>
      <c r="C267" s="231">
        <v>0</v>
      </c>
      <c r="D267" s="231">
        <v>4.6234999999999999</v>
      </c>
      <c r="E267" s="231">
        <v>1.7062999999999999</v>
      </c>
      <c r="F267" s="231">
        <v>3.1766999999999999</v>
      </c>
      <c r="G267" s="231">
        <v>1.6503000000000001</v>
      </c>
      <c r="H267" s="231">
        <v>3.6915</v>
      </c>
      <c r="I267" s="231">
        <v>1.6275999999999999</v>
      </c>
      <c r="J267" s="231">
        <v>3.3235999999999999</v>
      </c>
      <c r="K267" s="231">
        <v>1.6579999999999999</v>
      </c>
      <c r="L267" s="231">
        <v>3.6709000000000001</v>
      </c>
      <c r="M267" s="231">
        <v>1.9714</v>
      </c>
      <c r="N267" s="231">
        <v>2.7221000000000002</v>
      </c>
      <c r="O267" s="231">
        <v>1.6805000000000001</v>
      </c>
      <c r="P267" s="231">
        <v>0</v>
      </c>
    </row>
    <row r="268" spans="1:16" ht="15">
      <c r="A268" s="247">
        <v>59</v>
      </c>
      <c r="B268" s="231">
        <v>0</v>
      </c>
      <c r="C268" s="231">
        <v>0</v>
      </c>
      <c r="D268" s="231">
        <v>4.5269000000000004</v>
      </c>
      <c r="E268" s="231">
        <v>1.6856</v>
      </c>
      <c r="F268" s="231">
        <v>3.1219999999999999</v>
      </c>
      <c r="G268" s="231">
        <v>1.6373</v>
      </c>
      <c r="H268" s="231">
        <v>3.6587000000000001</v>
      </c>
      <c r="I268" s="231">
        <v>1.619</v>
      </c>
      <c r="J268" s="231">
        <v>3.2639999999999998</v>
      </c>
      <c r="K268" s="231">
        <v>1.6484000000000001</v>
      </c>
      <c r="L268" s="231">
        <v>3.6707000000000001</v>
      </c>
      <c r="M268" s="231">
        <v>1.9542999999999999</v>
      </c>
      <c r="N268" s="231">
        <v>2.6859000000000002</v>
      </c>
      <c r="O268" s="231">
        <v>1.679</v>
      </c>
      <c r="P268" s="231">
        <v>0</v>
      </c>
    </row>
    <row r="269" spans="1:16" ht="15">
      <c r="A269" s="247">
        <v>60</v>
      </c>
      <c r="B269" s="231">
        <v>0</v>
      </c>
      <c r="C269" s="231">
        <v>0</v>
      </c>
      <c r="D269" s="231">
        <v>4.4302999999999999</v>
      </c>
      <c r="E269" s="231">
        <v>1.6649</v>
      </c>
      <c r="F269" s="231">
        <v>3.0674000000000001</v>
      </c>
      <c r="G269" s="231">
        <v>1.6242000000000001</v>
      </c>
      <c r="H269" s="231">
        <v>3.6259999999999999</v>
      </c>
      <c r="I269" s="231">
        <v>1.6104000000000001</v>
      </c>
      <c r="J269" s="231">
        <v>3.2044999999999999</v>
      </c>
      <c r="K269" s="231">
        <v>1.6389</v>
      </c>
      <c r="L269" s="231">
        <v>3.6705999999999999</v>
      </c>
      <c r="M269" s="231">
        <v>1.9373</v>
      </c>
      <c r="N269" s="231">
        <v>2.6497000000000002</v>
      </c>
      <c r="O269" s="231">
        <v>1.6775</v>
      </c>
      <c r="P269" s="231">
        <v>0</v>
      </c>
    </row>
    <row r="270" spans="1:16">
      <c r="A270" s="280"/>
    </row>
    <row r="271" spans="1:16">
      <c r="A271" s="73" t="e">
        <v>#N/A</v>
      </c>
    </row>
    <row r="272" spans="1:16" s="279"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28.035900000000002</v>
      </c>
      <c r="E276" s="231">
        <v>7.2782999999999998</v>
      </c>
      <c r="F276" s="231">
        <v>25.7118</v>
      </c>
      <c r="G276" s="231">
        <v>8.2278000000000002</v>
      </c>
      <c r="H276" s="231">
        <v>25.7592</v>
      </c>
      <c r="I276" s="231">
        <v>9.3879000000000001</v>
      </c>
      <c r="J276" s="231">
        <v>21.707100000000001</v>
      </c>
      <c r="K276" s="231">
        <v>7.0793999999999997</v>
      </c>
      <c r="L276" s="231">
        <v>20.983799999999999</v>
      </c>
      <c r="M276" s="231">
        <v>8.2329000000000008</v>
      </c>
      <c r="N276" s="231">
        <v>0</v>
      </c>
      <c r="O276" s="231">
        <v>0</v>
      </c>
      <c r="P276" s="231">
        <v>0</v>
      </c>
    </row>
    <row r="277" spans="1:16" ht="15">
      <c r="A277" s="247">
        <v>1</v>
      </c>
      <c r="B277" s="231">
        <v>0</v>
      </c>
      <c r="C277" s="231">
        <v>0</v>
      </c>
      <c r="D277" s="231">
        <v>24.9208</v>
      </c>
      <c r="E277" s="231">
        <v>6.4695999999999998</v>
      </c>
      <c r="F277" s="231">
        <v>22.854900000000001</v>
      </c>
      <c r="G277" s="231">
        <v>7.3136000000000001</v>
      </c>
      <c r="H277" s="231">
        <v>22.897099999999998</v>
      </c>
      <c r="I277" s="231">
        <v>8.3447999999999993</v>
      </c>
      <c r="J277" s="231">
        <v>19.295200000000001</v>
      </c>
      <c r="K277" s="231">
        <v>6.2927999999999997</v>
      </c>
      <c r="L277" s="231">
        <v>18.6523</v>
      </c>
      <c r="M277" s="231">
        <v>7.3181000000000003</v>
      </c>
      <c r="N277" s="231">
        <v>0</v>
      </c>
      <c r="O277" s="231">
        <v>0</v>
      </c>
      <c r="P277" s="231">
        <v>0</v>
      </c>
    </row>
    <row r="278" spans="1:16" ht="15">
      <c r="A278" s="247">
        <v>2</v>
      </c>
      <c r="B278" s="231">
        <v>0</v>
      </c>
      <c r="C278" s="231">
        <v>0</v>
      </c>
      <c r="D278" s="231">
        <v>21.805700000000002</v>
      </c>
      <c r="E278" s="231">
        <v>5.6608999999999998</v>
      </c>
      <c r="F278" s="231">
        <v>19.998100000000001</v>
      </c>
      <c r="G278" s="231">
        <v>6.3994</v>
      </c>
      <c r="H278" s="231">
        <v>20.0349</v>
      </c>
      <c r="I278" s="231">
        <v>7.3017000000000003</v>
      </c>
      <c r="J278" s="231">
        <v>16.883299999999998</v>
      </c>
      <c r="K278" s="231">
        <v>5.5061999999999998</v>
      </c>
      <c r="L278" s="231">
        <v>16.320699999999999</v>
      </c>
      <c r="M278" s="231">
        <v>6.4034000000000004</v>
      </c>
      <c r="N278" s="231">
        <v>0</v>
      </c>
      <c r="O278" s="231">
        <v>0</v>
      </c>
      <c r="P278" s="231">
        <v>0</v>
      </c>
    </row>
    <row r="279" spans="1:16" ht="15">
      <c r="A279" s="247">
        <v>3</v>
      </c>
      <c r="B279" s="231">
        <v>0</v>
      </c>
      <c r="C279" s="231">
        <v>0</v>
      </c>
      <c r="D279" s="231">
        <v>18.6906</v>
      </c>
      <c r="E279" s="231">
        <v>4.8521999999999998</v>
      </c>
      <c r="F279" s="231">
        <v>17.141200000000001</v>
      </c>
      <c r="G279" s="231">
        <v>5.4851999999999999</v>
      </c>
      <c r="H279" s="231">
        <v>17.172799999999999</v>
      </c>
      <c r="I279" s="231">
        <v>6.2586000000000004</v>
      </c>
      <c r="J279" s="231">
        <v>14.471399999999999</v>
      </c>
      <c r="K279" s="231">
        <v>4.7195999999999998</v>
      </c>
      <c r="L279" s="231">
        <v>13.9892</v>
      </c>
      <c r="M279" s="231">
        <v>5.4885999999999999</v>
      </c>
      <c r="N279" s="231">
        <v>0</v>
      </c>
      <c r="O279" s="231">
        <v>0</v>
      </c>
      <c r="P279" s="231">
        <v>0</v>
      </c>
    </row>
    <row r="280" spans="1:16" ht="15">
      <c r="A280" s="247">
        <v>4</v>
      </c>
      <c r="B280" s="231">
        <v>0</v>
      </c>
      <c r="C280" s="231">
        <v>0</v>
      </c>
      <c r="D280" s="231">
        <v>15.5755</v>
      </c>
      <c r="E280" s="231">
        <v>4.0434999999999999</v>
      </c>
      <c r="F280" s="231">
        <v>14.2843</v>
      </c>
      <c r="G280" s="231">
        <v>4.5709999999999997</v>
      </c>
      <c r="H280" s="231">
        <v>14.310700000000001</v>
      </c>
      <c r="I280" s="231">
        <v>5.2154999999999996</v>
      </c>
      <c r="J280" s="231">
        <v>12.0595</v>
      </c>
      <c r="K280" s="231">
        <v>3.9329999999999998</v>
      </c>
      <c r="L280" s="231">
        <v>11.6577</v>
      </c>
      <c r="M280" s="231">
        <v>4.5738000000000003</v>
      </c>
      <c r="N280" s="231">
        <v>0</v>
      </c>
      <c r="O280" s="231">
        <v>0</v>
      </c>
      <c r="P280" s="231">
        <v>0</v>
      </c>
    </row>
    <row r="281" spans="1:16" ht="15">
      <c r="A281" s="247">
        <v>5</v>
      </c>
      <c r="B281" s="231">
        <v>0</v>
      </c>
      <c r="C281" s="231">
        <v>0</v>
      </c>
      <c r="D281" s="231">
        <v>12.4604</v>
      </c>
      <c r="E281" s="231">
        <v>3.2347999999999999</v>
      </c>
      <c r="F281" s="231">
        <v>11.4275</v>
      </c>
      <c r="G281" s="231">
        <v>3.6568000000000001</v>
      </c>
      <c r="H281" s="231">
        <v>11.448499999999999</v>
      </c>
      <c r="I281" s="231">
        <v>4.1723999999999997</v>
      </c>
      <c r="J281" s="231">
        <v>9.6476000000000006</v>
      </c>
      <c r="K281" s="231">
        <v>3.1463999999999999</v>
      </c>
      <c r="L281" s="231">
        <v>9.3261000000000003</v>
      </c>
      <c r="M281" s="231">
        <v>3.6591</v>
      </c>
      <c r="N281" s="231">
        <v>0</v>
      </c>
      <c r="O281" s="231">
        <v>0</v>
      </c>
      <c r="P281" s="231">
        <v>0</v>
      </c>
    </row>
    <row r="282" spans="1:16" ht="15">
      <c r="A282" s="247">
        <v>6</v>
      </c>
      <c r="B282" s="231">
        <v>0</v>
      </c>
      <c r="C282" s="231">
        <v>0</v>
      </c>
      <c r="D282" s="231">
        <v>9.3452999999999999</v>
      </c>
      <c r="E282" s="231">
        <v>2.4260999999999999</v>
      </c>
      <c r="F282" s="231">
        <v>8.5706000000000007</v>
      </c>
      <c r="G282" s="231">
        <v>2.7425999999999999</v>
      </c>
      <c r="H282" s="231">
        <v>8.5863999999999994</v>
      </c>
      <c r="I282" s="231">
        <v>3.1293000000000002</v>
      </c>
      <c r="J282" s="231">
        <v>7.2356999999999996</v>
      </c>
      <c r="K282" s="231">
        <v>2.3597999999999999</v>
      </c>
      <c r="L282" s="231">
        <v>6.9946000000000002</v>
      </c>
      <c r="M282" s="231">
        <v>2.7443</v>
      </c>
      <c r="N282" s="231">
        <v>0</v>
      </c>
      <c r="O282" s="231">
        <v>0</v>
      </c>
      <c r="P282" s="231">
        <v>0</v>
      </c>
    </row>
    <row r="283" spans="1:16" ht="15">
      <c r="A283" s="247">
        <v>7</v>
      </c>
      <c r="B283" s="231">
        <v>0</v>
      </c>
      <c r="C283" s="231">
        <v>0</v>
      </c>
      <c r="D283" s="231">
        <v>9.0045000000000002</v>
      </c>
      <c r="E283" s="231">
        <v>2.3586999999999998</v>
      </c>
      <c r="F283" s="231">
        <v>8.2088000000000001</v>
      </c>
      <c r="G283" s="231">
        <v>2.6663999999999999</v>
      </c>
      <c r="H283" s="231">
        <v>8.2202000000000002</v>
      </c>
      <c r="I283" s="231">
        <v>3.0424000000000002</v>
      </c>
      <c r="J283" s="231">
        <v>7.1449999999999996</v>
      </c>
      <c r="K283" s="231">
        <v>2.2942999999999998</v>
      </c>
      <c r="L283" s="231">
        <v>6.7565</v>
      </c>
      <c r="M283" s="231">
        <v>2.6680999999999999</v>
      </c>
      <c r="N283" s="231">
        <v>0</v>
      </c>
      <c r="O283" s="231">
        <v>0</v>
      </c>
      <c r="P283" s="231">
        <v>0</v>
      </c>
    </row>
    <row r="284" spans="1:16" ht="15">
      <c r="A284" s="247">
        <v>8</v>
      </c>
      <c r="B284" s="231">
        <v>0</v>
      </c>
      <c r="C284" s="231">
        <v>0</v>
      </c>
      <c r="D284" s="231">
        <v>8.6636000000000006</v>
      </c>
      <c r="E284" s="231">
        <v>2.2913000000000001</v>
      </c>
      <c r="F284" s="231">
        <v>7.8470000000000004</v>
      </c>
      <c r="G284" s="231">
        <v>2.5901999999999998</v>
      </c>
      <c r="H284" s="231">
        <v>7.8539000000000003</v>
      </c>
      <c r="I284" s="231">
        <v>2.9554999999999998</v>
      </c>
      <c r="J284" s="231">
        <v>7.0541999999999998</v>
      </c>
      <c r="K284" s="231">
        <v>2.2286999999999999</v>
      </c>
      <c r="L284" s="231">
        <v>6.5185000000000004</v>
      </c>
      <c r="M284" s="231">
        <v>2.5918000000000001</v>
      </c>
      <c r="N284" s="231">
        <v>0</v>
      </c>
      <c r="O284" s="231">
        <v>0</v>
      </c>
      <c r="P284" s="231">
        <v>0</v>
      </c>
    </row>
    <row r="285" spans="1:16" ht="15">
      <c r="A285" s="247">
        <v>9</v>
      </c>
      <c r="B285" s="231">
        <v>0</v>
      </c>
      <c r="C285" s="231">
        <v>0</v>
      </c>
      <c r="D285" s="231">
        <v>8.3228000000000009</v>
      </c>
      <c r="E285" s="231">
        <v>2.2239</v>
      </c>
      <c r="F285" s="231">
        <v>7.4852999999999996</v>
      </c>
      <c r="G285" s="231">
        <v>2.5141</v>
      </c>
      <c r="H285" s="231">
        <v>7.4877000000000002</v>
      </c>
      <c r="I285" s="231">
        <v>2.8685</v>
      </c>
      <c r="J285" s="231">
        <v>6.9634999999999998</v>
      </c>
      <c r="K285" s="231">
        <v>2.1631999999999998</v>
      </c>
      <c r="L285" s="231">
        <v>6.2804000000000002</v>
      </c>
      <c r="M285" s="231">
        <v>2.5156000000000001</v>
      </c>
      <c r="N285" s="231">
        <v>0</v>
      </c>
      <c r="O285" s="231">
        <v>0</v>
      </c>
      <c r="P285" s="231">
        <v>0</v>
      </c>
    </row>
    <row r="286" spans="1:16" ht="15">
      <c r="A286" s="247">
        <v>10</v>
      </c>
      <c r="B286" s="231">
        <v>0</v>
      </c>
      <c r="C286" s="231">
        <v>0</v>
      </c>
      <c r="D286" s="231">
        <v>7.9819000000000004</v>
      </c>
      <c r="E286" s="231">
        <v>2.1564999999999999</v>
      </c>
      <c r="F286" s="231">
        <v>7.1234999999999999</v>
      </c>
      <c r="G286" s="231">
        <v>2.4379</v>
      </c>
      <c r="H286" s="231">
        <v>7.1215000000000002</v>
      </c>
      <c r="I286" s="231">
        <v>2.7816000000000001</v>
      </c>
      <c r="J286" s="231">
        <v>6.8727</v>
      </c>
      <c r="K286" s="231">
        <v>2.0975999999999999</v>
      </c>
      <c r="L286" s="231">
        <v>6.0423</v>
      </c>
      <c r="M286" s="231">
        <v>2.4394</v>
      </c>
      <c r="N286" s="231">
        <v>0</v>
      </c>
      <c r="O286" s="231">
        <v>0</v>
      </c>
      <c r="P286" s="231">
        <v>0</v>
      </c>
    </row>
    <row r="287" spans="1:16" ht="15">
      <c r="A287" s="247">
        <v>11</v>
      </c>
      <c r="B287" s="231">
        <v>0</v>
      </c>
      <c r="C287" s="231">
        <v>0</v>
      </c>
      <c r="D287" s="231">
        <v>7.6410999999999998</v>
      </c>
      <c r="E287" s="231">
        <v>2.0891000000000002</v>
      </c>
      <c r="F287" s="231">
        <v>6.7617000000000003</v>
      </c>
      <c r="G287" s="231">
        <v>2.3616999999999999</v>
      </c>
      <c r="H287" s="231">
        <v>6.7552000000000003</v>
      </c>
      <c r="I287" s="231">
        <v>2.6947000000000001</v>
      </c>
      <c r="J287" s="231">
        <v>6.782</v>
      </c>
      <c r="K287" s="231">
        <v>2.0320999999999998</v>
      </c>
      <c r="L287" s="231">
        <v>5.8042999999999996</v>
      </c>
      <c r="M287" s="231">
        <v>2.3631000000000002</v>
      </c>
      <c r="N287" s="231">
        <v>0</v>
      </c>
      <c r="O287" s="231">
        <v>0</v>
      </c>
      <c r="P287" s="231">
        <v>0</v>
      </c>
    </row>
    <row r="288" spans="1:16" ht="15">
      <c r="A288" s="247">
        <v>12</v>
      </c>
      <c r="B288" s="231">
        <v>0</v>
      </c>
      <c r="C288" s="231">
        <v>0</v>
      </c>
      <c r="D288" s="231">
        <v>7.3003</v>
      </c>
      <c r="E288" s="231">
        <v>2.0217999999999998</v>
      </c>
      <c r="F288" s="231">
        <v>6.3998999999999997</v>
      </c>
      <c r="G288" s="231">
        <v>2.2854999999999999</v>
      </c>
      <c r="H288" s="231">
        <v>6.3890000000000002</v>
      </c>
      <c r="I288" s="231">
        <v>2.6078000000000001</v>
      </c>
      <c r="J288" s="231">
        <v>6.6912000000000003</v>
      </c>
      <c r="K288" s="231">
        <v>1.9664999999999999</v>
      </c>
      <c r="L288" s="231">
        <v>5.5662000000000003</v>
      </c>
      <c r="M288" s="231">
        <v>2.2869000000000002</v>
      </c>
      <c r="N288" s="231">
        <v>0</v>
      </c>
      <c r="O288" s="231">
        <v>0</v>
      </c>
      <c r="P288" s="231">
        <v>0</v>
      </c>
    </row>
    <row r="289" spans="1:16" ht="15">
      <c r="A289" s="247">
        <v>13</v>
      </c>
      <c r="B289" s="231">
        <v>0</v>
      </c>
      <c r="C289" s="231">
        <v>0</v>
      </c>
      <c r="D289" s="231">
        <v>6.9593999999999996</v>
      </c>
      <c r="E289" s="231">
        <v>1.9543999999999999</v>
      </c>
      <c r="F289" s="231">
        <v>6.0381</v>
      </c>
      <c r="G289" s="231">
        <v>2.2092999999999998</v>
      </c>
      <c r="H289" s="231">
        <v>6.0228000000000002</v>
      </c>
      <c r="I289" s="231">
        <v>2.5207999999999999</v>
      </c>
      <c r="J289" s="231">
        <v>6.6005000000000003</v>
      </c>
      <c r="K289" s="231">
        <v>1.901</v>
      </c>
      <c r="L289" s="231">
        <v>5.3281000000000001</v>
      </c>
      <c r="M289" s="231">
        <v>2.2107000000000001</v>
      </c>
      <c r="N289" s="231">
        <v>0</v>
      </c>
      <c r="O289" s="231">
        <v>0</v>
      </c>
      <c r="P289" s="231">
        <v>0</v>
      </c>
    </row>
    <row r="290" spans="1:16" ht="15">
      <c r="A290" s="247">
        <v>14</v>
      </c>
      <c r="B290" s="231">
        <v>0</v>
      </c>
      <c r="C290" s="231">
        <v>0</v>
      </c>
      <c r="D290" s="231">
        <v>6.6185999999999998</v>
      </c>
      <c r="E290" s="231">
        <v>1.887</v>
      </c>
      <c r="F290" s="231">
        <v>5.6763000000000003</v>
      </c>
      <c r="G290" s="231">
        <v>2.1331000000000002</v>
      </c>
      <c r="H290" s="231">
        <v>5.6565000000000003</v>
      </c>
      <c r="I290" s="231">
        <v>2.4339</v>
      </c>
      <c r="J290" s="231">
        <v>6.5096999999999996</v>
      </c>
      <c r="K290" s="231">
        <v>1.8353999999999999</v>
      </c>
      <c r="L290" s="231">
        <v>5.0900999999999996</v>
      </c>
      <c r="M290" s="231">
        <v>2.1343999999999999</v>
      </c>
      <c r="N290" s="231">
        <v>0</v>
      </c>
      <c r="O290" s="231">
        <v>0</v>
      </c>
      <c r="P290" s="231">
        <v>0</v>
      </c>
    </row>
    <row r="291" spans="1:16" ht="15">
      <c r="A291" s="247">
        <v>15</v>
      </c>
      <c r="B291" s="231">
        <v>0</v>
      </c>
      <c r="C291" s="231">
        <v>0</v>
      </c>
      <c r="D291" s="231">
        <v>6.2777000000000003</v>
      </c>
      <c r="E291" s="231">
        <v>1.8196000000000001</v>
      </c>
      <c r="F291" s="231">
        <v>5.3146000000000004</v>
      </c>
      <c r="G291" s="231">
        <v>2.0569999999999999</v>
      </c>
      <c r="H291" s="231">
        <v>5.2903000000000002</v>
      </c>
      <c r="I291" s="231">
        <v>2.347</v>
      </c>
      <c r="J291" s="231">
        <v>6.4189999999999996</v>
      </c>
      <c r="K291" s="231">
        <v>1.7699</v>
      </c>
      <c r="L291" s="231">
        <v>4.8520000000000003</v>
      </c>
      <c r="M291" s="231">
        <v>2.0581999999999998</v>
      </c>
      <c r="N291" s="231">
        <v>0</v>
      </c>
      <c r="O291" s="231">
        <v>0</v>
      </c>
      <c r="P291" s="231">
        <v>0</v>
      </c>
    </row>
    <row r="292" spans="1:16" ht="15">
      <c r="A292" s="247">
        <v>16</v>
      </c>
      <c r="B292" s="231">
        <v>0</v>
      </c>
      <c r="C292" s="231">
        <v>0</v>
      </c>
      <c r="D292" s="231">
        <v>5.9368999999999996</v>
      </c>
      <c r="E292" s="231">
        <v>1.7522</v>
      </c>
      <c r="F292" s="231">
        <v>4.9527999999999999</v>
      </c>
      <c r="G292" s="231">
        <v>1.9807999999999999</v>
      </c>
      <c r="H292" s="231">
        <v>4.9241000000000001</v>
      </c>
      <c r="I292" s="231">
        <v>2.2601</v>
      </c>
      <c r="J292" s="231">
        <v>6.3281999999999998</v>
      </c>
      <c r="K292" s="231">
        <v>1.7042999999999999</v>
      </c>
      <c r="L292" s="231">
        <v>4.6139000000000001</v>
      </c>
      <c r="M292" s="231">
        <v>1.982</v>
      </c>
      <c r="N292" s="231">
        <v>0</v>
      </c>
      <c r="O292" s="231">
        <v>0</v>
      </c>
      <c r="P292" s="231">
        <v>0</v>
      </c>
    </row>
    <row r="293" spans="1:16" ht="15">
      <c r="A293" s="247">
        <v>17</v>
      </c>
      <c r="B293" s="231">
        <v>0</v>
      </c>
      <c r="C293" s="231">
        <v>0</v>
      </c>
      <c r="D293" s="231">
        <v>5.5960000000000001</v>
      </c>
      <c r="E293" s="231">
        <v>1.6848000000000001</v>
      </c>
      <c r="F293" s="231">
        <v>4.5910000000000002</v>
      </c>
      <c r="G293" s="231">
        <v>1.9046000000000001</v>
      </c>
      <c r="H293" s="231">
        <v>4.5578000000000003</v>
      </c>
      <c r="I293" s="231">
        <v>2.1730999999999998</v>
      </c>
      <c r="J293" s="231">
        <v>6.2374999999999998</v>
      </c>
      <c r="K293" s="231">
        <v>1.6388</v>
      </c>
      <c r="L293" s="231">
        <v>4.3758999999999997</v>
      </c>
      <c r="M293" s="231">
        <v>1.9056999999999999</v>
      </c>
      <c r="N293" s="231">
        <v>0</v>
      </c>
      <c r="O293" s="231">
        <v>0</v>
      </c>
      <c r="P293" s="231">
        <v>0</v>
      </c>
    </row>
    <row r="294" spans="1:16" ht="15">
      <c r="A294" s="247">
        <v>18</v>
      </c>
      <c r="B294" s="231">
        <v>0</v>
      </c>
      <c r="C294" s="231">
        <v>0</v>
      </c>
      <c r="D294" s="231">
        <v>5.2552000000000003</v>
      </c>
      <c r="E294" s="231">
        <v>1.6173999999999999</v>
      </c>
      <c r="F294" s="231">
        <v>4.2291999999999996</v>
      </c>
      <c r="G294" s="231">
        <v>1.8284</v>
      </c>
      <c r="H294" s="231">
        <v>4.1916000000000002</v>
      </c>
      <c r="I294" s="231">
        <v>2.0861999999999998</v>
      </c>
      <c r="J294" s="231">
        <v>6.1467000000000001</v>
      </c>
      <c r="K294" s="231">
        <v>1.5731999999999999</v>
      </c>
      <c r="L294" s="231">
        <v>4.1378000000000004</v>
      </c>
      <c r="M294" s="231">
        <v>1.8294999999999999</v>
      </c>
      <c r="N294" s="231">
        <v>6.8855000000000004</v>
      </c>
      <c r="O294" s="231">
        <v>4.0305</v>
      </c>
      <c r="P294" s="231">
        <v>0</v>
      </c>
    </row>
    <row r="295" spans="1:16" ht="15">
      <c r="A295" s="247">
        <v>19</v>
      </c>
      <c r="B295" s="231">
        <v>0</v>
      </c>
      <c r="C295" s="231">
        <v>0</v>
      </c>
      <c r="D295" s="231">
        <v>5.2171000000000003</v>
      </c>
      <c r="E295" s="231">
        <v>1.6002000000000001</v>
      </c>
      <c r="F295" s="231">
        <v>4.2066999999999997</v>
      </c>
      <c r="G295" s="231">
        <v>1.7939000000000001</v>
      </c>
      <c r="H295" s="231">
        <v>4.1661000000000001</v>
      </c>
      <c r="I295" s="231">
        <v>2.0531999999999999</v>
      </c>
      <c r="J295" s="231">
        <v>6.0136000000000003</v>
      </c>
      <c r="K295" s="231">
        <v>1.5562</v>
      </c>
      <c r="L295" s="231">
        <v>4.0647000000000002</v>
      </c>
      <c r="M295" s="231">
        <v>1.8148</v>
      </c>
      <c r="N295" s="231">
        <v>6.6942000000000004</v>
      </c>
      <c r="O295" s="231">
        <v>3.9196</v>
      </c>
      <c r="P295" s="231">
        <v>0</v>
      </c>
    </row>
    <row r="296" spans="1:16" ht="15">
      <c r="A296" s="247">
        <v>20</v>
      </c>
      <c r="B296" s="231">
        <v>0</v>
      </c>
      <c r="C296" s="231">
        <v>0</v>
      </c>
      <c r="D296" s="231">
        <v>5.1791</v>
      </c>
      <c r="E296" s="231">
        <v>1.5831</v>
      </c>
      <c r="F296" s="231">
        <v>4.1840999999999999</v>
      </c>
      <c r="G296" s="231">
        <v>1.7593000000000001</v>
      </c>
      <c r="H296" s="231">
        <v>4.1406000000000001</v>
      </c>
      <c r="I296" s="231">
        <v>2.0202</v>
      </c>
      <c r="J296" s="231">
        <v>5.8804999999999996</v>
      </c>
      <c r="K296" s="231">
        <v>1.5392999999999999</v>
      </c>
      <c r="L296" s="231">
        <v>3.9916</v>
      </c>
      <c r="M296" s="231">
        <v>1.8002</v>
      </c>
      <c r="N296" s="231">
        <v>6.5030000000000001</v>
      </c>
      <c r="O296" s="231">
        <v>3.8088000000000002</v>
      </c>
      <c r="P296" s="231">
        <v>0</v>
      </c>
    </row>
    <row r="297" spans="1:16" ht="15">
      <c r="A297" s="247">
        <v>21</v>
      </c>
      <c r="B297" s="231">
        <v>0</v>
      </c>
      <c r="C297" s="231">
        <v>0</v>
      </c>
      <c r="D297" s="231">
        <v>5.141</v>
      </c>
      <c r="E297" s="231">
        <v>1.5659000000000001</v>
      </c>
      <c r="F297" s="231">
        <v>4.1616</v>
      </c>
      <c r="G297" s="231">
        <v>1.7248000000000001</v>
      </c>
      <c r="H297" s="231">
        <v>4.1151</v>
      </c>
      <c r="I297" s="231">
        <v>1.9872000000000001</v>
      </c>
      <c r="J297" s="231">
        <v>5.7473999999999998</v>
      </c>
      <c r="K297" s="231">
        <v>1.5223</v>
      </c>
      <c r="L297" s="231">
        <v>3.9184999999999999</v>
      </c>
      <c r="M297" s="231">
        <v>1.7855000000000001</v>
      </c>
      <c r="N297" s="231">
        <v>6.3117000000000001</v>
      </c>
      <c r="O297" s="231">
        <v>3.6979000000000002</v>
      </c>
      <c r="P297" s="231">
        <v>0</v>
      </c>
    </row>
    <row r="298" spans="1:16" ht="15">
      <c r="A298" s="247">
        <v>22</v>
      </c>
      <c r="B298" s="231">
        <v>0</v>
      </c>
      <c r="C298" s="231">
        <v>0</v>
      </c>
      <c r="D298" s="231">
        <v>5.1029</v>
      </c>
      <c r="E298" s="231">
        <v>1.5487</v>
      </c>
      <c r="F298" s="231">
        <v>4.1390000000000002</v>
      </c>
      <c r="G298" s="231">
        <v>1.6901999999999999</v>
      </c>
      <c r="H298" s="231">
        <v>4.0895999999999999</v>
      </c>
      <c r="I298" s="231">
        <v>1.9541999999999999</v>
      </c>
      <c r="J298" s="231">
        <v>5.6143000000000001</v>
      </c>
      <c r="K298" s="231">
        <v>1.5054000000000001</v>
      </c>
      <c r="L298" s="231">
        <v>3.8452999999999999</v>
      </c>
      <c r="M298" s="231">
        <v>1.7708999999999999</v>
      </c>
      <c r="N298" s="231">
        <v>6.1204000000000001</v>
      </c>
      <c r="O298" s="231">
        <v>3.5871</v>
      </c>
      <c r="P298" s="231">
        <v>0</v>
      </c>
    </row>
    <row r="299" spans="1:16" ht="15">
      <c r="A299" s="247">
        <v>23</v>
      </c>
      <c r="B299" s="231">
        <v>0</v>
      </c>
      <c r="C299" s="231">
        <v>0</v>
      </c>
      <c r="D299" s="231">
        <v>5.0648999999999997</v>
      </c>
      <c r="E299" s="231">
        <v>1.5315000000000001</v>
      </c>
      <c r="F299" s="231">
        <v>4.1165000000000003</v>
      </c>
      <c r="G299" s="231">
        <v>1.6556999999999999</v>
      </c>
      <c r="H299" s="231">
        <v>4.0640999999999998</v>
      </c>
      <c r="I299" s="231">
        <v>1.9212</v>
      </c>
      <c r="J299" s="231">
        <v>5.4812000000000003</v>
      </c>
      <c r="K299" s="231">
        <v>1.4883999999999999</v>
      </c>
      <c r="L299" s="231">
        <v>3.7722000000000002</v>
      </c>
      <c r="M299" s="231">
        <v>1.7562</v>
      </c>
      <c r="N299" s="231">
        <v>5.9291999999999998</v>
      </c>
      <c r="O299" s="231">
        <v>3.4762</v>
      </c>
      <c r="P299" s="231">
        <v>0</v>
      </c>
    </row>
    <row r="300" spans="1:16" ht="15">
      <c r="A300" s="247">
        <v>24</v>
      </c>
      <c r="B300" s="231">
        <v>0</v>
      </c>
      <c r="C300" s="231">
        <v>0</v>
      </c>
      <c r="D300" s="231">
        <v>5.0267999999999997</v>
      </c>
      <c r="E300" s="231">
        <v>1.5144</v>
      </c>
      <c r="F300" s="231">
        <v>4.0938999999999997</v>
      </c>
      <c r="G300" s="231">
        <v>1.6211</v>
      </c>
      <c r="H300" s="231">
        <v>4.0385999999999997</v>
      </c>
      <c r="I300" s="231">
        <v>1.8882000000000001</v>
      </c>
      <c r="J300" s="231">
        <v>5.3482000000000003</v>
      </c>
      <c r="K300" s="231">
        <v>1.4715</v>
      </c>
      <c r="L300" s="231">
        <v>3.6991000000000001</v>
      </c>
      <c r="M300" s="231">
        <v>1.7416</v>
      </c>
      <c r="N300" s="231">
        <v>5.7378999999999998</v>
      </c>
      <c r="O300" s="231">
        <v>3.3654000000000002</v>
      </c>
      <c r="P300" s="231">
        <v>0</v>
      </c>
    </row>
    <row r="301" spans="1:16" ht="15">
      <c r="A301" s="247">
        <v>25</v>
      </c>
      <c r="B301" s="231">
        <v>0</v>
      </c>
      <c r="C301" s="231">
        <v>0</v>
      </c>
      <c r="D301" s="231">
        <v>4.9886999999999997</v>
      </c>
      <c r="E301" s="231">
        <v>1.4972000000000001</v>
      </c>
      <c r="F301" s="231">
        <v>4.0713999999999997</v>
      </c>
      <c r="G301" s="231">
        <v>1.5866</v>
      </c>
      <c r="H301" s="231">
        <v>4.0130999999999997</v>
      </c>
      <c r="I301" s="231">
        <v>1.8551</v>
      </c>
      <c r="J301" s="231">
        <v>5.2150999999999996</v>
      </c>
      <c r="K301" s="231">
        <v>1.4544999999999999</v>
      </c>
      <c r="L301" s="231">
        <v>3.6259999999999999</v>
      </c>
      <c r="M301" s="231">
        <v>1.7269000000000001</v>
      </c>
      <c r="N301" s="231">
        <v>5.5465999999999998</v>
      </c>
      <c r="O301" s="231">
        <v>3.2545000000000002</v>
      </c>
      <c r="P301" s="231">
        <v>0</v>
      </c>
    </row>
    <row r="302" spans="1:16" ht="15">
      <c r="A302" s="247">
        <v>26</v>
      </c>
      <c r="B302" s="231">
        <v>0</v>
      </c>
      <c r="C302" s="231">
        <v>0</v>
      </c>
      <c r="D302" s="231">
        <v>4.9507000000000003</v>
      </c>
      <c r="E302" s="231">
        <v>1.48</v>
      </c>
      <c r="F302" s="231">
        <v>4.0488</v>
      </c>
      <c r="G302" s="231">
        <v>1.552</v>
      </c>
      <c r="H302" s="231">
        <v>3.9876</v>
      </c>
      <c r="I302" s="231">
        <v>1.8221000000000001</v>
      </c>
      <c r="J302" s="231">
        <v>5.0819999999999999</v>
      </c>
      <c r="K302" s="231">
        <v>1.4375</v>
      </c>
      <c r="L302" s="231">
        <v>3.5529000000000002</v>
      </c>
      <c r="M302" s="231">
        <v>1.7121999999999999</v>
      </c>
      <c r="N302" s="231">
        <v>5.3554000000000004</v>
      </c>
      <c r="O302" s="231">
        <v>3.1436000000000002</v>
      </c>
      <c r="P302" s="231">
        <v>0</v>
      </c>
    </row>
    <row r="303" spans="1:16" ht="15">
      <c r="A303" s="247">
        <v>27</v>
      </c>
      <c r="B303" s="231">
        <v>0</v>
      </c>
      <c r="C303" s="231">
        <v>0</v>
      </c>
      <c r="D303" s="231">
        <v>4.9126000000000003</v>
      </c>
      <c r="E303" s="231">
        <v>1.4628000000000001</v>
      </c>
      <c r="F303" s="231">
        <v>4.0263</v>
      </c>
      <c r="G303" s="231">
        <v>1.5175000000000001</v>
      </c>
      <c r="H303" s="231">
        <v>3.9621</v>
      </c>
      <c r="I303" s="231">
        <v>1.7890999999999999</v>
      </c>
      <c r="J303" s="231">
        <v>4.9489000000000001</v>
      </c>
      <c r="K303" s="231">
        <v>1.4206000000000001</v>
      </c>
      <c r="L303" s="231">
        <v>3.4798</v>
      </c>
      <c r="M303" s="231">
        <v>1.6976</v>
      </c>
      <c r="N303" s="231">
        <v>5.1641000000000004</v>
      </c>
      <c r="O303" s="231">
        <v>3.0327999999999999</v>
      </c>
      <c r="P303" s="231">
        <v>0</v>
      </c>
    </row>
    <row r="304" spans="1:16" ht="15">
      <c r="A304" s="247">
        <v>28</v>
      </c>
      <c r="B304" s="231">
        <v>0</v>
      </c>
      <c r="C304" s="231">
        <v>0</v>
      </c>
      <c r="D304" s="231">
        <v>4.8745000000000003</v>
      </c>
      <c r="E304" s="231">
        <v>1.4457</v>
      </c>
      <c r="F304" s="231">
        <v>4.0037000000000003</v>
      </c>
      <c r="G304" s="231">
        <v>1.4829000000000001</v>
      </c>
      <c r="H304" s="231">
        <v>3.9365999999999999</v>
      </c>
      <c r="I304" s="231">
        <v>1.7561</v>
      </c>
      <c r="J304" s="231">
        <v>4.8158000000000003</v>
      </c>
      <c r="K304" s="231">
        <v>1.4036</v>
      </c>
      <c r="L304" s="231">
        <v>3.4066000000000001</v>
      </c>
      <c r="M304" s="231">
        <v>1.6829000000000001</v>
      </c>
      <c r="N304" s="231">
        <v>4.9728000000000003</v>
      </c>
      <c r="O304" s="231">
        <v>2.9218999999999999</v>
      </c>
      <c r="P304" s="231">
        <v>0</v>
      </c>
    </row>
    <row r="305" spans="1:16" ht="15">
      <c r="A305" s="247">
        <v>29</v>
      </c>
      <c r="B305" s="231">
        <v>0</v>
      </c>
      <c r="C305" s="231">
        <v>0</v>
      </c>
      <c r="D305" s="231">
        <v>4.8365</v>
      </c>
      <c r="E305" s="231">
        <v>1.4285000000000001</v>
      </c>
      <c r="F305" s="231">
        <v>3.9811999999999999</v>
      </c>
      <c r="G305" s="231">
        <v>1.4483999999999999</v>
      </c>
      <c r="H305" s="231">
        <v>3.9110999999999998</v>
      </c>
      <c r="I305" s="231">
        <v>1.7231000000000001</v>
      </c>
      <c r="J305" s="231">
        <v>4.6826999999999996</v>
      </c>
      <c r="K305" s="231">
        <v>1.3867</v>
      </c>
      <c r="L305" s="231">
        <v>3.3334999999999999</v>
      </c>
      <c r="M305" s="231">
        <v>1.6682999999999999</v>
      </c>
      <c r="N305" s="231">
        <v>4.7816000000000001</v>
      </c>
      <c r="O305" s="231">
        <v>2.8111000000000002</v>
      </c>
      <c r="P305" s="231">
        <v>0</v>
      </c>
    </row>
    <row r="306" spans="1:16" ht="15">
      <c r="A306" s="247">
        <v>30</v>
      </c>
      <c r="B306" s="231">
        <v>0</v>
      </c>
      <c r="C306" s="231">
        <v>0</v>
      </c>
      <c r="D306" s="231">
        <v>4.7984</v>
      </c>
      <c r="E306" s="231">
        <v>1.4113</v>
      </c>
      <c r="F306" s="231">
        <v>3.9586000000000001</v>
      </c>
      <c r="G306" s="231">
        <v>1.4137999999999999</v>
      </c>
      <c r="H306" s="231">
        <v>3.8856000000000002</v>
      </c>
      <c r="I306" s="231">
        <v>1.6900999999999999</v>
      </c>
      <c r="J306" s="231">
        <v>4.5495999999999999</v>
      </c>
      <c r="K306" s="231">
        <v>1.3696999999999999</v>
      </c>
      <c r="L306" s="231">
        <v>3.2604000000000002</v>
      </c>
      <c r="M306" s="231">
        <v>1.6536</v>
      </c>
      <c r="N306" s="231">
        <v>4.5903</v>
      </c>
      <c r="O306" s="231">
        <v>2.7002000000000002</v>
      </c>
      <c r="P306" s="231">
        <v>0</v>
      </c>
    </row>
    <row r="307" spans="1:16" ht="15">
      <c r="A307" s="247">
        <v>31</v>
      </c>
      <c r="B307" s="231">
        <v>0</v>
      </c>
      <c r="C307" s="231">
        <v>0</v>
      </c>
      <c r="D307" s="231">
        <v>4.7106000000000003</v>
      </c>
      <c r="E307" s="231">
        <v>1.3976999999999999</v>
      </c>
      <c r="F307" s="231">
        <v>3.9268999999999998</v>
      </c>
      <c r="G307" s="231">
        <v>1.4064000000000001</v>
      </c>
      <c r="H307" s="231">
        <v>3.8363</v>
      </c>
      <c r="I307" s="231">
        <v>1.6852</v>
      </c>
      <c r="J307" s="231">
        <v>4.4851999999999999</v>
      </c>
      <c r="K307" s="231">
        <v>1.3653999999999999</v>
      </c>
      <c r="L307" s="231">
        <v>3.2564000000000002</v>
      </c>
      <c r="M307" s="231">
        <v>1.6476</v>
      </c>
      <c r="N307" s="231">
        <v>4.4696999999999996</v>
      </c>
      <c r="O307" s="231">
        <v>2.6246999999999998</v>
      </c>
      <c r="P307" s="231">
        <v>0</v>
      </c>
    </row>
    <row r="308" spans="1:16" ht="15">
      <c r="A308" s="247">
        <v>32</v>
      </c>
      <c r="B308" s="231">
        <v>0</v>
      </c>
      <c r="C308" s="231">
        <v>0</v>
      </c>
      <c r="D308" s="231">
        <v>4.6227</v>
      </c>
      <c r="E308" s="231">
        <v>1.3841000000000001</v>
      </c>
      <c r="F308" s="231">
        <v>3.8953000000000002</v>
      </c>
      <c r="G308" s="231">
        <v>1.3991</v>
      </c>
      <c r="H308" s="231">
        <v>3.7871000000000001</v>
      </c>
      <c r="I308" s="231">
        <v>1.6802999999999999</v>
      </c>
      <c r="J308" s="231">
        <v>4.4207000000000001</v>
      </c>
      <c r="K308" s="231">
        <v>1.3612</v>
      </c>
      <c r="L308" s="231">
        <v>3.2524000000000002</v>
      </c>
      <c r="M308" s="231">
        <v>1.6416999999999999</v>
      </c>
      <c r="N308" s="231">
        <v>4.3491999999999997</v>
      </c>
      <c r="O308" s="231">
        <v>2.5493000000000001</v>
      </c>
      <c r="P308" s="231">
        <v>0</v>
      </c>
    </row>
    <row r="309" spans="1:16" ht="15">
      <c r="A309" s="247">
        <v>33</v>
      </c>
      <c r="B309" s="231">
        <v>0</v>
      </c>
      <c r="C309" s="231">
        <v>0</v>
      </c>
      <c r="D309" s="231">
        <v>4.5349000000000004</v>
      </c>
      <c r="E309" s="231">
        <v>1.3705000000000001</v>
      </c>
      <c r="F309" s="231">
        <v>3.8635999999999999</v>
      </c>
      <c r="G309" s="231">
        <v>1.3916999999999999</v>
      </c>
      <c r="H309" s="231">
        <v>3.7378</v>
      </c>
      <c r="I309" s="231">
        <v>1.6754</v>
      </c>
      <c r="J309" s="231">
        <v>4.3563000000000001</v>
      </c>
      <c r="K309" s="231">
        <v>1.3569</v>
      </c>
      <c r="L309" s="231">
        <v>3.2484000000000002</v>
      </c>
      <c r="M309" s="231">
        <v>1.6356999999999999</v>
      </c>
      <c r="N309" s="231">
        <v>4.2286000000000001</v>
      </c>
      <c r="O309" s="231">
        <v>2.4738000000000002</v>
      </c>
      <c r="P309" s="231">
        <v>0</v>
      </c>
    </row>
    <row r="310" spans="1:16" ht="15">
      <c r="A310" s="247">
        <v>34</v>
      </c>
      <c r="B310" s="231">
        <v>0</v>
      </c>
      <c r="C310" s="231">
        <v>0</v>
      </c>
      <c r="D310" s="231">
        <v>4.4470000000000001</v>
      </c>
      <c r="E310" s="231">
        <v>1.3569</v>
      </c>
      <c r="F310" s="231">
        <v>3.8319000000000001</v>
      </c>
      <c r="G310" s="231">
        <v>1.3843000000000001</v>
      </c>
      <c r="H310" s="231">
        <v>3.6884999999999999</v>
      </c>
      <c r="I310" s="231">
        <v>1.6705000000000001</v>
      </c>
      <c r="J310" s="231">
        <v>4.2918000000000003</v>
      </c>
      <c r="K310" s="231">
        <v>1.3526</v>
      </c>
      <c r="L310" s="231">
        <v>3.2444000000000002</v>
      </c>
      <c r="M310" s="231">
        <v>1.6296999999999999</v>
      </c>
      <c r="N310" s="231">
        <v>4.1081000000000003</v>
      </c>
      <c r="O310" s="231">
        <v>2.3984000000000001</v>
      </c>
      <c r="P310" s="231">
        <v>0</v>
      </c>
    </row>
    <row r="311" spans="1:16" ht="15">
      <c r="A311" s="247">
        <v>35</v>
      </c>
      <c r="B311" s="231">
        <v>0</v>
      </c>
      <c r="C311" s="231">
        <v>0</v>
      </c>
      <c r="D311" s="231">
        <v>4.3592000000000004</v>
      </c>
      <c r="E311" s="231">
        <v>1.3432999999999999</v>
      </c>
      <c r="F311" s="231">
        <v>3.8003</v>
      </c>
      <c r="G311" s="231">
        <v>1.377</v>
      </c>
      <c r="H311" s="231">
        <v>3.6393</v>
      </c>
      <c r="I311" s="231">
        <v>1.6656</v>
      </c>
      <c r="J311" s="231">
        <v>4.2274000000000003</v>
      </c>
      <c r="K311" s="231">
        <v>1.3483000000000001</v>
      </c>
      <c r="L311" s="231">
        <v>3.2404000000000002</v>
      </c>
      <c r="M311" s="231">
        <v>1.6237999999999999</v>
      </c>
      <c r="N311" s="231">
        <v>3.9874999999999998</v>
      </c>
      <c r="O311" s="231">
        <v>2.3229000000000002</v>
      </c>
      <c r="P311" s="231">
        <v>0</v>
      </c>
    </row>
    <row r="312" spans="1:16" ht="15">
      <c r="A312" s="247">
        <v>36</v>
      </c>
      <c r="B312" s="231">
        <v>0</v>
      </c>
      <c r="C312" s="231">
        <v>0</v>
      </c>
      <c r="D312" s="231">
        <v>4.2713999999999999</v>
      </c>
      <c r="E312" s="231">
        <v>1.3297000000000001</v>
      </c>
      <c r="F312" s="231">
        <v>3.7686000000000002</v>
      </c>
      <c r="G312" s="231">
        <v>1.3695999999999999</v>
      </c>
      <c r="H312" s="231">
        <v>3.59</v>
      </c>
      <c r="I312" s="231">
        <v>1.6607000000000001</v>
      </c>
      <c r="J312" s="231">
        <v>4.1628999999999996</v>
      </c>
      <c r="K312" s="231">
        <v>1.3441000000000001</v>
      </c>
      <c r="L312" s="231">
        <v>3.2364000000000002</v>
      </c>
      <c r="M312" s="231">
        <v>1.6177999999999999</v>
      </c>
      <c r="N312" s="231">
        <v>3.867</v>
      </c>
      <c r="O312" s="231">
        <v>2.2475000000000001</v>
      </c>
      <c r="P312" s="231">
        <v>0</v>
      </c>
    </row>
    <row r="313" spans="1:16" ht="15">
      <c r="A313" s="247">
        <v>37</v>
      </c>
      <c r="B313" s="231">
        <v>0</v>
      </c>
      <c r="C313" s="231">
        <v>0</v>
      </c>
      <c r="D313" s="231">
        <v>4.1835000000000004</v>
      </c>
      <c r="E313" s="231">
        <v>1.3161</v>
      </c>
      <c r="F313" s="231">
        <v>3.7368999999999999</v>
      </c>
      <c r="G313" s="231">
        <v>1.3622000000000001</v>
      </c>
      <c r="H313" s="231">
        <v>3.5407000000000002</v>
      </c>
      <c r="I313" s="231">
        <v>1.6556999999999999</v>
      </c>
      <c r="J313" s="231">
        <v>4.0984999999999996</v>
      </c>
      <c r="K313" s="231">
        <v>1.3398000000000001</v>
      </c>
      <c r="L313" s="231">
        <v>3.2323</v>
      </c>
      <c r="M313" s="231">
        <v>1.6117999999999999</v>
      </c>
      <c r="N313" s="231">
        <v>3.7464</v>
      </c>
      <c r="O313" s="231">
        <v>2.1720000000000002</v>
      </c>
      <c r="P313" s="231">
        <v>0</v>
      </c>
    </row>
    <row r="314" spans="1:16" ht="15">
      <c r="A314" s="247">
        <v>38</v>
      </c>
      <c r="B314" s="231">
        <v>0</v>
      </c>
      <c r="C314" s="231">
        <v>0</v>
      </c>
      <c r="D314" s="231">
        <v>4.0956999999999999</v>
      </c>
      <c r="E314" s="231">
        <v>1.3025</v>
      </c>
      <c r="F314" s="231">
        <v>3.7052999999999998</v>
      </c>
      <c r="G314" s="231">
        <v>1.3549</v>
      </c>
      <c r="H314" s="231">
        <v>3.4914999999999998</v>
      </c>
      <c r="I314" s="231">
        <v>1.6508</v>
      </c>
      <c r="J314" s="231">
        <v>4.0339999999999998</v>
      </c>
      <c r="K314" s="231">
        <v>1.3354999999999999</v>
      </c>
      <c r="L314" s="231">
        <v>3.2282999999999999</v>
      </c>
      <c r="M314" s="231">
        <v>1.6059000000000001</v>
      </c>
      <c r="N314" s="231">
        <v>3.6257999999999999</v>
      </c>
      <c r="O314" s="231">
        <v>2.0964999999999998</v>
      </c>
      <c r="P314" s="231">
        <v>0</v>
      </c>
    </row>
    <row r="315" spans="1:16" ht="15">
      <c r="A315" s="247">
        <v>39</v>
      </c>
      <c r="B315" s="231">
        <v>0</v>
      </c>
      <c r="C315" s="231">
        <v>0</v>
      </c>
      <c r="D315" s="231">
        <v>4.0077999999999996</v>
      </c>
      <c r="E315" s="231">
        <v>1.2888999999999999</v>
      </c>
      <c r="F315" s="231">
        <v>3.6736</v>
      </c>
      <c r="G315" s="231">
        <v>1.3474999999999999</v>
      </c>
      <c r="H315" s="231">
        <v>3.4422000000000001</v>
      </c>
      <c r="I315" s="231">
        <v>1.6458999999999999</v>
      </c>
      <c r="J315" s="231">
        <v>3.9695999999999998</v>
      </c>
      <c r="K315" s="231">
        <v>1.3311999999999999</v>
      </c>
      <c r="L315" s="231">
        <v>3.2242999999999999</v>
      </c>
      <c r="M315" s="231">
        <v>1.5999000000000001</v>
      </c>
      <c r="N315" s="231">
        <v>3.5053000000000001</v>
      </c>
      <c r="O315" s="231">
        <v>2.0211000000000001</v>
      </c>
      <c r="P315" s="231">
        <v>0</v>
      </c>
    </row>
    <row r="316" spans="1:16" ht="15">
      <c r="A316" s="247">
        <v>40</v>
      </c>
      <c r="B316" s="231">
        <v>0</v>
      </c>
      <c r="C316" s="231">
        <v>0</v>
      </c>
      <c r="D316" s="231">
        <v>3.92</v>
      </c>
      <c r="E316" s="231">
        <v>1.2753000000000001</v>
      </c>
      <c r="F316" s="231">
        <v>3.6419000000000001</v>
      </c>
      <c r="G316" s="231">
        <v>1.3401000000000001</v>
      </c>
      <c r="H316" s="231">
        <v>3.3929</v>
      </c>
      <c r="I316" s="231">
        <v>1.641</v>
      </c>
      <c r="J316" s="231">
        <v>3.9051</v>
      </c>
      <c r="K316" s="231">
        <v>1.327</v>
      </c>
      <c r="L316" s="231">
        <v>3.2202999999999999</v>
      </c>
      <c r="M316" s="231">
        <v>1.5939000000000001</v>
      </c>
      <c r="N316" s="231">
        <v>3.3847</v>
      </c>
      <c r="O316" s="231">
        <v>1.9456</v>
      </c>
      <c r="P316" s="231">
        <v>0</v>
      </c>
    </row>
    <row r="317" spans="1:16" ht="15">
      <c r="A317" s="247">
        <v>41</v>
      </c>
      <c r="B317" s="231">
        <v>0</v>
      </c>
      <c r="C317" s="231">
        <v>0</v>
      </c>
      <c r="D317" s="231">
        <v>3.8321000000000001</v>
      </c>
      <c r="E317" s="231">
        <v>1.2617</v>
      </c>
      <c r="F317" s="231">
        <v>3.6103000000000001</v>
      </c>
      <c r="G317" s="231">
        <v>1.3328</v>
      </c>
      <c r="H317" s="231">
        <v>3.3437000000000001</v>
      </c>
      <c r="I317" s="231">
        <v>1.6361000000000001</v>
      </c>
      <c r="J317" s="231">
        <v>3.8407</v>
      </c>
      <c r="K317" s="231">
        <v>1.3227</v>
      </c>
      <c r="L317" s="231">
        <v>3.2162999999999999</v>
      </c>
      <c r="M317" s="231">
        <v>1.5880000000000001</v>
      </c>
      <c r="N317" s="231">
        <v>3.2642000000000002</v>
      </c>
      <c r="O317" s="231">
        <v>1.8702000000000001</v>
      </c>
      <c r="P317" s="231">
        <v>0</v>
      </c>
    </row>
    <row r="318" spans="1:16" ht="15">
      <c r="A318" s="247">
        <v>42</v>
      </c>
      <c r="B318" s="231">
        <v>0</v>
      </c>
      <c r="C318" s="231">
        <v>0</v>
      </c>
      <c r="D318" s="231">
        <v>3.7443</v>
      </c>
      <c r="E318" s="231">
        <v>1.2481</v>
      </c>
      <c r="F318" s="231">
        <v>3.5785999999999998</v>
      </c>
      <c r="G318" s="231">
        <v>1.3253999999999999</v>
      </c>
      <c r="H318" s="231">
        <v>3.2944</v>
      </c>
      <c r="I318" s="231">
        <v>1.6312</v>
      </c>
      <c r="J318" s="231">
        <v>3.7761999999999998</v>
      </c>
      <c r="K318" s="231">
        <v>1.3184</v>
      </c>
      <c r="L318" s="231">
        <v>3.2122999999999999</v>
      </c>
      <c r="M318" s="231">
        <v>1.5820000000000001</v>
      </c>
      <c r="N318" s="231">
        <v>3.1436000000000002</v>
      </c>
      <c r="O318" s="231">
        <v>1.7947</v>
      </c>
      <c r="P318" s="231">
        <v>0</v>
      </c>
    </row>
    <row r="319" spans="1:16" ht="15">
      <c r="A319" s="247">
        <v>43</v>
      </c>
      <c r="B319" s="231">
        <v>0</v>
      </c>
      <c r="C319" s="231">
        <v>0</v>
      </c>
      <c r="D319" s="231">
        <v>3.7206000000000001</v>
      </c>
      <c r="E319" s="231">
        <v>1.2453000000000001</v>
      </c>
      <c r="F319" s="231">
        <v>3.5103</v>
      </c>
      <c r="G319" s="231">
        <v>1.3193999999999999</v>
      </c>
      <c r="H319" s="231">
        <v>3.2656000000000001</v>
      </c>
      <c r="I319" s="231">
        <v>1.62</v>
      </c>
      <c r="J319" s="231">
        <v>3.6467999999999998</v>
      </c>
      <c r="K319" s="231">
        <v>1.3171999999999999</v>
      </c>
      <c r="L319" s="231">
        <v>3.2105000000000001</v>
      </c>
      <c r="M319" s="231">
        <v>1.5760000000000001</v>
      </c>
      <c r="N319" s="231">
        <v>3.0871</v>
      </c>
      <c r="O319" s="231">
        <v>1.7717000000000001</v>
      </c>
      <c r="P319" s="231">
        <v>0</v>
      </c>
    </row>
    <row r="320" spans="1:16" ht="15">
      <c r="A320" s="247">
        <v>44</v>
      </c>
      <c r="B320" s="231">
        <v>0</v>
      </c>
      <c r="C320" s="231">
        <v>0</v>
      </c>
      <c r="D320" s="231">
        <v>3.6968999999999999</v>
      </c>
      <c r="E320" s="231">
        <v>1.2423999999999999</v>
      </c>
      <c r="F320" s="231">
        <v>3.4420000000000002</v>
      </c>
      <c r="G320" s="231">
        <v>1.3132999999999999</v>
      </c>
      <c r="H320" s="231">
        <v>3.2366999999999999</v>
      </c>
      <c r="I320" s="231">
        <v>1.6088</v>
      </c>
      <c r="J320" s="231">
        <v>3.5175000000000001</v>
      </c>
      <c r="K320" s="231">
        <v>1.3161</v>
      </c>
      <c r="L320" s="231">
        <v>3.2088000000000001</v>
      </c>
      <c r="M320" s="231">
        <v>1.5701000000000001</v>
      </c>
      <c r="N320" s="231">
        <v>3.0306000000000002</v>
      </c>
      <c r="O320" s="231">
        <v>1.7487999999999999</v>
      </c>
      <c r="P320" s="231">
        <v>0</v>
      </c>
    </row>
    <row r="321" spans="1:16" ht="15">
      <c r="A321" s="247">
        <v>45</v>
      </c>
      <c r="B321" s="231">
        <v>0</v>
      </c>
      <c r="C321" s="231">
        <v>0</v>
      </c>
      <c r="D321" s="231">
        <v>3.6732</v>
      </c>
      <c r="E321" s="231">
        <v>1.2396</v>
      </c>
      <c r="F321" s="231">
        <v>3.3736000000000002</v>
      </c>
      <c r="G321" s="231">
        <v>1.3072999999999999</v>
      </c>
      <c r="H321" s="231">
        <v>3.2079</v>
      </c>
      <c r="I321" s="231">
        <v>1.5975999999999999</v>
      </c>
      <c r="J321" s="231">
        <v>3.3881000000000001</v>
      </c>
      <c r="K321" s="231">
        <v>1.3149</v>
      </c>
      <c r="L321" s="231">
        <v>3.2069999999999999</v>
      </c>
      <c r="M321" s="231">
        <v>1.5641</v>
      </c>
      <c r="N321" s="231">
        <v>2.9741</v>
      </c>
      <c r="O321" s="231">
        <v>1.7258</v>
      </c>
      <c r="P321" s="231">
        <v>0</v>
      </c>
    </row>
    <row r="322" spans="1:16" ht="15">
      <c r="A322" s="247">
        <v>46</v>
      </c>
      <c r="B322" s="231">
        <v>0</v>
      </c>
      <c r="C322" s="231">
        <v>0</v>
      </c>
      <c r="D322" s="231">
        <v>3.6495000000000002</v>
      </c>
      <c r="E322" s="231">
        <v>1.2367999999999999</v>
      </c>
      <c r="F322" s="231">
        <v>3.3052999999999999</v>
      </c>
      <c r="G322" s="231">
        <v>1.3011999999999999</v>
      </c>
      <c r="H322" s="231">
        <v>3.1791</v>
      </c>
      <c r="I322" s="231">
        <v>1.5863</v>
      </c>
      <c r="J322" s="231">
        <v>3.2587999999999999</v>
      </c>
      <c r="K322" s="231">
        <v>1.3137000000000001</v>
      </c>
      <c r="L322" s="231">
        <v>3.2052</v>
      </c>
      <c r="M322" s="231">
        <v>1.5582</v>
      </c>
      <c r="N322" s="231">
        <v>2.9176000000000002</v>
      </c>
      <c r="O322" s="231">
        <v>1.7028000000000001</v>
      </c>
      <c r="P322" s="231">
        <v>0</v>
      </c>
    </row>
    <row r="323" spans="1:16" ht="15">
      <c r="A323" s="247">
        <v>47</v>
      </c>
      <c r="B323" s="231">
        <v>0</v>
      </c>
      <c r="C323" s="231">
        <v>0</v>
      </c>
      <c r="D323" s="231">
        <v>3.6257999999999999</v>
      </c>
      <c r="E323" s="231">
        <v>1.2339</v>
      </c>
      <c r="F323" s="231">
        <v>3.2370000000000001</v>
      </c>
      <c r="G323" s="231">
        <v>1.2951999999999999</v>
      </c>
      <c r="H323" s="231">
        <v>3.1501999999999999</v>
      </c>
      <c r="I323" s="231">
        <v>1.5750999999999999</v>
      </c>
      <c r="J323" s="231">
        <v>3.1294</v>
      </c>
      <c r="K323" s="231">
        <v>1.3126</v>
      </c>
      <c r="L323" s="231">
        <v>3.2033999999999998</v>
      </c>
      <c r="M323" s="231">
        <v>1.5522</v>
      </c>
      <c r="N323" s="231">
        <v>2.8611</v>
      </c>
      <c r="O323" s="231">
        <v>1.6798</v>
      </c>
      <c r="P323" s="231">
        <v>0</v>
      </c>
    </row>
    <row r="324" spans="1:16" ht="15">
      <c r="A324" s="247">
        <v>48</v>
      </c>
      <c r="B324" s="231">
        <v>0</v>
      </c>
      <c r="C324" s="231">
        <v>0</v>
      </c>
      <c r="D324" s="231">
        <v>3.6021999999999998</v>
      </c>
      <c r="E324" s="231">
        <v>1.2311000000000001</v>
      </c>
      <c r="F324" s="231">
        <v>3.1686999999999999</v>
      </c>
      <c r="G324" s="231">
        <v>1.2891999999999999</v>
      </c>
      <c r="H324" s="231">
        <v>3.1214</v>
      </c>
      <c r="I324" s="231">
        <v>1.5639000000000001</v>
      </c>
      <c r="J324" s="231">
        <v>3.0001000000000002</v>
      </c>
      <c r="K324" s="231">
        <v>1.3113999999999999</v>
      </c>
      <c r="L324" s="231">
        <v>3.2017000000000002</v>
      </c>
      <c r="M324" s="231">
        <v>1.5463</v>
      </c>
      <c r="N324" s="231">
        <v>2.8046000000000002</v>
      </c>
      <c r="O324" s="231">
        <v>1.6569</v>
      </c>
      <c r="P324" s="231">
        <v>0</v>
      </c>
    </row>
    <row r="325" spans="1:16" ht="15">
      <c r="A325" s="247">
        <v>49</v>
      </c>
      <c r="B325" s="231">
        <v>0</v>
      </c>
      <c r="C325" s="231">
        <v>0</v>
      </c>
      <c r="D325" s="231">
        <v>3.5785</v>
      </c>
      <c r="E325" s="231">
        <v>1.2282999999999999</v>
      </c>
      <c r="F325" s="231">
        <v>3.1002999999999998</v>
      </c>
      <c r="G325" s="231">
        <v>1.2830999999999999</v>
      </c>
      <c r="H325" s="231">
        <v>3.0926</v>
      </c>
      <c r="I325" s="231">
        <v>1.5527</v>
      </c>
      <c r="J325" s="231">
        <v>2.8706999999999998</v>
      </c>
      <c r="K325" s="231">
        <v>1.3102</v>
      </c>
      <c r="L325" s="231">
        <v>3.1999</v>
      </c>
      <c r="M325" s="231">
        <v>1.5403</v>
      </c>
      <c r="N325" s="231">
        <v>2.7480000000000002</v>
      </c>
      <c r="O325" s="231">
        <v>1.6338999999999999</v>
      </c>
      <c r="P325" s="231">
        <v>0</v>
      </c>
    </row>
    <row r="326" spans="1:16" ht="15">
      <c r="A326" s="247">
        <v>50</v>
      </c>
      <c r="B326" s="231">
        <v>0</v>
      </c>
      <c r="C326" s="231">
        <v>0</v>
      </c>
      <c r="D326" s="231">
        <v>3.5548000000000002</v>
      </c>
      <c r="E326" s="231">
        <v>1.2254</v>
      </c>
      <c r="F326" s="231">
        <v>3.032</v>
      </c>
      <c r="G326" s="231">
        <v>1.2770999999999999</v>
      </c>
      <c r="H326" s="231">
        <v>3.0636999999999999</v>
      </c>
      <c r="I326" s="231">
        <v>1.5415000000000001</v>
      </c>
      <c r="J326" s="231">
        <v>2.7412999999999998</v>
      </c>
      <c r="K326" s="231">
        <v>1.3090999999999999</v>
      </c>
      <c r="L326" s="231">
        <v>3.1981000000000002</v>
      </c>
      <c r="M326" s="231">
        <v>1.5343</v>
      </c>
      <c r="N326" s="231">
        <v>2.6915</v>
      </c>
      <c r="O326" s="231">
        <v>1.6109</v>
      </c>
      <c r="P326" s="231">
        <v>0</v>
      </c>
    </row>
    <row r="327" spans="1:16" ht="15">
      <c r="A327" s="247">
        <v>51</v>
      </c>
      <c r="B327" s="231">
        <v>0</v>
      </c>
      <c r="C327" s="231">
        <v>0</v>
      </c>
      <c r="D327" s="231">
        <v>3.5310999999999999</v>
      </c>
      <c r="E327" s="231">
        <v>1.2225999999999999</v>
      </c>
      <c r="F327" s="231">
        <v>2.9636999999999998</v>
      </c>
      <c r="G327" s="231">
        <v>1.2709999999999999</v>
      </c>
      <c r="H327" s="231">
        <v>3.0348999999999999</v>
      </c>
      <c r="I327" s="231">
        <v>1.5303</v>
      </c>
      <c r="J327" s="231">
        <v>2.6120000000000001</v>
      </c>
      <c r="K327" s="231">
        <v>1.3079000000000001</v>
      </c>
      <c r="L327" s="231">
        <v>3.1962999999999999</v>
      </c>
      <c r="M327" s="231">
        <v>1.5284</v>
      </c>
      <c r="N327" s="231">
        <v>2.6349999999999998</v>
      </c>
      <c r="O327" s="231">
        <v>1.5879000000000001</v>
      </c>
      <c r="P327" s="231">
        <v>0</v>
      </c>
    </row>
    <row r="328" spans="1:16" ht="15">
      <c r="A328" s="247">
        <v>52</v>
      </c>
      <c r="B328" s="231">
        <v>0</v>
      </c>
      <c r="C328" s="231">
        <v>0</v>
      </c>
      <c r="D328" s="231">
        <v>3.5074000000000001</v>
      </c>
      <c r="E328" s="231">
        <v>1.2198</v>
      </c>
      <c r="F328" s="231">
        <v>2.8954</v>
      </c>
      <c r="G328" s="231">
        <v>1.2649999999999999</v>
      </c>
      <c r="H328" s="231">
        <v>3.0061</v>
      </c>
      <c r="I328" s="231">
        <v>1.5189999999999999</v>
      </c>
      <c r="J328" s="231">
        <v>2.4826000000000001</v>
      </c>
      <c r="K328" s="231">
        <v>1.3067</v>
      </c>
      <c r="L328" s="231">
        <v>3.1945999999999999</v>
      </c>
      <c r="M328" s="231">
        <v>1.5224</v>
      </c>
      <c r="N328" s="231">
        <v>2.5785</v>
      </c>
      <c r="O328" s="231">
        <v>1.5649999999999999</v>
      </c>
      <c r="P328" s="231">
        <v>0</v>
      </c>
    </row>
    <row r="329" spans="1:16" ht="15">
      <c r="A329" s="247">
        <v>53</v>
      </c>
      <c r="B329" s="231">
        <v>0</v>
      </c>
      <c r="C329" s="231">
        <v>0</v>
      </c>
      <c r="D329" s="231">
        <v>3.4836999999999998</v>
      </c>
      <c r="E329" s="231">
        <v>1.2169000000000001</v>
      </c>
      <c r="F329" s="231">
        <v>2.827</v>
      </c>
      <c r="G329" s="231">
        <v>1.2588999999999999</v>
      </c>
      <c r="H329" s="231">
        <v>2.9771999999999998</v>
      </c>
      <c r="I329" s="231">
        <v>1.5078</v>
      </c>
      <c r="J329" s="231">
        <v>2.3532999999999999</v>
      </c>
      <c r="K329" s="231">
        <v>1.3056000000000001</v>
      </c>
      <c r="L329" s="231">
        <v>3.1928000000000001</v>
      </c>
      <c r="M329" s="231">
        <v>1.5165</v>
      </c>
      <c r="N329" s="231">
        <v>2.5219999999999998</v>
      </c>
      <c r="O329" s="231">
        <v>1.542</v>
      </c>
      <c r="P329" s="231">
        <v>0</v>
      </c>
    </row>
    <row r="330" spans="1:16" ht="15">
      <c r="A330" s="247">
        <v>54</v>
      </c>
      <c r="B330" s="231">
        <v>0</v>
      </c>
      <c r="C330" s="231">
        <v>0</v>
      </c>
      <c r="D330" s="231">
        <v>3.46</v>
      </c>
      <c r="E330" s="231">
        <v>1.2141</v>
      </c>
      <c r="F330" s="231">
        <v>2.7587000000000002</v>
      </c>
      <c r="G330" s="231">
        <v>1.2528999999999999</v>
      </c>
      <c r="H330" s="231">
        <v>2.9483999999999999</v>
      </c>
      <c r="I330" s="231">
        <v>1.4965999999999999</v>
      </c>
      <c r="J330" s="231">
        <v>2.2239</v>
      </c>
      <c r="K330" s="231">
        <v>1.3044</v>
      </c>
      <c r="L330" s="231">
        <v>3.1909999999999998</v>
      </c>
      <c r="M330" s="231">
        <v>1.5105</v>
      </c>
      <c r="N330" s="231">
        <v>2.4655</v>
      </c>
      <c r="O330" s="231">
        <v>1.5189999999999999</v>
      </c>
      <c r="P330" s="231">
        <v>0</v>
      </c>
    </row>
    <row r="331" spans="1:16" ht="15">
      <c r="A331" s="247">
        <v>55</v>
      </c>
      <c r="B331" s="231">
        <v>0</v>
      </c>
      <c r="C331" s="231">
        <v>0</v>
      </c>
      <c r="D331" s="231">
        <v>3.4211</v>
      </c>
      <c r="E331" s="231">
        <v>1.2126999999999999</v>
      </c>
      <c r="F331" s="231">
        <v>2.7557999999999998</v>
      </c>
      <c r="G331" s="231">
        <v>1.2517</v>
      </c>
      <c r="H331" s="231">
        <v>2.9095</v>
      </c>
      <c r="I331" s="231">
        <v>1.4753000000000001</v>
      </c>
      <c r="J331" s="231">
        <v>2.1621000000000001</v>
      </c>
      <c r="K331" s="231">
        <v>1.2943</v>
      </c>
      <c r="L331" s="231">
        <v>3.1764999999999999</v>
      </c>
      <c r="M331" s="231">
        <v>1.4988999999999999</v>
      </c>
      <c r="N331" s="231">
        <v>2.4214000000000002</v>
      </c>
      <c r="O331" s="231">
        <v>1.5033000000000001</v>
      </c>
      <c r="P331" s="231">
        <v>0</v>
      </c>
    </row>
    <row r="332" spans="1:16" ht="15">
      <c r="A332" s="247">
        <v>56</v>
      </c>
      <c r="B332" s="231">
        <v>0</v>
      </c>
      <c r="C332" s="231">
        <v>0</v>
      </c>
      <c r="D332" s="231">
        <v>3.3820999999999999</v>
      </c>
      <c r="E332" s="231">
        <v>1.2113</v>
      </c>
      <c r="F332" s="231">
        <v>2.7528000000000001</v>
      </c>
      <c r="G332" s="231">
        <v>1.2504</v>
      </c>
      <c r="H332" s="231">
        <v>2.8704999999999998</v>
      </c>
      <c r="I332" s="231">
        <v>1.4539</v>
      </c>
      <c r="J332" s="231">
        <v>2.1002000000000001</v>
      </c>
      <c r="K332" s="231">
        <v>1.2842</v>
      </c>
      <c r="L332" s="231">
        <v>3.1621000000000001</v>
      </c>
      <c r="M332" s="231">
        <v>1.4874000000000001</v>
      </c>
      <c r="N332" s="231">
        <v>2.3773</v>
      </c>
      <c r="O332" s="231">
        <v>1.4876</v>
      </c>
      <c r="P332" s="231">
        <v>0</v>
      </c>
    </row>
    <row r="333" spans="1:16" ht="15">
      <c r="A333" s="247">
        <v>57</v>
      </c>
      <c r="B333" s="231">
        <v>0</v>
      </c>
      <c r="C333" s="231">
        <v>0</v>
      </c>
      <c r="D333" s="231">
        <v>3.3431999999999999</v>
      </c>
      <c r="E333" s="231">
        <v>1.2099</v>
      </c>
      <c r="F333" s="231">
        <v>2.7498999999999998</v>
      </c>
      <c r="G333" s="231">
        <v>1.2492000000000001</v>
      </c>
      <c r="H333" s="231">
        <v>2.8315999999999999</v>
      </c>
      <c r="I333" s="231">
        <v>1.4326000000000001</v>
      </c>
      <c r="J333" s="231">
        <v>2.0384000000000002</v>
      </c>
      <c r="K333" s="231">
        <v>1.2741</v>
      </c>
      <c r="L333" s="231">
        <v>3.1476000000000002</v>
      </c>
      <c r="M333" s="231">
        <v>1.4758</v>
      </c>
      <c r="N333" s="231">
        <v>2.3332999999999999</v>
      </c>
      <c r="O333" s="231">
        <v>1.472</v>
      </c>
      <c r="P333" s="231">
        <v>0</v>
      </c>
    </row>
    <row r="334" spans="1:16" ht="15">
      <c r="A334" s="247">
        <v>58</v>
      </c>
      <c r="B334" s="231">
        <v>0</v>
      </c>
      <c r="C334" s="231">
        <v>0</v>
      </c>
      <c r="D334" s="231">
        <v>3.3041999999999998</v>
      </c>
      <c r="E334" s="231">
        <v>1.2083999999999999</v>
      </c>
      <c r="F334" s="231">
        <v>2.7469000000000001</v>
      </c>
      <c r="G334" s="231">
        <v>1.2479</v>
      </c>
      <c r="H334" s="231">
        <v>2.7927</v>
      </c>
      <c r="I334" s="231">
        <v>1.4113</v>
      </c>
      <c r="J334" s="231">
        <v>1.9765999999999999</v>
      </c>
      <c r="K334" s="231">
        <v>1.264</v>
      </c>
      <c r="L334" s="231">
        <v>3.1332</v>
      </c>
      <c r="M334" s="231">
        <v>1.4641999999999999</v>
      </c>
      <c r="N334" s="231">
        <v>2.2892000000000001</v>
      </c>
      <c r="O334" s="231">
        <v>1.4562999999999999</v>
      </c>
      <c r="P334" s="231">
        <v>0</v>
      </c>
    </row>
    <row r="335" spans="1:16" ht="15">
      <c r="A335" s="247">
        <v>59</v>
      </c>
      <c r="B335" s="231">
        <v>0</v>
      </c>
      <c r="C335" s="231">
        <v>0</v>
      </c>
      <c r="D335" s="231">
        <v>3.2652999999999999</v>
      </c>
      <c r="E335" s="231">
        <v>1.2070000000000001</v>
      </c>
      <c r="F335" s="231">
        <v>2.7440000000000002</v>
      </c>
      <c r="G335" s="231">
        <v>1.2466999999999999</v>
      </c>
      <c r="H335" s="231">
        <v>2.7536999999999998</v>
      </c>
      <c r="I335" s="231">
        <v>1.3898999999999999</v>
      </c>
      <c r="J335" s="231">
        <v>1.9147000000000001</v>
      </c>
      <c r="K335" s="231">
        <v>1.2539</v>
      </c>
      <c r="L335" s="231">
        <v>3.1187</v>
      </c>
      <c r="M335" s="231">
        <v>1.4525999999999999</v>
      </c>
      <c r="N335" s="231">
        <v>2.2450999999999999</v>
      </c>
      <c r="O335" s="231">
        <v>1.4406000000000001</v>
      </c>
      <c r="P335" s="231">
        <v>0</v>
      </c>
    </row>
    <row r="336" spans="1:16" ht="15">
      <c r="A336" s="247">
        <v>60</v>
      </c>
      <c r="B336" s="231">
        <v>0</v>
      </c>
      <c r="C336" s="231">
        <v>0</v>
      </c>
      <c r="D336" s="231">
        <v>3.2263999999999999</v>
      </c>
      <c r="E336" s="231">
        <v>1.2056</v>
      </c>
      <c r="F336" s="231">
        <v>2.7410999999999999</v>
      </c>
      <c r="G336" s="231">
        <v>1.2454000000000001</v>
      </c>
      <c r="H336" s="231">
        <v>2.7147999999999999</v>
      </c>
      <c r="I336" s="231">
        <v>1.3686</v>
      </c>
      <c r="J336" s="231">
        <v>1.8529</v>
      </c>
      <c r="K336" s="231">
        <v>1.2438</v>
      </c>
      <c r="L336" s="231">
        <v>3.1042999999999998</v>
      </c>
      <c r="M336" s="231">
        <v>1.4411</v>
      </c>
      <c r="N336" s="231">
        <v>2.2010000000000001</v>
      </c>
      <c r="O336" s="231">
        <v>1.4249000000000001</v>
      </c>
      <c r="P336" s="231">
        <v>0</v>
      </c>
    </row>
    <row r="337" spans="1:16">
      <c r="A337" s="280"/>
    </row>
    <row r="338" spans="1:16">
      <c r="A338" s="73" t="e">
        <v>#N/A</v>
      </c>
    </row>
    <row r="339" spans="1:16" s="279"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17.253900000000002</v>
      </c>
      <c r="E343" s="231">
        <v>7.0098000000000003</v>
      </c>
      <c r="F343" s="231">
        <v>23.6511</v>
      </c>
      <c r="G343" s="231">
        <v>6.9927000000000001</v>
      </c>
      <c r="H343" s="231">
        <v>26.1816</v>
      </c>
      <c r="I343" s="231">
        <v>7.3032000000000004</v>
      </c>
      <c r="J343" s="231">
        <v>23.5854</v>
      </c>
      <c r="K343" s="231">
        <v>8.2958999999999996</v>
      </c>
      <c r="L343" s="231">
        <v>31.159800000000001</v>
      </c>
      <c r="M343" s="231">
        <v>11.5053</v>
      </c>
      <c r="N343" s="231">
        <v>0</v>
      </c>
      <c r="O343" s="231">
        <v>0</v>
      </c>
      <c r="P343" s="231">
        <v>0</v>
      </c>
    </row>
    <row r="344" spans="1:16" ht="15">
      <c r="A344" s="247">
        <v>1</v>
      </c>
      <c r="B344" s="231">
        <v>0</v>
      </c>
      <c r="C344" s="231">
        <v>0</v>
      </c>
      <c r="D344" s="231">
        <v>15.3368</v>
      </c>
      <c r="E344" s="231">
        <v>6.2309000000000001</v>
      </c>
      <c r="F344" s="231">
        <v>21.023199999999999</v>
      </c>
      <c r="G344" s="231">
        <v>6.2157</v>
      </c>
      <c r="H344" s="231">
        <v>23.272500000000001</v>
      </c>
      <c r="I344" s="231">
        <v>6.4916999999999998</v>
      </c>
      <c r="J344" s="231">
        <v>20.9648</v>
      </c>
      <c r="K344" s="231">
        <v>7.3741000000000003</v>
      </c>
      <c r="L344" s="231">
        <v>27.697600000000001</v>
      </c>
      <c r="M344" s="231">
        <v>10.226900000000001</v>
      </c>
      <c r="N344" s="231">
        <v>0</v>
      </c>
      <c r="O344" s="231">
        <v>0</v>
      </c>
      <c r="P344" s="231">
        <v>0</v>
      </c>
    </row>
    <row r="345" spans="1:16" ht="15">
      <c r="A345" s="247">
        <v>2</v>
      </c>
      <c r="B345" s="231">
        <v>0</v>
      </c>
      <c r="C345" s="231">
        <v>0</v>
      </c>
      <c r="D345" s="231">
        <v>13.419700000000001</v>
      </c>
      <c r="E345" s="231">
        <v>5.4520999999999997</v>
      </c>
      <c r="F345" s="231">
        <v>18.395299999999999</v>
      </c>
      <c r="G345" s="231">
        <v>5.4387999999999996</v>
      </c>
      <c r="H345" s="231">
        <v>20.363499999999998</v>
      </c>
      <c r="I345" s="231">
        <v>5.6802999999999999</v>
      </c>
      <c r="J345" s="231">
        <v>18.344200000000001</v>
      </c>
      <c r="K345" s="231">
        <v>6.4523999999999999</v>
      </c>
      <c r="L345" s="231">
        <v>24.235399999999998</v>
      </c>
      <c r="M345" s="231">
        <v>8.9486000000000008</v>
      </c>
      <c r="N345" s="231">
        <v>0</v>
      </c>
      <c r="O345" s="231">
        <v>0</v>
      </c>
      <c r="P345" s="231">
        <v>0</v>
      </c>
    </row>
    <row r="346" spans="1:16" ht="15">
      <c r="A346" s="247">
        <v>3</v>
      </c>
      <c r="B346" s="231">
        <v>0</v>
      </c>
      <c r="C346" s="231">
        <v>0</v>
      </c>
      <c r="D346" s="231">
        <v>11.502599999999999</v>
      </c>
      <c r="E346" s="231">
        <v>4.6731999999999996</v>
      </c>
      <c r="F346" s="231">
        <v>15.7674</v>
      </c>
      <c r="G346" s="231">
        <v>4.6618000000000004</v>
      </c>
      <c r="H346" s="231">
        <v>17.4544</v>
      </c>
      <c r="I346" s="231">
        <v>4.8688000000000002</v>
      </c>
      <c r="J346" s="231">
        <v>15.723599999999999</v>
      </c>
      <c r="K346" s="231">
        <v>5.5305999999999997</v>
      </c>
      <c r="L346" s="231">
        <v>20.773199999999999</v>
      </c>
      <c r="M346" s="231">
        <v>7.6702000000000004</v>
      </c>
      <c r="N346" s="231">
        <v>0</v>
      </c>
      <c r="O346" s="231">
        <v>0</v>
      </c>
      <c r="P346" s="231">
        <v>0</v>
      </c>
    </row>
    <row r="347" spans="1:16" ht="15">
      <c r="A347" s="247">
        <v>4</v>
      </c>
      <c r="B347" s="231">
        <v>0</v>
      </c>
      <c r="C347" s="231">
        <v>0</v>
      </c>
      <c r="D347" s="231">
        <v>9.5854999999999997</v>
      </c>
      <c r="E347" s="231">
        <v>3.8942999999999999</v>
      </c>
      <c r="F347" s="231">
        <v>13.1395</v>
      </c>
      <c r="G347" s="231">
        <v>3.8847999999999998</v>
      </c>
      <c r="H347" s="231">
        <v>14.545299999999999</v>
      </c>
      <c r="I347" s="231">
        <v>4.0572999999999997</v>
      </c>
      <c r="J347" s="231">
        <v>13.103</v>
      </c>
      <c r="K347" s="231">
        <v>4.6087999999999996</v>
      </c>
      <c r="L347" s="231">
        <v>17.311</v>
      </c>
      <c r="M347" s="231">
        <v>6.3917999999999999</v>
      </c>
      <c r="N347" s="231">
        <v>0</v>
      </c>
      <c r="O347" s="231">
        <v>0</v>
      </c>
      <c r="P347" s="231">
        <v>0</v>
      </c>
    </row>
    <row r="348" spans="1:16" ht="15">
      <c r="A348" s="247">
        <v>5</v>
      </c>
      <c r="B348" s="231">
        <v>0</v>
      </c>
      <c r="C348" s="231">
        <v>0</v>
      </c>
      <c r="D348" s="231">
        <v>7.6684000000000001</v>
      </c>
      <c r="E348" s="231">
        <v>3.1154999999999999</v>
      </c>
      <c r="F348" s="231">
        <v>10.5116</v>
      </c>
      <c r="G348" s="231">
        <v>3.1078999999999999</v>
      </c>
      <c r="H348" s="231">
        <v>11.6363</v>
      </c>
      <c r="I348" s="231">
        <v>3.2458999999999998</v>
      </c>
      <c r="J348" s="231">
        <v>10.4824</v>
      </c>
      <c r="K348" s="231">
        <v>3.6871</v>
      </c>
      <c r="L348" s="231">
        <v>13.848800000000001</v>
      </c>
      <c r="M348" s="231">
        <v>5.1135000000000002</v>
      </c>
      <c r="N348" s="231">
        <v>0</v>
      </c>
      <c r="O348" s="231">
        <v>0</v>
      </c>
      <c r="P348" s="231">
        <v>0</v>
      </c>
    </row>
    <row r="349" spans="1:16" ht="15">
      <c r="A349" s="247">
        <v>6</v>
      </c>
      <c r="B349" s="231">
        <v>0</v>
      </c>
      <c r="C349" s="231">
        <v>0</v>
      </c>
      <c r="D349" s="231">
        <v>5.7512999999999996</v>
      </c>
      <c r="E349" s="231">
        <v>2.3365999999999998</v>
      </c>
      <c r="F349" s="231">
        <v>7.8837000000000002</v>
      </c>
      <c r="G349" s="231">
        <v>2.3309000000000002</v>
      </c>
      <c r="H349" s="231">
        <v>8.7271999999999998</v>
      </c>
      <c r="I349" s="231">
        <v>2.4344000000000001</v>
      </c>
      <c r="J349" s="231">
        <v>7.8617999999999997</v>
      </c>
      <c r="K349" s="231">
        <v>2.7652999999999999</v>
      </c>
      <c r="L349" s="231">
        <v>10.3866</v>
      </c>
      <c r="M349" s="231">
        <v>3.8351000000000002</v>
      </c>
      <c r="N349" s="231">
        <v>0</v>
      </c>
      <c r="O349" s="231">
        <v>0</v>
      </c>
      <c r="P349" s="231">
        <v>0</v>
      </c>
    </row>
    <row r="350" spans="1:16" ht="15">
      <c r="A350" s="247">
        <v>7</v>
      </c>
      <c r="B350" s="231">
        <v>0</v>
      </c>
      <c r="C350" s="231">
        <v>0</v>
      </c>
      <c r="D350" s="231">
        <v>5.6376999999999997</v>
      </c>
      <c r="E350" s="231">
        <v>2.2717000000000001</v>
      </c>
      <c r="F350" s="231">
        <v>7.5814000000000004</v>
      </c>
      <c r="G350" s="231">
        <v>2.2662</v>
      </c>
      <c r="H350" s="231">
        <v>8.3379999999999992</v>
      </c>
      <c r="I350" s="231">
        <v>2.3668</v>
      </c>
      <c r="J350" s="231">
        <v>7.6820000000000004</v>
      </c>
      <c r="K350" s="231">
        <v>2.6884999999999999</v>
      </c>
      <c r="L350" s="231">
        <v>9.8771000000000004</v>
      </c>
      <c r="M350" s="231">
        <v>3.7286000000000001</v>
      </c>
      <c r="N350" s="231">
        <v>0</v>
      </c>
      <c r="O350" s="231">
        <v>0</v>
      </c>
      <c r="P350" s="231">
        <v>0</v>
      </c>
    </row>
    <row r="351" spans="1:16" ht="15">
      <c r="A351" s="247">
        <v>8</v>
      </c>
      <c r="B351" s="231">
        <v>0</v>
      </c>
      <c r="C351" s="231">
        <v>0</v>
      </c>
      <c r="D351" s="231">
        <v>5.524</v>
      </c>
      <c r="E351" s="231">
        <v>2.2067999999999999</v>
      </c>
      <c r="F351" s="231">
        <v>7.2790999999999997</v>
      </c>
      <c r="G351" s="231">
        <v>2.2014</v>
      </c>
      <c r="H351" s="231">
        <v>7.9489000000000001</v>
      </c>
      <c r="I351" s="231">
        <v>2.2991999999999999</v>
      </c>
      <c r="J351" s="231">
        <v>7.5022000000000002</v>
      </c>
      <c r="K351" s="231">
        <v>2.6116999999999999</v>
      </c>
      <c r="L351" s="231">
        <v>9.3674999999999997</v>
      </c>
      <c r="M351" s="231">
        <v>3.6219999999999999</v>
      </c>
      <c r="N351" s="231">
        <v>0</v>
      </c>
      <c r="O351" s="231">
        <v>0</v>
      </c>
      <c r="P351" s="231">
        <v>0</v>
      </c>
    </row>
    <row r="352" spans="1:16" ht="15">
      <c r="A352" s="247">
        <v>9</v>
      </c>
      <c r="B352" s="231">
        <v>0</v>
      </c>
      <c r="C352" s="231">
        <v>0</v>
      </c>
      <c r="D352" s="231">
        <v>5.4104000000000001</v>
      </c>
      <c r="E352" s="231">
        <v>2.1419000000000001</v>
      </c>
      <c r="F352" s="231">
        <v>6.9767999999999999</v>
      </c>
      <c r="G352" s="231">
        <v>2.1366999999999998</v>
      </c>
      <c r="H352" s="231">
        <v>7.5597000000000003</v>
      </c>
      <c r="I352" s="231">
        <v>2.2315</v>
      </c>
      <c r="J352" s="231">
        <v>7.3224</v>
      </c>
      <c r="K352" s="231">
        <v>2.5348999999999999</v>
      </c>
      <c r="L352" s="231">
        <v>8.8580000000000005</v>
      </c>
      <c r="M352" s="231">
        <v>3.5154999999999998</v>
      </c>
      <c r="N352" s="231">
        <v>0</v>
      </c>
      <c r="O352" s="231">
        <v>0</v>
      </c>
      <c r="P352" s="231">
        <v>0</v>
      </c>
    </row>
    <row r="353" spans="1:16" ht="15">
      <c r="A353" s="247">
        <v>10</v>
      </c>
      <c r="B353" s="231">
        <v>0</v>
      </c>
      <c r="C353" s="231">
        <v>0</v>
      </c>
      <c r="D353" s="231">
        <v>5.2968000000000002</v>
      </c>
      <c r="E353" s="231">
        <v>2.077</v>
      </c>
      <c r="F353" s="231">
        <v>6.6744000000000003</v>
      </c>
      <c r="G353" s="231">
        <v>2.0718999999999999</v>
      </c>
      <c r="H353" s="231">
        <v>7.1706000000000003</v>
      </c>
      <c r="I353" s="231">
        <v>2.1638999999999999</v>
      </c>
      <c r="J353" s="231">
        <v>7.1425999999999998</v>
      </c>
      <c r="K353" s="231">
        <v>2.4580000000000002</v>
      </c>
      <c r="L353" s="231">
        <v>8.3483999999999998</v>
      </c>
      <c r="M353" s="231">
        <v>3.4089999999999998</v>
      </c>
      <c r="N353" s="231">
        <v>0</v>
      </c>
      <c r="O353" s="231">
        <v>0</v>
      </c>
      <c r="P353" s="231">
        <v>0</v>
      </c>
    </row>
    <row r="354" spans="1:16" ht="15">
      <c r="A354" s="247">
        <v>11</v>
      </c>
      <c r="B354" s="231">
        <v>0</v>
      </c>
      <c r="C354" s="231">
        <v>0</v>
      </c>
      <c r="D354" s="231">
        <v>5.1830999999999996</v>
      </c>
      <c r="E354" s="231">
        <v>2.0121000000000002</v>
      </c>
      <c r="F354" s="231">
        <v>6.3720999999999997</v>
      </c>
      <c r="G354" s="231">
        <v>2.0072000000000001</v>
      </c>
      <c r="H354" s="231">
        <v>6.7813999999999997</v>
      </c>
      <c r="I354" s="231">
        <v>2.0962999999999998</v>
      </c>
      <c r="J354" s="231">
        <v>6.9627999999999997</v>
      </c>
      <c r="K354" s="231">
        <v>2.3812000000000002</v>
      </c>
      <c r="L354" s="231">
        <v>7.8388999999999998</v>
      </c>
      <c r="M354" s="231">
        <v>3.3024</v>
      </c>
      <c r="N354" s="231">
        <v>0</v>
      </c>
      <c r="O354" s="231">
        <v>0</v>
      </c>
      <c r="P354" s="231">
        <v>0</v>
      </c>
    </row>
    <row r="355" spans="1:16" ht="15">
      <c r="A355" s="247">
        <v>12</v>
      </c>
      <c r="B355" s="231">
        <v>0</v>
      </c>
      <c r="C355" s="231">
        <v>0</v>
      </c>
      <c r="D355" s="231">
        <v>5.0694999999999997</v>
      </c>
      <c r="E355" s="231">
        <v>1.9472</v>
      </c>
      <c r="F355" s="231">
        <v>6.0697999999999999</v>
      </c>
      <c r="G355" s="231">
        <v>1.9423999999999999</v>
      </c>
      <c r="H355" s="231">
        <v>6.3922999999999996</v>
      </c>
      <c r="I355" s="231">
        <v>2.0287000000000002</v>
      </c>
      <c r="J355" s="231">
        <v>6.7831000000000001</v>
      </c>
      <c r="K355" s="231">
        <v>2.3043999999999998</v>
      </c>
      <c r="L355" s="231">
        <v>7.3293999999999997</v>
      </c>
      <c r="M355" s="231">
        <v>3.1959</v>
      </c>
      <c r="N355" s="231">
        <v>0</v>
      </c>
      <c r="O355" s="231">
        <v>0</v>
      </c>
      <c r="P355" s="231">
        <v>0</v>
      </c>
    </row>
    <row r="356" spans="1:16" ht="15">
      <c r="A356" s="247">
        <v>13</v>
      </c>
      <c r="B356" s="231">
        <v>0</v>
      </c>
      <c r="C356" s="231">
        <v>0</v>
      </c>
      <c r="D356" s="231">
        <v>4.9558999999999997</v>
      </c>
      <c r="E356" s="231">
        <v>1.8822000000000001</v>
      </c>
      <c r="F356" s="231">
        <v>5.7675000000000001</v>
      </c>
      <c r="G356" s="231">
        <v>1.8776999999999999</v>
      </c>
      <c r="H356" s="231">
        <v>6.0030999999999999</v>
      </c>
      <c r="I356" s="231">
        <v>1.9610000000000001</v>
      </c>
      <c r="J356" s="231">
        <v>6.6032999999999999</v>
      </c>
      <c r="K356" s="231">
        <v>2.2275999999999998</v>
      </c>
      <c r="L356" s="231">
        <v>6.8197999999999999</v>
      </c>
      <c r="M356" s="231">
        <v>3.0893999999999999</v>
      </c>
      <c r="N356" s="231">
        <v>0</v>
      </c>
      <c r="O356" s="231">
        <v>0</v>
      </c>
      <c r="P356" s="231">
        <v>0</v>
      </c>
    </row>
    <row r="357" spans="1:16" ht="15">
      <c r="A357" s="247">
        <v>14</v>
      </c>
      <c r="B357" s="231">
        <v>0</v>
      </c>
      <c r="C357" s="231">
        <v>0</v>
      </c>
      <c r="D357" s="231">
        <v>4.8422000000000001</v>
      </c>
      <c r="E357" s="231">
        <v>1.8172999999999999</v>
      </c>
      <c r="F357" s="231">
        <v>5.4652000000000003</v>
      </c>
      <c r="G357" s="231">
        <v>1.8129</v>
      </c>
      <c r="H357" s="231">
        <v>5.6139000000000001</v>
      </c>
      <c r="I357" s="231">
        <v>1.8934</v>
      </c>
      <c r="J357" s="231">
        <v>6.4234999999999998</v>
      </c>
      <c r="K357" s="231">
        <v>2.1507999999999998</v>
      </c>
      <c r="L357" s="231">
        <v>6.3102999999999998</v>
      </c>
      <c r="M357" s="231">
        <v>2.9828000000000001</v>
      </c>
      <c r="N357" s="231">
        <v>0</v>
      </c>
      <c r="O357" s="231">
        <v>0</v>
      </c>
      <c r="P357" s="231">
        <v>0</v>
      </c>
    </row>
    <row r="358" spans="1:16" ht="15">
      <c r="A358" s="247">
        <v>15</v>
      </c>
      <c r="B358" s="231">
        <v>0</v>
      </c>
      <c r="C358" s="231">
        <v>0</v>
      </c>
      <c r="D358" s="231">
        <v>4.7286000000000001</v>
      </c>
      <c r="E358" s="231">
        <v>1.7524</v>
      </c>
      <c r="F358" s="231">
        <v>5.1628999999999996</v>
      </c>
      <c r="G358" s="231">
        <v>1.7482</v>
      </c>
      <c r="H358" s="231">
        <v>5.2248000000000001</v>
      </c>
      <c r="I358" s="231">
        <v>1.8258000000000001</v>
      </c>
      <c r="J358" s="231">
        <v>6.2436999999999996</v>
      </c>
      <c r="K358" s="231">
        <v>2.0739999999999998</v>
      </c>
      <c r="L358" s="231">
        <v>5.8007</v>
      </c>
      <c r="M358" s="231">
        <v>2.8763000000000001</v>
      </c>
      <c r="N358" s="231">
        <v>0</v>
      </c>
      <c r="O358" s="231">
        <v>0</v>
      </c>
      <c r="P358" s="231">
        <v>0</v>
      </c>
    </row>
    <row r="359" spans="1:16" ht="15">
      <c r="A359" s="247">
        <v>16</v>
      </c>
      <c r="B359" s="231">
        <v>0</v>
      </c>
      <c r="C359" s="231">
        <v>0</v>
      </c>
      <c r="D359" s="231">
        <v>4.6150000000000002</v>
      </c>
      <c r="E359" s="231">
        <v>1.6875</v>
      </c>
      <c r="F359" s="231">
        <v>4.8605</v>
      </c>
      <c r="G359" s="231">
        <v>1.6834</v>
      </c>
      <c r="H359" s="231">
        <v>4.8356000000000003</v>
      </c>
      <c r="I359" s="231">
        <v>1.7582</v>
      </c>
      <c r="J359" s="231">
        <v>6.0639000000000003</v>
      </c>
      <c r="K359" s="231">
        <v>1.9971000000000001</v>
      </c>
      <c r="L359" s="231">
        <v>5.2911999999999999</v>
      </c>
      <c r="M359" s="231">
        <v>2.7698</v>
      </c>
      <c r="N359" s="231">
        <v>0</v>
      </c>
      <c r="O359" s="231">
        <v>0</v>
      </c>
      <c r="P359" s="231">
        <v>0</v>
      </c>
    </row>
    <row r="360" spans="1:16" ht="15">
      <c r="A360" s="247">
        <v>17</v>
      </c>
      <c r="B360" s="231">
        <v>0</v>
      </c>
      <c r="C360" s="231">
        <v>0</v>
      </c>
      <c r="D360" s="231">
        <v>4.5012999999999996</v>
      </c>
      <c r="E360" s="231">
        <v>1.6226</v>
      </c>
      <c r="F360" s="231">
        <v>4.5582000000000003</v>
      </c>
      <c r="G360" s="231">
        <v>1.6187</v>
      </c>
      <c r="H360" s="231">
        <v>4.4465000000000003</v>
      </c>
      <c r="I360" s="231">
        <v>1.6904999999999999</v>
      </c>
      <c r="J360" s="231">
        <v>5.8841000000000001</v>
      </c>
      <c r="K360" s="231">
        <v>1.9202999999999999</v>
      </c>
      <c r="L360" s="231">
        <v>4.7816000000000001</v>
      </c>
      <c r="M360" s="231">
        <v>2.6631999999999998</v>
      </c>
      <c r="N360" s="231">
        <v>0</v>
      </c>
      <c r="O360" s="231">
        <v>0</v>
      </c>
      <c r="P360" s="231">
        <v>0</v>
      </c>
    </row>
    <row r="361" spans="1:16" ht="15">
      <c r="A361" s="247">
        <v>18</v>
      </c>
      <c r="B361" s="231">
        <v>0</v>
      </c>
      <c r="C361" s="231">
        <v>0</v>
      </c>
      <c r="D361" s="231">
        <v>4.3876999999999997</v>
      </c>
      <c r="E361" s="231">
        <v>1.5577000000000001</v>
      </c>
      <c r="F361" s="231">
        <v>4.2558999999999996</v>
      </c>
      <c r="G361" s="231">
        <v>1.5539000000000001</v>
      </c>
      <c r="H361" s="231">
        <v>4.0572999999999997</v>
      </c>
      <c r="I361" s="231">
        <v>1.6229</v>
      </c>
      <c r="J361" s="231">
        <v>5.7042999999999999</v>
      </c>
      <c r="K361" s="231">
        <v>1.8434999999999999</v>
      </c>
      <c r="L361" s="231">
        <v>4.2721</v>
      </c>
      <c r="M361" s="231">
        <v>2.5567000000000002</v>
      </c>
      <c r="N361" s="231">
        <v>5.9915000000000003</v>
      </c>
      <c r="O361" s="231">
        <v>4.0263</v>
      </c>
      <c r="P361" s="231">
        <v>0</v>
      </c>
    </row>
    <row r="362" spans="1:16" ht="15">
      <c r="A362" s="247">
        <v>19</v>
      </c>
      <c r="B362" s="231">
        <v>0</v>
      </c>
      <c r="C362" s="231">
        <v>0</v>
      </c>
      <c r="D362" s="231">
        <v>4.3559999999999999</v>
      </c>
      <c r="E362" s="231">
        <v>1.5511999999999999</v>
      </c>
      <c r="F362" s="231">
        <v>4.2312000000000003</v>
      </c>
      <c r="G362" s="231">
        <v>1.5466</v>
      </c>
      <c r="H362" s="231">
        <v>4.0427</v>
      </c>
      <c r="I362" s="231">
        <v>1.6145</v>
      </c>
      <c r="J362" s="231">
        <v>5.4749999999999996</v>
      </c>
      <c r="K362" s="231">
        <v>1.8385</v>
      </c>
      <c r="L362" s="231">
        <v>4.1900000000000004</v>
      </c>
      <c r="M362" s="231">
        <v>2.5169999999999999</v>
      </c>
      <c r="N362" s="231">
        <v>5.8250999999999999</v>
      </c>
      <c r="O362" s="231">
        <v>3.9144999999999999</v>
      </c>
      <c r="P362" s="231">
        <v>0</v>
      </c>
    </row>
    <row r="363" spans="1:16" ht="15">
      <c r="A363" s="247">
        <v>20</v>
      </c>
      <c r="B363" s="231">
        <v>0</v>
      </c>
      <c r="C363" s="231">
        <v>0</v>
      </c>
      <c r="D363" s="231">
        <v>4.3243</v>
      </c>
      <c r="E363" s="231">
        <v>1.5448</v>
      </c>
      <c r="F363" s="231">
        <v>4.2065999999999999</v>
      </c>
      <c r="G363" s="231">
        <v>1.5394000000000001</v>
      </c>
      <c r="H363" s="231">
        <v>4.0281000000000002</v>
      </c>
      <c r="I363" s="231">
        <v>1.6062000000000001</v>
      </c>
      <c r="J363" s="231">
        <v>5.2457000000000003</v>
      </c>
      <c r="K363" s="231">
        <v>1.8334999999999999</v>
      </c>
      <c r="L363" s="231">
        <v>4.1079999999999997</v>
      </c>
      <c r="M363" s="231">
        <v>2.4771999999999998</v>
      </c>
      <c r="N363" s="231">
        <v>5.6585999999999999</v>
      </c>
      <c r="O363" s="231">
        <v>3.8026</v>
      </c>
      <c r="P363" s="231">
        <v>0</v>
      </c>
    </row>
    <row r="364" spans="1:16" ht="15">
      <c r="A364" s="247">
        <v>21</v>
      </c>
      <c r="B364" s="231">
        <v>0</v>
      </c>
      <c r="C364" s="231">
        <v>0</v>
      </c>
      <c r="D364" s="231">
        <v>4.2926000000000002</v>
      </c>
      <c r="E364" s="231">
        <v>1.5383</v>
      </c>
      <c r="F364" s="231">
        <v>4.1818999999999997</v>
      </c>
      <c r="G364" s="231">
        <v>1.5321</v>
      </c>
      <c r="H364" s="231">
        <v>4.0134999999999996</v>
      </c>
      <c r="I364" s="231">
        <v>1.5978000000000001</v>
      </c>
      <c r="J364" s="231">
        <v>5.0164</v>
      </c>
      <c r="K364" s="231">
        <v>1.8285</v>
      </c>
      <c r="L364" s="231">
        <v>4.0259</v>
      </c>
      <c r="M364" s="231">
        <v>2.4375</v>
      </c>
      <c r="N364" s="231">
        <v>5.4922000000000004</v>
      </c>
      <c r="O364" s="231">
        <v>3.6907999999999999</v>
      </c>
      <c r="P364" s="231">
        <v>0</v>
      </c>
    </row>
    <row r="365" spans="1:16" ht="15">
      <c r="A365" s="247">
        <v>22</v>
      </c>
      <c r="B365" s="231">
        <v>0</v>
      </c>
      <c r="C365" s="231">
        <v>0</v>
      </c>
      <c r="D365" s="231">
        <v>4.2609000000000004</v>
      </c>
      <c r="E365" s="231">
        <v>1.5318000000000001</v>
      </c>
      <c r="F365" s="231">
        <v>4.1573000000000002</v>
      </c>
      <c r="G365" s="231">
        <v>1.5247999999999999</v>
      </c>
      <c r="H365" s="231">
        <v>3.9988999999999999</v>
      </c>
      <c r="I365" s="231">
        <v>1.5893999999999999</v>
      </c>
      <c r="J365" s="231">
        <v>4.7870999999999997</v>
      </c>
      <c r="K365" s="231">
        <v>1.8233999999999999</v>
      </c>
      <c r="L365" s="231">
        <v>3.9438</v>
      </c>
      <c r="M365" s="231">
        <v>2.3976999999999999</v>
      </c>
      <c r="N365" s="231">
        <v>5.3258000000000001</v>
      </c>
      <c r="O365" s="231">
        <v>3.5789</v>
      </c>
      <c r="P365" s="231">
        <v>0</v>
      </c>
    </row>
    <row r="366" spans="1:16" ht="15">
      <c r="A366" s="247">
        <v>23</v>
      </c>
      <c r="B366" s="231">
        <v>0</v>
      </c>
      <c r="C366" s="231">
        <v>0</v>
      </c>
      <c r="D366" s="231">
        <v>4.2291999999999996</v>
      </c>
      <c r="E366" s="231">
        <v>1.5254000000000001</v>
      </c>
      <c r="F366" s="231">
        <v>4.1326000000000001</v>
      </c>
      <c r="G366" s="231">
        <v>1.5176000000000001</v>
      </c>
      <c r="H366" s="231">
        <v>3.9843000000000002</v>
      </c>
      <c r="I366" s="231">
        <v>1.581</v>
      </c>
      <c r="J366" s="231">
        <v>4.5578000000000003</v>
      </c>
      <c r="K366" s="231">
        <v>1.8184</v>
      </c>
      <c r="L366" s="231">
        <v>3.8618000000000001</v>
      </c>
      <c r="M366" s="231">
        <v>2.3580000000000001</v>
      </c>
      <c r="N366" s="231">
        <v>5.1593</v>
      </c>
      <c r="O366" s="231">
        <v>3.4670999999999998</v>
      </c>
      <c r="P366" s="231">
        <v>0</v>
      </c>
    </row>
    <row r="367" spans="1:16" ht="15">
      <c r="A367" s="247">
        <v>24</v>
      </c>
      <c r="B367" s="231">
        <v>0</v>
      </c>
      <c r="C367" s="231">
        <v>0</v>
      </c>
      <c r="D367" s="231">
        <v>4.1974999999999998</v>
      </c>
      <c r="E367" s="231">
        <v>1.5188999999999999</v>
      </c>
      <c r="F367" s="231">
        <v>4.1079999999999997</v>
      </c>
      <c r="G367" s="231">
        <v>1.5103</v>
      </c>
      <c r="H367" s="231">
        <v>3.9697</v>
      </c>
      <c r="I367" s="231">
        <v>1.5727</v>
      </c>
      <c r="J367" s="231">
        <v>4.3285999999999998</v>
      </c>
      <c r="K367" s="231">
        <v>1.8133999999999999</v>
      </c>
      <c r="L367" s="231">
        <v>3.7797000000000001</v>
      </c>
      <c r="M367" s="231">
        <v>2.3182999999999998</v>
      </c>
      <c r="N367" s="231">
        <v>4.9928999999999997</v>
      </c>
      <c r="O367" s="231">
        <v>3.3553000000000002</v>
      </c>
      <c r="P367" s="231">
        <v>0</v>
      </c>
    </row>
    <row r="368" spans="1:16" ht="15">
      <c r="A368" s="247">
        <v>25</v>
      </c>
      <c r="B368" s="231">
        <v>0</v>
      </c>
      <c r="C368" s="231">
        <v>0</v>
      </c>
      <c r="D368" s="231">
        <v>4.1657000000000002</v>
      </c>
      <c r="E368" s="231">
        <v>1.5124</v>
      </c>
      <c r="F368" s="231">
        <v>4.0833000000000004</v>
      </c>
      <c r="G368" s="231">
        <v>1.5029999999999999</v>
      </c>
      <c r="H368" s="231">
        <v>3.9550999999999998</v>
      </c>
      <c r="I368" s="231">
        <v>1.5643</v>
      </c>
      <c r="J368" s="231">
        <v>4.0993000000000004</v>
      </c>
      <c r="K368" s="231">
        <v>1.8084</v>
      </c>
      <c r="L368" s="231">
        <v>3.6976</v>
      </c>
      <c r="M368" s="231">
        <v>2.2785000000000002</v>
      </c>
      <c r="N368" s="231">
        <v>4.8265000000000002</v>
      </c>
      <c r="O368" s="231">
        <v>3.2433999999999998</v>
      </c>
      <c r="P368" s="231">
        <v>0</v>
      </c>
    </row>
    <row r="369" spans="1:16" ht="15">
      <c r="A369" s="247">
        <v>26</v>
      </c>
      <c r="B369" s="231">
        <v>0</v>
      </c>
      <c r="C369" s="231">
        <v>0</v>
      </c>
      <c r="D369" s="231">
        <v>4.1340000000000003</v>
      </c>
      <c r="E369" s="231">
        <v>1.506</v>
      </c>
      <c r="F369" s="231">
        <v>4.0586000000000002</v>
      </c>
      <c r="G369" s="231">
        <v>1.4958</v>
      </c>
      <c r="H369" s="231">
        <v>3.9405000000000001</v>
      </c>
      <c r="I369" s="231">
        <v>1.5559000000000001</v>
      </c>
      <c r="J369" s="231">
        <v>3.87</v>
      </c>
      <c r="K369" s="231">
        <v>1.8033999999999999</v>
      </c>
      <c r="L369" s="231">
        <v>3.6156000000000001</v>
      </c>
      <c r="M369" s="231">
        <v>2.2387999999999999</v>
      </c>
      <c r="N369" s="231">
        <v>4.66</v>
      </c>
      <c r="O369" s="231">
        <v>3.1316000000000002</v>
      </c>
      <c r="P369" s="231">
        <v>0</v>
      </c>
    </row>
    <row r="370" spans="1:16" ht="15">
      <c r="A370" s="247">
        <v>27</v>
      </c>
      <c r="B370" s="231">
        <v>0</v>
      </c>
      <c r="C370" s="231">
        <v>0</v>
      </c>
      <c r="D370" s="231">
        <v>4.1022999999999996</v>
      </c>
      <c r="E370" s="231">
        <v>1.4995000000000001</v>
      </c>
      <c r="F370" s="231">
        <v>4.0339999999999998</v>
      </c>
      <c r="G370" s="231">
        <v>1.4884999999999999</v>
      </c>
      <c r="H370" s="231">
        <v>3.9258999999999999</v>
      </c>
      <c r="I370" s="231">
        <v>1.5475000000000001</v>
      </c>
      <c r="J370" s="231">
        <v>3.6406999999999998</v>
      </c>
      <c r="K370" s="231">
        <v>1.7984</v>
      </c>
      <c r="L370" s="231">
        <v>3.5335000000000001</v>
      </c>
      <c r="M370" s="231">
        <v>2.1989999999999998</v>
      </c>
      <c r="N370" s="231">
        <v>4.4935999999999998</v>
      </c>
      <c r="O370" s="231">
        <v>3.0196999999999998</v>
      </c>
      <c r="P370" s="231">
        <v>0</v>
      </c>
    </row>
    <row r="371" spans="1:16" ht="15">
      <c r="A371" s="247">
        <v>28</v>
      </c>
      <c r="B371" s="231">
        <v>0</v>
      </c>
      <c r="C371" s="231">
        <v>0</v>
      </c>
      <c r="D371" s="231">
        <v>4.0705999999999998</v>
      </c>
      <c r="E371" s="231">
        <v>1.4930000000000001</v>
      </c>
      <c r="F371" s="231">
        <v>4.0092999999999996</v>
      </c>
      <c r="G371" s="231">
        <v>1.4812000000000001</v>
      </c>
      <c r="H371" s="231">
        <v>3.9113000000000002</v>
      </c>
      <c r="I371" s="231">
        <v>1.5391999999999999</v>
      </c>
      <c r="J371" s="231">
        <v>3.4114</v>
      </c>
      <c r="K371" s="231">
        <v>1.7932999999999999</v>
      </c>
      <c r="L371" s="231">
        <v>3.4514</v>
      </c>
      <c r="M371" s="231">
        <v>2.1593</v>
      </c>
      <c r="N371" s="231">
        <v>4.3272000000000004</v>
      </c>
      <c r="O371" s="231">
        <v>2.9079000000000002</v>
      </c>
      <c r="P371" s="231">
        <v>0</v>
      </c>
    </row>
    <row r="372" spans="1:16" ht="15">
      <c r="A372" s="247">
        <v>29</v>
      </c>
      <c r="B372" s="231">
        <v>0</v>
      </c>
      <c r="C372" s="231">
        <v>0</v>
      </c>
      <c r="D372" s="231">
        <v>4.0388999999999999</v>
      </c>
      <c r="E372" s="231">
        <v>1.4865999999999999</v>
      </c>
      <c r="F372" s="231">
        <v>3.9847000000000001</v>
      </c>
      <c r="G372" s="231">
        <v>1.474</v>
      </c>
      <c r="H372" s="231">
        <v>3.8967000000000001</v>
      </c>
      <c r="I372" s="231">
        <v>1.5307999999999999</v>
      </c>
      <c r="J372" s="231">
        <v>3.1821000000000002</v>
      </c>
      <c r="K372" s="231">
        <v>1.7883</v>
      </c>
      <c r="L372" s="231">
        <v>3.3694000000000002</v>
      </c>
      <c r="M372" s="231">
        <v>2.1194999999999999</v>
      </c>
      <c r="N372" s="231">
        <v>4.1607000000000003</v>
      </c>
      <c r="O372" s="231">
        <v>2.7959999999999998</v>
      </c>
      <c r="P372" s="231">
        <v>0</v>
      </c>
    </row>
    <row r="373" spans="1:16" ht="15">
      <c r="A373" s="247">
        <v>30</v>
      </c>
      <c r="B373" s="231">
        <v>0</v>
      </c>
      <c r="C373" s="231">
        <v>0</v>
      </c>
      <c r="D373" s="231">
        <v>4.0072000000000001</v>
      </c>
      <c r="E373" s="231">
        <v>1.4801</v>
      </c>
      <c r="F373" s="231">
        <v>3.96</v>
      </c>
      <c r="G373" s="231">
        <v>1.4666999999999999</v>
      </c>
      <c r="H373" s="231">
        <v>3.8820999999999999</v>
      </c>
      <c r="I373" s="231">
        <v>1.5224</v>
      </c>
      <c r="J373" s="231">
        <v>2.9527999999999999</v>
      </c>
      <c r="K373" s="231">
        <v>1.7833000000000001</v>
      </c>
      <c r="L373" s="231">
        <v>3.2873000000000001</v>
      </c>
      <c r="M373" s="231">
        <v>2.0798000000000001</v>
      </c>
      <c r="N373" s="231">
        <v>3.9943</v>
      </c>
      <c r="O373" s="231">
        <v>2.6842000000000001</v>
      </c>
      <c r="P373" s="231">
        <v>0</v>
      </c>
    </row>
    <row r="374" spans="1:16" ht="15">
      <c r="A374" s="247">
        <v>31</v>
      </c>
      <c r="B374" s="231">
        <v>0</v>
      </c>
      <c r="C374" s="231">
        <v>0</v>
      </c>
      <c r="D374" s="231">
        <v>3.9883999999999999</v>
      </c>
      <c r="E374" s="231">
        <v>1.478</v>
      </c>
      <c r="F374" s="231">
        <v>3.9518</v>
      </c>
      <c r="G374" s="231">
        <v>1.4637</v>
      </c>
      <c r="H374" s="231">
        <v>3.8347000000000002</v>
      </c>
      <c r="I374" s="231">
        <v>1.5167999999999999</v>
      </c>
      <c r="J374" s="231">
        <v>2.9289000000000001</v>
      </c>
      <c r="K374" s="231">
        <v>1.7692000000000001</v>
      </c>
      <c r="L374" s="231">
        <v>3.2747999999999999</v>
      </c>
      <c r="M374" s="231">
        <v>2.0508999999999999</v>
      </c>
      <c r="N374" s="231">
        <v>3.9167000000000001</v>
      </c>
      <c r="O374" s="231">
        <v>2.5876999999999999</v>
      </c>
      <c r="P374" s="231">
        <v>0</v>
      </c>
    </row>
    <row r="375" spans="1:16" ht="15">
      <c r="A375" s="247">
        <v>32</v>
      </c>
      <c r="B375" s="231">
        <v>0</v>
      </c>
      <c r="C375" s="231">
        <v>0</v>
      </c>
      <c r="D375" s="231">
        <v>3.9695999999999998</v>
      </c>
      <c r="E375" s="231">
        <v>1.4758</v>
      </c>
      <c r="F375" s="231">
        <v>3.9436</v>
      </c>
      <c r="G375" s="231">
        <v>1.4605999999999999</v>
      </c>
      <c r="H375" s="231">
        <v>3.7871999999999999</v>
      </c>
      <c r="I375" s="231">
        <v>1.5112000000000001</v>
      </c>
      <c r="J375" s="231">
        <v>2.9049999999999998</v>
      </c>
      <c r="K375" s="231">
        <v>1.7549999999999999</v>
      </c>
      <c r="L375" s="231">
        <v>3.2624</v>
      </c>
      <c r="M375" s="231">
        <v>2.0219</v>
      </c>
      <c r="N375" s="231">
        <v>3.8391000000000002</v>
      </c>
      <c r="O375" s="231">
        <v>2.4912999999999998</v>
      </c>
      <c r="P375" s="231">
        <v>0</v>
      </c>
    </row>
    <row r="376" spans="1:16" ht="15">
      <c r="A376" s="247">
        <v>33</v>
      </c>
      <c r="B376" s="231">
        <v>0</v>
      </c>
      <c r="C376" s="231">
        <v>0</v>
      </c>
      <c r="D376" s="231">
        <v>3.9508000000000001</v>
      </c>
      <c r="E376" s="231">
        <v>1.4737</v>
      </c>
      <c r="F376" s="231">
        <v>3.9355000000000002</v>
      </c>
      <c r="G376" s="231">
        <v>1.4576</v>
      </c>
      <c r="H376" s="231">
        <v>3.7397999999999998</v>
      </c>
      <c r="I376" s="231">
        <v>1.5056</v>
      </c>
      <c r="J376" s="231">
        <v>2.8812000000000002</v>
      </c>
      <c r="K376" s="231">
        <v>1.7408999999999999</v>
      </c>
      <c r="L376" s="231">
        <v>3.2498999999999998</v>
      </c>
      <c r="M376" s="231">
        <v>1.9930000000000001</v>
      </c>
      <c r="N376" s="231">
        <v>3.7614999999999998</v>
      </c>
      <c r="O376" s="231">
        <v>2.3948</v>
      </c>
      <c r="P376" s="231">
        <v>0</v>
      </c>
    </row>
    <row r="377" spans="1:16" ht="15">
      <c r="A377" s="247">
        <v>34</v>
      </c>
      <c r="B377" s="231">
        <v>0</v>
      </c>
      <c r="C377" s="231">
        <v>0</v>
      </c>
      <c r="D377" s="231">
        <v>3.9319999999999999</v>
      </c>
      <c r="E377" s="231">
        <v>1.4716</v>
      </c>
      <c r="F377" s="231">
        <v>3.9272999999999998</v>
      </c>
      <c r="G377" s="231">
        <v>1.4545999999999999</v>
      </c>
      <c r="H377" s="231">
        <v>3.6924000000000001</v>
      </c>
      <c r="I377" s="231">
        <v>1.5</v>
      </c>
      <c r="J377" s="231">
        <v>2.8573</v>
      </c>
      <c r="K377" s="231">
        <v>1.7267999999999999</v>
      </c>
      <c r="L377" s="231">
        <v>3.2374000000000001</v>
      </c>
      <c r="M377" s="231">
        <v>1.964</v>
      </c>
      <c r="N377" s="231">
        <v>3.6839</v>
      </c>
      <c r="O377" s="231">
        <v>2.2982999999999998</v>
      </c>
      <c r="P377" s="231">
        <v>0</v>
      </c>
    </row>
    <row r="378" spans="1:16" ht="15">
      <c r="A378" s="247">
        <v>35</v>
      </c>
      <c r="B378" s="231">
        <v>0</v>
      </c>
      <c r="C378" s="231">
        <v>0</v>
      </c>
      <c r="D378" s="231">
        <v>3.9131999999999998</v>
      </c>
      <c r="E378" s="231">
        <v>1.4694</v>
      </c>
      <c r="F378" s="231">
        <v>3.9190999999999998</v>
      </c>
      <c r="G378" s="231">
        <v>1.4515</v>
      </c>
      <c r="H378" s="231">
        <v>3.6448999999999998</v>
      </c>
      <c r="I378" s="231">
        <v>1.4944</v>
      </c>
      <c r="J378" s="231">
        <v>2.8334000000000001</v>
      </c>
      <c r="K378" s="231">
        <v>1.7125999999999999</v>
      </c>
      <c r="L378" s="231">
        <v>3.2248999999999999</v>
      </c>
      <c r="M378" s="231">
        <v>1.9351</v>
      </c>
      <c r="N378" s="231">
        <v>3.6063000000000001</v>
      </c>
      <c r="O378" s="231">
        <v>2.2018</v>
      </c>
      <c r="P378" s="231">
        <v>0</v>
      </c>
    </row>
    <row r="379" spans="1:16" ht="15">
      <c r="A379" s="247">
        <v>36</v>
      </c>
      <c r="B379" s="231">
        <v>0</v>
      </c>
      <c r="C379" s="231">
        <v>0</v>
      </c>
      <c r="D379" s="231">
        <v>3.8944999999999999</v>
      </c>
      <c r="E379" s="231">
        <v>1.4673</v>
      </c>
      <c r="F379" s="231">
        <v>3.9108999999999998</v>
      </c>
      <c r="G379" s="231">
        <v>1.4484999999999999</v>
      </c>
      <c r="H379" s="231">
        <v>3.5975000000000001</v>
      </c>
      <c r="I379" s="231">
        <v>1.4887999999999999</v>
      </c>
      <c r="J379" s="231">
        <v>2.8094999999999999</v>
      </c>
      <c r="K379" s="231">
        <v>1.6984999999999999</v>
      </c>
      <c r="L379" s="231">
        <v>3.2124999999999999</v>
      </c>
      <c r="M379" s="231">
        <v>1.9061999999999999</v>
      </c>
      <c r="N379" s="231">
        <v>3.5287000000000002</v>
      </c>
      <c r="O379" s="231">
        <v>2.1053999999999999</v>
      </c>
      <c r="P379" s="231">
        <v>0</v>
      </c>
    </row>
    <row r="380" spans="1:16" ht="15">
      <c r="A380" s="247">
        <v>37</v>
      </c>
      <c r="B380" s="231">
        <v>0</v>
      </c>
      <c r="C380" s="231">
        <v>0</v>
      </c>
      <c r="D380" s="231">
        <v>3.8757000000000001</v>
      </c>
      <c r="E380" s="231">
        <v>1.4652000000000001</v>
      </c>
      <c r="F380" s="231">
        <v>3.9026999999999998</v>
      </c>
      <c r="G380" s="231">
        <v>1.4455</v>
      </c>
      <c r="H380" s="231">
        <v>3.5501</v>
      </c>
      <c r="I380" s="231">
        <v>1.4832000000000001</v>
      </c>
      <c r="J380" s="231">
        <v>2.7856000000000001</v>
      </c>
      <c r="K380" s="231">
        <v>1.6843999999999999</v>
      </c>
      <c r="L380" s="231">
        <v>3.2</v>
      </c>
      <c r="M380" s="231">
        <v>1.8772</v>
      </c>
      <c r="N380" s="231">
        <v>3.4510999999999998</v>
      </c>
      <c r="O380" s="231">
        <v>2.0089000000000001</v>
      </c>
      <c r="P380" s="231">
        <v>0</v>
      </c>
    </row>
    <row r="381" spans="1:16" ht="15">
      <c r="A381" s="247">
        <v>38</v>
      </c>
      <c r="B381" s="231">
        <v>0</v>
      </c>
      <c r="C381" s="231">
        <v>0</v>
      </c>
      <c r="D381" s="231">
        <v>3.8569</v>
      </c>
      <c r="E381" s="231">
        <v>1.4630000000000001</v>
      </c>
      <c r="F381" s="231">
        <v>3.8944999999999999</v>
      </c>
      <c r="G381" s="231">
        <v>1.4423999999999999</v>
      </c>
      <c r="H381" s="231">
        <v>3.5026000000000002</v>
      </c>
      <c r="I381" s="231">
        <v>1.4776</v>
      </c>
      <c r="J381" s="231">
        <v>2.7616999999999998</v>
      </c>
      <c r="K381" s="231">
        <v>1.6701999999999999</v>
      </c>
      <c r="L381" s="231">
        <v>3.1875</v>
      </c>
      <c r="M381" s="231">
        <v>1.8483000000000001</v>
      </c>
      <c r="N381" s="231">
        <v>3.3734999999999999</v>
      </c>
      <c r="O381" s="231">
        <v>1.9124000000000001</v>
      </c>
      <c r="P381" s="231">
        <v>0</v>
      </c>
    </row>
    <row r="382" spans="1:16" ht="15">
      <c r="A382" s="247">
        <v>39</v>
      </c>
      <c r="B382" s="231">
        <v>0</v>
      </c>
      <c r="C382" s="231">
        <v>0</v>
      </c>
      <c r="D382" s="231">
        <v>3.8380999999999998</v>
      </c>
      <c r="E382" s="231">
        <v>1.4609000000000001</v>
      </c>
      <c r="F382" s="231">
        <v>3.8864000000000001</v>
      </c>
      <c r="G382" s="231">
        <v>1.4394</v>
      </c>
      <c r="H382" s="231">
        <v>3.4552</v>
      </c>
      <c r="I382" s="231">
        <v>1.472</v>
      </c>
      <c r="J382" s="231">
        <v>2.7378999999999998</v>
      </c>
      <c r="K382" s="231">
        <v>1.6560999999999999</v>
      </c>
      <c r="L382" s="231">
        <v>3.1749999999999998</v>
      </c>
      <c r="M382" s="231">
        <v>1.8192999999999999</v>
      </c>
      <c r="N382" s="231">
        <v>3.2959000000000001</v>
      </c>
      <c r="O382" s="231">
        <v>1.8159000000000001</v>
      </c>
      <c r="P382" s="231">
        <v>0</v>
      </c>
    </row>
    <row r="383" spans="1:16" ht="15">
      <c r="A383" s="247">
        <v>40</v>
      </c>
      <c r="B383" s="231">
        <v>0</v>
      </c>
      <c r="C383" s="231">
        <v>0</v>
      </c>
      <c r="D383" s="231">
        <v>3.8193000000000001</v>
      </c>
      <c r="E383" s="231">
        <v>1.4588000000000001</v>
      </c>
      <c r="F383" s="231">
        <v>3.8782000000000001</v>
      </c>
      <c r="G383" s="231">
        <v>1.4363999999999999</v>
      </c>
      <c r="H383" s="231">
        <v>3.4077999999999999</v>
      </c>
      <c r="I383" s="231">
        <v>1.4663999999999999</v>
      </c>
      <c r="J383" s="231">
        <v>2.714</v>
      </c>
      <c r="K383" s="231">
        <v>1.6419999999999999</v>
      </c>
      <c r="L383" s="231">
        <v>3.1625999999999999</v>
      </c>
      <c r="M383" s="231">
        <v>1.7904</v>
      </c>
      <c r="N383" s="231">
        <v>3.2183000000000002</v>
      </c>
      <c r="O383" s="231">
        <v>1.7195</v>
      </c>
      <c r="P383" s="231">
        <v>0</v>
      </c>
    </row>
    <row r="384" spans="1:16" ht="15">
      <c r="A384" s="247">
        <v>41</v>
      </c>
      <c r="B384" s="231">
        <v>0</v>
      </c>
      <c r="C384" s="231">
        <v>0</v>
      </c>
      <c r="D384" s="231">
        <v>3.8005</v>
      </c>
      <c r="E384" s="231">
        <v>1.4565999999999999</v>
      </c>
      <c r="F384" s="231">
        <v>3.87</v>
      </c>
      <c r="G384" s="231">
        <v>1.4333</v>
      </c>
      <c r="H384" s="231">
        <v>3.3603000000000001</v>
      </c>
      <c r="I384" s="231">
        <v>1.4608000000000001</v>
      </c>
      <c r="J384" s="231">
        <v>2.6901000000000002</v>
      </c>
      <c r="K384" s="231">
        <v>1.6277999999999999</v>
      </c>
      <c r="L384" s="231">
        <v>3.1501000000000001</v>
      </c>
      <c r="M384" s="231">
        <v>1.7614000000000001</v>
      </c>
      <c r="N384" s="231">
        <v>3.1406999999999998</v>
      </c>
      <c r="O384" s="231">
        <v>1.623</v>
      </c>
      <c r="P384" s="231">
        <v>0</v>
      </c>
    </row>
    <row r="385" spans="1:16" ht="15">
      <c r="A385" s="247">
        <v>42</v>
      </c>
      <c r="B385" s="231">
        <v>0</v>
      </c>
      <c r="C385" s="231">
        <v>0</v>
      </c>
      <c r="D385" s="231">
        <v>3.7816999999999998</v>
      </c>
      <c r="E385" s="231">
        <v>1.4544999999999999</v>
      </c>
      <c r="F385" s="231">
        <v>3.8618000000000001</v>
      </c>
      <c r="G385" s="231">
        <v>1.4302999999999999</v>
      </c>
      <c r="H385" s="231">
        <v>3.3129</v>
      </c>
      <c r="I385" s="231">
        <v>1.4552</v>
      </c>
      <c r="J385" s="231">
        <v>2.6661999999999999</v>
      </c>
      <c r="K385" s="231">
        <v>1.6136999999999999</v>
      </c>
      <c r="L385" s="231">
        <v>3.1375999999999999</v>
      </c>
      <c r="M385" s="231">
        <v>1.7324999999999999</v>
      </c>
      <c r="N385" s="231">
        <v>3.0630999999999999</v>
      </c>
      <c r="O385" s="231">
        <v>1.5265</v>
      </c>
      <c r="P385" s="231">
        <v>0</v>
      </c>
    </row>
    <row r="386" spans="1:16" ht="15">
      <c r="A386" s="247">
        <v>43</v>
      </c>
      <c r="B386" s="231">
        <v>0</v>
      </c>
      <c r="C386" s="231">
        <v>0</v>
      </c>
      <c r="D386" s="231">
        <v>3.734</v>
      </c>
      <c r="E386" s="231">
        <v>1.4447000000000001</v>
      </c>
      <c r="F386" s="231">
        <v>3.8300999999999998</v>
      </c>
      <c r="G386" s="231">
        <v>1.4272</v>
      </c>
      <c r="H386" s="231">
        <v>3.2978999999999998</v>
      </c>
      <c r="I386" s="231">
        <v>1.4450000000000001</v>
      </c>
      <c r="J386" s="231">
        <v>2.6579000000000002</v>
      </c>
      <c r="K386" s="231">
        <v>1.6051</v>
      </c>
      <c r="L386" s="231">
        <v>3.1164999999999998</v>
      </c>
      <c r="M386" s="231">
        <v>1.7295</v>
      </c>
      <c r="N386" s="231">
        <v>3.0217000000000001</v>
      </c>
      <c r="O386" s="231">
        <v>1.5196000000000001</v>
      </c>
      <c r="P386" s="231">
        <v>0</v>
      </c>
    </row>
    <row r="387" spans="1:16" ht="15">
      <c r="A387" s="247">
        <v>44</v>
      </c>
      <c r="B387" s="231">
        <v>0</v>
      </c>
      <c r="C387" s="231">
        <v>0</v>
      </c>
      <c r="D387" s="231">
        <v>3.6861999999999999</v>
      </c>
      <c r="E387" s="231">
        <v>1.4349000000000001</v>
      </c>
      <c r="F387" s="231">
        <v>3.7984</v>
      </c>
      <c r="G387" s="231">
        <v>1.4239999999999999</v>
      </c>
      <c r="H387" s="231">
        <v>3.2829999999999999</v>
      </c>
      <c r="I387" s="231">
        <v>1.4347000000000001</v>
      </c>
      <c r="J387" s="231">
        <v>2.6496</v>
      </c>
      <c r="K387" s="231">
        <v>1.5964</v>
      </c>
      <c r="L387" s="231">
        <v>3.0952999999999999</v>
      </c>
      <c r="M387" s="231">
        <v>1.7264999999999999</v>
      </c>
      <c r="N387" s="231">
        <v>2.9803999999999999</v>
      </c>
      <c r="O387" s="231">
        <v>1.5126999999999999</v>
      </c>
      <c r="P387" s="231">
        <v>0</v>
      </c>
    </row>
    <row r="388" spans="1:16" ht="15">
      <c r="A388" s="247">
        <v>45</v>
      </c>
      <c r="B388" s="231">
        <v>0</v>
      </c>
      <c r="C388" s="231">
        <v>0</v>
      </c>
      <c r="D388" s="231">
        <v>3.6385000000000001</v>
      </c>
      <c r="E388" s="231">
        <v>1.4251</v>
      </c>
      <c r="F388" s="231">
        <v>3.7667000000000002</v>
      </c>
      <c r="G388" s="231">
        <v>1.4209000000000001</v>
      </c>
      <c r="H388" s="231">
        <v>3.2679999999999998</v>
      </c>
      <c r="I388" s="231">
        <v>1.4245000000000001</v>
      </c>
      <c r="J388" s="231">
        <v>2.6414</v>
      </c>
      <c r="K388" s="231">
        <v>1.5878000000000001</v>
      </c>
      <c r="L388" s="231">
        <v>3.0741999999999998</v>
      </c>
      <c r="M388" s="231">
        <v>1.7235</v>
      </c>
      <c r="N388" s="231">
        <v>2.9390000000000001</v>
      </c>
      <c r="O388" s="231">
        <v>1.5058</v>
      </c>
      <c r="P388" s="231">
        <v>0</v>
      </c>
    </row>
    <row r="389" spans="1:16" ht="15">
      <c r="A389" s="247">
        <v>46</v>
      </c>
      <c r="B389" s="231">
        <v>0</v>
      </c>
      <c r="C389" s="231">
        <v>0</v>
      </c>
      <c r="D389" s="231">
        <v>3.5907</v>
      </c>
      <c r="E389" s="231">
        <v>1.4153</v>
      </c>
      <c r="F389" s="231">
        <v>3.7349999999999999</v>
      </c>
      <c r="G389" s="231">
        <v>1.4177</v>
      </c>
      <c r="H389" s="231">
        <v>3.2530999999999999</v>
      </c>
      <c r="I389" s="231">
        <v>1.4141999999999999</v>
      </c>
      <c r="J389" s="231">
        <v>2.6331000000000002</v>
      </c>
      <c r="K389" s="231">
        <v>1.5790999999999999</v>
      </c>
      <c r="L389" s="231">
        <v>3.0529999999999999</v>
      </c>
      <c r="M389" s="231">
        <v>1.7203999999999999</v>
      </c>
      <c r="N389" s="231">
        <v>2.8976000000000002</v>
      </c>
      <c r="O389" s="231">
        <v>1.4988999999999999</v>
      </c>
      <c r="P389" s="231">
        <v>0</v>
      </c>
    </row>
    <row r="390" spans="1:16" ht="15">
      <c r="A390" s="247">
        <v>47</v>
      </c>
      <c r="B390" s="231">
        <v>0</v>
      </c>
      <c r="C390" s="231">
        <v>0</v>
      </c>
      <c r="D390" s="231">
        <v>3.5430000000000001</v>
      </c>
      <c r="E390" s="231">
        <v>1.4055</v>
      </c>
      <c r="F390" s="231">
        <v>3.7033</v>
      </c>
      <c r="G390" s="231">
        <v>1.4146000000000001</v>
      </c>
      <c r="H390" s="231">
        <v>3.2381000000000002</v>
      </c>
      <c r="I390" s="231">
        <v>1.4039999999999999</v>
      </c>
      <c r="J390" s="231">
        <v>2.6248</v>
      </c>
      <c r="K390" s="231">
        <v>1.5705</v>
      </c>
      <c r="L390" s="231">
        <v>3.0318999999999998</v>
      </c>
      <c r="M390" s="231">
        <v>1.7174</v>
      </c>
      <c r="N390" s="231">
        <v>2.8561999999999999</v>
      </c>
      <c r="O390" s="231">
        <v>1.492</v>
      </c>
      <c r="P390" s="231">
        <v>0</v>
      </c>
    </row>
    <row r="391" spans="1:16" ht="15">
      <c r="A391" s="247">
        <v>48</v>
      </c>
      <c r="B391" s="231">
        <v>0</v>
      </c>
      <c r="C391" s="231">
        <v>0</v>
      </c>
      <c r="D391" s="231">
        <v>3.4952000000000001</v>
      </c>
      <c r="E391" s="231">
        <v>1.3957999999999999</v>
      </c>
      <c r="F391" s="231">
        <v>3.6717</v>
      </c>
      <c r="G391" s="231">
        <v>1.4115</v>
      </c>
      <c r="H391" s="231">
        <v>3.2231999999999998</v>
      </c>
      <c r="I391" s="231">
        <v>1.3936999999999999</v>
      </c>
      <c r="J391" s="231">
        <v>2.6164999999999998</v>
      </c>
      <c r="K391" s="231">
        <v>1.5618000000000001</v>
      </c>
      <c r="L391" s="231">
        <v>3.0106999999999999</v>
      </c>
      <c r="M391" s="231">
        <v>1.7143999999999999</v>
      </c>
      <c r="N391" s="231">
        <v>2.8149000000000002</v>
      </c>
      <c r="O391" s="231">
        <v>1.4851000000000001</v>
      </c>
      <c r="P391" s="231">
        <v>0</v>
      </c>
    </row>
    <row r="392" spans="1:16" ht="15">
      <c r="A392" s="247">
        <v>49</v>
      </c>
      <c r="B392" s="231">
        <v>0</v>
      </c>
      <c r="C392" s="231">
        <v>0</v>
      </c>
      <c r="D392" s="231">
        <v>3.4474999999999998</v>
      </c>
      <c r="E392" s="231">
        <v>1.3859999999999999</v>
      </c>
      <c r="F392" s="231">
        <v>3.64</v>
      </c>
      <c r="G392" s="231">
        <v>1.4083000000000001</v>
      </c>
      <c r="H392" s="231">
        <v>3.2082000000000002</v>
      </c>
      <c r="I392" s="231">
        <v>1.3835</v>
      </c>
      <c r="J392" s="231">
        <v>2.6082000000000001</v>
      </c>
      <c r="K392" s="231">
        <v>1.5531999999999999</v>
      </c>
      <c r="L392" s="231">
        <v>2.9895999999999998</v>
      </c>
      <c r="M392" s="231">
        <v>1.7114</v>
      </c>
      <c r="N392" s="231">
        <v>2.7734999999999999</v>
      </c>
      <c r="O392" s="231">
        <v>1.4781</v>
      </c>
      <c r="P392" s="231">
        <v>0</v>
      </c>
    </row>
    <row r="393" spans="1:16" ht="15">
      <c r="A393" s="247">
        <v>50</v>
      </c>
      <c r="B393" s="231">
        <v>0</v>
      </c>
      <c r="C393" s="231">
        <v>0</v>
      </c>
      <c r="D393" s="231">
        <v>3.3997000000000002</v>
      </c>
      <c r="E393" s="231">
        <v>1.3762000000000001</v>
      </c>
      <c r="F393" s="231">
        <v>3.6082999999999998</v>
      </c>
      <c r="G393" s="231">
        <v>1.4052</v>
      </c>
      <c r="H393" s="231">
        <v>3.1932</v>
      </c>
      <c r="I393" s="231">
        <v>1.3732</v>
      </c>
      <c r="J393" s="231">
        <v>2.5998999999999999</v>
      </c>
      <c r="K393" s="231">
        <v>1.5445</v>
      </c>
      <c r="L393" s="231">
        <v>2.9683999999999999</v>
      </c>
      <c r="M393" s="231">
        <v>1.7083999999999999</v>
      </c>
      <c r="N393" s="231">
        <v>2.7321</v>
      </c>
      <c r="O393" s="231">
        <v>1.4712000000000001</v>
      </c>
      <c r="P393" s="231">
        <v>0</v>
      </c>
    </row>
    <row r="394" spans="1:16" ht="15">
      <c r="A394" s="247">
        <v>51</v>
      </c>
      <c r="B394" s="231">
        <v>0</v>
      </c>
      <c r="C394" s="231">
        <v>0</v>
      </c>
      <c r="D394" s="231">
        <v>3.3519999999999999</v>
      </c>
      <c r="E394" s="231">
        <v>1.3664000000000001</v>
      </c>
      <c r="F394" s="231">
        <v>3.5766</v>
      </c>
      <c r="G394" s="231">
        <v>1.4019999999999999</v>
      </c>
      <c r="H394" s="231">
        <v>3.1783000000000001</v>
      </c>
      <c r="I394" s="231">
        <v>1.363</v>
      </c>
      <c r="J394" s="231">
        <v>2.5916999999999999</v>
      </c>
      <c r="K394" s="231">
        <v>1.5359</v>
      </c>
      <c r="L394" s="231">
        <v>2.9472999999999998</v>
      </c>
      <c r="M394" s="231">
        <v>1.7054</v>
      </c>
      <c r="N394" s="231">
        <v>2.6907000000000001</v>
      </c>
      <c r="O394" s="231">
        <v>1.4642999999999999</v>
      </c>
      <c r="P394" s="231">
        <v>0</v>
      </c>
    </row>
    <row r="395" spans="1:16" ht="15">
      <c r="A395" s="247">
        <v>52</v>
      </c>
      <c r="B395" s="231">
        <v>0</v>
      </c>
      <c r="C395" s="231">
        <v>0</v>
      </c>
      <c r="D395" s="231">
        <v>3.3041999999999998</v>
      </c>
      <c r="E395" s="231">
        <v>1.3566</v>
      </c>
      <c r="F395" s="231">
        <v>3.5449000000000002</v>
      </c>
      <c r="G395" s="231">
        <v>1.3989</v>
      </c>
      <c r="H395" s="231">
        <v>3.1633</v>
      </c>
      <c r="I395" s="231">
        <v>1.3527</v>
      </c>
      <c r="J395" s="231">
        <v>2.5834000000000001</v>
      </c>
      <c r="K395" s="231">
        <v>1.5271999999999999</v>
      </c>
      <c r="L395" s="231">
        <v>2.9260999999999999</v>
      </c>
      <c r="M395" s="231">
        <v>1.7022999999999999</v>
      </c>
      <c r="N395" s="231">
        <v>2.6494</v>
      </c>
      <c r="O395" s="231">
        <v>1.4574</v>
      </c>
      <c r="P395" s="231">
        <v>0</v>
      </c>
    </row>
    <row r="396" spans="1:16" ht="15">
      <c r="A396" s="247">
        <v>53</v>
      </c>
      <c r="B396" s="231">
        <v>0</v>
      </c>
      <c r="C396" s="231">
        <v>0</v>
      </c>
      <c r="D396" s="231">
        <v>3.2565</v>
      </c>
      <c r="E396" s="231">
        <v>1.3468</v>
      </c>
      <c r="F396" s="231">
        <v>3.5131999999999999</v>
      </c>
      <c r="G396" s="231">
        <v>1.3956999999999999</v>
      </c>
      <c r="H396" s="231">
        <v>3.1484000000000001</v>
      </c>
      <c r="I396" s="231">
        <v>1.3425</v>
      </c>
      <c r="J396" s="231">
        <v>2.5750999999999999</v>
      </c>
      <c r="K396" s="231">
        <v>1.5185999999999999</v>
      </c>
      <c r="L396" s="231">
        <v>2.9049999999999998</v>
      </c>
      <c r="M396" s="231">
        <v>1.6993</v>
      </c>
      <c r="N396" s="231">
        <v>2.6080000000000001</v>
      </c>
      <c r="O396" s="231">
        <v>1.4504999999999999</v>
      </c>
      <c r="P396" s="231">
        <v>0</v>
      </c>
    </row>
    <row r="397" spans="1:16" ht="15">
      <c r="A397" s="247">
        <v>54</v>
      </c>
      <c r="B397" s="231">
        <v>0</v>
      </c>
      <c r="C397" s="231">
        <v>0</v>
      </c>
      <c r="D397" s="231">
        <v>3.2086999999999999</v>
      </c>
      <c r="E397" s="231">
        <v>1.337</v>
      </c>
      <c r="F397" s="231">
        <v>3.4815</v>
      </c>
      <c r="G397" s="231">
        <v>1.3926000000000001</v>
      </c>
      <c r="H397" s="231">
        <v>3.1334</v>
      </c>
      <c r="I397" s="231">
        <v>1.3322000000000001</v>
      </c>
      <c r="J397" s="231">
        <v>2.5668000000000002</v>
      </c>
      <c r="K397" s="231">
        <v>1.5099</v>
      </c>
      <c r="L397" s="231">
        <v>2.8837999999999999</v>
      </c>
      <c r="M397" s="231">
        <v>1.6962999999999999</v>
      </c>
      <c r="N397" s="231">
        <v>2.5666000000000002</v>
      </c>
      <c r="O397" s="231">
        <v>1.4436</v>
      </c>
      <c r="P397" s="231">
        <v>0</v>
      </c>
    </row>
    <row r="398" spans="1:16" ht="15">
      <c r="A398" s="247">
        <v>55</v>
      </c>
      <c r="B398" s="231">
        <v>0</v>
      </c>
      <c r="C398" s="231">
        <v>0</v>
      </c>
      <c r="D398" s="231">
        <v>3.1629</v>
      </c>
      <c r="E398" s="231">
        <v>1.3327</v>
      </c>
      <c r="F398" s="231">
        <v>3.4390000000000001</v>
      </c>
      <c r="G398" s="231">
        <v>1.3842000000000001</v>
      </c>
      <c r="H398" s="231">
        <v>3.0179</v>
      </c>
      <c r="I398" s="231">
        <v>1.3274999999999999</v>
      </c>
      <c r="J398" s="231">
        <v>2.5392999999999999</v>
      </c>
      <c r="K398" s="231">
        <v>1.5005999999999999</v>
      </c>
      <c r="L398" s="231">
        <v>2.8456999999999999</v>
      </c>
      <c r="M398" s="231">
        <v>1.6813</v>
      </c>
      <c r="N398" s="231">
        <v>2.5295999999999998</v>
      </c>
      <c r="O398" s="231">
        <v>1.4367000000000001</v>
      </c>
      <c r="P398" s="231">
        <v>0</v>
      </c>
    </row>
    <row r="399" spans="1:16" ht="15">
      <c r="A399" s="247">
        <v>56</v>
      </c>
      <c r="B399" s="231">
        <v>0</v>
      </c>
      <c r="C399" s="231">
        <v>0</v>
      </c>
      <c r="D399" s="231">
        <v>3.117</v>
      </c>
      <c r="E399" s="231">
        <v>1.3284</v>
      </c>
      <c r="F399" s="231">
        <v>3.3963999999999999</v>
      </c>
      <c r="G399" s="231">
        <v>1.3757999999999999</v>
      </c>
      <c r="H399" s="231">
        <v>2.9024000000000001</v>
      </c>
      <c r="I399" s="231">
        <v>1.3229</v>
      </c>
      <c r="J399" s="231">
        <v>2.5116999999999998</v>
      </c>
      <c r="K399" s="231">
        <v>1.4912000000000001</v>
      </c>
      <c r="L399" s="231">
        <v>2.8075999999999999</v>
      </c>
      <c r="M399" s="231">
        <v>1.6664000000000001</v>
      </c>
      <c r="N399" s="231">
        <v>2.4927000000000001</v>
      </c>
      <c r="O399" s="231">
        <v>1.4298999999999999</v>
      </c>
      <c r="P399" s="231">
        <v>0</v>
      </c>
    </row>
    <row r="400" spans="1:16" ht="15">
      <c r="A400" s="247">
        <v>57</v>
      </c>
      <c r="B400" s="231">
        <v>0</v>
      </c>
      <c r="C400" s="231">
        <v>0</v>
      </c>
      <c r="D400" s="231">
        <v>3.0712000000000002</v>
      </c>
      <c r="E400" s="231">
        <v>1.3242</v>
      </c>
      <c r="F400" s="231">
        <v>3.3538999999999999</v>
      </c>
      <c r="G400" s="231">
        <v>1.3673999999999999</v>
      </c>
      <c r="H400" s="231">
        <v>2.7867999999999999</v>
      </c>
      <c r="I400" s="231">
        <v>1.3182</v>
      </c>
      <c r="J400" s="231">
        <v>2.4842</v>
      </c>
      <c r="K400" s="231">
        <v>1.4819</v>
      </c>
      <c r="L400" s="231">
        <v>2.7696000000000001</v>
      </c>
      <c r="M400" s="231">
        <v>1.6514</v>
      </c>
      <c r="N400" s="231">
        <v>2.4557000000000002</v>
      </c>
      <c r="O400" s="231">
        <v>1.423</v>
      </c>
      <c r="P400" s="231">
        <v>0</v>
      </c>
    </row>
    <row r="401" spans="1:16" ht="15">
      <c r="A401" s="247">
        <v>58</v>
      </c>
      <c r="B401" s="231">
        <v>0</v>
      </c>
      <c r="C401" s="231">
        <v>0</v>
      </c>
      <c r="D401" s="231">
        <v>3.0253999999999999</v>
      </c>
      <c r="E401" s="231">
        <v>1.3199000000000001</v>
      </c>
      <c r="F401" s="231">
        <v>3.3113000000000001</v>
      </c>
      <c r="G401" s="231">
        <v>1.359</v>
      </c>
      <c r="H401" s="231">
        <v>2.6713</v>
      </c>
      <c r="I401" s="231">
        <v>1.3136000000000001</v>
      </c>
      <c r="J401" s="231">
        <v>2.4565999999999999</v>
      </c>
      <c r="K401" s="231">
        <v>1.4724999999999999</v>
      </c>
      <c r="L401" s="231">
        <v>2.7315</v>
      </c>
      <c r="M401" s="231">
        <v>1.6365000000000001</v>
      </c>
      <c r="N401" s="231">
        <v>2.4186999999999999</v>
      </c>
      <c r="O401" s="231">
        <v>1.4161999999999999</v>
      </c>
      <c r="P401" s="231">
        <v>0</v>
      </c>
    </row>
    <row r="402" spans="1:16" ht="15">
      <c r="A402" s="247">
        <v>59</v>
      </c>
      <c r="B402" s="231">
        <v>0</v>
      </c>
      <c r="C402" s="231">
        <v>0</v>
      </c>
      <c r="D402" s="231">
        <v>2.9794999999999998</v>
      </c>
      <c r="E402" s="231">
        <v>1.3156000000000001</v>
      </c>
      <c r="F402" s="231">
        <v>3.2688000000000001</v>
      </c>
      <c r="G402" s="231">
        <v>1.3506</v>
      </c>
      <c r="H402" s="231">
        <v>2.5558000000000001</v>
      </c>
      <c r="I402" s="231">
        <v>1.3089</v>
      </c>
      <c r="J402" s="231">
        <v>2.4291</v>
      </c>
      <c r="K402" s="231">
        <v>1.4632000000000001</v>
      </c>
      <c r="L402" s="231">
        <v>2.6934</v>
      </c>
      <c r="M402" s="231">
        <v>1.6214999999999999</v>
      </c>
      <c r="N402" s="231">
        <v>2.3816999999999999</v>
      </c>
      <c r="O402" s="231">
        <v>1.4093</v>
      </c>
      <c r="P402" s="231">
        <v>0</v>
      </c>
    </row>
    <row r="403" spans="1:16" ht="15">
      <c r="A403" s="247">
        <v>60</v>
      </c>
      <c r="B403" s="231">
        <v>0</v>
      </c>
      <c r="C403" s="231">
        <v>0</v>
      </c>
      <c r="D403" s="231">
        <v>2.9337</v>
      </c>
      <c r="E403" s="231">
        <v>1.3112999999999999</v>
      </c>
      <c r="F403" s="231">
        <v>3.2262</v>
      </c>
      <c r="G403" s="231">
        <v>1.3422000000000001</v>
      </c>
      <c r="H403" s="231">
        <v>2.4403000000000001</v>
      </c>
      <c r="I403" s="231">
        <v>1.3043</v>
      </c>
      <c r="J403" s="231">
        <v>2.4016000000000002</v>
      </c>
      <c r="K403" s="231">
        <v>1.4538</v>
      </c>
      <c r="L403" s="231">
        <v>2.6553</v>
      </c>
      <c r="M403" s="231">
        <v>1.6066</v>
      </c>
      <c r="N403" s="231">
        <v>2.3448000000000002</v>
      </c>
      <c r="O403" s="231">
        <v>1.4025000000000001</v>
      </c>
      <c r="P403" s="231">
        <v>0</v>
      </c>
    </row>
    <row r="404" spans="1:16">
      <c r="A404" s="280"/>
    </row>
    <row r="405" spans="1:16">
      <c r="A405" s="73" t="e">
        <v>#N/A</v>
      </c>
    </row>
    <row r="406" spans="1:16" s="279"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18.9375</v>
      </c>
      <c r="E410" s="231">
        <v>9.5364000000000004</v>
      </c>
      <c r="F410" s="231">
        <v>22.875299999999999</v>
      </c>
      <c r="G410" s="231">
        <v>9.1556999999999995</v>
      </c>
      <c r="H410" s="231">
        <v>32.448</v>
      </c>
      <c r="I410" s="231">
        <v>8.7836999999999996</v>
      </c>
      <c r="J410" s="231">
        <v>23.2377</v>
      </c>
      <c r="K410" s="231">
        <v>8.3085000000000004</v>
      </c>
      <c r="L410" s="231">
        <v>23.3079</v>
      </c>
      <c r="M410" s="231">
        <v>14.3178</v>
      </c>
      <c r="N410" s="231">
        <v>0</v>
      </c>
      <c r="O410" s="231">
        <v>0</v>
      </c>
      <c r="P410" s="231">
        <v>0</v>
      </c>
    </row>
    <row r="411" spans="1:16" ht="15">
      <c r="A411" s="247">
        <v>1</v>
      </c>
      <c r="B411" s="231">
        <v>0</v>
      </c>
      <c r="C411" s="231">
        <v>0</v>
      </c>
      <c r="D411" s="231">
        <v>16.833300000000001</v>
      </c>
      <c r="E411" s="231">
        <v>8.4768000000000008</v>
      </c>
      <c r="F411" s="231">
        <v>20.333600000000001</v>
      </c>
      <c r="G411" s="231">
        <v>8.1384000000000007</v>
      </c>
      <c r="H411" s="231">
        <v>28.842700000000001</v>
      </c>
      <c r="I411" s="231">
        <v>7.8076999999999996</v>
      </c>
      <c r="J411" s="231">
        <v>20.6557</v>
      </c>
      <c r="K411" s="231">
        <v>7.3853</v>
      </c>
      <c r="L411" s="231">
        <v>20.7181</v>
      </c>
      <c r="M411" s="231">
        <v>12.726900000000001</v>
      </c>
      <c r="N411" s="231">
        <v>0</v>
      </c>
      <c r="O411" s="231">
        <v>0</v>
      </c>
      <c r="P411" s="231">
        <v>0</v>
      </c>
    </row>
    <row r="412" spans="1:16" ht="15">
      <c r="A412" s="247">
        <v>2</v>
      </c>
      <c r="B412" s="231">
        <v>0</v>
      </c>
      <c r="C412" s="231">
        <v>0</v>
      </c>
      <c r="D412" s="231">
        <v>14.729200000000001</v>
      </c>
      <c r="E412" s="231">
        <v>7.4172000000000002</v>
      </c>
      <c r="F412" s="231">
        <v>17.791899999999998</v>
      </c>
      <c r="G412" s="231">
        <v>7.1211000000000002</v>
      </c>
      <c r="H412" s="231">
        <v>25.237300000000001</v>
      </c>
      <c r="I412" s="231">
        <v>6.8318000000000003</v>
      </c>
      <c r="J412" s="231">
        <v>18.073799999999999</v>
      </c>
      <c r="K412" s="231">
        <v>6.4622000000000002</v>
      </c>
      <c r="L412" s="231">
        <v>18.128399999999999</v>
      </c>
      <c r="M412" s="231">
        <v>11.136100000000001</v>
      </c>
      <c r="N412" s="231">
        <v>0</v>
      </c>
      <c r="O412" s="231">
        <v>0</v>
      </c>
      <c r="P412" s="231">
        <v>0</v>
      </c>
    </row>
    <row r="413" spans="1:16" ht="15">
      <c r="A413" s="247">
        <v>3</v>
      </c>
      <c r="B413" s="231">
        <v>0</v>
      </c>
      <c r="C413" s="231">
        <v>0</v>
      </c>
      <c r="D413" s="231">
        <v>12.625</v>
      </c>
      <c r="E413" s="231">
        <v>6.3575999999999997</v>
      </c>
      <c r="F413" s="231">
        <v>15.2502</v>
      </c>
      <c r="G413" s="231">
        <v>6.1037999999999997</v>
      </c>
      <c r="H413" s="231">
        <v>21.632000000000001</v>
      </c>
      <c r="I413" s="231">
        <v>5.8558000000000003</v>
      </c>
      <c r="J413" s="231">
        <v>15.4918</v>
      </c>
      <c r="K413" s="231">
        <v>5.5389999999999997</v>
      </c>
      <c r="L413" s="231">
        <v>15.538600000000001</v>
      </c>
      <c r="M413" s="231">
        <v>9.5451999999999995</v>
      </c>
      <c r="N413" s="231">
        <v>0</v>
      </c>
      <c r="O413" s="231">
        <v>0</v>
      </c>
      <c r="P413" s="231">
        <v>0</v>
      </c>
    </row>
    <row r="414" spans="1:16" ht="15">
      <c r="A414" s="247">
        <v>4</v>
      </c>
      <c r="B414" s="231">
        <v>0</v>
      </c>
      <c r="C414" s="231">
        <v>0</v>
      </c>
      <c r="D414" s="231">
        <v>10.520799999999999</v>
      </c>
      <c r="E414" s="231">
        <v>5.298</v>
      </c>
      <c r="F414" s="231">
        <v>12.708500000000001</v>
      </c>
      <c r="G414" s="231">
        <v>5.0865</v>
      </c>
      <c r="H414" s="231">
        <v>18.026700000000002</v>
      </c>
      <c r="I414" s="231">
        <v>4.8798000000000004</v>
      </c>
      <c r="J414" s="231">
        <v>12.909800000000001</v>
      </c>
      <c r="K414" s="231">
        <v>4.6158000000000001</v>
      </c>
      <c r="L414" s="231">
        <v>12.9488</v>
      </c>
      <c r="M414" s="231">
        <v>7.9542999999999999</v>
      </c>
      <c r="N414" s="231">
        <v>0</v>
      </c>
      <c r="O414" s="231">
        <v>0</v>
      </c>
      <c r="P414" s="231">
        <v>0</v>
      </c>
    </row>
    <row r="415" spans="1:16" ht="15">
      <c r="A415" s="247">
        <v>5</v>
      </c>
      <c r="B415" s="231">
        <v>0</v>
      </c>
      <c r="C415" s="231">
        <v>0</v>
      </c>
      <c r="D415" s="231">
        <v>8.4167000000000005</v>
      </c>
      <c r="E415" s="231">
        <v>4.2384000000000004</v>
      </c>
      <c r="F415" s="231">
        <v>10.1668</v>
      </c>
      <c r="G415" s="231">
        <v>4.0692000000000004</v>
      </c>
      <c r="H415" s="231">
        <v>14.4213</v>
      </c>
      <c r="I415" s="231">
        <v>3.9039000000000001</v>
      </c>
      <c r="J415" s="231">
        <v>10.3279</v>
      </c>
      <c r="K415" s="231">
        <v>3.6926999999999999</v>
      </c>
      <c r="L415" s="231">
        <v>10.3591</v>
      </c>
      <c r="M415" s="231">
        <v>6.3635000000000002</v>
      </c>
      <c r="N415" s="231">
        <v>0</v>
      </c>
      <c r="O415" s="231">
        <v>0</v>
      </c>
      <c r="P415" s="231">
        <v>0</v>
      </c>
    </row>
    <row r="416" spans="1:16" ht="15">
      <c r="A416" s="247">
        <v>6</v>
      </c>
      <c r="B416" s="231">
        <v>0</v>
      </c>
      <c r="C416" s="231">
        <v>0</v>
      </c>
      <c r="D416" s="231">
        <v>6.3125</v>
      </c>
      <c r="E416" s="231">
        <v>3.1787999999999998</v>
      </c>
      <c r="F416" s="231">
        <v>7.6250999999999998</v>
      </c>
      <c r="G416" s="231">
        <v>3.0518999999999998</v>
      </c>
      <c r="H416" s="231">
        <v>10.816000000000001</v>
      </c>
      <c r="I416" s="231">
        <v>2.9279000000000002</v>
      </c>
      <c r="J416" s="231">
        <v>7.7458999999999998</v>
      </c>
      <c r="K416" s="231">
        <v>2.7694999999999999</v>
      </c>
      <c r="L416" s="231">
        <v>7.7693000000000003</v>
      </c>
      <c r="M416" s="231">
        <v>4.7725999999999997</v>
      </c>
      <c r="N416" s="231">
        <v>0</v>
      </c>
      <c r="O416" s="231">
        <v>0</v>
      </c>
      <c r="P416" s="231">
        <v>0</v>
      </c>
    </row>
    <row r="417" spans="1:16" ht="15">
      <c r="A417" s="247">
        <v>7</v>
      </c>
      <c r="B417" s="231">
        <v>0</v>
      </c>
      <c r="C417" s="231">
        <v>0</v>
      </c>
      <c r="D417" s="231">
        <v>6.2541000000000002</v>
      </c>
      <c r="E417" s="231">
        <v>3.0905</v>
      </c>
      <c r="F417" s="231">
        <v>7.3966000000000003</v>
      </c>
      <c r="G417" s="231">
        <v>2.9670999999999998</v>
      </c>
      <c r="H417" s="231">
        <v>10.298999999999999</v>
      </c>
      <c r="I417" s="231">
        <v>2.8466</v>
      </c>
      <c r="J417" s="231">
        <v>7.7065999999999999</v>
      </c>
      <c r="K417" s="231">
        <v>2.6926000000000001</v>
      </c>
      <c r="L417" s="231">
        <v>7.4954000000000001</v>
      </c>
      <c r="M417" s="231">
        <v>4.6399999999999997</v>
      </c>
      <c r="N417" s="231">
        <v>0</v>
      </c>
      <c r="O417" s="231">
        <v>0</v>
      </c>
      <c r="P417" s="231">
        <v>0</v>
      </c>
    </row>
    <row r="418" spans="1:16" ht="15">
      <c r="A418" s="247">
        <v>8</v>
      </c>
      <c r="B418" s="231">
        <v>0</v>
      </c>
      <c r="C418" s="231">
        <v>0</v>
      </c>
      <c r="D418" s="231">
        <v>6.1957000000000004</v>
      </c>
      <c r="E418" s="231">
        <v>3.0022000000000002</v>
      </c>
      <c r="F418" s="231">
        <v>7.1680999999999999</v>
      </c>
      <c r="G418" s="231">
        <v>2.8824000000000001</v>
      </c>
      <c r="H418" s="231">
        <v>9.782</v>
      </c>
      <c r="I418" s="231">
        <v>2.7652000000000001</v>
      </c>
      <c r="J418" s="231">
        <v>7.6673999999999998</v>
      </c>
      <c r="K418" s="231">
        <v>2.6156000000000001</v>
      </c>
      <c r="L418" s="231">
        <v>7.2214999999999998</v>
      </c>
      <c r="M418" s="231">
        <v>4.5075000000000003</v>
      </c>
      <c r="N418" s="231">
        <v>0</v>
      </c>
      <c r="O418" s="231">
        <v>0</v>
      </c>
      <c r="P418" s="231">
        <v>0</v>
      </c>
    </row>
    <row r="419" spans="1:16" ht="15">
      <c r="A419" s="247">
        <v>9</v>
      </c>
      <c r="B419" s="231">
        <v>0</v>
      </c>
      <c r="C419" s="231">
        <v>0</v>
      </c>
      <c r="D419" s="231">
        <v>6.1372999999999998</v>
      </c>
      <c r="E419" s="231">
        <v>2.9138999999999999</v>
      </c>
      <c r="F419" s="231">
        <v>6.9396000000000004</v>
      </c>
      <c r="G419" s="231">
        <v>2.7976000000000001</v>
      </c>
      <c r="H419" s="231">
        <v>9.2650000000000006</v>
      </c>
      <c r="I419" s="231">
        <v>2.6839</v>
      </c>
      <c r="J419" s="231">
        <v>7.6280999999999999</v>
      </c>
      <c r="K419" s="231">
        <v>2.5387</v>
      </c>
      <c r="L419" s="231">
        <v>6.9476000000000004</v>
      </c>
      <c r="M419" s="231">
        <v>4.3749000000000002</v>
      </c>
      <c r="N419" s="231">
        <v>0</v>
      </c>
      <c r="O419" s="231">
        <v>0</v>
      </c>
      <c r="P419" s="231">
        <v>0</v>
      </c>
    </row>
    <row r="420" spans="1:16" ht="15">
      <c r="A420" s="247">
        <v>10</v>
      </c>
      <c r="B420" s="231">
        <v>0</v>
      </c>
      <c r="C420" s="231">
        <v>0</v>
      </c>
      <c r="D420" s="231">
        <v>6.0789</v>
      </c>
      <c r="E420" s="231">
        <v>2.8256000000000001</v>
      </c>
      <c r="F420" s="231">
        <v>6.7110000000000003</v>
      </c>
      <c r="G420" s="231">
        <v>2.7128000000000001</v>
      </c>
      <c r="H420" s="231">
        <v>8.7478999999999996</v>
      </c>
      <c r="I420" s="231">
        <v>2.6025999999999998</v>
      </c>
      <c r="J420" s="231">
        <v>7.5888</v>
      </c>
      <c r="K420" s="231">
        <v>2.4618000000000002</v>
      </c>
      <c r="L420" s="231">
        <v>6.6737000000000002</v>
      </c>
      <c r="M420" s="231">
        <v>4.2423000000000002</v>
      </c>
      <c r="N420" s="231">
        <v>0</v>
      </c>
      <c r="O420" s="231">
        <v>0</v>
      </c>
      <c r="P420" s="231">
        <v>0</v>
      </c>
    </row>
    <row r="421" spans="1:16" ht="15">
      <c r="A421" s="247">
        <v>11</v>
      </c>
      <c r="B421" s="231">
        <v>0</v>
      </c>
      <c r="C421" s="231">
        <v>0</v>
      </c>
      <c r="D421" s="231">
        <v>6.0205000000000002</v>
      </c>
      <c r="E421" s="231">
        <v>2.7372999999999998</v>
      </c>
      <c r="F421" s="231">
        <v>6.4824999999999999</v>
      </c>
      <c r="G421" s="231">
        <v>2.6280000000000001</v>
      </c>
      <c r="H421" s="231">
        <v>8.2309000000000001</v>
      </c>
      <c r="I421" s="231">
        <v>2.5211999999999999</v>
      </c>
      <c r="J421" s="231">
        <v>7.5495999999999999</v>
      </c>
      <c r="K421" s="231">
        <v>2.3847999999999998</v>
      </c>
      <c r="L421" s="231">
        <v>6.3997999999999999</v>
      </c>
      <c r="M421" s="231">
        <v>4.1097000000000001</v>
      </c>
      <c r="N421" s="231">
        <v>0</v>
      </c>
      <c r="O421" s="231">
        <v>0</v>
      </c>
      <c r="P421" s="231">
        <v>0</v>
      </c>
    </row>
    <row r="422" spans="1:16" ht="15">
      <c r="A422" s="247">
        <v>12</v>
      </c>
      <c r="B422" s="231">
        <v>0</v>
      </c>
      <c r="C422" s="231">
        <v>0</v>
      </c>
      <c r="D422" s="231">
        <v>5.9621000000000004</v>
      </c>
      <c r="E422" s="231">
        <v>2.649</v>
      </c>
      <c r="F422" s="231">
        <v>6.2539999999999996</v>
      </c>
      <c r="G422" s="231">
        <v>2.5432999999999999</v>
      </c>
      <c r="H422" s="231">
        <v>7.7138999999999998</v>
      </c>
      <c r="I422" s="231">
        <v>2.4399000000000002</v>
      </c>
      <c r="J422" s="231">
        <v>7.5103</v>
      </c>
      <c r="K422" s="231">
        <v>2.3079000000000001</v>
      </c>
      <c r="L422" s="231">
        <v>6.1260000000000003</v>
      </c>
      <c r="M422" s="231">
        <v>3.9771999999999998</v>
      </c>
      <c r="N422" s="231">
        <v>0</v>
      </c>
      <c r="O422" s="231">
        <v>0</v>
      </c>
      <c r="P422" s="231">
        <v>0</v>
      </c>
    </row>
    <row r="423" spans="1:16" ht="15">
      <c r="A423" s="247">
        <v>13</v>
      </c>
      <c r="B423" s="231">
        <v>0</v>
      </c>
      <c r="C423" s="231">
        <v>0</v>
      </c>
      <c r="D423" s="231">
        <v>5.9036</v>
      </c>
      <c r="E423" s="231">
        <v>2.5607000000000002</v>
      </c>
      <c r="F423" s="231">
        <v>6.0255000000000001</v>
      </c>
      <c r="G423" s="231">
        <v>2.4584999999999999</v>
      </c>
      <c r="H423" s="231">
        <v>7.1969000000000003</v>
      </c>
      <c r="I423" s="231">
        <v>2.3586</v>
      </c>
      <c r="J423" s="231">
        <v>7.4710000000000001</v>
      </c>
      <c r="K423" s="231">
        <v>2.2309999999999999</v>
      </c>
      <c r="L423" s="231">
        <v>5.8521000000000001</v>
      </c>
      <c r="M423" s="231">
        <v>3.8445999999999998</v>
      </c>
      <c r="N423" s="231">
        <v>0</v>
      </c>
      <c r="O423" s="231">
        <v>0</v>
      </c>
      <c r="P423" s="231">
        <v>0</v>
      </c>
    </row>
    <row r="424" spans="1:16" ht="15">
      <c r="A424" s="247">
        <v>14</v>
      </c>
      <c r="B424" s="231">
        <v>0</v>
      </c>
      <c r="C424" s="231">
        <v>0</v>
      </c>
      <c r="D424" s="231">
        <v>5.8452000000000002</v>
      </c>
      <c r="E424" s="231">
        <v>2.4723999999999999</v>
      </c>
      <c r="F424" s="231">
        <v>5.7969999999999997</v>
      </c>
      <c r="G424" s="231">
        <v>2.3736999999999999</v>
      </c>
      <c r="H424" s="231">
        <v>6.6798999999999999</v>
      </c>
      <c r="I424" s="231">
        <v>2.2772000000000001</v>
      </c>
      <c r="J424" s="231">
        <v>7.4318</v>
      </c>
      <c r="K424" s="231">
        <v>2.1539999999999999</v>
      </c>
      <c r="L424" s="231">
        <v>5.5781999999999998</v>
      </c>
      <c r="M424" s="231">
        <v>3.7120000000000002</v>
      </c>
      <c r="N424" s="231">
        <v>0</v>
      </c>
      <c r="O424" s="231">
        <v>0</v>
      </c>
      <c r="P424" s="231">
        <v>0</v>
      </c>
    </row>
    <row r="425" spans="1:16" ht="15">
      <c r="A425" s="247">
        <v>15</v>
      </c>
      <c r="B425" s="231">
        <v>0</v>
      </c>
      <c r="C425" s="231">
        <v>0</v>
      </c>
      <c r="D425" s="231">
        <v>5.7868000000000004</v>
      </c>
      <c r="E425" s="231">
        <v>2.3841000000000001</v>
      </c>
      <c r="F425" s="231">
        <v>5.5685000000000002</v>
      </c>
      <c r="G425" s="231">
        <v>2.2888999999999999</v>
      </c>
      <c r="H425" s="231">
        <v>6.1628999999999996</v>
      </c>
      <c r="I425" s="231">
        <v>2.1959</v>
      </c>
      <c r="J425" s="231">
        <v>7.3925000000000001</v>
      </c>
      <c r="K425" s="231">
        <v>2.0771000000000002</v>
      </c>
      <c r="L425" s="231">
        <v>5.3042999999999996</v>
      </c>
      <c r="M425" s="231">
        <v>3.5794000000000001</v>
      </c>
      <c r="N425" s="231">
        <v>0</v>
      </c>
      <c r="O425" s="231">
        <v>0</v>
      </c>
      <c r="P425" s="231">
        <v>0</v>
      </c>
    </row>
    <row r="426" spans="1:16" ht="15">
      <c r="A426" s="247">
        <v>16</v>
      </c>
      <c r="B426" s="231">
        <v>0</v>
      </c>
      <c r="C426" s="231">
        <v>0</v>
      </c>
      <c r="D426" s="231">
        <v>5.7283999999999997</v>
      </c>
      <c r="E426" s="231">
        <v>2.2957999999999998</v>
      </c>
      <c r="F426" s="231">
        <v>5.3399000000000001</v>
      </c>
      <c r="G426" s="231">
        <v>2.2042000000000002</v>
      </c>
      <c r="H426" s="231">
        <v>5.6458000000000004</v>
      </c>
      <c r="I426" s="231">
        <v>2.1145999999999998</v>
      </c>
      <c r="J426" s="231">
        <v>7.3532000000000002</v>
      </c>
      <c r="K426" s="231">
        <v>2.0002</v>
      </c>
      <c r="L426" s="231">
        <v>5.0304000000000002</v>
      </c>
      <c r="M426" s="231">
        <v>3.4468999999999999</v>
      </c>
      <c r="N426" s="231">
        <v>0</v>
      </c>
      <c r="O426" s="231">
        <v>0</v>
      </c>
      <c r="P426" s="231">
        <v>0</v>
      </c>
    </row>
    <row r="427" spans="1:16" ht="15">
      <c r="A427" s="247">
        <v>17</v>
      </c>
      <c r="B427" s="231">
        <v>0</v>
      </c>
      <c r="C427" s="231">
        <v>0</v>
      </c>
      <c r="D427" s="231">
        <v>5.67</v>
      </c>
      <c r="E427" s="231">
        <v>2.2075</v>
      </c>
      <c r="F427" s="231">
        <v>5.1113999999999997</v>
      </c>
      <c r="G427" s="231">
        <v>2.1194000000000002</v>
      </c>
      <c r="H427" s="231">
        <v>5.1288</v>
      </c>
      <c r="I427" s="231">
        <v>2.0331999999999999</v>
      </c>
      <c r="J427" s="231">
        <v>7.3140000000000001</v>
      </c>
      <c r="K427" s="231">
        <v>1.9232</v>
      </c>
      <c r="L427" s="231">
        <v>4.7565</v>
      </c>
      <c r="M427" s="231">
        <v>3.3142999999999998</v>
      </c>
      <c r="N427" s="231">
        <v>0</v>
      </c>
      <c r="O427" s="231">
        <v>0</v>
      </c>
      <c r="P427" s="231">
        <v>0</v>
      </c>
    </row>
    <row r="428" spans="1:16" ht="15">
      <c r="A428" s="247">
        <v>18</v>
      </c>
      <c r="B428" s="231">
        <v>0</v>
      </c>
      <c r="C428" s="231">
        <v>0</v>
      </c>
      <c r="D428" s="231">
        <v>5.6116000000000001</v>
      </c>
      <c r="E428" s="231">
        <v>2.1192000000000002</v>
      </c>
      <c r="F428" s="231">
        <v>4.8829000000000002</v>
      </c>
      <c r="G428" s="231">
        <v>2.0346000000000002</v>
      </c>
      <c r="H428" s="231">
        <v>4.6117999999999997</v>
      </c>
      <c r="I428" s="231">
        <v>1.9519</v>
      </c>
      <c r="J428" s="231">
        <v>7.2747000000000002</v>
      </c>
      <c r="K428" s="231">
        <v>1.8463000000000001</v>
      </c>
      <c r="L428" s="231">
        <v>4.4825999999999997</v>
      </c>
      <c r="M428" s="231">
        <v>3.1817000000000002</v>
      </c>
      <c r="N428" s="231">
        <v>7.0586000000000002</v>
      </c>
      <c r="O428" s="231">
        <v>3.7126999999999999</v>
      </c>
      <c r="P428" s="231">
        <v>0</v>
      </c>
    </row>
    <row r="429" spans="1:16" ht="15">
      <c r="A429" s="247">
        <v>19</v>
      </c>
      <c r="B429" s="231">
        <v>0</v>
      </c>
      <c r="C429" s="231">
        <v>0</v>
      </c>
      <c r="D429" s="231">
        <v>5.5853000000000002</v>
      </c>
      <c r="E429" s="231">
        <v>2.0897000000000001</v>
      </c>
      <c r="F429" s="231">
        <v>4.8701999999999996</v>
      </c>
      <c r="G429" s="231">
        <v>2.0223</v>
      </c>
      <c r="H429" s="231">
        <v>4.5972999999999997</v>
      </c>
      <c r="I429" s="231">
        <v>1.9315</v>
      </c>
      <c r="J429" s="231">
        <v>6.9485999999999999</v>
      </c>
      <c r="K429" s="231">
        <v>1.8412999999999999</v>
      </c>
      <c r="L429" s="231">
        <v>4.3825000000000003</v>
      </c>
      <c r="M429" s="231">
        <v>3.105</v>
      </c>
      <c r="N429" s="231">
        <v>6.8624999999999998</v>
      </c>
      <c r="O429" s="231">
        <v>3.6095999999999999</v>
      </c>
      <c r="P429" s="231">
        <v>0</v>
      </c>
    </row>
    <row r="430" spans="1:16" ht="15">
      <c r="A430" s="247">
        <v>20</v>
      </c>
      <c r="B430" s="231">
        <v>0</v>
      </c>
      <c r="C430" s="231">
        <v>0</v>
      </c>
      <c r="D430" s="231">
        <v>5.5590999999999999</v>
      </c>
      <c r="E430" s="231">
        <v>2.0602999999999998</v>
      </c>
      <c r="F430" s="231">
        <v>4.8575999999999997</v>
      </c>
      <c r="G430" s="231">
        <v>2.0099999999999998</v>
      </c>
      <c r="H430" s="231">
        <v>4.5827</v>
      </c>
      <c r="I430" s="231">
        <v>1.911</v>
      </c>
      <c r="J430" s="231">
        <v>6.6226000000000003</v>
      </c>
      <c r="K430" s="231">
        <v>1.8362000000000001</v>
      </c>
      <c r="L430" s="231">
        <v>4.2824</v>
      </c>
      <c r="M430" s="231">
        <v>3.0283000000000002</v>
      </c>
      <c r="N430" s="231">
        <v>6.6665000000000001</v>
      </c>
      <c r="O430" s="231">
        <v>3.5064000000000002</v>
      </c>
      <c r="P430" s="231">
        <v>0</v>
      </c>
    </row>
    <row r="431" spans="1:16" ht="15">
      <c r="A431" s="247">
        <v>21</v>
      </c>
      <c r="B431" s="231">
        <v>0</v>
      </c>
      <c r="C431" s="231">
        <v>0</v>
      </c>
      <c r="D431" s="231">
        <v>5.5327999999999999</v>
      </c>
      <c r="E431" s="231">
        <v>2.0308000000000002</v>
      </c>
      <c r="F431" s="231">
        <v>4.8449</v>
      </c>
      <c r="G431" s="231">
        <v>1.9977</v>
      </c>
      <c r="H431" s="231">
        <v>4.5682</v>
      </c>
      <c r="I431" s="231">
        <v>1.8906000000000001</v>
      </c>
      <c r="J431" s="231">
        <v>6.2965</v>
      </c>
      <c r="K431" s="231">
        <v>1.8311999999999999</v>
      </c>
      <c r="L431" s="231">
        <v>4.1822999999999997</v>
      </c>
      <c r="M431" s="231">
        <v>2.9514999999999998</v>
      </c>
      <c r="N431" s="231">
        <v>6.4703999999999997</v>
      </c>
      <c r="O431" s="231">
        <v>3.4033000000000002</v>
      </c>
      <c r="P431" s="231">
        <v>0</v>
      </c>
    </row>
    <row r="432" spans="1:16" ht="15">
      <c r="A432" s="247">
        <v>22</v>
      </c>
      <c r="B432" s="231">
        <v>0</v>
      </c>
      <c r="C432" s="231">
        <v>0</v>
      </c>
      <c r="D432" s="231">
        <v>5.5065999999999997</v>
      </c>
      <c r="E432" s="231">
        <v>2.0013000000000001</v>
      </c>
      <c r="F432" s="231">
        <v>4.8323</v>
      </c>
      <c r="G432" s="231">
        <v>1.9854000000000001</v>
      </c>
      <c r="H432" s="231">
        <v>4.5536000000000003</v>
      </c>
      <c r="I432" s="231">
        <v>1.8701000000000001</v>
      </c>
      <c r="J432" s="231">
        <v>5.9703999999999997</v>
      </c>
      <c r="K432" s="231">
        <v>1.8262</v>
      </c>
      <c r="L432" s="231">
        <v>4.0822000000000003</v>
      </c>
      <c r="M432" s="231">
        <v>2.8748</v>
      </c>
      <c r="N432" s="231">
        <v>6.2743000000000002</v>
      </c>
      <c r="O432" s="231">
        <v>3.3001999999999998</v>
      </c>
      <c r="P432" s="231">
        <v>0</v>
      </c>
    </row>
    <row r="433" spans="1:16" ht="15">
      <c r="A433" s="247">
        <v>23</v>
      </c>
      <c r="B433" s="231">
        <v>0</v>
      </c>
      <c r="C433" s="231">
        <v>0</v>
      </c>
      <c r="D433" s="231">
        <v>5.4802999999999997</v>
      </c>
      <c r="E433" s="231">
        <v>1.9718</v>
      </c>
      <c r="F433" s="231">
        <v>4.8196000000000003</v>
      </c>
      <c r="G433" s="231">
        <v>1.9731000000000001</v>
      </c>
      <c r="H433" s="231">
        <v>4.5391000000000004</v>
      </c>
      <c r="I433" s="231">
        <v>1.8496999999999999</v>
      </c>
      <c r="J433" s="231">
        <v>5.6443000000000003</v>
      </c>
      <c r="K433" s="231">
        <v>1.8210999999999999</v>
      </c>
      <c r="L433" s="231">
        <v>3.9821</v>
      </c>
      <c r="M433" s="231">
        <v>2.7980999999999998</v>
      </c>
      <c r="N433" s="231">
        <v>6.0781999999999998</v>
      </c>
      <c r="O433" s="231">
        <v>3.1970000000000001</v>
      </c>
      <c r="P433" s="231">
        <v>0</v>
      </c>
    </row>
    <row r="434" spans="1:16" ht="15">
      <c r="A434" s="247">
        <v>24</v>
      </c>
      <c r="B434" s="231">
        <v>0</v>
      </c>
      <c r="C434" s="231">
        <v>0</v>
      </c>
      <c r="D434" s="231">
        <v>5.4541000000000004</v>
      </c>
      <c r="E434" s="231">
        <v>1.9423999999999999</v>
      </c>
      <c r="F434" s="231">
        <v>4.8070000000000004</v>
      </c>
      <c r="G434" s="231">
        <v>1.9609000000000001</v>
      </c>
      <c r="H434" s="231">
        <v>4.5244999999999997</v>
      </c>
      <c r="I434" s="231">
        <v>1.8292999999999999</v>
      </c>
      <c r="J434" s="231">
        <v>5.3182999999999998</v>
      </c>
      <c r="K434" s="231">
        <v>1.8161</v>
      </c>
      <c r="L434" s="231">
        <v>3.8820999999999999</v>
      </c>
      <c r="M434" s="231">
        <v>2.7214</v>
      </c>
      <c r="N434" s="231">
        <v>5.8822000000000001</v>
      </c>
      <c r="O434" s="231">
        <v>3.0939000000000001</v>
      </c>
      <c r="P434" s="231">
        <v>0</v>
      </c>
    </row>
    <row r="435" spans="1:16" ht="15">
      <c r="A435" s="247">
        <v>25</v>
      </c>
      <c r="B435" s="231">
        <v>0</v>
      </c>
      <c r="C435" s="231">
        <v>0</v>
      </c>
      <c r="D435" s="231">
        <v>5.4278000000000004</v>
      </c>
      <c r="E435" s="231">
        <v>1.9129</v>
      </c>
      <c r="F435" s="231">
        <v>4.7942999999999998</v>
      </c>
      <c r="G435" s="231">
        <v>1.9486000000000001</v>
      </c>
      <c r="H435" s="231">
        <v>4.51</v>
      </c>
      <c r="I435" s="231">
        <v>1.8088</v>
      </c>
      <c r="J435" s="231">
        <v>4.9922000000000004</v>
      </c>
      <c r="K435" s="231">
        <v>1.8110999999999999</v>
      </c>
      <c r="L435" s="231">
        <v>3.782</v>
      </c>
      <c r="M435" s="231">
        <v>2.6446000000000001</v>
      </c>
      <c r="N435" s="231">
        <v>5.6860999999999997</v>
      </c>
      <c r="O435" s="231">
        <v>2.9908000000000001</v>
      </c>
      <c r="P435" s="231">
        <v>0</v>
      </c>
    </row>
    <row r="436" spans="1:16" ht="15">
      <c r="A436" s="247">
        <v>26</v>
      </c>
      <c r="B436" s="231">
        <v>0</v>
      </c>
      <c r="C436" s="231">
        <v>0</v>
      </c>
      <c r="D436" s="231">
        <v>5.4015000000000004</v>
      </c>
      <c r="E436" s="231">
        <v>1.8834</v>
      </c>
      <c r="F436" s="231">
        <v>4.7816000000000001</v>
      </c>
      <c r="G436" s="231">
        <v>1.9362999999999999</v>
      </c>
      <c r="H436" s="231">
        <v>4.4954000000000001</v>
      </c>
      <c r="I436" s="231">
        <v>1.7884</v>
      </c>
      <c r="J436" s="231">
        <v>4.6661000000000001</v>
      </c>
      <c r="K436" s="231">
        <v>1.806</v>
      </c>
      <c r="L436" s="231">
        <v>3.6819000000000002</v>
      </c>
      <c r="M436" s="231">
        <v>2.5678999999999998</v>
      </c>
      <c r="N436" s="231">
        <v>5.49</v>
      </c>
      <c r="O436" s="231">
        <v>2.8875999999999999</v>
      </c>
      <c r="P436" s="231">
        <v>0</v>
      </c>
    </row>
    <row r="437" spans="1:16" ht="15">
      <c r="A437" s="247">
        <v>27</v>
      </c>
      <c r="B437" s="231">
        <v>0</v>
      </c>
      <c r="C437" s="231">
        <v>0</v>
      </c>
      <c r="D437" s="231">
        <v>5.3753000000000002</v>
      </c>
      <c r="E437" s="231">
        <v>1.8539000000000001</v>
      </c>
      <c r="F437" s="231">
        <v>4.7690000000000001</v>
      </c>
      <c r="G437" s="231">
        <v>1.9239999999999999</v>
      </c>
      <c r="H437" s="231">
        <v>4.4809000000000001</v>
      </c>
      <c r="I437" s="231">
        <v>1.7679</v>
      </c>
      <c r="J437" s="231">
        <v>4.34</v>
      </c>
      <c r="K437" s="231">
        <v>1.8009999999999999</v>
      </c>
      <c r="L437" s="231">
        <v>3.5817999999999999</v>
      </c>
      <c r="M437" s="231">
        <v>2.4912000000000001</v>
      </c>
      <c r="N437" s="231">
        <v>5.2938999999999998</v>
      </c>
      <c r="O437" s="231">
        <v>2.7845</v>
      </c>
      <c r="P437" s="231">
        <v>0</v>
      </c>
    </row>
    <row r="438" spans="1:16" ht="15">
      <c r="A438" s="247">
        <v>28</v>
      </c>
      <c r="B438" s="231">
        <v>0</v>
      </c>
      <c r="C438" s="231">
        <v>0</v>
      </c>
      <c r="D438" s="231">
        <v>5.3490000000000002</v>
      </c>
      <c r="E438" s="231">
        <v>1.8245</v>
      </c>
      <c r="F438" s="231">
        <v>4.7563000000000004</v>
      </c>
      <c r="G438" s="231">
        <v>1.9117</v>
      </c>
      <c r="H438" s="231">
        <v>4.4663000000000004</v>
      </c>
      <c r="I438" s="231">
        <v>1.7475000000000001</v>
      </c>
      <c r="J438" s="231">
        <v>4.0140000000000002</v>
      </c>
      <c r="K438" s="231">
        <v>1.796</v>
      </c>
      <c r="L438" s="231">
        <v>3.4817</v>
      </c>
      <c r="M438" s="231">
        <v>2.4144999999999999</v>
      </c>
      <c r="N438" s="231">
        <v>5.0979000000000001</v>
      </c>
      <c r="O438" s="231">
        <v>2.6814</v>
      </c>
      <c r="P438" s="231">
        <v>0</v>
      </c>
    </row>
    <row r="439" spans="1:16" ht="15">
      <c r="A439" s="247">
        <v>29</v>
      </c>
      <c r="B439" s="231">
        <v>0</v>
      </c>
      <c r="C439" s="231">
        <v>0</v>
      </c>
      <c r="D439" s="231">
        <v>5.3228</v>
      </c>
      <c r="E439" s="231">
        <v>1.7949999999999999</v>
      </c>
      <c r="F439" s="231">
        <v>4.7436999999999996</v>
      </c>
      <c r="G439" s="231">
        <v>1.8994</v>
      </c>
      <c r="H439" s="231">
        <v>4.4518000000000004</v>
      </c>
      <c r="I439" s="231">
        <v>1.7270000000000001</v>
      </c>
      <c r="J439" s="231">
        <v>3.6879</v>
      </c>
      <c r="K439" s="231">
        <v>1.7908999999999999</v>
      </c>
      <c r="L439" s="231">
        <v>3.3816000000000002</v>
      </c>
      <c r="M439" s="231">
        <v>2.3376999999999999</v>
      </c>
      <c r="N439" s="231">
        <v>4.9017999999999997</v>
      </c>
      <c r="O439" s="231">
        <v>2.5781999999999998</v>
      </c>
      <c r="P439" s="231">
        <v>0</v>
      </c>
    </row>
    <row r="440" spans="1:16" ht="15">
      <c r="A440" s="247">
        <v>30</v>
      </c>
      <c r="B440" s="231">
        <v>0</v>
      </c>
      <c r="C440" s="231">
        <v>0</v>
      </c>
      <c r="D440" s="231">
        <v>5.2965</v>
      </c>
      <c r="E440" s="231">
        <v>1.7655000000000001</v>
      </c>
      <c r="F440" s="231">
        <v>4.7309999999999999</v>
      </c>
      <c r="G440" s="231">
        <v>1.8871</v>
      </c>
      <c r="H440" s="231">
        <v>4.4371999999999998</v>
      </c>
      <c r="I440" s="231">
        <v>1.7065999999999999</v>
      </c>
      <c r="J440" s="231">
        <v>3.3618000000000001</v>
      </c>
      <c r="K440" s="231">
        <v>1.7859</v>
      </c>
      <c r="L440" s="231">
        <v>3.2814999999999999</v>
      </c>
      <c r="M440" s="231">
        <v>2.2610000000000001</v>
      </c>
      <c r="N440" s="231">
        <v>4.7057000000000002</v>
      </c>
      <c r="O440" s="231">
        <v>2.4750999999999999</v>
      </c>
      <c r="P440" s="231">
        <v>0</v>
      </c>
    </row>
    <row r="441" spans="1:16" ht="15">
      <c r="A441" s="247">
        <v>31</v>
      </c>
      <c r="B441" s="231">
        <v>0</v>
      </c>
      <c r="C441" s="231">
        <v>0</v>
      </c>
      <c r="D441" s="231">
        <v>5.2606000000000002</v>
      </c>
      <c r="E441" s="231">
        <v>1.7632000000000001</v>
      </c>
      <c r="F441" s="231">
        <v>4.7065999999999999</v>
      </c>
      <c r="G441" s="231">
        <v>1.8721000000000001</v>
      </c>
      <c r="H441" s="231">
        <v>4.4137000000000004</v>
      </c>
      <c r="I441" s="231">
        <v>1.6976</v>
      </c>
      <c r="J441" s="231">
        <v>3.3536999999999999</v>
      </c>
      <c r="K441" s="231">
        <v>1.7718</v>
      </c>
      <c r="L441" s="231">
        <v>3.2768999999999999</v>
      </c>
      <c r="M441" s="231">
        <v>2.2401</v>
      </c>
      <c r="N441" s="231">
        <v>4.6116999999999999</v>
      </c>
      <c r="O441" s="231">
        <v>2.4369000000000001</v>
      </c>
      <c r="P441" s="231">
        <v>0</v>
      </c>
    </row>
    <row r="442" spans="1:16" ht="15">
      <c r="A442" s="247">
        <v>32</v>
      </c>
      <c r="B442" s="231">
        <v>0</v>
      </c>
      <c r="C442" s="231">
        <v>0</v>
      </c>
      <c r="D442" s="231">
        <v>5.2248000000000001</v>
      </c>
      <c r="E442" s="231">
        <v>1.7608999999999999</v>
      </c>
      <c r="F442" s="231">
        <v>4.6821999999999999</v>
      </c>
      <c r="G442" s="231">
        <v>1.8571</v>
      </c>
      <c r="H442" s="231">
        <v>4.3902000000000001</v>
      </c>
      <c r="I442" s="231">
        <v>1.6884999999999999</v>
      </c>
      <c r="J442" s="231">
        <v>3.3456000000000001</v>
      </c>
      <c r="K442" s="231">
        <v>1.7576000000000001</v>
      </c>
      <c r="L442" s="231">
        <v>3.2722000000000002</v>
      </c>
      <c r="M442" s="231">
        <v>2.2191999999999998</v>
      </c>
      <c r="N442" s="231">
        <v>4.5176999999999996</v>
      </c>
      <c r="O442" s="231">
        <v>2.3986000000000001</v>
      </c>
      <c r="P442" s="231">
        <v>0</v>
      </c>
    </row>
    <row r="443" spans="1:16" ht="15">
      <c r="A443" s="247">
        <v>33</v>
      </c>
      <c r="B443" s="231">
        <v>0</v>
      </c>
      <c r="C443" s="231">
        <v>0</v>
      </c>
      <c r="D443" s="231">
        <v>5.1889000000000003</v>
      </c>
      <c r="E443" s="231">
        <v>1.7585999999999999</v>
      </c>
      <c r="F443" s="231">
        <v>4.6577000000000002</v>
      </c>
      <c r="G443" s="231">
        <v>1.8421000000000001</v>
      </c>
      <c r="H443" s="231">
        <v>4.3666999999999998</v>
      </c>
      <c r="I443" s="231">
        <v>1.6795</v>
      </c>
      <c r="J443" s="231">
        <v>3.3374999999999999</v>
      </c>
      <c r="K443" s="231">
        <v>1.7435</v>
      </c>
      <c r="L443" s="231">
        <v>3.2675999999999998</v>
      </c>
      <c r="M443" s="231">
        <v>2.1983999999999999</v>
      </c>
      <c r="N443" s="231">
        <v>4.4236000000000004</v>
      </c>
      <c r="O443" s="231">
        <v>2.3603999999999998</v>
      </c>
      <c r="P443" s="231">
        <v>0</v>
      </c>
    </row>
    <row r="444" spans="1:16" ht="15">
      <c r="A444" s="247">
        <v>34</v>
      </c>
      <c r="B444" s="231">
        <v>0</v>
      </c>
      <c r="C444" s="231">
        <v>0</v>
      </c>
      <c r="D444" s="231">
        <v>5.1529999999999996</v>
      </c>
      <c r="E444" s="231">
        <v>1.7563</v>
      </c>
      <c r="F444" s="231">
        <v>4.6333000000000002</v>
      </c>
      <c r="G444" s="231">
        <v>1.827</v>
      </c>
      <c r="H444" s="231">
        <v>4.3432000000000004</v>
      </c>
      <c r="I444" s="231">
        <v>1.6705000000000001</v>
      </c>
      <c r="J444" s="231">
        <v>3.3292999999999999</v>
      </c>
      <c r="K444" s="231">
        <v>1.7293000000000001</v>
      </c>
      <c r="L444" s="231">
        <v>3.2629000000000001</v>
      </c>
      <c r="M444" s="231">
        <v>2.1775000000000002</v>
      </c>
      <c r="N444" s="231">
        <v>4.3296000000000001</v>
      </c>
      <c r="O444" s="231">
        <v>2.3220999999999998</v>
      </c>
      <c r="P444" s="231">
        <v>0</v>
      </c>
    </row>
    <row r="445" spans="1:16" ht="15">
      <c r="A445" s="247">
        <v>35</v>
      </c>
      <c r="B445" s="231">
        <v>0</v>
      </c>
      <c r="C445" s="231">
        <v>0</v>
      </c>
      <c r="D445" s="231">
        <v>5.1172000000000004</v>
      </c>
      <c r="E445" s="231">
        <v>1.754</v>
      </c>
      <c r="F445" s="231">
        <v>4.6089000000000002</v>
      </c>
      <c r="G445" s="231">
        <v>1.8120000000000001</v>
      </c>
      <c r="H445" s="231">
        <v>4.3197000000000001</v>
      </c>
      <c r="I445" s="231">
        <v>1.6614</v>
      </c>
      <c r="J445" s="231">
        <v>3.3212000000000002</v>
      </c>
      <c r="K445" s="231">
        <v>1.7152000000000001</v>
      </c>
      <c r="L445" s="231">
        <v>3.2583000000000002</v>
      </c>
      <c r="M445" s="231">
        <v>2.1566000000000001</v>
      </c>
      <c r="N445" s="231">
        <v>4.2355999999999998</v>
      </c>
      <c r="O445" s="231">
        <v>2.2839</v>
      </c>
      <c r="P445" s="231">
        <v>0</v>
      </c>
    </row>
    <row r="446" spans="1:16" ht="15">
      <c r="A446" s="247">
        <v>36</v>
      </c>
      <c r="B446" s="231">
        <v>0</v>
      </c>
      <c r="C446" s="231">
        <v>0</v>
      </c>
      <c r="D446" s="231">
        <v>5.0812999999999997</v>
      </c>
      <c r="E446" s="231">
        <v>1.7517</v>
      </c>
      <c r="F446" s="231">
        <v>4.5845000000000002</v>
      </c>
      <c r="G446" s="231">
        <v>1.7969999999999999</v>
      </c>
      <c r="H446" s="231">
        <v>4.2962999999999996</v>
      </c>
      <c r="I446" s="231">
        <v>1.6524000000000001</v>
      </c>
      <c r="J446" s="231">
        <v>3.3130999999999999</v>
      </c>
      <c r="K446" s="231">
        <v>1.7010000000000001</v>
      </c>
      <c r="L446" s="231">
        <v>3.2536999999999998</v>
      </c>
      <c r="M446" s="231">
        <v>2.1356999999999999</v>
      </c>
      <c r="N446" s="231">
        <v>4.1416000000000004</v>
      </c>
      <c r="O446" s="231">
        <v>2.2456</v>
      </c>
      <c r="P446" s="231">
        <v>0</v>
      </c>
    </row>
    <row r="447" spans="1:16" ht="15">
      <c r="A447" s="247">
        <v>37</v>
      </c>
      <c r="B447" s="231">
        <v>0</v>
      </c>
      <c r="C447" s="231">
        <v>0</v>
      </c>
      <c r="D447" s="231">
        <v>5.0453999999999999</v>
      </c>
      <c r="E447" s="231">
        <v>1.7494000000000001</v>
      </c>
      <c r="F447" s="231">
        <v>4.5599999999999996</v>
      </c>
      <c r="G447" s="231">
        <v>1.782</v>
      </c>
      <c r="H447" s="231">
        <v>4.2728000000000002</v>
      </c>
      <c r="I447" s="231">
        <v>1.6434</v>
      </c>
      <c r="J447" s="231">
        <v>3.3050000000000002</v>
      </c>
      <c r="K447" s="231">
        <v>1.6869000000000001</v>
      </c>
      <c r="L447" s="231">
        <v>3.2490000000000001</v>
      </c>
      <c r="M447" s="231">
        <v>2.1147999999999998</v>
      </c>
      <c r="N447" s="231">
        <v>4.0475000000000003</v>
      </c>
      <c r="O447" s="231">
        <v>2.2073999999999998</v>
      </c>
      <c r="P447" s="231">
        <v>0</v>
      </c>
    </row>
    <row r="448" spans="1:16" ht="15">
      <c r="A448" s="247">
        <v>38</v>
      </c>
      <c r="B448" s="231">
        <v>0</v>
      </c>
      <c r="C448" s="231">
        <v>0</v>
      </c>
      <c r="D448" s="231">
        <v>5.0095999999999998</v>
      </c>
      <c r="E448" s="231">
        <v>1.7471000000000001</v>
      </c>
      <c r="F448" s="231">
        <v>4.5355999999999996</v>
      </c>
      <c r="G448" s="231">
        <v>1.7669999999999999</v>
      </c>
      <c r="H448" s="231">
        <v>4.2492999999999999</v>
      </c>
      <c r="I448" s="231">
        <v>1.6343000000000001</v>
      </c>
      <c r="J448" s="231">
        <v>3.2968999999999999</v>
      </c>
      <c r="K448" s="231">
        <v>1.6727000000000001</v>
      </c>
      <c r="L448" s="231">
        <v>3.2444000000000002</v>
      </c>
      <c r="M448" s="231">
        <v>2.0939000000000001</v>
      </c>
      <c r="N448" s="231">
        <v>3.9535</v>
      </c>
      <c r="O448" s="231">
        <v>2.1690999999999998</v>
      </c>
      <c r="P448" s="231">
        <v>0</v>
      </c>
    </row>
    <row r="449" spans="1:16" ht="15">
      <c r="A449" s="247">
        <v>39</v>
      </c>
      <c r="B449" s="231">
        <v>0</v>
      </c>
      <c r="C449" s="231">
        <v>0</v>
      </c>
      <c r="D449" s="231">
        <v>4.9737</v>
      </c>
      <c r="E449" s="231">
        <v>1.7447999999999999</v>
      </c>
      <c r="F449" s="231">
        <v>4.5111999999999997</v>
      </c>
      <c r="G449" s="231">
        <v>1.752</v>
      </c>
      <c r="H449" s="231">
        <v>4.2257999999999996</v>
      </c>
      <c r="I449" s="231">
        <v>1.6253</v>
      </c>
      <c r="J449" s="231">
        <v>3.2888000000000002</v>
      </c>
      <c r="K449" s="231">
        <v>1.6586000000000001</v>
      </c>
      <c r="L449" s="231">
        <v>3.2397</v>
      </c>
      <c r="M449" s="231">
        <v>2.0731000000000002</v>
      </c>
      <c r="N449" s="231">
        <v>3.8595000000000002</v>
      </c>
      <c r="O449" s="231">
        <v>2.1309</v>
      </c>
      <c r="P449" s="231">
        <v>0</v>
      </c>
    </row>
    <row r="450" spans="1:16" ht="15">
      <c r="A450" s="247">
        <v>40</v>
      </c>
      <c r="B450" s="231">
        <v>0</v>
      </c>
      <c r="C450" s="231">
        <v>0</v>
      </c>
      <c r="D450" s="231">
        <v>4.9378000000000002</v>
      </c>
      <c r="E450" s="231">
        <v>1.7424999999999999</v>
      </c>
      <c r="F450" s="231">
        <v>4.4867999999999997</v>
      </c>
      <c r="G450" s="231">
        <v>1.7369000000000001</v>
      </c>
      <c r="H450" s="231">
        <v>4.2023000000000001</v>
      </c>
      <c r="I450" s="231">
        <v>1.6163000000000001</v>
      </c>
      <c r="J450" s="231">
        <v>3.2806000000000002</v>
      </c>
      <c r="K450" s="231">
        <v>1.6444000000000001</v>
      </c>
      <c r="L450" s="231">
        <v>3.2351000000000001</v>
      </c>
      <c r="M450" s="231">
        <v>2.0522</v>
      </c>
      <c r="N450" s="231">
        <v>3.7654999999999998</v>
      </c>
      <c r="O450" s="231">
        <v>2.0926</v>
      </c>
      <c r="P450" s="231">
        <v>0</v>
      </c>
    </row>
    <row r="451" spans="1:16" ht="15">
      <c r="A451" s="247">
        <v>41</v>
      </c>
      <c r="B451" s="231">
        <v>0</v>
      </c>
      <c r="C451" s="231">
        <v>0</v>
      </c>
      <c r="D451" s="231">
        <v>4.9020000000000001</v>
      </c>
      <c r="E451" s="231">
        <v>1.7402</v>
      </c>
      <c r="F451" s="231">
        <v>4.4622999999999999</v>
      </c>
      <c r="G451" s="231">
        <v>1.7219</v>
      </c>
      <c r="H451" s="231">
        <v>4.1787999999999998</v>
      </c>
      <c r="I451" s="231">
        <v>1.6072</v>
      </c>
      <c r="J451" s="231">
        <v>3.2725</v>
      </c>
      <c r="K451" s="231">
        <v>1.6303000000000001</v>
      </c>
      <c r="L451" s="231">
        <v>3.2303999999999999</v>
      </c>
      <c r="M451" s="231">
        <v>2.0312999999999999</v>
      </c>
      <c r="N451" s="231">
        <v>3.6714000000000002</v>
      </c>
      <c r="O451" s="231">
        <v>2.0543999999999998</v>
      </c>
      <c r="P451" s="231">
        <v>0</v>
      </c>
    </row>
    <row r="452" spans="1:16" ht="15">
      <c r="A452" s="247">
        <v>42</v>
      </c>
      <c r="B452" s="231">
        <v>0</v>
      </c>
      <c r="C452" s="231">
        <v>0</v>
      </c>
      <c r="D452" s="231">
        <v>4.8661000000000003</v>
      </c>
      <c r="E452" s="231">
        <v>1.7379</v>
      </c>
      <c r="F452" s="231">
        <v>4.4379</v>
      </c>
      <c r="G452" s="231">
        <v>1.7069000000000001</v>
      </c>
      <c r="H452" s="231">
        <v>4.1553000000000004</v>
      </c>
      <c r="I452" s="231">
        <v>1.5982000000000001</v>
      </c>
      <c r="J452" s="231">
        <v>3.2644000000000002</v>
      </c>
      <c r="K452" s="231">
        <v>1.6161000000000001</v>
      </c>
      <c r="L452" s="231">
        <v>3.2258</v>
      </c>
      <c r="M452" s="231">
        <v>2.0104000000000002</v>
      </c>
      <c r="N452" s="231">
        <v>3.5773999999999999</v>
      </c>
      <c r="O452" s="231">
        <v>2.0160999999999998</v>
      </c>
      <c r="P452" s="231">
        <v>0</v>
      </c>
    </row>
    <row r="453" spans="1:16" ht="15">
      <c r="A453" s="247">
        <v>43</v>
      </c>
      <c r="B453" s="231">
        <v>0</v>
      </c>
      <c r="C453" s="231">
        <v>0</v>
      </c>
      <c r="D453" s="231">
        <v>4.7960000000000003</v>
      </c>
      <c r="E453" s="231">
        <v>1.7196</v>
      </c>
      <c r="F453" s="231">
        <v>4.4185999999999996</v>
      </c>
      <c r="G453" s="231">
        <v>1.6995</v>
      </c>
      <c r="H453" s="231">
        <v>4.1017999999999999</v>
      </c>
      <c r="I453" s="231">
        <v>1.5967</v>
      </c>
      <c r="J453" s="231">
        <v>3.2591000000000001</v>
      </c>
      <c r="K453" s="231">
        <v>1.6138999999999999</v>
      </c>
      <c r="L453" s="231">
        <v>3.2149000000000001</v>
      </c>
      <c r="M453" s="231">
        <v>2.0102000000000002</v>
      </c>
      <c r="N453" s="231">
        <v>3.5257000000000001</v>
      </c>
      <c r="O453" s="231">
        <v>2.0127999999999999</v>
      </c>
      <c r="P453" s="231">
        <v>0</v>
      </c>
    </row>
    <row r="454" spans="1:16" ht="15">
      <c r="A454" s="247">
        <v>44</v>
      </c>
      <c r="B454" s="231">
        <v>0</v>
      </c>
      <c r="C454" s="231">
        <v>0</v>
      </c>
      <c r="D454" s="231">
        <v>4.7259000000000002</v>
      </c>
      <c r="E454" s="231">
        <v>1.7014</v>
      </c>
      <c r="F454" s="231">
        <v>4.3992000000000004</v>
      </c>
      <c r="G454" s="231">
        <v>1.6919999999999999</v>
      </c>
      <c r="H454" s="231">
        <v>4.0481999999999996</v>
      </c>
      <c r="I454" s="231">
        <v>1.5952999999999999</v>
      </c>
      <c r="J454" s="231">
        <v>3.2536999999999998</v>
      </c>
      <c r="K454" s="231">
        <v>1.6117999999999999</v>
      </c>
      <c r="L454" s="231">
        <v>3.2040000000000002</v>
      </c>
      <c r="M454" s="231">
        <v>2.0099999999999998</v>
      </c>
      <c r="N454" s="231">
        <v>3.4740000000000002</v>
      </c>
      <c r="O454" s="231">
        <v>2.0095000000000001</v>
      </c>
      <c r="P454" s="231">
        <v>0</v>
      </c>
    </row>
    <row r="455" spans="1:16" ht="15">
      <c r="A455" s="247">
        <v>45</v>
      </c>
      <c r="B455" s="231">
        <v>0</v>
      </c>
      <c r="C455" s="231">
        <v>0</v>
      </c>
      <c r="D455" s="231">
        <v>4.6557000000000004</v>
      </c>
      <c r="E455" s="231">
        <v>1.6831</v>
      </c>
      <c r="F455" s="231">
        <v>4.3799000000000001</v>
      </c>
      <c r="G455" s="231">
        <v>1.6846000000000001</v>
      </c>
      <c r="H455" s="231">
        <v>3.9946999999999999</v>
      </c>
      <c r="I455" s="231">
        <v>1.5938000000000001</v>
      </c>
      <c r="J455" s="231">
        <v>3.2484000000000002</v>
      </c>
      <c r="K455" s="231">
        <v>1.6095999999999999</v>
      </c>
      <c r="L455" s="231">
        <v>3.1930000000000001</v>
      </c>
      <c r="M455" s="231">
        <v>2.0097</v>
      </c>
      <c r="N455" s="231">
        <v>3.4222999999999999</v>
      </c>
      <c r="O455" s="231">
        <v>2.0062000000000002</v>
      </c>
      <c r="P455" s="231">
        <v>0</v>
      </c>
    </row>
    <row r="456" spans="1:16" ht="15">
      <c r="A456" s="247">
        <v>46</v>
      </c>
      <c r="B456" s="231">
        <v>0</v>
      </c>
      <c r="C456" s="231">
        <v>0</v>
      </c>
      <c r="D456" s="231">
        <v>4.5856000000000003</v>
      </c>
      <c r="E456" s="231">
        <v>1.6648000000000001</v>
      </c>
      <c r="F456" s="231">
        <v>4.3605</v>
      </c>
      <c r="G456" s="231">
        <v>1.6771</v>
      </c>
      <c r="H456" s="231">
        <v>3.9411999999999998</v>
      </c>
      <c r="I456" s="231">
        <v>1.5923</v>
      </c>
      <c r="J456" s="231">
        <v>3.2431000000000001</v>
      </c>
      <c r="K456" s="231">
        <v>1.6073999999999999</v>
      </c>
      <c r="L456" s="231">
        <v>3.1821000000000002</v>
      </c>
      <c r="M456" s="231">
        <v>2.0095000000000001</v>
      </c>
      <c r="N456" s="231">
        <v>3.3704999999999998</v>
      </c>
      <c r="O456" s="231">
        <v>2.0028999999999999</v>
      </c>
      <c r="P456" s="231">
        <v>0</v>
      </c>
    </row>
    <row r="457" spans="1:16" ht="15">
      <c r="A457" s="247">
        <v>47</v>
      </c>
      <c r="B457" s="231">
        <v>0</v>
      </c>
      <c r="C457" s="231">
        <v>0</v>
      </c>
      <c r="D457" s="231">
        <v>4.5155000000000003</v>
      </c>
      <c r="E457" s="231">
        <v>1.6466000000000001</v>
      </c>
      <c r="F457" s="231">
        <v>4.3411999999999997</v>
      </c>
      <c r="G457" s="231">
        <v>1.6697</v>
      </c>
      <c r="H457" s="231">
        <v>3.8875999999999999</v>
      </c>
      <c r="I457" s="231">
        <v>1.5908</v>
      </c>
      <c r="J457" s="231">
        <v>3.2376999999999998</v>
      </c>
      <c r="K457" s="231">
        <v>1.6052</v>
      </c>
      <c r="L457" s="231">
        <v>3.1711999999999998</v>
      </c>
      <c r="M457" s="231">
        <v>2.0093000000000001</v>
      </c>
      <c r="N457" s="231">
        <v>3.3188</v>
      </c>
      <c r="O457" s="231">
        <v>1.9996</v>
      </c>
      <c r="P457" s="231">
        <v>0</v>
      </c>
    </row>
    <row r="458" spans="1:16" ht="15">
      <c r="A458" s="247">
        <v>48</v>
      </c>
      <c r="B458" s="231">
        <v>0</v>
      </c>
      <c r="C458" s="231">
        <v>0</v>
      </c>
      <c r="D458" s="231">
        <v>4.4454000000000002</v>
      </c>
      <c r="E458" s="231">
        <v>1.6283000000000001</v>
      </c>
      <c r="F458" s="231">
        <v>4.3219000000000003</v>
      </c>
      <c r="G458" s="231">
        <v>1.6623000000000001</v>
      </c>
      <c r="H458" s="231">
        <v>3.8340999999999998</v>
      </c>
      <c r="I458" s="231">
        <v>1.5893999999999999</v>
      </c>
      <c r="J458" s="231">
        <v>3.2324000000000002</v>
      </c>
      <c r="K458" s="231">
        <v>1.6031</v>
      </c>
      <c r="L458" s="231">
        <v>3.1602999999999999</v>
      </c>
      <c r="M458" s="231">
        <v>2.0091000000000001</v>
      </c>
      <c r="N458" s="231">
        <v>3.2671000000000001</v>
      </c>
      <c r="O458" s="231">
        <v>1.9964</v>
      </c>
      <c r="P458" s="231">
        <v>0</v>
      </c>
    </row>
    <row r="459" spans="1:16" ht="15">
      <c r="A459" s="247">
        <v>49</v>
      </c>
      <c r="B459" s="231">
        <v>0</v>
      </c>
      <c r="C459" s="231">
        <v>0</v>
      </c>
      <c r="D459" s="231">
        <v>4.3752000000000004</v>
      </c>
      <c r="E459" s="231">
        <v>1.61</v>
      </c>
      <c r="F459" s="231">
        <v>4.3025000000000002</v>
      </c>
      <c r="G459" s="231">
        <v>1.6548</v>
      </c>
      <c r="H459" s="231">
        <v>3.7806000000000002</v>
      </c>
      <c r="I459" s="231">
        <v>1.5879000000000001</v>
      </c>
      <c r="J459" s="231">
        <v>3.2271000000000001</v>
      </c>
      <c r="K459" s="231">
        <v>1.6009</v>
      </c>
      <c r="L459" s="231">
        <v>3.1493000000000002</v>
      </c>
      <c r="M459" s="231">
        <v>2.0087999999999999</v>
      </c>
      <c r="N459" s="231">
        <v>3.2153999999999998</v>
      </c>
      <c r="O459" s="231">
        <v>1.9931000000000001</v>
      </c>
      <c r="P459" s="231">
        <v>0</v>
      </c>
    </row>
    <row r="460" spans="1:16" ht="15">
      <c r="A460" s="247">
        <v>50</v>
      </c>
      <c r="B460" s="231">
        <v>0</v>
      </c>
      <c r="C460" s="231">
        <v>0</v>
      </c>
      <c r="D460" s="231">
        <v>4.3051000000000004</v>
      </c>
      <c r="E460" s="231">
        <v>1.5918000000000001</v>
      </c>
      <c r="F460" s="231">
        <v>4.2831999999999999</v>
      </c>
      <c r="G460" s="231">
        <v>1.6474</v>
      </c>
      <c r="H460" s="231">
        <v>3.7269999999999999</v>
      </c>
      <c r="I460" s="231">
        <v>1.5864</v>
      </c>
      <c r="J460" s="231">
        <v>3.2216999999999998</v>
      </c>
      <c r="K460" s="231">
        <v>1.5987</v>
      </c>
      <c r="L460" s="231">
        <v>3.1383999999999999</v>
      </c>
      <c r="M460" s="231">
        <v>2.0085999999999999</v>
      </c>
      <c r="N460" s="231">
        <v>3.1637</v>
      </c>
      <c r="O460" s="231">
        <v>1.9898</v>
      </c>
      <c r="P460" s="231">
        <v>0</v>
      </c>
    </row>
    <row r="461" spans="1:16" ht="15">
      <c r="A461" s="247">
        <v>51</v>
      </c>
      <c r="B461" s="231">
        <v>0</v>
      </c>
      <c r="C461" s="231">
        <v>0</v>
      </c>
      <c r="D461" s="231">
        <v>4.2350000000000003</v>
      </c>
      <c r="E461" s="231">
        <v>1.5734999999999999</v>
      </c>
      <c r="F461" s="231">
        <v>4.2637999999999998</v>
      </c>
      <c r="G461" s="231">
        <v>1.6398999999999999</v>
      </c>
      <c r="H461" s="231">
        <v>3.6735000000000002</v>
      </c>
      <c r="I461" s="231">
        <v>1.5849</v>
      </c>
      <c r="J461" s="231">
        <v>3.2164000000000001</v>
      </c>
      <c r="K461" s="231">
        <v>1.5965</v>
      </c>
      <c r="L461" s="231">
        <v>3.1274999999999999</v>
      </c>
      <c r="M461" s="231">
        <v>2.0084</v>
      </c>
      <c r="N461" s="231">
        <v>3.1120000000000001</v>
      </c>
      <c r="O461" s="231">
        <v>1.9864999999999999</v>
      </c>
      <c r="P461" s="231">
        <v>0</v>
      </c>
    </row>
    <row r="462" spans="1:16" ht="15">
      <c r="A462" s="247">
        <v>52</v>
      </c>
      <c r="B462" s="231">
        <v>0</v>
      </c>
      <c r="C462" s="231">
        <v>0</v>
      </c>
      <c r="D462" s="231">
        <v>4.1649000000000003</v>
      </c>
      <c r="E462" s="231">
        <v>1.5551999999999999</v>
      </c>
      <c r="F462" s="231">
        <v>4.2445000000000004</v>
      </c>
      <c r="G462" s="231">
        <v>1.6325000000000001</v>
      </c>
      <c r="H462" s="231">
        <v>3.62</v>
      </c>
      <c r="I462" s="231">
        <v>1.5834999999999999</v>
      </c>
      <c r="J462" s="231">
        <v>3.2111000000000001</v>
      </c>
      <c r="K462" s="231">
        <v>1.5944</v>
      </c>
      <c r="L462" s="231">
        <v>3.1166</v>
      </c>
      <c r="M462" s="231">
        <v>2.0082</v>
      </c>
      <c r="N462" s="231">
        <v>3.0602</v>
      </c>
      <c r="O462" s="231">
        <v>1.9832000000000001</v>
      </c>
      <c r="P462" s="231">
        <v>0</v>
      </c>
    </row>
    <row r="463" spans="1:16" ht="15">
      <c r="A463" s="247">
        <v>53</v>
      </c>
      <c r="B463" s="231">
        <v>0</v>
      </c>
      <c r="C463" s="231">
        <v>0</v>
      </c>
      <c r="D463" s="231">
        <v>4.0946999999999996</v>
      </c>
      <c r="E463" s="231">
        <v>1.5369999999999999</v>
      </c>
      <c r="F463" s="231">
        <v>4.2251000000000003</v>
      </c>
      <c r="G463" s="231">
        <v>1.625</v>
      </c>
      <c r="H463" s="231">
        <v>3.5663999999999998</v>
      </c>
      <c r="I463" s="231">
        <v>1.5820000000000001</v>
      </c>
      <c r="J463" s="231">
        <v>3.2057000000000002</v>
      </c>
      <c r="K463" s="231">
        <v>1.5922000000000001</v>
      </c>
      <c r="L463" s="231">
        <v>3.1055999999999999</v>
      </c>
      <c r="M463" s="231">
        <v>2.0078999999999998</v>
      </c>
      <c r="N463" s="231">
        <v>3.0085000000000002</v>
      </c>
      <c r="O463" s="231">
        <v>1.9799</v>
      </c>
      <c r="P463" s="231">
        <v>0</v>
      </c>
    </row>
    <row r="464" spans="1:16" ht="15">
      <c r="A464" s="247">
        <v>54</v>
      </c>
      <c r="B464" s="231">
        <v>0</v>
      </c>
      <c r="C464" s="231">
        <v>0</v>
      </c>
      <c r="D464" s="231">
        <v>4.0246000000000004</v>
      </c>
      <c r="E464" s="231">
        <v>1.5186999999999999</v>
      </c>
      <c r="F464" s="231">
        <v>4.2058</v>
      </c>
      <c r="G464" s="231">
        <v>1.6175999999999999</v>
      </c>
      <c r="H464" s="231">
        <v>3.5129000000000001</v>
      </c>
      <c r="I464" s="231">
        <v>1.5805</v>
      </c>
      <c r="J464" s="231">
        <v>3.2004000000000001</v>
      </c>
      <c r="K464" s="231">
        <v>1.59</v>
      </c>
      <c r="L464" s="231">
        <v>3.0947</v>
      </c>
      <c r="M464" s="231">
        <v>2.0076999999999998</v>
      </c>
      <c r="N464" s="231">
        <v>2.9567999999999999</v>
      </c>
      <c r="O464" s="231">
        <v>1.9765999999999999</v>
      </c>
      <c r="P464" s="231">
        <v>0</v>
      </c>
    </row>
    <row r="465" spans="1:16" ht="15">
      <c r="A465" s="247">
        <v>55</v>
      </c>
      <c r="B465" s="231">
        <v>0</v>
      </c>
      <c r="C465" s="231">
        <v>0</v>
      </c>
      <c r="D465" s="231">
        <v>3.9761000000000002</v>
      </c>
      <c r="E465" s="231">
        <v>1.5168999999999999</v>
      </c>
      <c r="F465" s="231">
        <v>4.0861999999999998</v>
      </c>
      <c r="G465" s="231">
        <v>1.6161000000000001</v>
      </c>
      <c r="H465" s="231">
        <v>3.4302000000000001</v>
      </c>
      <c r="I465" s="231">
        <v>1.5784</v>
      </c>
      <c r="J465" s="231">
        <v>3.133</v>
      </c>
      <c r="K465" s="231">
        <v>1.5821000000000001</v>
      </c>
      <c r="L465" s="231">
        <v>3.0901999999999998</v>
      </c>
      <c r="M465" s="231">
        <v>1.9979</v>
      </c>
      <c r="N465" s="231">
        <v>2.9184000000000001</v>
      </c>
      <c r="O465" s="231">
        <v>1.9622999999999999</v>
      </c>
      <c r="P465" s="231">
        <v>0</v>
      </c>
    </row>
    <row r="466" spans="1:16" ht="15">
      <c r="A466" s="247">
        <v>56</v>
      </c>
      <c r="B466" s="231">
        <v>0</v>
      </c>
      <c r="C466" s="231">
        <v>0</v>
      </c>
      <c r="D466" s="231">
        <v>3.9275000000000002</v>
      </c>
      <c r="E466" s="231">
        <v>1.5149999999999999</v>
      </c>
      <c r="F466" s="231">
        <v>3.9666000000000001</v>
      </c>
      <c r="G466" s="231">
        <v>1.6146</v>
      </c>
      <c r="H466" s="231">
        <v>3.3475999999999999</v>
      </c>
      <c r="I466" s="231">
        <v>1.5763</v>
      </c>
      <c r="J466" s="231">
        <v>3.0655999999999999</v>
      </c>
      <c r="K466" s="231">
        <v>1.5741000000000001</v>
      </c>
      <c r="L466" s="231">
        <v>3.0855999999999999</v>
      </c>
      <c r="M466" s="231">
        <v>1.9881</v>
      </c>
      <c r="N466" s="231">
        <v>2.88</v>
      </c>
      <c r="O466" s="231">
        <v>1.9480999999999999</v>
      </c>
      <c r="P466" s="231">
        <v>0</v>
      </c>
    </row>
    <row r="467" spans="1:16" ht="15">
      <c r="A467" s="247">
        <v>57</v>
      </c>
      <c r="B467" s="231">
        <v>0</v>
      </c>
      <c r="C467" s="231">
        <v>0</v>
      </c>
      <c r="D467" s="231">
        <v>3.879</v>
      </c>
      <c r="E467" s="231">
        <v>1.5132000000000001</v>
      </c>
      <c r="F467" s="231">
        <v>3.847</v>
      </c>
      <c r="G467" s="231">
        <v>1.6131</v>
      </c>
      <c r="H467" s="231">
        <v>3.2648999999999999</v>
      </c>
      <c r="I467" s="231">
        <v>1.5742</v>
      </c>
      <c r="J467" s="231">
        <v>2.9982000000000002</v>
      </c>
      <c r="K467" s="231">
        <v>1.5662</v>
      </c>
      <c r="L467" s="231">
        <v>3.0811000000000002</v>
      </c>
      <c r="M467" s="231">
        <v>1.9782999999999999</v>
      </c>
      <c r="N467" s="231">
        <v>2.8416000000000001</v>
      </c>
      <c r="O467" s="231">
        <v>1.9338</v>
      </c>
      <c r="P467" s="231">
        <v>0</v>
      </c>
    </row>
    <row r="468" spans="1:16" ht="15">
      <c r="A468" s="247">
        <v>58</v>
      </c>
      <c r="B468" s="231">
        <v>0</v>
      </c>
      <c r="C468" s="231">
        <v>0</v>
      </c>
      <c r="D468" s="231">
        <v>3.8304999999999998</v>
      </c>
      <c r="E468" s="231">
        <v>1.5113000000000001</v>
      </c>
      <c r="F468" s="231">
        <v>3.7273999999999998</v>
      </c>
      <c r="G468" s="231">
        <v>1.6114999999999999</v>
      </c>
      <c r="H468" s="231">
        <v>3.1821999999999999</v>
      </c>
      <c r="I468" s="231">
        <v>1.5721000000000001</v>
      </c>
      <c r="J468" s="231">
        <v>2.9306999999999999</v>
      </c>
      <c r="K468" s="231">
        <v>1.5582</v>
      </c>
      <c r="L468" s="231">
        <v>3.0764999999999998</v>
      </c>
      <c r="M468" s="231">
        <v>1.9684999999999999</v>
      </c>
      <c r="N468" s="231">
        <v>2.8031000000000001</v>
      </c>
      <c r="O468" s="231">
        <v>1.9195</v>
      </c>
      <c r="P468" s="231">
        <v>0</v>
      </c>
    </row>
    <row r="469" spans="1:16" ht="15">
      <c r="A469" s="247">
        <v>59</v>
      </c>
      <c r="B469" s="231">
        <v>0</v>
      </c>
      <c r="C469" s="231">
        <v>0</v>
      </c>
      <c r="D469" s="231">
        <v>3.7818999999999998</v>
      </c>
      <c r="E469" s="231">
        <v>1.5095000000000001</v>
      </c>
      <c r="F469" s="231">
        <v>3.6078000000000001</v>
      </c>
      <c r="G469" s="231">
        <v>1.61</v>
      </c>
      <c r="H469" s="231">
        <v>3.0996000000000001</v>
      </c>
      <c r="I469" s="231">
        <v>1.57</v>
      </c>
      <c r="J469" s="231">
        <v>2.8633000000000002</v>
      </c>
      <c r="K469" s="231">
        <v>1.5503</v>
      </c>
      <c r="L469" s="231">
        <v>3.0720000000000001</v>
      </c>
      <c r="M469" s="231">
        <v>1.9587000000000001</v>
      </c>
      <c r="N469" s="231">
        <v>2.7646999999999999</v>
      </c>
      <c r="O469" s="231">
        <v>1.9053</v>
      </c>
      <c r="P469" s="231">
        <v>0</v>
      </c>
    </row>
    <row r="470" spans="1:16" ht="15">
      <c r="A470" s="247">
        <v>60</v>
      </c>
      <c r="B470" s="231">
        <v>0</v>
      </c>
      <c r="C470" s="231">
        <v>0</v>
      </c>
      <c r="D470" s="231">
        <v>3.7334000000000001</v>
      </c>
      <c r="E470" s="231">
        <v>1.5077</v>
      </c>
      <c r="F470" s="231">
        <v>3.4883000000000002</v>
      </c>
      <c r="G470" s="231">
        <v>1.6085</v>
      </c>
      <c r="H470" s="231">
        <v>3.0169000000000001</v>
      </c>
      <c r="I470" s="231">
        <v>1.5679000000000001</v>
      </c>
      <c r="J470" s="231">
        <v>2.7959000000000001</v>
      </c>
      <c r="K470" s="231">
        <v>1.5423</v>
      </c>
      <c r="L470" s="231">
        <v>3.0674000000000001</v>
      </c>
      <c r="M470" s="231">
        <v>1.9489000000000001</v>
      </c>
      <c r="N470" s="231">
        <v>2.7263000000000002</v>
      </c>
      <c r="O470" s="231">
        <v>1.891</v>
      </c>
      <c r="P470" s="231">
        <v>0</v>
      </c>
    </row>
    <row r="471" spans="1:16">
      <c r="A471" s="280"/>
    </row>
    <row r="472" spans="1:16">
      <c r="A472" s="73" t="e">
        <v>#N/A</v>
      </c>
    </row>
    <row r="473" spans="1:16" s="279"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17.5794</v>
      </c>
      <c r="E477" s="231">
        <v>7.9038000000000004</v>
      </c>
      <c r="F477" s="231">
        <v>20.072099999999999</v>
      </c>
      <c r="G477" s="231">
        <v>7.5849000000000002</v>
      </c>
      <c r="H477" s="231">
        <v>28.9374</v>
      </c>
      <c r="I477" s="231">
        <v>9.4514999999999993</v>
      </c>
      <c r="J477" s="231">
        <v>20.168399999999998</v>
      </c>
      <c r="K477" s="231">
        <v>10.207800000000001</v>
      </c>
      <c r="L477" s="231">
        <v>25.474499999999999</v>
      </c>
      <c r="M477" s="231">
        <v>11.372400000000001</v>
      </c>
      <c r="N477" s="231">
        <v>0</v>
      </c>
      <c r="O477" s="231">
        <v>0</v>
      </c>
      <c r="P477" s="231">
        <v>0</v>
      </c>
    </row>
    <row r="478" spans="1:16" ht="15">
      <c r="A478" s="247">
        <v>1</v>
      </c>
      <c r="B478" s="231">
        <v>0</v>
      </c>
      <c r="C478" s="231">
        <v>0</v>
      </c>
      <c r="D478" s="231">
        <v>15.626099999999999</v>
      </c>
      <c r="E478" s="231">
        <v>7.0255999999999998</v>
      </c>
      <c r="F478" s="231">
        <v>17.841899999999999</v>
      </c>
      <c r="G478" s="231">
        <v>6.7420999999999998</v>
      </c>
      <c r="H478" s="231">
        <v>25.722100000000001</v>
      </c>
      <c r="I478" s="231">
        <v>8.4013000000000009</v>
      </c>
      <c r="J478" s="231">
        <v>17.927499999999998</v>
      </c>
      <c r="K478" s="231">
        <v>9.0736000000000008</v>
      </c>
      <c r="L478" s="231">
        <v>22.643999999999998</v>
      </c>
      <c r="M478" s="231">
        <v>10.1088</v>
      </c>
      <c r="N478" s="231">
        <v>0</v>
      </c>
      <c r="O478" s="231">
        <v>0</v>
      </c>
      <c r="P478" s="231">
        <v>0</v>
      </c>
    </row>
    <row r="479" spans="1:16" ht="15">
      <c r="A479" s="247">
        <v>2</v>
      </c>
      <c r="B479" s="231">
        <v>0</v>
      </c>
      <c r="C479" s="231">
        <v>0</v>
      </c>
      <c r="D479" s="231">
        <v>13.6729</v>
      </c>
      <c r="E479" s="231">
        <v>6.1474000000000002</v>
      </c>
      <c r="F479" s="231">
        <v>15.611599999999999</v>
      </c>
      <c r="G479" s="231">
        <v>5.8994</v>
      </c>
      <c r="H479" s="231">
        <v>22.506900000000002</v>
      </c>
      <c r="I479" s="231">
        <v>7.3512000000000004</v>
      </c>
      <c r="J479" s="231">
        <v>15.686500000000001</v>
      </c>
      <c r="K479" s="231">
        <v>7.9394</v>
      </c>
      <c r="L479" s="231">
        <v>19.813500000000001</v>
      </c>
      <c r="M479" s="231">
        <v>8.8452000000000002</v>
      </c>
      <c r="N479" s="231">
        <v>0</v>
      </c>
      <c r="O479" s="231">
        <v>0</v>
      </c>
      <c r="P479" s="231">
        <v>0</v>
      </c>
    </row>
    <row r="480" spans="1:16" ht="15">
      <c r="A480" s="247">
        <v>3</v>
      </c>
      <c r="B480" s="231">
        <v>0</v>
      </c>
      <c r="C480" s="231">
        <v>0</v>
      </c>
      <c r="D480" s="231">
        <v>11.7196</v>
      </c>
      <c r="E480" s="231">
        <v>5.2691999999999997</v>
      </c>
      <c r="F480" s="231">
        <v>13.381399999999999</v>
      </c>
      <c r="G480" s="231">
        <v>5.0566000000000004</v>
      </c>
      <c r="H480" s="231">
        <v>19.291599999999999</v>
      </c>
      <c r="I480" s="231">
        <v>6.3010000000000002</v>
      </c>
      <c r="J480" s="231">
        <v>13.445600000000001</v>
      </c>
      <c r="K480" s="231">
        <v>6.8052000000000001</v>
      </c>
      <c r="L480" s="231">
        <v>16.983000000000001</v>
      </c>
      <c r="M480" s="231">
        <v>7.5815999999999999</v>
      </c>
      <c r="N480" s="231">
        <v>0</v>
      </c>
      <c r="O480" s="231">
        <v>0</v>
      </c>
      <c r="P480" s="231">
        <v>0</v>
      </c>
    </row>
    <row r="481" spans="1:16" ht="15">
      <c r="A481" s="247">
        <v>4</v>
      </c>
      <c r="B481" s="231">
        <v>0</v>
      </c>
      <c r="C481" s="231">
        <v>0</v>
      </c>
      <c r="D481" s="231">
        <v>9.7662999999999993</v>
      </c>
      <c r="E481" s="231">
        <v>4.391</v>
      </c>
      <c r="F481" s="231">
        <v>11.151199999999999</v>
      </c>
      <c r="G481" s="231">
        <v>4.2138</v>
      </c>
      <c r="H481" s="231">
        <v>16.0763</v>
      </c>
      <c r="I481" s="231">
        <v>5.2507999999999999</v>
      </c>
      <c r="J481" s="231">
        <v>11.204700000000001</v>
      </c>
      <c r="K481" s="231">
        <v>5.6710000000000003</v>
      </c>
      <c r="L481" s="231">
        <v>14.1525</v>
      </c>
      <c r="M481" s="231">
        <v>6.3179999999999996</v>
      </c>
      <c r="N481" s="231">
        <v>0</v>
      </c>
      <c r="O481" s="231">
        <v>0</v>
      </c>
      <c r="P481" s="231">
        <v>0</v>
      </c>
    </row>
    <row r="482" spans="1:16" ht="15">
      <c r="A482" s="247">
        <v>5</v>
      </c>
      <c r="B482" s="231">
        <v>0</v>
      </c>
      <c r="C482" s="231">
        <v>0</v>
      </c>
      <c r="D482" s="231">
        <v>7.8131000000000004</v>
      </c>
      <c r="E482" s="231">
        <v>3.5127999999999999</v>
      </c>
      <c r="F482" s="231">
        <v>8.9208999999999996</v>
      </c>
      <c r="G482" s="231">
        <v>3.3711000000000002</v>
      </c>
      <c r="H482" s="231">
        <v>12.8611</v>
      </c>
      <c r="I482" s="231">
        <v>4.2007000000000003</v>
      </c>
      <c r="J482" s="231">
        <v>8.9636999999999993</v>
      </c>
      <c r="K482" s="231">
        <v>4.5368000000000004</v>
      </c>
      <c r="L482" s="231">
        <v>11.321999999999999</v>
      </c>
      <c r="M482" s="231">
        <v>5.0544000000000002</v>
      </c>
      <c r="N482" s="231">
        <v>0</v>
      </c>
      <c r="O482" s="231">
        <v>0</v>
      </c>
      <c r="P482" s="231">
        <v>0</v>
      </c>
    </row>
    <row r="483" spans="1:16" ht="15">
      <c r="A483" s="247">
        <v>6</v>
      </c>
      <c r="B483" s="231">
        <v>0</v>
      </c>
      <c r="C483" s="231">
        <v>0</v>
      </c>
      <c r="D483" s="231">
        <v>5.8597999999999999</v>
      </c>
      <c r="E483" s="231">
        <v>2.6345999999999998</v>
      </c>
      <c r="F483" s="231">
        <v>6.6906999999999996</v>
      </c>
      <c r="G483" s="231">
        <v>2.5283000000000002</v>
      </c>
      <c r="H483" s="231">
        <v>9.6457999999999995</v>
      </c>
      <c r="I483" s="231">
        <v>3.1505000000000001</v>
      </c>
      <c r="J483" s="231">
        <v>6.7228000000000003</v>
      </c>
      <c r="K483" s="231">
        <v>3.4026000000000001</v>
      </c>
      <c r="L483" s="231">
        <v>8.4915000000000003</v>
      </c>
      <c r="M483" s="231">
        <v>3.7907999999999999</v>
      </c>
      <c r="N483" s="231">
        <v>0</v>
      </c>
      <c r="O483" s="231">
        <v>0</v>
      </c>
      <c r="P483" s="231">
        <v>0</v>
      </c>
    </row>
    <row r="484" spans="1:16" ht="15">
      <c r="A484" s="247">
        <v>7</v>
      </c>
      <c r="B484" s="231">
        <v>0</v>
      </c>
      <c r="C484" s="231">
        <v>0</v>
      </c>
      <c r="D484" s="231">
        <v>5.7824</v>
      </c>
      <c r="E484" s="231">
        <v>2.5613999999999999</v>
      </c>
      <c r="F484" s="231">
        <v>6.4775999999999998</v>
      </c>
      <c r="G484" s="231">
        <v>2.4581</v>
      </c>
      <c r="H484" s="231">
        <v>9.1575000000000006</v>
      </c>
      <c r="I484" s="231">
        <v>3.0630000000000002</v>
      </c>
      <c r="J484" s="231">
        <v>6.6413000000000002</v>
      </c>
      <c r="K484" s="231">
        <v>3.3081</v>
      </c>
      <c r="L484" s="231">
        <v>8.1333000000000002</v>
      </c>
      <c r="M484" s="231">
        <v>3.6855000000000002</v>
      </c>
      <c r="N484" s="231">
        <v>0</v>
      </c>
      <c r="O484" s="231">
        <v>0</v>
      </c>
      <c r="P484" s="231">
        <v>0</v>
      </c>
    </row>
    <row r="485" spans="1:16" ht="15">
      <c r="A485" s="247">
        <v>8</v>
      </c>
      <c r="B485" s="231">
        <v>0</v>
      </c>
      <c r="C485" s="231">
        <v>0</v>
      </c>
      <c r="D485" s="231">
        <v>5.7050999999999998</v>
      </c>
      <c r="E485" s="231">
        <v>2.4882</v>
      </c>
      <c r="F485" s="231">
        <v>6.2645</v>
      </c>
      <c r="G485" s="231">
        <v>2.3877999999999999</v>
      </c>
      <c r="H485" s="231">
        <v>8.6692999999999998</v>
      </c>
      <c r="I485" s="231">
        <v>2.9754999999999998</v>
      </c>
      <c r="J485" s="231">
        <v>6.5598000000000001</v>
      </c>
      <c r="K485" s="231">
        <v>3.2136</v>
      </c>
      <c r="L485" s="231">
        <v>7.7751000000000001</v>
      </c>
      <c r="M485" s="231">
        <v>3.5802</v>
      </c>
      <c r="N485" s="231">
        <v>0</v>
      </c>
      <c r="O485" s="231">
        <v>0</v>
      </c>
      <c r="P485" s="231">
        <v>0</v>
      </c>
    </row>
    <row r="486" spans="1:16" ht="15">
      <c r="A486" s="247">
        <v>9</v>
      </c>
      <c r="B486" s="231">
        <v>0</v>
      </c>
      <c r="C486" s="231">
        <v>0</v>
      </c>
      <c r="D486" s="231">
        <v>5.6276999999999999</v>
      </c>
      <c r="E486" s="231">
        <v>2.4150999999999998</v>
      </c>
      <c r="F486" s="231">
        <v>6.0513000000000003</v>
      </c>
      <c r="G486" s="231">
        <v>2.3176000000000001</v>
      </c>
      <c r="H486" s="231">
        <v>8.1809999999999992</v>
      </c>
      <c r="I486" s="231">
        <v>2.8879999999999999</v>
      </c>
      <c r="J486" s="231">
        <v>6.4782999999999999</v>
      </c>
      <c r="K486" s="231">
        <v>3.1191</v>
      </c>
      <c r="L486" s="231">
        <v>7.4169999999999998</v>
      </c>
      <c r="M486" s="231">
        <v>3.4748999999999999</v>
      </c>
      <c r="N486" s="231">
        <v>0</v>
      </c>
      <c r="O486" s="231">
        <v>0</v>
      </c>
      <c r="P486" s="231">
        <v>0</v>
      </c>
    </row>
    <row r="487" spans="1:16" ht="15">
      <c r="A487" s="247">
        <v>10</v>
      </c>
      <c r="B487" s="231">
        <v>0</v>
      </c>
      <c r="C487" s="231">
        <v>0</v>
      </c>
      <c r="D487" s="231">
        <v>5.5503</v>
      </c>
      <c r="E487" s="231">
        <v>2.3418999999999999</v>
      </c>
      <c r="F487" s="231">
        <v>5.8381999999999996</v>
      </c>
      <c r="G487" s="231">
        <v>2.2473999999999998</v>
      </c>
      <c r="H487" s="231">
        <v>7.6928000000000001</v>
      </c>
      <c r="I487" s="231">
        <v>2.8003999999999998</v>
      </c>
      <c r="J487" s="231">
        <v>6.3967999999999998</v>
      </c>
      <c r="K487" s="231">
        <v>3.0245000000000002</v>
      </c>
      <c r="L487" s="231">
        <v>7.0587999999999997</v>
      </c>
      <c r="M487" s="231">
        <v>3.3696000000000002</v>
      </c>
      <c r="N487" s="231">
        <v>0</v>
      </c>
      <c r="O487" s="231">
        <v>0</v>
      </c>
      <c r="P487" s="231">
        <v>0</v>
      </c>
    </row>
    <row r="488" spans="1:16" ht="15">
      <c r="A488" s="247">
        <v>11</v>
      </c>
      <c r="B488" s="231">
        <v>0</v>
      </c>
      <c r="C488" s="231">
        <v>0</v>
      </c>
      <c r="D488" s="231">
        <v>5.4729999999999999</v>
      </c>
      <c r="E488" s="231">
        <v>2.2686999999999999</v>
      </c>
      <c r="F488" s="231">
        <v>5.6250999999999998</v>
      </c>
      <c r="G488" s="231">
        <v>2.1770999999999998</v>
      </c>
      <c r="H488" s="231">
        <v>7.2045000000000003</v>
      </c>
      <c r="I488" s="231">
        <v>2.7128999999999999</v>
      </c>
      <c r="J488" s="231">
        <v>6.3152999999999997</v>
      </c>
      <c r="K488" s="231">
        <v>2.93</v>
      </c>
      <c r="L488" s="231">
        <v>6.7005999999999997</v>
      </c>
      <c r="M488" s="231">
        <v>3.2643</v>
      </c>
      <c r="N488" s="231">
        <v>0</v>
      </c>
      <c r="O488" s="231">
        <v>0</v>
      </c>
      <c r="P488" s="231">
        <v>0</v>
      </c>
    </row>
    <row r="489" spans="1:16" ht="15">
      <c r="A489" s="247">
        <v>12</v>
      </c>
      <c r="B489" s="231">
        <v>0</v>
      </c>
      <c r="C489" s="231">
        <v>0</v>
      </c>
      <c r="D489" s="231">
        <v>5.3956</v>
      </c>
      <c r="E489" s="231">
        <v>2.1955</v>
      </c>
      <c r="F489" s="231">
        <v>5.4119999999999999</v>
      </c>
      <c r="G489" s="231">
        <v>2.1069</v>
      </c>
      <c r="H489" s="231">
        <v>6.7163000000000004</v>
      </c>
      <c r="I489" s="231">
        <v>2.6254</v>
      </c>
      <c r="J489" s="231">
        <v>6.2339000000000002</v>
      </c>
      <c r="K489" s="231">
        <v>2.8355000000000001</v>
      </c>
      <c r="L489" s="231">
        <v>6.3423999999999996</v>
      </c>
      <c r="M489" s="231">
        <v>3.1589999999999998</v>
      </c>
      <c r="N489" s="231">
        <v>0</v>
      </c>
      <c r="O489" s="231">
        <v>0</v>
      </c>
      <c r="P489" s="231">
        <v>0</v>
      </c>
    </row>
    <row r="490" spans="1:16" ht="15">
      <c r="A490" s="247">
        <v>13</v>
      </c>
      <c r="B490" s="231">
        <v>0</v>
      </c>
      <c r="C490" s="231">
        <v>0</v>
      </c>
      <c r="D490" s="231">
        <v>5.3182</v>
      </c>
      <c r="E490" s="231">
        <v>2.1223000000000001</v>
      </c>
      <c r="F490" s="231">
        <v>5.1988000000000003</v>
      </c>
      <c r="G490" s="231">
        <v>2.0367000000000002</v>
      </c>
      <c r="H490" s="231">
        <v>6.2279999999999998</v>
      </c>
      <c r="I490" s="231">
        <v>2.5379</v>
      </c>
      <c r="J490" s="231">
        <v>6.1524000000000001</v>
      </c>
      <c r="K490" s="231">
        <v>2.7410000000000001</v>
      </c>
      <c r="L490" s="231">
        <v>5.9842000000000004</v>
      </c>
      <c r="M490" s="231">
        <v>3.0537000000000001</v>
      </c>
      <c r="N490" s="231">
        <v>0</v>
      </c>
      <c r="O490" s="231">
        <v>0</v>
      </c>
      <c r="P490" s="231">
        <v>0</v>
      </c>
    </row>
    <row r="491" spans="1:16" ht="15">
      <c r="A491" s="247">
        <v>14</v>
      </c>
      <c r="B491" s="231">
        <v>0</v>
      </c>
      <c r="C491" s="231">
        <v>0</v>
      </c>
      <c r="D491" s="231">
        <v>5.2408999999999999</v>
      </c>
      <c r="E491" s="231">
        <v>2.0491000000000001</v>
      </c>
      <c r="F491" s="231">
        <v>4.9856999999999996</v>
      </c>
      <c r="G491" s="231">
        <v>1.9663999999999999</v>
      </c>
      <c r="H491" s="231">
        <v>5.7397</v>
      </c>
      <c r="I491" s="231">
        <v>2.4504000000000001</v>
      </c>
      <c r="J491" s="231">
        <v>6.0709</v>
      </c>
      <c r="K491" s="231">
        <v>2.6465000000000001</v>
      </c>
      <c r="L491" s="231">
        <v>5.6260000000000003</v>
      </c>
      <c r="M491" s="231">
        <v>2.9483999999999999</v>
      </c>
      <c r="N491" s="231">
        <v>0</v>
      </c>
      <c r="O491" s="231">
        <v>0</v>
      </c>
      <c r="P491" s="231">
        <v>0</v>
      </c>
    </row>
    <row r="492" spans="1:16" ht="15">
      <c r="A492" s="247">
        <v>15</v>
      </c>
      <c r="B492" s="231">
        <v>0</v>
      </c>
      <c r="C492" s="231">
        <v>0</v>
      </c>
      <c r="D492" s="231">
        <v>5.1635</v>
      </c>
      <c r="E492" s="231">
        <v>1.976</v>
      </c>
      <c r="F492" s="231">
        <v>4.7725999999999997</v>
      </c>
      <c r="G492" s="231">
        <v>1.8962000000000001</v>
      </c>
      <c r="H492" s="231">
        <v>5.2515000000000001</v>
      </c>
      <c r="I492" s="231">
        <v>2.3628999999999998</v>
      </c>
      <c r="J492" s="231">
        <v>5.9893999999999998</v>
      </c>
      <c r="K492" s="231">
        <v>2.552</v>
      </c>
      <c r="L492" s="231">
        <v>5.2679</v>
      </c>
      <c r="M492" s="231">
        <v>2.8431000000000002</v>
      </c>
      <c r="N492" s="231">
        <v>0</v>
      </c>
      <c r="O492" s="231">
        <v>0</v>
      </c>
      <c r="P492" s="231">
        <v>0</v>
      </c>
    </row>
    <row r="493" spans="1:16" ht="15">
      <c r="A493" s="247">
        <v>16</v>
      </c>
      <c r="B493" s="231">
        <v>0</v>
      </c>
      <c r="C493" s="231">
        <v>0</v>
      </c>
      <c r="D493" s="231">
        <v>5.0861000000000001</v>
      </c>
      <c r="E493" s="231">
        <v>1.9028</v>
      </c>
      <c r="F493" s="231">
        <v>4.5594999999999999</v>
      </c>
      <c r="G493" s="231">
        <v>1.8260000000000001</v>
      </c>
      <c r="H493" s="231">
        <v>4.7632000000000003</v>
      </c>
      <c r="I493" s="231">
        <v>2.2753000000000001</v>
      </c>
      <c r="J493" s="231">
        <v>5.9078999999999997</v>
      </c>
      <c r="K493" s="231">
        <v>2.4573999999999998</v>
      </c>
      <c r="L493" s="231">
        <v>4.9097</v>
      </c>
      <c r="M493" s="231">
        <v>2.7378</v>
      </c>
      <c r="N493" s="231">
        <v>0</v>
      </c>
      <c r="O493" s="231">
        <v>0</v>
      </c>
      <c r="P493" s="231">
        <v>0</v>
      </c>
    </row>
    <row r="494" spans="1:16" ht="15">
      <c r="A494" s="247">
        <v>17</v>
      </c>
      <c r="B494" s="231">
        <v>0</v>
      </c>
      <c r="C494" s="231">
        <v>0</v>
      </c>
      <c r="D494" s="231">
        <v>5.0087999999999999</v>
      </c>
      <c r="E494" s="231">
        <v>1.8295999999999999</v>
      </c>
      <c r="F494" s="231">
        <v>4.3463000000000003</v>
      </c>
      <c r="G494" s="231">
        <v>1.7557</v>
      </c>
      <c r="H494" s="231">
        <v>4.2750000000000004</v>
      </c>
      <c r="I494" s="231">
        <v>2.1878000000000002</v>
      </c>
      <c r="J494" s="231">
        <v>5.8263999999999996</v>
      </c>
      <c r="K494" s="231">
        <v>2.3628999999999998</v>
      </c>
      <c r="L494" s="231">
        <v>4.5514999999999999</v>
      </c>
      <c r="M494" s="231">
        <v>2.6324999999999998</v>
      </c>
      <c r="N494" s="231">
        <v>0</v>
      </c>
      <c r="O494" s="231">
        <v>0</v>
      </c>
      <c r="P494" s="231">
        <v>0</v>
      </c>
    </row>
    <row r="495" spans="1:16" ht="15">
      <c r="A495" s="247">
        <v>18</v>
      </c>
      <c r="B495" s="231">
        <v>0</v>
      </c>
      <c r="C495" s="231">
        <v>0</v>
      </c>
      <c r="D495" s="231">
        <v>4.9314</v>
      </c>
      <c r="E495" s="231">
        <v>1.7564</v>
      </c>
      <c r="F495" s="231">
        <v>4.1332000000000004</v>
      </c>
      <c r="G495" s="231">
        <v>1.6855</v>
      </c>
      <c r="H495" s="231">
        <v>3.7867000000000002</v>
      </c>
      <c r="I495" s="231">
        <v>2.1002999999999998</v>
      </c>
      <c r="J495" s="231">
        <v>5.7449000000000003</v>
      </c>
      <c r="K495" s="231">
        <v>2.2684000000000002</v>
      </c>
      <c r="L495" s="231">
        <v>4.1932999999999998</v>
      </c>
      <c r="M495" s="231">
        <v>2.5272000000000001</v>
      </c>
      <c r="N495" s="231">
        <v>6.3983999999999996</v>
      </c>
      <c r="O495" s="231">
        <v>4.6672000000000002</v>
      </c>
      <c r="P495" s="231">
        <v>0</v>
      </c>
    </row>
    <row r="496" spans="1:16" ht="15">
      <c r="A496" s="247">
        <v>19</v>
      </c>
      <c r="B496" s="231">
        <v>0</v>
      </c>
      <c r="C496" s="231">
        <v>0</v>
      </c>
      <c r="D496" s="231">
        <v>4.9195000000000002</v>
      </c>
      <c r="E496" s="231">
        <v>1.7366999999999999</v>
      </c>
      <c r="F496" s="231">
        <v>4.1093000000000002</v>
      </c>
      <c r="G496" s="231">
        <v>1.6768000000000001</v>
      </c>
      <c r="H496" s="231">
        <v>3.7829999999999999</v>
      </c>
      <c r="I496" s="231">
        <v>2.0678999999999998</v>
      </c>
      <c r="J496" s="231">
        <v>5.5194999999999999</v>
      </c>
      <c r="K496" s="231">
        <v>2.2149000000000001</v>
      </c>
      <c r="L496" s="231">
        <v>4.1113</v>
      </c>
      <c r="M496" s="231">
        <v>2.4739</v>
      </c>
      <c r="N496" s="231">
        <v>6.2206999999999999</v>
      </c>
      <c r="O496" s="231">
        <v>4.5385</v>
      </c>
      <c r="P496" s="231">
        <v>0</v>
      </c>
    </row>
    <row r="497" spans="1:16" ht="15">
      <c r="A497" s="247">
        <v>20</v>
      </c>
      <c r="B497" s="231">
        <v>0</v>
      </c>
      <c r="C497" s="231">
        <v>0</v>
      </c>
      <c r="D497" s="231">
        <v>4.9076000000000004</v>
      </c>
      <c r="E497" s="231">
        <v>1.7170000000000001</v>
      </c>
      <c r="F497" s="231">
        <v>4.0853000000000002</v>
      </c>
      <c r="G497" s="231">
        <v>1.6679999999999999</v>
      </c>
      <c r="H497" s="231">
        <v>3.7793000000000001</v>
      </c>
      <c r="I497" s="231">
        <v>2.0354000000000001</v>
      </c>
      <c r="J497" s="231">
        <v>5.2942</v>
      </c>
      <c r="K497" s="231">
        <v>2.1615000000000002</v>
      </c>
      <c r="L497" s="231">
        <v>4.0293000000000001</v>
      </c>
      <c r="M497" s="231">
        <v>2.4205999999999999</v>
      </c>
      <c r="N497" s="231">
        <v>6.0429000000000004</v>
      </c>
      <c r="O497" s="231">
        <v>4.4099000000000004</v>
      </c>
      <c r="P497" s="231">
        <v>0</v>
      </c>
    </row>
    <row r="498" spans="1:16" ht="15">
      <c r="A498" s="247">
        <v>21</v>
      </c>
      <c r="B498" s="231">
        <v>0</v>
      </c>
      <c r="C498" s="231">
        <v>0</v>
      </c>
      <c r="D498" s="231">
        <v>4.8956999999999997</v>
      </c>
      <c r="E498" s="231">
        <v>1.6974</v>
      </c>
      <c r="F498" s="231">
        <v>4.0613999999999999</v>
      </c>
      <c r="G498" s="231">
        <v>1.6593</v>
      </c>
      <c r="H498" s="231">
        <v>3.7755999999999998</v>
      </c>
      <c r="I498" s="231">
        <v>2.0030000000000001</v>
      </c>
      <c r="J498" s="231">
        <v>5.0688000000000004</v>
      </c>
      <c r="K498" s="231">
        <v>2.1080000000000001</v>
      </c>
      <c r="L498" s="231">
        <v>3.9472999999999998</v>
      </c>
      <c r="M498" s="231">
        <v>2.3673999999999999</v>
      </c>
      <c r="N498" s="231">
        <v>5.8651999999999997</v>
      </c>
      <c r="O498" s="231">
        <v>4.2812000000000001</v>
      </c>
      <c r="P498" s="231">
        <v>0</v>
      </c>
    </row>
    <row r="499" spans="1:16" ht="15">
      <c r="A499" s="247">
        <v>22</v>
      </c>
      <c r="B499" s="231">
        <v>0</v>
      </c>
      <c r="C499" s="231">
        <v>0</v>
      </c>
      <c r="D499" s="231">
        <v>4.8837999999999999</v>
      </c>
      <c r="E499" s="231">
        <v>1.6777</v>
      </c>
      <c r="F499" s="231">
        <v>4.0373999999999999</v>
      </c>
      <c r="G499" s="231">
        <v>1.6506000000000001</v>
      </c>
      <c r="H499" s="231">
        <v>3.7717999999999998</v>
      </c>
      <c r="I499" s="231">
        <v>1.9705999999999999</v>
      </c>
      <c r="J499" s="231">
        <v>4.8433999999999999</v>
      </c>
      <c r="K499" s="231">
        <v>2.0546000000000002</v>
      </c>
      <c r="L499" s="231">
        <v>3.8653</v>
      </c>
      <c r="M499" s="231">
        <v>2.3140999999999998</v>
      </c>
      <c r="N499" s="231">
        <v>5.6875</v>
      </c>
      <c r="O499" s="231">
        <v>4.1525999999999996</v>
      </c>
      <c r="P499" s="231">
        <v>0</v>
      </c>
    </row>
    <row r="500" spans="1:16" ht="15">
      <c r="A500" s="247">
        <v>23</v>
      </c>
      <c r="B500" s="231">
        <v>0</v>
      </c>
      <c r="C500" s="231">
        <v>0</v>
      </c>
      <c r="D500" s="231">
        <v>4.8719000000000001</v>
      </c>
      <c r="E500" s="231">
        <v>1.6579999999999999</v>
      </c>
      <c r="F500" s="231">
        <v>4.0134999999999996</v>
      </c>
      <c r="G500" s="231">
        <v>1.6417999999999999</v>
      </c>
      <c r="H500" s="231">
        <v>3.7681</v>
      </c>
      <c r="I500" s="231">
        <v>1.9380999999999999</v>
      </c>
      <c r="J500" s="231">
        <v>4.6181000000000001</v>
      </c>
      <c r="K500" s="231">
        <v>2.0011000000000001</v>
      </c>
      <c r="L500" s="231">
        <v>3.7833000000000001</v>
      </c>
      <c r="M500" s="231">
        <v>2.2608000000000001</v>
      </c>
      <c r="N500" s="231">
        <v>5.5096999999999996</v>
      </c>
      <c r="O500" s="231">
        <v>4.0239000000000003</v>
      </c>
      <c r="P500" s="231">
        <v>0</v>
      </c>
    </row>
    <row r="501" spans="1:16" ht="15">
      <c r="A501" s="247">
        <v>24</v>
      </c>
      <c r="B501" s="231">
        <v>0</v>
      </c>
      <c r="C501" s="231">
        <v>0</v>
      </c>
      <c r="D501" s="231">
        <v>4.8600000000000003</v>
      </c>
      <c r="E501" s="231">
        <v>1.6383000000000001</v>
      </c>
      <c r="F501" s="231">
        <v>3.9895</v>
      </c>
      <c r="G501" s="231">
        <v>1.6331</v>
      </c>
      <c r="H501" s="231">
        <v>3.7644000000000002</v>
      </c>
      <c r="I501" s="231">
        <v>1.9056999999999999</v>
      </c>
      <c r="J501" s="231">
        <v>4.3926999999999996</v>
      </c>
      <c r="K501" s="231">
        <v>1.9477</v>
      </c>
      <c r="L501" s="231">
        <v>3.7012999999999998</v>
      </c>
      <c r="M501" s="231">
        <v>2.2075</v>
      </c>
      <c r="N501" s="231">
        <v>5.3319999999999999</v>
      </c>
      <c r="O501" s="231">
        <v>3.8953000000000002</v>
      </c>
      <c r="P501" s="231">
        <v>0</v>
      </c>
    </row>
    <row r="502" spans="1:16" ht="15">
      <c r="A502" s="247">
        <v>25</v>
      </c>
      <c r="B502" s="231">
        <v>0</v>
      </c>
      <c r="C502" s="231">
        <v>0</v>
      </c>
      <c r="D502" s="231">
        <v>4.8480999999999996</v>
      </c>
      <c r="E502" s="231">
        <v>1.6186</v>
      </c>
      <c r="F502" s="231">
        <v>3.9655999999999998</v>
      </c>
      <c r="G502" s="231">
        <v>1.6244000000000001</v>
      </c>
      <c r="H502" s="231">
        <v>3.7606999999999999</v>
      </c>
      <c r="I502" s="231">
        <v>1.8733</v>
      </c>
      <c r="J502" s="231">
        <v>4.1673</v>
      </c>
      <c r="K502" s="231">
        <v>1.8942000000000001</v>
      </c>
      <c r="L502" s="231">
        <v>3.6193</v>
      </c>
      <c r="M502" s="231">
        <v>2.1541999999999999</v>
      </c>
      <c r="N502" s="231">
        <v>5.1543000000000001</v>
      </c>
      <c r="O502" s="231">
        <v>3.7665999999999999</v>
      </c>
      <c r="P502" s="231">
        <v>0</v>
      </c>
    </row>
    <row r="503" spans="1:16" ht="15">
      <c r="A503" s="247">
        <v>26</v>
      </c>
      <c r="B503" s="231">
        <v>0</v>
      </c>
      <c r="C503" s="231">
        <v>0</v>
      </c>
      <c r="D503" s="231">
        <v>4.8361999999999998</v>
      </c>
      <c r="E503" s="231">
        <v>1.5989</v>
      </c>
      <c r="F503" s="231">
        <v>3.9416000000000002</v>
      </c>
      <c r="G503" s="231">
        <v>1.6155999999999999</v>
      </c>
      <c r="H503" s="231">
        <v>3.7570000000000001</v>
      </c>
      <c r="I503" s="231">
        <v>1.8408</v>
      </c>
      <c r="J503" s="231">
        <v>3.9420000000000002</v>
      </c>
      <c r="K503" s="231">
        <v>1.8407</v>
      </c>
      <c r="L503" s="231">
        <v>3.5373000000000001</v>
      </c>
      <c r="M503" s="231">
        <v>2.1009000000000002</v>
      </c>
      <c r="N503" s="231">
        <v>4.9764999999999997</v>
      </c>
      <c r="O503" s="231">
        <v>3.6379000000000001</v>
      </c>
      <c r="P503" s="231">
        <v>0</v>
      </c>
    </row>
    <row r="504" spans="1:16" ht="15">
      <c r="A504" s="247">
        <v>27</v>
      </c>
      <c r="B504" s="231">
        <v>0</v>
      </c>
      <c r="C504" s="231">
        <v>0</v>
      </c>
      <c r="D504" s="231">
        <v>4.8243</v>
      </c>
      <c r="E504" s="231">
        <v>1.5792999999999999</v>
      </c>
      <c r="F504" s="231">
        <v>3.9177</v>
      </c>
      <c r="G504" s="231">
        <v>1.6069</v>
      </c>
      <c r="H504" s="231">
        <v>3.7532999999999999</v>
      </c>
      <c r="I504" s="231">
        <v>1.8084</v>
      </c>
      <c r="J504" s="231">
        <v>3.7166000000000001</v>
      </c>
      <c r="K504" s="231">
        <v>1.7873000000000001</v>
      </c>
      <c r="L504" s="231">
        <v>3.4552999999999998</v>
      </c>
      <c r="M504" s="231">
        <v>2.0476999999999999</v>
      </c>
      <c r="N504" s="231">
        <v>4.7988</v>
      </c>
      <c r="O504" s="231">
        <v>3.5093000000000001</v>
      </c>
      <c r="P504" s="231">
        <v>0</v>
      </c>
    </row>
    <row r="505" spans="1:16" ht="15">
      <c r="A505" s="247">
        <v>28</v>
      </c>
      <c r="B505" s="231">
        <v>0</v>
      </c>
      <c r="C505" s="231">
        <v>0</v>
      </c>
      <c r="D505" s="231">
        <v>4.8124000000000002</v>
      </c>
      <c r="E505" s="231">
        <v>1.5596000000000001</v>
      </c>
      <c r="F505" s="231">
        <v>3.8936999999999999</v>
      </c>
      <c r="G505" s="231">
        <v>1.5982000000000001</v>
      </c>
      <c r="H505" s="231">
        <v>3.7494999999999998</v>
      </c>
      <c r="I505" s="231">
        <v>1.776</v>
      </c>
      <c r="J505" s="231">
        <v>3.4912000000000001</v>
      </c>
      <c r="K505" s="231">
        <v>1.7338</v>
      </c>
      <c r="L505" s="231">
        <v>3.3733</v>
      </c>
      <c r="M505" s="231">
        <v>1.9944</v>
      </c>
      <c r="N505" s="231">
        <v>4.6211000000000002</v>
      </c>
      <c r="O505" s="231">
        <v>3.3805999999999998</v>
      </c>
      <c r="P505" s="231">
        <v>0</v>
      </c>
    </row>
    <row r="506" spans="1:16" ht="15">
      <c r="A506" s="247">
        <v>29</v>
      </c>
      <c r="B506" s="231">
        <v>0</v>
      </c>
      <c r="C506" s="231">
        <v>0</v>
      </c>
      <c r="D506" s="231">
        <v>4.8005000000000004</v>
      </c>
      <c r="E506" s="231">
        <v>1.5399</v>
      </c>
      <c r="F506" s="231">
        <v>3.8698000000000001</v>
      </c>
      <c r="G506" s="231">
        <v>1.5893999999999999</v>
      </c>
      <c r="H506" s="231">
        <v>3.7458</v>
      </c>
      <c r="I506" s="231">
        <v>1.7435</v>
      </c>
      <c r="J506" s="231">
        <v>3.2658999999999998</v>
      </c>
      <c r="K506" s="231">
        <v>1.6803999999999999</v>
      </c>
      <c r="L506" s="231">
        <v>3.2913000000000001</v>
      </c>
      <c r="M506" s="231">
        <v>1.9411</v>
      </c>
      <c r="N506" s="231">
        <v>4.4432999999999998</v>
      </c>
      <c r="O506" s="231">
        <v>3.2519999999999998</v>
      </c>
      <c r="P506" s="231">
        <v>0</v>
      </c>
    </row>
    <row r="507" spans="1:16" ht="15">
      <c r="A507" s="247">
        <v>30</v>
      </c>
      <c r="B507" s="231">
        <v>0</v>
      </c>
      <c r="C507" s="231">
        <v>0</v>
      </c>
      <c r="D507" s="231">
        <v>4.7885999999999997</v>
      </c>
      <c r="E507" s="231">
        <v>1.5202</v>
      </c>
      <c r="F507" s="231">
        <v>3.8458000000000001</v>
      </c>
      <c r="G507" s="231">
        <v>1.5807</v>
      </c>
      <c r="H507" s="231">
        <v>3.7421000000000002</v>
      </c>
      <c r="I507" s="231">
        <v>1.7111000000000001</v>
      </c>
      <c r="J507" s="231">
        <v>3.0405000000000002</v>
      </c>
      <c r="K507" s="231">
        <v>1.6269</v>
      </c>
      <c r="L507" s="231">
        <v>3.2092999999999998</v>
      </c>
      <c r="M507" s="231">
        <v>1.8877999999999999</v>
      </c>
      <c r="N507" s="231">
        <v>4.2656000000000001</v>
      </c>
      <c r="O507" s="231">
        <v>3.1233</v>
      </c>
      <c r="P507" s="231">
        <v>0</v>
      </c>
    </row>
    <row r="508" spans="1:16" ht="15">
      <c r="A508" s="247">
        <v>31</v>
      </c>
      <c r="B508" s="231">
        <v>0</v>
      </c>
      <c r="C508" s="231">
        <v>0</v>
      </c>
      <c r="D508" s="231">
        <v>4.7706999999999997</v>
      </c>
      <c r="E508" s="231">
        <v>1.5165</v>
      </c>
      <c r="F508" s="231">
        <v>3.835</v>
      </c>
      <c r="G508" s="231">
        <v>1.5780000000000001</v>
      </c>
      <c r="H508" s="231">
        <v>3.7302</v>
      </c>
      <c r="I508" s="231">
        <v>1.6933</v>
      </c>
      <c r="J508" s="231">
        <v>3.0247000000000002</v>
      </c>
      <c r="K508" s="231">
        <v>1.6233</v>
      </c>
      <c r="L508" s="231">
        <v>3.2031000000000001</v>
      </c>
      <c r="M508" s="231">
        <v>1.8842000000000001</v>
      </c>
      <c r="N508" s="231">
        <v>4.1843000000000004</v>
      </c>
      <c r="O508" s="231">
        <v>2.9939</v>
      </c>
      <c r="P508" s="231">
        <v>0</v>
      </c>
    </row>
    <row r="509" spans="1:16" ht="15">
      <c r="A509" s="247">
        <v>32</v>
      </c>
      <c r="B509" s="231">
        <v>0</v>
      </c>
      <c r="C509" s="231">
        <v>0</v>
      </c>
      <c r="D509" s="231">
        <v>4.7526999999999999</v>
      </c>
      <c r="E509" s="231">
        <v>1.5126999999999999</v>
      </c>
      <c r="F509" s="231">
        <v>3.8241000000000001</v>
      </c>
      <c r="G509" s="231">
        <v>1.5752999999999999</v>
      </c>
      <c r="H509" s="231">
        <v>3.7181999999999999</v>
      </c>
      <c r="I509" s="231">
        <v>1.6754</v>
      </c>
      <c r="J509" s="231">
        <v>3.0089999999999999</v>
      </c>
      <c r="K509" s="231">
        <v>1.6197999999999999</v>
      </c>
      <c r="L509" s="231">
        <v>3.1968999999999999</v>
      </c>
      <c r="M509" s="231">
        <v>1.8805000000000001</v>
      </c>
      <c r="N509" s="231">
        <v>4.1031000000000004</v>
      </c>
      <c r="O509" s="231">
        <v>2.8645</v>
      </c>
      <c r="P509" s="231">
        <v>0</v>
      </c>
    </row>
    <row r="510" spans="1:16" ht="15">
      <c r="A510" s="247">
        <v>33</v>
      </c>
      <c r="B510" s="231">
        <v>0</v>
      </c>
      <c r="C510" s="231">
        <v>0</v>
      </c>
      <c r="D510" s="231">
        <v>4.7347999999999999</v>
      </c>
      <c r="E510" s="231">
        <v>1.5089999999999999</v>
      </c>
      <c r="F510" s="231">
        <v>3.8132999999999999</v>
      </c>
      <c r="G510" s="231">
        <v>1.5726</v>
      </c>
      <c r="H510" s="231">
        <v>3.7063000000000001</v>
      </c>
      <c r="I510" s="231">
        <v>1.6576</v>
      </c>
      <c r="J510" s="231">
        <v>2.9931999999999999</v>
      </c>
      <c r="K510" s="231">
        <v>1.6162000000000001</v>
      </c>
      <c r="L510" s="231">
        <v>3.1907000000000001</v>
      </c>
      <c r="M510" s="231">
        <v>1.8769</v>
      </c>
      <c r="N510" s="231">
        <v>4.0217999999999998</v>
      </c>
      <c r="O510" s="231">
        <v>2.7351000000000001</v>
      </c>
      <c r="P510" s="231">
        <v>0</v>
      </c>
    </row>
    <row r="511" spans="1:16" ht="15">
      <c r="A511" s="247">
        <v>34</v>
      </c>
      <c r="B511" s="231">
        <v>0</v>
      </c>
      <c r="C511" s="231">
        <v>0</v>
      </c>
      <c r="D511" s="231">
        <v>4.7168999999999999</v>
      </c>
      <c r="E511" s="231">
        <v>1.5052000000000001</v>
      </c>
      <c r="F511" s="231">
        <v>3.8024</v>
      </c>
      <c r="G511" s="231">
        <v>1.5699000000000001</v>
      </c>
      <c r="H511" s="231">
        <v>3.6943999999999999</v>
      </c>
      <c r="I511" s="231">
        <v>1.6396999999999999</v>
      </c>
      <c r="J511" s="231">
        <v>2.9775</v>
      </c>
      <c r="K511" s="231">
        <v>1.6126</v>
      </c>
      <c r="L511" s="231">
        <v>3.1844999999999999</v>
      </c>
      <c r="M511" s="231">
        <v>1.8732</v>
      </c>
      <c r="N511" s="231">
        <v>3.9405000000000001</v>
      </c>
      <c r="O511" s="231">
        <v>2.6055999999999999</v>
      </c>
      <c r="P511" s="231">
        <v>0</v>
      </c>
    </row>
    <row r="512" spans="1:16" ht="15">
      <c r="A512" s="247">
        <v>35</v>
      </c>
      <c r="B512" s="231">
        <v>0</v>
      </c>
      <c r="C512" s="231">
        <v>0</v>
      </c>
      <c r="D512" s="231">
        <v>4.6989000000000001</v>
      </c>
      <c r="E512" s="231">
        <v>1.5015000000000001</v>
      </c>
      <c r="F512" s="231">
        <v>3.7915999999999999</v>
      </c>
      <c r="G512" s="231">
        <v>1.5671999999999999</v>
      </c>
      <c r="H512" s="231">
        <v>3.6823999999999999</v>
      </c>
      <c r="I512" s="231">
        <v>1.6218999999999999</v>
      </c>
      <c r="J512" s="231">
        <v>2.9617</v>
      </c>
      <c r="K512" s="231">
        <v>1.6091</v>
      </c>
      <c r="L512" s="231">
        <v>3.1783000000000001</v>
      </c>
      <c r="M512" s="231">
        <v>1.8695999999999999</v>
      </c>
      <c r="N512" s="231">
        <v>3.8593000000000002</v>
      </c>
      <c r="O512" s="231">
        <v>2.4762</v>
      </c>
      <c r="P512" s="231">
        <v>0</v>
      </c>
    </row>
    <row r="513" spans="1:16" ht="15">
      <c r="A513" s="247">
        <v>36</v>
      </c>
      <c r="B513" s="231">
        <v>0</v>
      </c>
      <c r="C513" s="231">
        <v>0</v>
      </c>
      <c r="D513" s="231">
        <v>4.681</v>
      </c>
      <c r="E513" s="231">
        <v>1.4978</v>
      </c>
      <c r="F513" s="231">
        <v>3.7808000000000002</v>
      </c>
      <c r="G513" s="231">
        <v>1.5645</v>
      </c>
      <c r="H513" s="231">
        <v>3.6705000000000001</v>
      </c>
      <c r="I513" s="231">
        <v>1.6040000000000001</v>
      </c>
      <c r="J513" s="231">
        <v>2.9460000000000002</v>
      </c>
      <c r="K513" s="231">
        <v>1.6054999999999999</v>
      </c>
      <c r="L513" s="231">
        <v>3.1722000000000001</v>
      </c>
      <c r="M513" s="231">
        <v>1.8660000000000001</v>
      </c>
      <c r="N513" s="231">
        <v>3.778</v>
      </c>
      <c r="O513" s="231">
        <v>2.3468</v>
      </c>
      <c r="P513" s="231">
        <v>0</v>
      </c>
    </row>
    <row r="514" spans="1:16" ht="15">
      <c r="A514" s="247">
        <v>37</v>
      </c>
      <c r="B514" s="231">
        <v>0</v>
      </c>
      <c r="C514" s="231">
        <v>0</v>
      </c>
      <c r="D514" s="231">
        <v>4.6631</v>
      </c>
      <c r="E514" s="231">
        <v>1.494</v>
      </c>
      <c r="F514" s="231">
        <v>3.7698999999999998</v>
      </c>
      <c r="G514" s="231">
        <v>1.5617000000000001</v>
      </c>
      <c r="H514" s="231">
        <v>3.6585999999999999</v>
      </c>
      <c r="I514" s="231">
        <v>1.5862000000000001</v>
      </c>
      <c r="J514" s="231">
        <v>2.9302000000000001</v>
      </c>
      <c r="K514" s="231">
        <v>1.6019000000000001</v>
      </c>
      <c r="L514" s="231">
        <v>3.1659999999999999</v>
      </c>
      <c r="M514" s="231">
        <v>1.8623000000000001</v>
      </c>
      <c r="N514" s="231">
        <v>3.6966999999999999</v>
      </c>
      <c r="O514" s="231">
        <v>2.2174</v>
      </c>
      <c r="P514" s="231">
        <v>0</v>
      </c>
    </row>
    <row r="515" spans="1:16" ht="15">
      <c r="A515" s="247">
        <v>38</v>
      </c>
      <c r="B515" s="231">
        <v>0</v>
      </c>
      <c r="C515" s="231">
        <v>0</v>
      </c>
      <c r="D515" s="231">
        <v>4.6451000000000002</v>
      </c>
      <c r="E515" s="231">
        <v>1.4903</v>
      </c>
      <c r="F515" s="231">
        <v>3.7591000000000001</v>
      </c>
      <c r="G515" s="231">
        <v>1.5589999999999999</v>
      </c>
      <c r="H515" s="231">
        <v>3.6465999999999998</v>
      </c>
      <c r="I515" s="231">
        <v>1.5683</v>
      </c>
      <c r="J515" s="231">
        <v>2.9144000000000001</v>
      </c>
      <c r="K515" s="231">
        <v>1.5984</v>
      </c>
      <c r="L515" s="231">
        <v>3.1598000000000002</v>
      </c>
      <c r="M515" s="231">
        <v>1.8587</v>
      </c>
      <c r="N515" s="231">
        <v>3.6154999999999999</v>
      </c>
      <c r="O515" s="231">
        <v>2.0880000000000001</v>
      </c>
      <c r="P515" s="231">
        <v>0</v>
      </c>
    </row>
    <row r="516" spans="1:16" ht="15">
      <c r="A516" s="247">
        <v>39</v>
      </c>
      <c r="B516" s="231">
        <v>0</v>
      </c>
      <c r="C516" s="231">
        <v>0</v>
      </c>
      <c r="D516" s="231">
        <v>4.6272000000000002</v>
      </c>
      <c r="E516" s="231">
        <v>1.4864999999999999</v>
      </c>
      <c r="F516" s="231">
        <v>3.7482000000000002</v>
      </c>
      <c r="G516" s="231">
        <v>1.5563</v>
      </c>
      <c r="H516" s="231">
        <v>3.6347</v>
      </c>
      <c r="I516" s="231">
        <v>1.5505</v>
      </c>
      <c r="J516" s="231">
        <v>2.8986999999999998</v>
      </c>
      <c r="K516" s="231">
        <v>1.5948</v>
      </c>
      <c r="L516" s="231">
        <v>3.1536</v>
      </c>
      <c r="M516" s="231">
        <v>1.855</v>
      </c>
      <c r="N516" s="231">
        <v>3.5341999999999998</v>
      </c>
      <c r="O516" s="231">
        <v>1.9585999999999999</v>
      </c>
      <c r="P516" s="231">
        <v>0</v>
      </c>
    </row>
    <row r="517" spans="1:16" ht="15">
      <c r="A517" s="247">
        <v>40</v>
      </c>
      <c r="B517" s="231">
        <v>0</v>
      </c>
      <c r="C517" s="231">
        <v>0</v>
      </c>
      <c r="D517" s="231">
        <v>4.6093000000000002</v>
      </c>
      <c r="E517" s="231">
        <v>1.4827999999999999</v>
      </c>
      <c r="F517" s="231">
        <v>3.7374000000000001</v>
      </c>
      <c r="G517" s="231">
        <v>1.5536000000000001</v>
      </c>
      <c r="H517" s="231">
        <v>3.6227999999999998</v>
      </c>
      <c r="I517" s="231">
        <v>1.5326</v>
      </c>
      <c r="J517" s="231">
        <v>2.8828999999999998</v>
      </c>
      <c r="K517" s="231">
        <v>1.5911999999999999</v>
      </c>
      <c r="L517" s="231">
        <v>3.1474000000000002</v>
      </c>
      <c r="M517" s="231">
        <v>1.8513999999999999</v>
      </c>
      <c r="N517" s="231">
        <v>3.4529000000000001</v>
      </c>
      <c r="O517" s="231">
        <v>1.8290999999999999</v>
      </c>
      <c r="P517" s="231">
        <v>0</v>
      </c>
    </row>
    <row r="518" spans="1:16" ht="15">
      <c r="A518" s="247">
        <v>41</v>
      </c>
      <c r="B518" s="231">
        <v>0</v>
      </c>
      <c r="C518" s="231">
        <v>0</v>
      </c>
      <c r="D518" s="231">
        <v>4.5913000000000004</v>
      </c>
      <c r="E518" s="231">
        <v>1.4790000000000001</v>
      </c>
      <c r="F518" s="231">
        <v>3.7265000000000001</v>
      </c>
      <c r="G518" s="231">
        <v>1.5508999999999999</v>
      </c>
      <c r="H518" s="231">
        <v>3.6107999999999998</v>
      </c>
      <c r="I518" s="231">
        <v>1.5147999999999999</v>
      </c>
      <c r="J518" s="231">
        <v>2.8672</v>
      </c>
      <c r="K518" s="231">
        <v>1.5876999999999999</v>
      </c>
      <c r="L518" s="231">
        <v>3.1412</v>
      </c>
      <c r="M518" s="231">
        <v>1.8476999999999999</v>
      </c>
      <c r="N518" s="231">
        <v>3.3717000000000001</v>
      </c>
      <c r="O518" s="231">
        <v>1.6997</v>
      </c>
      <c r="P518" s="231">
        <v>0</v>
      </c>
    </row>
    <row r="519" spans="1:16" ht="15">
      <c r="A519" s="247">
        <v>42</v>
      </c>
      <c r="B519" s="231">
        <v>0</v>
      </c>
      <c r="C519" s="231">
        <v>0</v>
      </c>
      <c r="D519" s="231">
        <v>4.5734000000000004</v>
      </c>
      <c r="E519" s="231">
        <v>1.4753000000000001</v>
      </c>
      <c r="F519" s="231">
        <v>3.7157</v>
      </c>
      <c r="G519" s="231">
        <v>1.5482</v>
      </c>
      <c r="H519" s="231">
        <v>3.5989</v>
      </c>
      <c r="I519" s="231">
        <v>1.4968999999999999</v>
      </c>
      <c r="J519" s="231">
        <v>2.8513999999999999</v>
      </c>
      <c r="K519" s="231">
        <v>1.5841000000000001</v>
      </c>
      <c r="L519" s="231">
        <v>3.1349999999999998</v>
      </c>
      <c r="M519" s="231">
        <v>1.8441000000000001</v>
      </c>
      <c r="N519" s="231">
        <v>3.2904</v>
      </c>
      <c r="O519" s="231">
        <v>1.5703</v>
      </c>
      <c r="P519" s="231">
        <v>0</v>
      </c>
    </row>
    <row r="520" spans="1:16" ht="15">
      <c r="A520" s="247">
        <v>43</v>
      </c>
      <c r="B520" s="231">
        <v>0</v>
      </c>
      <c r="C520" s="231">
        <v>0</v>
      </c>
      <c r="D520" s="231">
        <v>4.5197000000000003</v>
      </c>
      <c r="E520" s="231">
        <v>1.4736</v>
      </c>
      <c r="F520" s="231">
        <v>3.6762000000000001</v>
      </c>
      <c r="G520" s="231">
        <v>1.5418000000000001</v>
      </c>
      <c r="H520" s="231">
        <v>3.5684999999999998</v>
      </c>
      <c r="I520" s="231">
        <v>1.4946999999999999</v>
      </c>
      <c r="J520" s="231">
        <v>2.8468</v>
      </c>
      <c r="K520" s="231">
        <v>1.5814999999999999</v>
      </c>
      <c r="L520" s="231">
        <v>3.0958000000000001</v>
      </c>
      <c r="M520" s="231">
        <v>1.8405</v>
      </c>
      <c r="N520" s="231">
        <v>3.2563</v>
      </c>
      <c r="O520" s="231">
        <v>1.5677000000000001</v>
      </c>
      <c r="P520" s="231">
        <v>0</v>
      </c>
    </row>
    <row r="521" spans="1:16" ht="15">
      <c r="A521" s="247">
        <v>44</v>
      </c>
      <c r="B521" s="231">
        <v>0</v>
      </c>
      <c r="C521" s="231">
        <v>0</v>
      </c>
      <c r="D521" s="231">
        <v>4.4659000000000004</v>
      </c>
      <c r="E521" s="231">
        <v>1.4719</v>
      </c>
      <c r="F521" s="231">
        <v>3.6366999999999998</v>
      </c>
      <c r="G521" s="231">
        <v>1.5354000000000001</v>
      </c>
      <c r="H521" s="231">
        <v>3.5381</v>
      </c>
      <c r="I521" s="231">
        <v>1.4923999999999999</v>
      </c>
      <c r="J521" s="231">
        <v>2.8420999999999998</v>
      </c>
      <c r="K521" s="231">
        <v>1.5789</v>
      </c>
      <c r="L521" s="231">
        <v>3.0566</v>
      </c>
      <c r="M521" s="231">
        <v>1.8368</v>
      </c>
      <c r="N521" s="231">
        <v>3.2222</v>
      </c>
      <c r="O521" s="231">
        <v>1.5651999999999999</v>
      </c>
      <c r="P521" s="231">
        <v>0</v>
      </c>
    </row>
    <row r="522" spans="1:16" ht="15">
      <c r="A522" s="247">
        <v>45</v>
      </c>
      <c r="B522" s="231">
        <v>0</v>
      </c>
      <c r="C522" s="231">
        <v>0</v>
      </c>
      <c r="D522" s="231">
        <v>4.4122000000000003</v>
      </c>
      <c r="E522" s="231">
        <v>1.4702</v>
      </c>
      <c r="F522" s="231">
        <v>3.5972</v>
      </c>
      <c r="G522" s="231">
        <v>1.5289999999999999</v>
      </c>
      <c r="H522" s="231">
        <v>3.5076000000000001</v>
      </c>
      <c r="I522" s="231">
        <v>1.4902</v>
      </c>
      <c r="J522" s="231">
        <v>2.8374999999999999</v>
      </c>
      <c r="K522" s="231">
        <v>1.5764</v>
      </c>
      <c r="L522" s="231">
        <v>3.0173000000000001</v>
      </c>
      <c r="M522" s="231">
        <v>1.8331999999999999</v>
      </c>
      <c r="N522" s="231">
        <v>3.1880999999999999</v>
      </c>
      <c r="O522" s="231">
        <v>1.5626</v>
      </c>
      <c r="P522" s="231">
        <v>0</v>
      </c>
    </row>
    <row r="523" spans="1:16" ht="15">
      <c r="A523" s="247">
        <v>46</v>
      </c>
      <c r="B523" s="231">
        <v>0</v>
      </c>
      <c r="C523" s="231">
        <v>0</v>
      </c>
      <c r="D523" s="231">
        <v>4.3583999999999996</v>
      </c>
      <c r="E523" s="231">
        <v>1.4684999999999999</v>
      </c>
      <c r="F523" s="231">
        <v>3.5577000000000001</v>
      </c>
      <c r="G523" s="231">
        <v>1.5225</v>
      </c>
      <c r="H523" s="231">
        <v>3.4771999999999998</v>
      </c>
      <c r="I523" s="231">
        <v>1.4879</v>
      </c>
      <c r="J523" s="231">
        <v>2.8328000000000002</v>
      </c>
      <c r="K523" s="231">
        <v>1.5738000000000001</v>
      </c>
      <c r="L523" s="231">
        <v>2.9781</v>
      </c>
      <c r="M523" s="231">
        <v>1.8294999999999999</v>
      </c>
      <c r="N523" s="231">
        <v>3.1539999999999999</v>
      </c>
      <c r="O523" s="231">
        <v>1.56</v>
      </c>
      <c r="P523" s="231">
        <v>0</v>
      </c>
    </row>
    <row r="524" spans="1:16" ht="15">
      <c r="A524" s="247">
        <v>47</v>
      </c>
      <c r="B524" s="231">
        <v>0</v>
      </c>
      <c r="C524" s="231">
        <v>0</v>
      </c>
      <c r="D524" s="231">
        <v>4.3047000000000004</v>
      </c>
      <c r="E524" s="231">
        <v>1.4668000000000001</v>
      </c>
      <c r="F524" s="231">
        <v>3.5182000000000002</v>
      </c>
      <c r="G524" s="231">
        <v>1.5161</v>
      </c>
      <c r="H524" s="231">
        <v>3.4468000000000001</v>
      </c>
      <c r="I524" s="231">
        <v>1.4857</v>
      </c>
      <c r="J524" s="231">
        <v>2.8281999999999998</v>
      </c>
      <c r="K524" s="231">
        <v>1.5711999999999999</v>
      </c>
      <c r="L524" s="231">
        <v>2.9388999999999998</v>
      </c>
      <c r="M524" s="231">
        <v>1.8259000000000001</v>
      </c>
      <c r="N524" s="231">
        <v>3.1198999999999999</v>
      </c>
      <c r="O524" s="231">
        <v>1.5575000000000001</v>
      </c>
      <c r="P524" s="231">
        <v>0</v>
      </c>
    </row>
    <row r="525" spans="1:16" ht="15">
      <c r="A525" s="247">
        <v>48</v>
      </c>
      <c r="B525" s="231">
        <v>0</v>
      </c>
      <c r="C525" s="231">
        <v>0</v>
      </c>
      <c r="D525" s="231">
        <v>4.2510000000000003</v>
      </c>
      <c r="E525" s="231">
        <v>1.4652000000000001</v>
      </c>
      <c r="F525" s="231">
        <v>3.4786999999999999</v>
      </c>
      <c r="G525" s="231">
        <v>1.5097</v>
      </c>
      <c r="H525" s="231">
        <v>3.4163999999999999</v>
      </c>
      <c r="I525" s="231">
        <v>1.4834000000000001</v>
      </c>
      <c r="J525" s="231">
        <v>2.8235000000000001</v>
      </c>
      <c r="K525" s="231">
        <v>1.5686</v>
      </c>
      <c r="L525" s="231">
        <v>2.8997000000000002</v>
      </c>
      <c r="M525" s="231">
        <v>1.8223</v>
      </c>
      <c r="N525" s="231">
        <v>3.0857999999999999</v>
      </c>
      <c r="O525" s="231">
        <v>1.5548999999999999</v>
      </c>
      <c r="P525" s="231">
        <v>0</v>
      </c>
    </row>
    <row r="526" spans="1:16" ht="15">
      <c r="A526" s="247">
        <v>49</v>
      </c>
      <c r="B526" s="231">
        <v>0</v>
      </c>
      <c r="C526" s="231">
        <v>0</v>
      </c>
      <c r="D526" s="231">
        <v>4.1971999999999996</v>
      </c>
      <c r="E526" s="231">
        <v>1.4635</v>
      </c>
      <c r="F526" s="231">
        <v>3.4392</v>
      </c>
      <c r="G526" s="231">
        <v>1.5033000000000001</v>
      </c>
      <c r="H526" s="231">
        <v>3.3858999999999999</v>
      </c>
      <c r="I526" s="231">
        <v>1.4812000000000001</v>
      </c>
      <c r="J526" s="231">
        <v>2.8189000000000002</v>
      </c>
      <c r="K526" s="231">
        <v>1.5660000000000001</v>
      </c>
      <c r="L526" s="231">
        <v>2.8603999999999998</v>
      </c>
      <c r="M526" s="231">
        <v>1.8186</v>
      </c>
      <c r="N526" s="231">
        <v>3.0516000000000001</v>
      </c>
      <c r="O526" s="231">
        <v>1.5523</v>
      </c>
      <c r="P526" s="231">
        <v>0</v>
      </c>
    </row>
    <row r="527" spans="1:16" ht="15">
      <c r="A527" s="247">
        <v>50</v>
      </c>
      <c r="B527" s="231">
        <v>0</v>
      </c>
      <c r="C527" s="231">
        <v>0</v>
      </c>
      <c r="D527" s="231">
        <v>4.1435000000000004</v>
      </c>
      <c r="E527" s="231">
        <v>1.4618</v>
      </c>
      <c r="F527" s="231">
        <v>3.3997000000000002</v>
      </c>
      <c r="G527" s="231">
        <v>1.4968999999999999</v>
      </c>
      <c r="H527" s="231">
        <v>3.3555000000000001</v>
      </c>
      <c r="I527" s="231">
        <v>1.4789000000000001</v>
      </c>
      <c r="J527" s="231">
        <v>2.8142</v>
      </c>
      <c r="K527" s="231">
        <v>1.5633999999999999</v>
      </c>
      <c r="L527" s="231">
        <v>2.8212000000000002</v>
      </c>
      <c r="M527" s="231">
        <v>1.8149999999999999</v>
      </c>
      <c r="N527" s="231">
        <v>3.0175000000000001</v>
      </c>
      <c r="O527" s="231">
        <v>1.5498000000000001</v>
      </c>
      <c r="P527" s="231">
        <v>0</v>
      </c>
    </row>
    <row r="528" spans="1:16" ht="15">
      <c r="A528" s="247">
        <v>51</v>
      </c>
      <c r="B528" s="231">
        <v>0</v>
      </c>
      <c r="C528" s="231">
        <v>0</v>
      </c>
      <c r="D528" s="231">
        <v>4.0896999999999997</v>
      </c>
      <c r="E528" s="231">
        <v>1.4601</v>
      </c>
      <c r="F528" s="231">
        <v>3.3601999999999999</v>
      </c>
      <c r="G528" s="231">
        <v>1.4904999999999999</v>
      </c>
      <c r="H528" s="231">
        <v>3.3250999999999999</v>
      </c>
      <c r="I528" s="231">
        <v>1.4766999999999999</v>
      </c>
      <c r="J528" s="231">
        <v>2.8096000000000001</v>
      </c>
      <c r="K528" s="231">
        <v>1.5609</v>
      </c>
      <c r="L528" s="231">
        <v>2.782</v>
      </c>
      <c r="M528" s="231">
        <v>1.8112999999999999</v>
      </c>
      <c r="N528" s="231">
        <v>2.9834000000000001</v>
      </c>
      <c r="O528" s="231">
        <v>1.5471999999999999</v>
      </c>
      <c r="P528" s="231">
        <v>0</v>
      </c>
    </row>
    <row r="529" spans="1:16" ht="15">
      <c r="A529" s="247">
        <v>52</v>
      </c>
      <c r="B529" s="231">
        <v>0</v>
      </c>
      <c r="C529" s="231">
        <v>0</v>
      </c>
      <c r="D529" s="231">
        <v>4.0359999999999996</v>
      </c>
      <c r="E529" s="231">
        <v>1.4583999999999999</v>
      </c>
      <c r="F529" s="231">
        <v>3.3207</v>
      </c>
      <c r="G529" s="231">
        <v>1.484</v>
      </c>
      <c r="H529" s="231">
        <v>3.2947000000000002</v>
      </c>
      <c r="I529" s="231">
        <v>1.4743999999999999</v>
      </c>
      <c r="J529" s="231">
        <v>2.8048999999999999</v>
      </c>
      <c r="K529" s="231">
        <v>1.5583</v>
      </c>
      <c r="L529" s="231">
        <v>2.7427999999999999</v>
      </c>
      <c r="M529" s="231">
        <v>1.8077000000000001</v>
      </c>
      <c r="N529" s="231">
        <v>2.9493</v>
      </c>
      <c r="O529" s="231">
        <v>1.5446</v>
      </c>
      <c r="P529" s="231">
        <v>0</v>
      </c>
    </row>
    <row r="530" spans="1:16" ht="15">
      <c r="A530" s="247">
        <v>53</v>
      </c>
      <c r="B530" s="231">
        <v>0</v>
      </c>
      <c r="C530" s="231">
        <v>0</v>
      </c>
      <c r="D530" s="231">
        <v>3.9822000000000002</v>
      </c>
      <c r="E530" s="231">
        <v>1.4567000000000001</v>
      </c>
      <c r="F530" s="231">
        <v>3.2812000000000001</v>
      </c>
      <c r="G530" s="231">
        <v>1.4776</v>
      </c>
      <c r="H530" s="231">
        <v>3.2642000000000002</v>
      </c>
      <c r="I530" s="231">
        <v>1.4722</v>
      </c>
      <c r="J530" s="231">
        <v>2.8003</v>
      </c>
      <c r="K530" s="231">
        <v>1.5557000000000001</v>
      </c>
      <c r="L530" s="231">
        <v>2.7035</v>
      </c>
      <c r="M530" s="231">
        <v>1.804</v>
      </c>
      <c r="N530" s="231">
        <v>2.9152</v>
      </c>
      <c r="O530" s="231">
        <v>1.5421</v>
      </c>
      <c r="P530" s="231">
        <v>0</v>
      </c>
    </row>
    <row r="531" spans="1:16" ht="15">
      <c r="A531" s="247">
        <v>54</v>
      </c>
      <c r="B531" s="231">
        <v>0</v>
      </c>
      <c r="C531" s="231">
        <v>0</v>
      </c>
      <c r="D531" s="231">
        <v>3.9285000000000001</v>
      </c>
      <c r="E531" s="231">
        <v>1.4550000000000001</v>
      </c>
      <c r="F531" s="231">
        <v>3.2416999999999998</v>
      </c>
      <c r="G531" s="231">
        <v>1.4712000000000001</v>
      </c>
      <c r="H531" s="231">
        <v>3.2338</v>
      </c>
      <c r="I531" s="231">
        <v>1.4699</v>
      </c>
      <c r="J531" s="231">
        <v>2.7955999999999999</v>
      </c>
      <c r="K531" s="231">
        <v>1.5530999999999999</v>
      </c>
      <c r="L531" s="231">
        <v>2.6642999999999999</v>
      </c>
      <c r="M531" s="231">
        <v>1.8004</v>
      </c>
      <c r="N531" s="231">
        <v>2.8811</v>
      </c>
      <c r="O531" s="231">
        <v>1.5395000000000001</v>
      </c>
      <c r="P531" s="231">
        <v>0</v>
      </c>
    </row>
    <row r="532" spans="1:16" ht="15">
      <c r="A532" s="247">
        <v>55</v>
      </c>
      <c r="B532" s="231">
        <v>0</v>
      </c>
      <c r="C532" s="231">
        <v>0</v>
      </c>
      <c r="D532" s="231">
        <v>3.8746</v>
      </c>
      <c r="E532" s="231">
        <v>1.4527000000000001</v>
      </c>
      <c r="F532" s="231">
        <v>3.2073</v>
      </c>
      <c r="G532" s="231">
        <v>1.4664999999999999</v>
      </c>
      <c r="H532" s="231">
        <v>3.1873</v>
      </c>
      <c r="I532" s="231">
        <v>1.4648000000000001</v>
      </c>
      <c r="J532" s="231">
        <v>2.7557</v>
      </c>
      <c r="K532" s="231">
        <v>1.5444</v>
      </c>
      <c r="L532" s="231">
        <v>2.6343999999999999</v>
      </c>
      <c r="M532" s="231">
        <v>1.7868999999999999</v>
      </c>
      <c r="N532" s="231">
        <v>2.8378000000000001</v>
      </c>
      <c r="O532" s="231">
        <v>1.5364</v>
      </c>
      <c r="P532" s="231">
        <v>0</v>
      </c>
    </row>
    <row r="533" spans="1:16" ht="15">
      <c r="A533" s="247">
        <v>56</v>
      </c>
      <c r="B533" s="231">
        <v>0</v>
      </c>
      <c r="C533" s="231">
        <v>0</v>
      </c>
      <c r="D533" s="231">
        <v>3.8207</v>
      </c>
      <c r="E533" s="231">
        <v>1.4502999999999999</v>
      </c>
      <c r="F533" s="231">
        <v>3.1728999999999998</v>
      </c>
      <c r="G533" s="231">
        <v>1.4618</v>
      </c>
      <c r="H533" s="231">
        <v>3.1408</v>
      </c>
      <c r="I533" s="231">
        <v>1.4596</v>
      </c>
      <c r="J533" s="231">
        <v>2.7159</v>
      </c>
      <c r="K533" s="231">
        <v>1.5356000000000001</v>
      </c>
      <c r="L533" s="231">
        <v>2.6044999999999998</v>
      </c>
      <c r="M533" s="231">
        <v>1.7735000000000001</v>
      </c>
      <c r="N533" s="231">
        <v>2.7945000000000002</v>
      </c>
      <c r="O533" s="231">
        <v>1.5333000000000001</v>
      </c>
      <c r="P533" s="231">
        <v>0</v>
      </c>
    </row>
    <row r="534" spans="1:16" ht="15">
      <c r="A534" s="247">
        <v>57</v>
      </c>
      <c r="B534" s="231">
        <v>0</v>
      </c>
      <c r="C534" s="231">
        <v>0</v>
      </c>
      <c r="D534" s="231">
        <v>3.7667999999999999</v>
      </c>
      <c r="E534" s="231">
        <v>1.448</v>
      </c>
      <c r="F534" s="231">
        <v>3.1385999999999998</v>
      </c>
      <c r="G534" s="231">
        <v>1.4571000000000001</v>
      </c>
      <c r="H534" s="231">
        <v>3.0943000000000001</v>
      </c>
      <c r="I534" s="231">
        <v>1.4544999999999999</v>
      </c>
      <c r="J534" s="231">
        <v>2.6760000000000002</v>
      </c>
      <c r="K534" s="231">
        <v>1.5268999999999999</v>
      </c>
      <c r="L534" s="231">
        <v>2.5746000000000002</v>
      </c>
      <c r="M534" s="231">
        <v>1.76</v>
      </c>
      <c r="N534" s="231">
        <v>2.7513000000000001</v>
      </c>
      <c r="O534" s="231">
        <v>1.5303</v>
      </c>
      <c r="P534" s="231">
        <v>0</v>
      </c>
    </row>
    <row r="535" spans="1:16" ht="15">
      <c r="A535" s="247">
        <v>58</v>
      </c>
      <c r="B535" s="231">
        <v>0</v>
      </c>
      <c r="C535" s="231">
        <v>0</v>
      </c>
      <c r="D535" s="231">
        <v>3.7128999999999999</v>
      </c>
      <c r="E535" s="231">
        <v>1.4456</v>
      </c>
      <c r="F535" s="231">
        <v>3.1042000000000001</v>
      </c>
      <c r="G535" s="231">
        <v>1.4522999999999999</v>
      </c>
      <c r="H535" s="231">
        <v>3.0476999999999999</v>
      </c>
      <c r="I535" s="231">
        <v>1.4493</v>
      </c>
      <c r="J535" s="231">
        <v>2.6360999999999999</v>
      </c>
      <c r="K535" s="231">
        <v>1.5181</v>
      </c>
      <c r="L535" s="231">
        <v>2.5447000000000002</v>
      </c>
      <c r="M535" s="231">
        <v>1.7464999999999999</v>
      </c>
      <c r="N535" s="231">
        <v>2.7080000000000002</v>
      </c>
      <c r="O535" s="231">
        <v>1.5271999999999999</v>
      </c>
      <c r="P535" s="231">
        <v>0</v>
      </c>
    </row>
    <row r="536" spans="1:16" ht="15">
      <c r="A536" s="247">
        <v>59</v>
      </c>
      <c r="B536" s="231">
        <v>0</v>
      </c>
      <c r="C536" s="231">
        <v>0</v>
      </c>
      <c r="D536" s="231">
        <v>3.6589999999999998</v>
      </c>
      <c r="E536" s="231">
        <v>1.4433</v>
      </c>
      <c r="F536" s="231">
        <v>3.0697999999999999</v>
      </c>
      <c r="G536" s="231">
        <v>1.4476</v>
      </c>
      <c r="H536" s="231">
        <v>3.0011999999999999</v>
      </c>
      <c r="I536" s="231">
        <v>1.4441999999999999</v>
      </c>
      <c r="J536" s="231">
        <v>2.5962000000000001</v>
      </c>
      <c r="K536" s="231">
        <v>1.5094000000000001</v>
      </c>
      <c r="L536" s="231">
        <v>2.5148000000000001</v>
      </c>
      <c r="M536" s="231">
        <v>1.7330000000000001</v>
      </c>
      <c r="N536" s="231">
        <v>2.6646999999999998</v>
      </c>
      <c r="O536" s="231">
        <v>1.5241</v>
      </c>
      <c r="P536" s="231">
        <v>0</v>
      </c>
    </row>
    <row r="537" spans="1:16" ht="15">
      <c r="A537" s="247">
        <v>60</v>
      </c>
      <c r="B537" s="231">
        <v>0</v>
      </c>
      <c r="C537" s="231">
        <v>0</v>
      </c>
      <c r="D537" s="231">
        <v>3.6051000000000002</v>
      </c>
      <c r="E537" s="231">
        <v>1.4409000000000001</v>
      </c>
      <c r="F537" s="231">
        <v>3.0354000000000001</v>
      </c>
      <c r="G537" s="231">
        <v>1.4429000000000001</v>
      </c>
      <c r="H537" s="231">
        <v>2.9546999999999999</v>
      </c>
      <c r="I537" s="231">
        <v>1.4391</v>
      </c>
      <c r="J537" s="231">
        <v>2.5564</v>
      </c>
      <c r="K537" s="231">
        <v>1.5006999999999999</v>
      </c>
      <c r="L537" s="231">
        <v>2.4849000000000001</v>
      </c>
      <c r="M537" s="231">
        <v>1.7196</v>
      </c>
      <c r="N537" s="231">
        <v>2.6214</v>
      </c>
      <c r="O537" s="231">
        <v>1.5209999999999999</v>
      </c>
      <c r="P537" s="231">
        <v>0</v>
      </c>
    </row>
  </sheetData>
  <sheetProtection algorithmName="SHA-512" hashValue="HDY8ewpuqKq9mguluTEULIKEraJRvOH9yBdna64c1Q8/MA3lvx90V5bROqPZUgH194DyzCcji/KYUtVJg9EWJQ==" saltValue="wAtGkbdHDaBYAY0Fz6ChAA=="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topLeftCell="A109"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13" width="7.5703125" style="75" bestFit="1" customWidth="1"/>
    <col min="14" max="16" width="6.7109375" style="75" customWidth="1"/>
    <col min="17" max="16384" width="9.140625" style="289"/>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0" t="e">
        <f>IF(A1=2,IF(AND(RateGroup&gt;799,RateGroup&lt;876),HLOOKUP(ClmType,B409:Q470,MATCH(ClmAge,A409:A470)),IF(AND(RateGroup&gt;899,RateGroup&lt;984),HLOOKUP(ClmType,B476:Q537,MATCH(ClmAge,A476:A537)),"N/A")))</f>
        <v>#N/A</v>
      </c>
      <c r="C1" s="211" t="e">
        <f>IF(A1=2,B1,A1)</f>
        <v>#N/A</v>
      </c>
      <c r="D1" s="75" t="s">
        <v>11140</v>
      </c>
    </row>
    <row r="3" spans="1:16">
      <c r="A3" s="73" t="e">
        <f>HLOOKUP('Calculatrice des coûts NMETI'!$I$22, B7:P68, MATCH('Calculatrice des coûts NMETI'!$K$22,A7:A68))</f>
        <v>#N/A</v>
      </c>
    </row>
    <row r="4" spans="1:16" s="287" customFormat="1">
      <c r="A4" s="467" t="s">
        <v>11449</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ht="15">
      <c r="A8" s="247">
        <v>0</v>
      </c>
      <c r="B8" s="231">
        <v>0</v>
      </c>
      <c r="C8" s="231">
        <v>0</v>
      </c>
      <c r="D8" s="231">
        <v>38.988</v>
      </c>
      <c r="E8" s="231">
        <v>11.9466</v>
      </c>
      <c r="F8" s="231">
        <v>32.234999999999999</v>
      </c>
      <c r="G8" s="231">
        <v>12.790800000000001</v>
      </c>
      <c r="H8" s="231">
        <v>37.692300000000003</v>
      </c>
      <c r="I8" s="231">
        <v>8.6936999999999998</v>
      </c>
      <c r="J8" s="231">
        <v>41.944200000000002</v>
      </c>
      <c r="K8" s="231">
        <v>8.9513999999999996</v>
      </c>
      <c r="L8" s="231">
        <v>25.506900000000002</v>
      </c>
      <c r="M8" s="231">
        <v>12.9222</v>
      </c>
      <c r="N8" s="231">
        <v>0</v>
      </c>
      <c r="O8" s="231">
        <v>0</v>
      </c>
      <c r="P8" s="231">
        <v>0</v>
      </c>
    </row>
    <row r="9" spans="1:16" ht="15">
      <c r="A9" s="247">
        <v>1</v>
      </c>
      <c r="B9" s="231">
        <v>0</v>
      </c>
      <c r="C9" s="231">
        <v>0</v>
      </c>
      <c r="D9" s="231">
        <v>34.655999999999999</v>
      </c>
      <c r="E9" s="231">
        <v>10.619199999999999</v>
      </c>
      <c r="F9" s="231">
        <v>28.653300000000002</v>
      </c>
      <c r="G9" s="231">
        <v>11.3696</v>
      </c>
      <c r="H9" s="231">
        <v>33.504300000000001</v>
      </c>
      <c r="I9" s="231">
        <v>7.7276999999999996</v>
      </c>
      <c r="J9" s="231">
        <v>37.283700000000003</v>
      </c>
      <c r="K9" s="231">
        <v>7.9568000000000003</v>
      </c>
      <c r="L9" s="231">
        <v>22.672799999999999</v>
      </c>
      <c r="M9" s="231">
        <v>11.4864</v>
      </c>
      <c r="N9" s="231">
        <v>0</v>
      </c>
      <c r="O9" s="231">
        <v>0</v>
      </c>
      <c r="P9" s="231">
        <v>0</v>
      </c>
    </row>
    <row r="10" spans="1:16" ht="15">
      <c r="A10" s="247">
        <v>2</v>
      </c>
      <c r="B10" s="231">
        <v>0</v>
      </c>
      <c r="C10" s="231">
        <v>0</v>
      </c>
      <c r="D10" s="231">
        <v>30.324000000000002</v>
      </c>
      <c r="E10" s="231">
        <v>9.2918000000000003</v>
      </c>
      <c r="F10" s="231">
        <v>25.0717</v>
      </c>
      <c r="G10" s="231">
        <v>9.9483999999999995</v>
      </c>
      <c r="H10" s="231">
        <v>29.316199999999998</v>
      </c>
      <c r="I10" s="231">
        <v>6.7618</v>
      </c>
      <c r="J10" s="231">
        <v>32.6233</v>
      </c>
      <c r="K10" s="231">
        <v>6.9622000000000002</v>
      </c>
      <c r="L10" s="231">
        <v>19.838699999999999</v>
      </c>
      <c r="M10" s="231">
        <v>10.050599999999999</v>
      </c>
      <c r="N10" s="231">
        <v>0</v>
      </c>
      <c r="O10" s="231">
        <v>0</v>
      </c>
      <c r="P10" s="231">
        <v>0</v>
      </c>
    </row>
    <row r="11" spans="1:16" ht="15">
      <c r="A11" s="247">
        <v>3</v>
      </c>
      <c r="B11" s="231">
        <v>0</v>
      </c>
      <c r="C11" s="231">
        <v>0</v>
      </c>
      <c r="D11" s="231">
        <v>25.992000000000001</v>
      </c>
      <c r="E11" s="231">
        <v>7.9644000000000004</v>
      </c>
      <c r="F11" s="231">
        <v>21.49</v>
      </c>
      <c r="G11" s="231">
        <v>8.5272000000000006</v>
      </c>
      <c r="H11" s="231">
        <v>25.1282</v>
      </c>
      <c r="I11" s="231">
        <v>5.7957999999999998</v>
      </c>
      <c r="J11" s="231">
        <v>27.962800000000001</v>
      </c>
      <c r="K11" s="231">
        <v>5.9676</v>
      </c>
      <c r="L11" s="231">
        <v>17.0046</v>
      </c>
      <c r="M11" s="231">
        <v>8.6148000000000007</v>
      </c>
      <c r="N11" s="231">
        <v>0</v>
      </c>
      <c r="O11" s="231">
        <v>0</v>
      </c>
      <c r="P11" s="231">
        <v>0</v>
      </c>
    </row>
    <row r="12" spans="1:16" ht="15">
      <c r="A12" s="247">
        <v>4</v>
      </c>
      <c r="B12" s="231">
        <v>0</v>
      </c>
      <c r="C12" s="231">
        <v>0</v>
      </c>
      <c r="D12" s="231">
        <v>21.66</v>
      </c>
      <c r="E12" s="231">
        <v>6.6369999999999996</v>
      </c>
      <c r="F12" s="231">
        <v>17.908300000000001</v>
      </c>
      <c r="G12" s="231">
        <v>7.1059999999999999</v>
      </c>
      <c r="H12" s="231">
        <v>20.940200000000001</v>
      </c>
      <c r="I12" s="231">
        <v>4.8297999999999996</v>
      </c>
      <c r="J12" s="231">
        <v>23.302299999999999</v>
      </c>
      <c r="K12" s="231">
        <v>4.9729999999999999</v>
      </c>
      <c r="L12" s="231">
        <v>14.170500000000001</v>
      </c>
      <c r="M12" s="231">
        <v>7.1790000000000003</v>
      </c>
      <c r="N12" s="231">
        <v>0</v>
      </c>
      <c r="O12" s="231">
        <v>0</v>
      </c>
      <c r="P12" s="231">
        <v>0</v>
      </c>
    </row>
    <row r="13" spans="1:16" ht="15">
      <c r="A13" s="247">
        <v>5</v>
      </c>
      <c r="B13" s="231">
        <v>0</v>
      </c>
      <c r="C13" s="231">
        <v>0</v>
      </c>
      <c r="D13" s="231">
        <v>17.327999999999999</v>
      </c>
      <c r="E13" s="231">
        <v>5.3095999999999997</v>
      </c>
      <c r="F13" s="231">
        <v>14.326700000000001</v>
      </c>
      <c r="G13" s="231">
        <v>5.6848000000000001</v>
      </c>
      <c r="H13" s="231">
        <v>16.752099999999999</v>
      </c>
      <c r="I13" s="231">
        <v>3.8639000000000001</v>
      </c>
      <c r="J13" s="231">
        <v>18.6419</v>
      </c>
      <c r="K13" s="231">
        <v>3.9784000000000002</v>
      </c>
      <c r="L13" s="231">
        <v>11.336399999999999</v>
      </c>
      <c r="M13" s="231">
        <v>5.7431999999999999</v>
      </c>
      <c r="N13" s="231">
        <v>0</v>
      </c>
      <c r="O13" s="231">
        <v>0</v>
      </c>
      <c r="P13" s="231">
        <v>0</v>
      </c>
    </row>
    <row r="14" spans="1:16" ht="15">
      <c r="A14" s="247">
        <v>6</v>
      </c>
      <c r="B14" s="231">
        <v>0</v>
      </c>
      <c r="C14" s="231">
        <v>0</v>
      </c>
      <c r="D14" s="231">
        <v>12.996</v>
      </c>
      <c r="E14" s="231">
        <v>3.9822000000000002</v>
      </c>
      <c r="F14" s="231">
        <v>10.744999999999999</v>
      </c>
      <c r="G14" s="231">
        <v>4.2636000000000003</v>
      </c>
      <c r="H14" s="231">
        <v>12.5641</v>
      </c>
      <c r="I14" s="231">
        <v>2.8978999999999999</v>
      </c>
      <c r="J14" s="231">
        <v>13.981400000000001</v>
      </c>
      <c r="K14" s="231">
        <v>2.9838</v>
      </c>
      <c r="L14" s="231">
        <v>8.5023</v>
      </c>
      <c r="M14" s="231">
        <v>4.3074000000000003</v>
      </c>
      <c r="N14" s="231">
        <v>0</v>
      </c>
      <c r="O14" s="231">
        <v>0</v>
      </c>
      <c r="P14" s="231">
        <v>0</v>
      </c>
    </row>
    <row r="15" spans="1:16" ht="15">
      <c r="A15" s="247">
        <v>7</v>
      </c>
      <c r="B15" s="231">
        <v>0</v>
      </c>
      <c r="C15" s="231">
        <v>0</v>
      </c>
      <c r="D15" s="231">
        <v>12.650499999999999</v>
      </c>
      <c r="E15" s="231">
        <v>3.8715999999999999</v>
      </c>
      <c r="F15" s="231">
        <v>10.336</v>
      </c>
      <c r="G15" s="231">
        <v>4.1452</v>
      </c>
      <c r="H15" s="231">
        <v>12.026199999999999</v>
      </c>
      <c r="I15" s="231">
        <v>2.8174000000000001</v>
      </c>
      <c r="J15" s="231">
        <v>13.3901</v>
      </c>
      <c r="K15" s="231">
        <v>2.9009</v>
      </c>
      <c r="L15" s="231">
        <v>8.2723999999999993</v>
      </c>
      <c r="M15" s="231">
        <v>4.1878000000000002</v>
      </c>
      <c r="N15" s="231">
        <v>0</v>
      </c>
      <c r="O15" s="231">
        <v>0</v>
      </c>
      <c r="P15" s="231">
        <v>0</v>
      </c>
    </row>
    <row r="16" spans="1:16" ht="15">
      <c r="A16" s="247">
        <v>8</v>
      </c>
      <c r="B16" s="231">
        <v>0</v>
      </c>
      <c r="C16" s="231">
        <v>0</v>
      </c>
      <c r="D16" s="231">
        <v>12.3049</v>
      </c>
      <c r="E16" s="231">
        <v>3.7610000000000001</v>
      </c>
      <c r="F16" s="231">
        <v>9.9268999999999998</v>
      </c>
      <c r="G16" s="231">
        <v>4.0266999999999999</v>
      </c>
      <c r="H16" s="231">
        <v>11.488300000000001</v>
      </c>
      <c r="I16" s="231">
        <v>2.7368999999999999</v>
      </c>
      <c r="J16" s="231">
        <v>12.7988</v>
      </c>
      <c r="K16" s="231">
        <v>2.8180000000000001</v>
      </c>
      <c r="L16" s="231">
        <v>8.0425000000000004</v>
      </c>
      <c r="M16" s="231">
        <v>4.0681000000000003</v>
      </c>
      <c r="N16" s="231">
        <v>0</v>
      </c>
      <c r="O16" s="231">
        <v>0</v>
      </c>
      <c r="P16" s="231">
        <v>0</v>
      </c>
    </row>
    <row r="17" spans="1:16" ht="15">
      <c r="A17" s="247">
        <v>9</v>
      </c>
      <c r="B17" s="231">
        <v>0</v>
      </c>
      <c r="C17" s="231">
        <v>0</v>
      </c>
      <c r="D17" s="231">
        <v>11.9594</v>
      </c>
      <c r="E17" s="231">
        <v>3.6503999999999999</v>
      </c>
      <c r="F17" s="231">
        <v>9.5178999999999991</v>
      </c>
      <c r="G17" s="231">
        <v>3.9083000000000001</v>
      </c>
      <c r="H17" s="231">
        <v>10.9505</v>
      </c>
      <c r="I17" s="231">
        <v>2.6564000000000001</v>
      </c>
      <c r="J17" s="231">
        <v>12.207599999999999</v>
      </c>
      <c r="K17" s="231">
        <v>2.7351999999999999</v>
      </c>
      <c r="L17" s="231">
        <v>7.8125</v>
      </c>
      <c r="M17" s="231">
        <v>3.9485000000000001</v>
      </c>
      <c r="N17" s="231">
        <v>0</v>
      </c>
      <c r="O17" s="231">
        <v>0</v>
      </c>
      <c r="P17" s="231">
        <v>0</v>
      </c>
    </row>
    <row r="18" spans="1:16" ht="15">
      <c r="A18" s="247">
        <v>10</v>
      </c>
      <c r="B18" s="231">
        <v>0</v>
      </c>
      <c r="C18" s="231">
        <v>0</v>
      </c>
      <c r="D18" s="231">
        <v>11.613799999999999</v>
      </c>
      <c r="E18" s="231">
        <v>3.5396999999999998</v>
      </c>
      <c r="F18" s="231">
        <v>9.1088000000000005</v>
      </c>
      <c r="G18" s="231">
        <v>3.7898999999999998</v>
      </c>
      <c r="H18" s="231">
        <v>10.412599999999999</v>
      </c>
      <c r="I18" s="231">
        <v>2.5758999999999999</v>
      </c>
      <c r="J18" s="231">
        <v>11.616300000000001</v>
      </c>
      <c r="K18" s="231">
        <v>2.6522999999999999</v>
      </c>
      <c r="L18" s="231">
        <v>7.5826000000000002</v>
      </c>
      <c r="M18" s="231">
        <v>3.8288000000000002</v>
      </c>
      <c r="N18" s="231">
        <v>0</v>
      </c>
      <c r="O18" s="231">
        <v>0</v>
      </c>
      <c r="P18" s="231">
        <v>0</v>
      </c>
    </row>
    <row r="19" spans="1:16" ht="15">
      <c r="A19" s="247">
        <v>11</v>
      </c>
      <c r="B19" s="231">
        <v>0</v>
      </c>
      <c r="C19" s="231">
        <v>0</v>
      </c>
      <c r="D19" s="231">
        <v>11.2683</v>
      </c>
      <c r="E19" s="231">
        <v>3.4291</v>
      </c>
      <c r="F19" s="231">
        <v>8.6997999999999998</v>
      </c>
      <c r="G19" s="231">
        <v>3.6714000000000002</v>
      </c>
      <c r="H19" s="231">
        <v>9.8747000000000007</v>
      </c>
      <c r="I19" s="231">
        <v>2.4954000000000001</v>
      </c>
      <c r="J19" s="231">
        <v>11.025</v>
      </c>
      <c r="K19" s="231">
        <v>2.5693999999999999</v>
      </c>
      <c r="L19" s="231">
        <v>7.3526999999999996</v>
      </c>
      <c r="M19" s="231">
        <v>3.7092000000000001</v>
      </c>
      <c r="N19" s="231">
        <v>0</v>
      </c>
      <c r="O19" s="231">
        <v>0</v>
      </c>
      <c r="P19" s="231">
        <v>0</v>
      </c>
    </row>
    <row r="20" spans="1:16" ht="15">
      <c r="A20" s="247">
        <v>12</v>
      </c>
      <c r="B20" s="231">
        <v>0</v>
      </c>
      <c r="C20" s="231">
        <v>0</v>
      </c>
      <c r="D20" s="231">
        <v>10.922700000000001</v>
      </c>
      <c r="E20" s="231">
        <v>3.3184999999999998</v>
      </c>
      <c r="F20" s="231">
        <v>8.2906999999999993</v>
      </c>
      <c r="G20" s="231">
        <v>3.5529999999999999</v>
      </c>
      <c r="H20" s="231">
        <v>9.3368000000000002</v>
      </c>
      <c r="I20" s="231">
        <v>2.4148999999999998</v>
      </c>
      <c r="J20" s="231">
        <v>10.4337</v>
      </c>
      <c r="K20" s="231">
        <v>2.4864999999999999</v>
      </c>
      <c r="L20" s="231">
        <v>7.1227999999999998</v>
      </c>
      <c r="M20" s="231">
        <v>3.5895000000000001</v>
      </c>
      <c r="N20" s="231">
        <v>0</v>
      </c>
      <c r="O20" s="231">
        <v>0</v>
      </c>
      <c r="P20" s="231">
        <v>0</v>
      </c>
    </row>
    <row r="21" spans="1:16" ht="15">
      <c r="A21" s="247">
        <v>13</v>
      </c>
      <c r="B21" s="231">
        <v>0</v>
      </c>
      <c r="C21" s="231">
        <v>0</v>
      </c>
      <c r="D21" s="231">
        <v>10.577199999999999</v>
      </c>
      <c r="E21" s="231">
        <v>3.2079</v>
      </c>
      <c r="F21" s="231">
        <v>7.8817000000000004</v>
      </c>
      <c r="G21" s="231">
        <v>3.4346000000000001</v>
      </c>
      <c r="H21" s="231">
        <v>8.7988999999999997</v>
      </c>
      <c r="I21" s="231">
        <v>2.3344</v>
      </c>
      <c r="J21" s="231">
        <v>9.8423999999999996</v>
      </c>
      <c r="K21" s="231">
        <v>2.4036</v>
      </c>
      <c r="L21" s="231">
        <v>6.8928000000000003</v>
      </c>
      <c r="M21" s="231">
        <v>3.4699</v>
      </c>
      <c r="N21" s="231">
        <v>0</v>
      </c>
      <c r="O21" s="231">
        <v>0</v>
      </c>
      <c r="P21" s="231">
        <v>0</v>
      </c>
    </row>
    <row r="22" spans="1:16" ht="15">
      <c r="A22" s="247">
        <v>14</v>
      </c>
      <c r="B22" s="231">
        <v>0</v>
      </c>
      <c r="C22" s="231">
        <v>0</v>
      </c>
      <c r="D22" s="231">
        <v>10.2316</v>
      </c>
      <c r="E22" s="231">
        <v>3.0973000000000002</v>
      </c>
      <c r="F22" s="231">
        <v>7.4725999999999999</v>
      </c>
      <c r="G22" s="231">
        <v>3.3161</v>
      </c>
      <c r="H22" s="231">
        <v>8.2609999999999992</v>
      </c>
      <c r="I22" s="231">
        <v>2.2538999999999998</v>
      </c>
      <c r="J22" s="231">
        <v>9.2510999999999992</v>
      </c>
      <c r="K22" s="231">
        <v>2.3207</v>
      </c>
      <c r="L22" s="231">
        <v>6.6628999999999996</v>
      </c>
      <c r="M22" s="231">
        <v>3.3502000000000001</v>
      </c>
      <c r="N22" s="231">
        <v>0</v>
      </c>
      <c r="O22" s="231">
        <v>0</v>
      </c>
      <c r="P22" s="231">
        <v>0</v>
      </c>
    </row>
    <row r="23" spans="1:16" ht="15">
      <c r="A23" s="247">
        <v>15</v>
      </c>
      <c r="B23" s="231">
        <v>0</v>
      </c>
      <c r="C23" s="231">
        <v>0</v>
      </c>
      <c r="D23" s="231">
        <v>9.8861000000000008</v>
      </c>
      <c r="E23" s="231">
        <v>2.9866999999999999</v>
      </c>
      <c r="F23" s="231">
        <v>7.0636000000000001</v>
      </c>
      <c r="G23" s="231">
        <v>3.1977000000000002</v>
      </c>
      <c r="H23" s="231">
        <v>7.7232000000000003</v>
      </c>
      <c r="I23" s="231">
        <v>2.1734</v>
      </c>
      <c r="J23" s="231">
        <v>8.6599000000000004</v>
      </c>
      <c r="K23" s="231">
        <v>2.2378999999999998</v>
      </c>
      <c r="L23" s="231">
        <v>6.4329999999999998</v>
      </c>
      <c r="M23" s="231">
        <v>3.2305999999999999</v>
      </c>
      <c r="N23" s="231">
        <v>0</v>
      </c>
      <c r="O23" s="231">
        <v>0</v>
      </c>
      <c r="P23" s="231">
        <v>0</v>
      </c>
    </row>
    <row r="24" spans="1:16" ht="15">
      <c r="A24" s="247">
        <v>16</v>
      </c>
      <c r="B24" s="231">
        <v>0</v>
      </c>
      <c r="C24" s="231">
        <v>0</v>
      </c>
      <c r="D24" s="231">
        <v>9.5404999999999998</v>
      </c>
      <c r="E24" s="231">
        <v>2.8759999999999999</v>
      </c>
      <c r="F24" s="231">
        <v>6.6544999999999996</v>
      </c>
      <c r="G24" s="231">
        <v>3.0792999999999999</v>
      </c>
      <c r="H24" s="231">
        <v>7.1852999999999998</v>
      </c>
      <c r="I24" s="231">
        <v>2.0929000000000002</v>
      </c>
      <c r="J24" s="231">
        <v>8.0686</v>
      </c>
      <c r="K24" s="231">
        <v>2.1549999999999998</v>
      </c>
      <c r="L24" s="231">
        <v>6.2031000000000001</v>
      </c>
      <c r="M24" s="231">
        <v>3.1109</v>
      </c>
      <c r="N24" s="231">
        <v>0</v>
      </c>
      <c r="O24" s="231">
        <v>0</v>
      </c>
      <c r="P24" s="231">
        <v>0</v>
      </c>
    </row>
    <row r="25" spans="1:16" ht="15">
      <c r="A25" s="247">
        <v>17</v>
      </c>
      <c r="B25" s="231">
        <v>0</v>
      </c>
      <c r="C25" s="231">
        <v>0</v>
      </c>
      <c r="D25" s="231">
        <v>9.1950000000000003</v>
      </c>
      <c r="E25" s="231">
        <v>2.7654000000000001</v>
      </c>
      <c r="F25" s="231">
        <v>6.2454999999999998</v>
      </c>
      <c r="G25" s="231">
        <v>2.9607999999999999</v>
      </c>
      <c r="H25" s="231">
        <v>6.6474000000000002</v>
      </c>
      <c r="I25" s="231">
        <v>2.0124</v>
      </c>
      <c r="J25" s="231">
        <v>7.4772999999999996</v>
      </c>
      <c r="K25" s="231">
        <v>2.0720999999999998</v>
      </c>
      <c r="L25" s="231">
        <v>5.9730999999999996</v>
      </c>
      <c r="M25" s="231">
        <v>2.9912999999999998</v>
      </c>
      <c r="N25" s="231">
        <v>0</v>
      </c>
      <c r="O25" s="231">
        <v>0</v>
      </c>
      <c r="P25" s="231">
        <v>0</v>
      </c>
    </row>
    <row r="26" spans="1:16" ht="15">
      <c r="A26" s="247">
        <v>18</v>
      </c>
      <c r="B26" s="231">
        <v>0</v>
      </c>
      <c r="C26" s="231">
        <v>0</v>
      </c>
      <c r="D26" s="231">
        <v>8.8493999999999993</v>
      </c>
      <c r="E26" s="231">
        <v>2.6547999999999998</v>
      </c>
      <c r="F26" s="231">
        <v>5.8364000000000003</v>
      </c>
      <c r="G26" s="231">
        <v>2.8424</v>
      </c>
      <c r="H26" s="231">
        <v>6.1094999999999997</v>
      </c>
      <c r="I26" s="231">
        <v>1.9319</v>
      </c>
      <c r="J26" s="231">
        <v>6.8860000000000001</v>
      </c>
      <c r="K26" s="231">
        <v>1.9892000000000001</v>
      </c>
      <c r="L26" s="231">
        <v>5.7431999999999999</v>
      </c>
      <c r="M26" s="231">
        <v>2.8715999999999999</v>
      </c>
      <c r="N26" s="231">
        <v>8.9661000000000008</v>
      </c>
      <c r="O26" s="231">
        <v>3.5663</v>
      </c>
      <c r="P26" s="231">
        <v>0</v>
      </c>
    </row>
    <row r="27" spans="1:16" ht="15">
      <c r="A27" s="247">
        <v>19</v>
      </c>
      <c r="B27" s="231">
        <v>0</v>
      </c>
      <c r="C27" s="231">
        <v>0</v>
      </c>
      <c r="D27" s="231">
        <v>8.7638999999999996</v>
      </c>
      <c r="E27" s="231">
        <v>2.6364999999999998</v>
      </c>
      <c r="F27" s="231">
        <v>5.6973000000000003</v>
      </c>
      <c r="G27" s="231">
        <v>2.8193000000000001</v>
      </c>
      <c r="H27" s="231">
        <v>5.9794999999999998</v>
      </c>
      <c r="I27" s="231">
        <v>1.9295</v>
      </c>
      <c r="J27" s="231">
        <v>6.7130000000000001</v>
      </c>
      <c r="K27" s="231">
        <v>1.9838</v>
      </c>
      <c r="L27" s="231">
        <v>5.6783999999999999</v>
      </c>
      <c r="M27" s="231">
        <v>2.8500999999999999</v>
      </c>
      <c r="N27" s="231">
        <v>8.7170000000000005</v>
      </c>
      <c r="O27" s="231">
        <v>3.4672000000000001</v>
      </c>
      <c r="P27" s="231">
        <v>0</v>
      </c>
    </row>
    <row r="28" spans="1:16" ht="15">
      <c r="A28" s="247">
        <v>20</v>
      </c>
      <c r="B28" s="231">
        <v>0</v>
      </c>
      <c r="C28" s="231">
        <v>0</v>
      </c>
      <c r="D28" s="231">
        <v>8.6783999999999999</v>
      </c>
      <c r="E28" s="231">
        <v>2.6181000000000001</v>
      </c>
      <c r="F28" s="231">
        <v>5.5583</v>
      </c>
      <c r="G28" s="231">
        <v>2.7963</v>
      </c>
      <c r="H28" s="231">
        <v>5.8494000000000002</v>
      </c>
      <c r="I28" s="231">
        <v>1.9271</v>
      </c>
      <c r="J28" s="231">
        <v>6.5400999999999998</v>
      </c>
      <c r="K28" s="231">
        <v>1.9783999999999999</v>
      </c>
      <c r="L28" s="231">
        <v>5.6136999999999997</v>
      </c>
      <c r="M28" s="231">
        <v>2.8285999999999998</v>
      </c>
      <c r="N28" s="231">
        <v>8.468</v>
      </c>
      <c r="O28" s="231">
        <v>3.3681999999999999</v>
      </c>
      <c r="P28" s="231">
        <v>0</v>
      </c>
    </row>
    <row r="29" spans="1:16" ht="15">
      <c r="A29" s="247">
        <v>21</v>
      </c>
      <c r="B29" s="231">
        <v>0</v>
      </c>
      <c r="C29" s="231">
        <v>0</v>
      </c>
      <c r="D29" s="231">
        <v>8.5929000000000002</v>
      </c>
      <c r="E29" s="231">
        <v>2.5998000000000001</v>
      </c>
      <c r="F29" s="231">
        <v>5.4192</v>
      </c>
      <c r="G29" s="231">
        <v>2.7732000000000001</v>
      </c>
      <c r="H29" s="231">
        <v>5.7194000000000003</v>
      </c>
      <c r="I29" s="231">
        <v>1.9248000000000001</v>
      </c>
      <c r="J29" s="231">
        <v>6.3670999999999998</v>
      </c>
      <c r="K29" s="231">
        <v>1.9729000000000001</v>
      </c>
      <c r="L29" s="231">
        <v>5.5488999999999997</v>
      </c>
      <c r="M29" s="231">
        <v>2.8071000000000002</v>
      </c>
      <c r="N29" s="231">
        <v>8.2188999999999997</v>
      </c>
      <c r="O29" s="231">
        <v>3.2690999999999999</v>
      </c>
      <c r="P29" s="231">
        <v>0</v>
      </c>
    </row>
    <row r="30" spans="1:16" ht="15">
      <c r="A30" s="247">
        <v>22</v>
      </c>
      <c r="B30" s="231">
        <v>0</v>
      </c>
      <c r="C30" s="231">
        <v>0</v>
      </c>
      <c r="D30" s="231">
        <v>8.5074000000000005</v>
      </c>
      <c r="E30" s="231">
        <v>2.5813999999999999</v>
      </c>
      <c r="F30" s="231">
        <v>5.2801999999999998</v>
      </c>
      <c r="G30" s="231">
        <v>2.7501000000000002</v>
      </c>
      <c r="H30" s="231">
        <v>5.5892999999999997</v>
      </c>
      <c r="I30" s="231">
        <v>1.9224000000000001</v>
      </c>
      <c r="J30" s="231">
        <v>6.1940999999999997</v>
      </c>
      <c r="K30" s="231">
        <v>1.9675</v>
      </c>
      <c r="L30" s="231">
        <v>5.4840999999999998</v>
      </c>
      <c r="M30" s="231">
        <v>2.7856000000000001</v>
      </c>
      <c r="N30" s="231">
        <v>7.9699</v>
      </c>
      <c r="O30" s="231">
        <v>3.17</v>
      </c>
      <c r="P30" s="231">
        <v>0</v>
      </c>
    </row>
    <row r="31" spans="1:16" ht="15">
      <c r="A31" s="247">
        <v>23</v>
      </c>
      <c r="B31" s="231">
        <v>0</v>
      </c>
      <c r="C31" s="231">
        <v>0</v>
      </c>
      <c r="D31" s="231">
        <v>8.4219000000000008</v>
      </c>
      <c r="E31" s="231">
        <v>2.5630999999999999</v>
      </c>
      <c r="F31" s="231">
        <v>5.1410999999999998</v>
      </c>
      <c r="G31" s="231">
        <v>2.7271000000000001</v>
      </c>
      <c r="H31" s="231">
        <v>5.4592999999999998</v>
      </c>
      <c r="I31" s="231">
        <v>1.92</v>
      </c>
      <c r="J31" s="231">
        <v>6.0210999999999997</v>
      </c>
      <c r="K31" s="231">
        <v>1.9621</v>
      </c>
      <c r="L31" s="231">
        <v>5.4194000000000004</v>
      </c>
      <c r="M31" s="231">
        <v>2.7641</v>
      </c>
      <c r="N31" s="231">
        <v>7.7207999999999997</v>
      </c>
      <c r="O31" s="231">
        <v>3.0710000000000002</v>
      </c>
      <c r="P31" s="231">
        <v>0</v>
      </c>
    </row>
    <row r="32" spans="1:16" ht="15">
      <c r="A32" s="247">
        <v>24</v>
      </c>
      <c r="B32" s="231">
        <v>0</v>
      </c>
      <c r="C32" s="231">
        <v>0</v>
      </c>
      <c r="D32" s="231">
        <v>8.3363999999999994</v>
      </c>
      <c r="E32" s="231">
        <v>2.5448</v>
      </c>
      <c r="F32" s="231">
        <v>5.0021000000000004</v>
      </c>
      <c r="G32" s="231">
        <v>2.7040000000000002</v>
      </c>
      <c r="H32" s="231">
        <v>5.3292000000000002</v>
      </c>
      <c r="I32" s="231">
        <v>1.9176</v>
      </c>
      <c r="J32" s="231">
        <v>5.8482000000000003</v>
      </c>
      <c r="K32" s="231">
        <v>1.9567000000000001</v>
      </c>
      <c r="L32" s="231">
        <v>5.3545999999999996</v>
      </c>
      <c r="M32" s="231">
        <v>2.7427000000000001</v>
      </c>
      <c r="N32" s="231">
        <v>7.4718</v>
      </c>
      <c r="O32" s="231">
        <v>2.9719000000000002</v>
      </c>
      <c r="P32" s="231">
        <v>0</v>
      </c>
    </row>
    <row r="33" spans="1:16" ht="15">
      <c r="A33" s="247">
        <v>25</v>
      </c>
      <c r="B33" s="231">
        <v>0</v>
      </c>
      <c r="C33" s="231">
        <v>0</v>
      </c>
      <c r="D33" s="231">
        <v>8.2507999999999999</v>
      </c>
      <c r="E33" s="231">
        <v>2.5264000000000002</v>
      </c>
      <c r="F33" s="231">
        <v>4.8630000000000004</v>
      </c>
      <c r="G33" s="231">
        <v>2.6808999999999998</v>
      </c>
      <c r="H33" s="231">
        <v>5.1992000000000003</v>
      </c>
      <c r="I33" s="231">
        <v>1.9152</v>
      </c>
      <c r="J33" s="231">
        <v>5.6752000000000002</v>
      </c>
      <c r="K33" s="231">
        <v>1.9512</v>
      </c>
      <c r="L33" s="231">
        <v>5.2897999999999996</v>
      </c>
      <c r="M33" s="231">
        <v>2.7212000000000001</v>
      </c>
      <c r="N33" s="231">
        <v>7.2226999999999997</v>
      </c>
      <c r="O33" s="231">
        <v>2.8727999999999998</v>
      </c>
      <c r="P33" s="231">
        <v>0</v>
      </c>
    </row>
    <row r="34" spans="1:16" ht="15">
      <c r="A34" s="247">
        <v>26</v>
      </c>
      <c r="B34" s="231">
        <v>0</v>
      </c>
      <c r="C34" s="231">
        <v>0</v>
      </c>
      <c r="D34" s="231">
        <v>8.1653000000000002</v>
      </c>
      <c r="E34" s="231">
        <v>2.5081000000000002</v>
      </c>
      <c r="F34" s="231">
        <v>4.7239000000000004</v>
      </c>
      <c r="G34" s="231">
        <v>2.6579000000000002</v>
      </c>
      <c r="H34" s="231">
        <v>5.0690999999999997</v>
      </c>
      <c r="I34" s="231">
        <v>1.9128000000000001</v>
      </c>
      <c r="J34" s="231">
        <v>5.5022000000000002</v>
      </c>
      <c r="K34" s="231">
        <v>1.9458</v>
      </c>
      <c r="L34" s="231">
        <v>5.2251000000000003</v>
      </c>
      <c r="M34" s="231">
        <v>2.6997</v>
      </c>
      <c r="N34" s="231">
        <v>6.9736000000000002</v>
      </c>
      <c r="O34" s="231">
        <v>2.7738</v>
      </c>
      <c r="P34" s="231">
        <v>0</v>
      </c>
    </row>
    <row r="35" spans="1:16" ht="15">
      <c r="A35" s="247">
        <v>27</v>
      </c>
      <c r="B35" s="231">
        <v>0</v>
      </c>
      <c r="C35" s="231">
        <v>0</v>
      </c>
      <c r="D35" s="231">
        <v>8.0798000000000005</v>
      </c>
      <c r="E35" s="231">
        <v>2.4897</v>
      </c>
      <c r="F35" s="231">
        <v>4.5849000000000002</v>
      </c>
      <c r="G35" s="231">
        <v>2.6347999999999998</v>
      </c>
      <c r="H35" s="231">
        <v>4.9390999999999998</v>
      </c>
      <c r="I35" s="231">
        <v>1.9105000000000001</v>
      </c>
      <c r="J35" s="231">
        <v>5.3292000000000002</v>
      </c>
      <c r="K35" s="231">
        <v>1.9403999999999999</v>
      </c>
      <c r="L35" s="231">
        <v>5.1603000000000003</v>
      </c>
      <c r="M35" s="231">
        <v>2.6781999999999999</v>
      </c>
      <c r="N35" s="231">
        <v>6.7245999999999997</v>
      </c>
      <c r="O35" s="231">
        <v>2.6747000000000001</v>
      </c>
      <c r="P35" s="231">
        <v>0</v>
      </c>
    </row>
    <row r="36" spans="1:16" ht="15">
      <c r="A36" s="247">
        <v>28</v>
      </c>
      <c r="B36" s="231">
        <v>0</v>
      </c>
      <c r="C36" s="231">
        <v>0</v>
      </c>
      <c r="D36" s="231">
        <v>7.9943</v>
      </c>
      <c r="E36" s="231">
        <v>2.4714</v>
      </c>
      <c r="F36" s="231">
        <v>4.4458000000000002</v>
      </c>
      <c r="G36" s="231">
        <v>2.6116999999999999</v>
      </c>
      <c r="H36" s="231">
        <v>4.8090000000000002</v>
      </c>
      <c r="I36" s="231">
        <v>1.9080999999999999</v>
      </c>
      <c r="J36" s="231">
        <v>5.1562999999999999</v>
      </c>
      <c r="K36" s="231">
        <v>1.9350000000000001</v>
      </c>
      <c r="L36" s="231">
        <v>5.0955000000000004</v>
      </c>
      <c r="M36" s="231">
        <v>2.6566999999999998</v>
      </c>
      <c r="N36" s="231">
        <v>6.4755000000000003</v>
      </c>
      <c r="O36" s="231">
        <v>2.5756000000000001</v>
      </c>
      <c r="P36" s="231">
        <v>0</v>
      </c>
    </row>
    <row r="37" spans="1:16" ht="15">
      <c r="A37" s="247">
        <v>29</v>
      </c>
      <c r="B37" s="231">
        <v>0</v>
      </c>
      <c r="C37" s="231">
        <v>0</v>
      </c>
      <c r="D37" s="231">
        <v>7.9088000000000003</v>
      </c>
      <c r="E37" s="231">
        <v>2.4529999999999998</v>
      </c>
      <c r="F37" s="231">
        <v>4.3068</v>
      </c>
      <c r="G37" s="231">
        <v>2.5886999999999998</v>
      </c>
      <c r="H37" s="231">
        <v>4.6790000000000003</v>
      </c>
      <c r="I37" s="231">
        <v>1.9056999999999999</v>
      </c>
      <c r="J37" s="231">
        <v>4.9832999999999998</v>
      </c>
      <c r="K37" s="231">
        <v>1.9295</v>
      </c>
      <c r="L37" s="231">
        <v>5.0308000000000002</v>
      </c>
      <c r="M37" s="231">
        <v>2.6352000000000002</v>
      </c>
      <c r="N37" s="231">
        <v>6.2264999999999997</v>
      </c>
      <c r="O37" s="231">
        <v>2.4765999999999999</v>
      </c>
      <c r="P37" s="231">
        <v>0</v>
      </c>
    </row>
    <row r="38" spans="1:16" ht="15">
      <c r="A38" s="247">
        <v>30</v>
      </c>
      <c r="B38" s="231">
        <v>0</v>
      </c>
      <c r="C38" s="231">
        <v>0</v>
      </c>
      <c r="D38" s="231">
        <v>7.8232999999999997</v>
      </c>
      <c r="E38" s="231">
        <v>2.4346999999999999</v>
      </c>
      <c r="F38" s="231">
        <v>4.1677</v>
      </c>
      <c r="G38" s="231">
        <v>2.5655999999999999</v>
      </c>
      <c r="H38" s="231">
        <v>4.5488999999999997</v>
      </c>
      <c r="I38" s="231">
        <v>1.9033</v>
      </c>
      <c r="J38" s="231">
        <v>4.8102999999999998</v>
      </c>
      <c r="K38" s="231">
        <v>1.9240999999999999</v>
      </c>
      <c r="L38" s="231">
        <v>4.9660000000000002</v>
      </c>
      <c r="M38" s="231">
        <v>2.6137000000000001</v>
      </c>
      <c r="N38" s="231">
        <v>5.9774000000000003</v>
      </c>
      <c r="O38" s="231">
        <v>2.3774999999999999</v>
      </c>
      <c r="P38" s="231">
        <v>0</v>
      </c>
    </row>
    <row r="39" spans="1:16" ht="15">
      <c r="A39" s="247">
        <v>31</v>
      </c>
      <c r="B39" s="231">
        <v>0</v>
      </c>
      <c r="C39" s="231">
        <v>0</v>
      </c>
      <c r="D39" s="231">
        <v>7.7407000000000004</v>
      </c>
      <c r="E39" s="231">
        <v>2.4278</v>
      </c>
      <c r="F39" s="231">
        <v>4.1418999999999997</v>
      </c>
      <c r="G39" s="231">
        <v>2.5577000000000001</v>
      </c>
      <c r="H39" s="231">
        <v>4.5411000000000001</v>
      </c>
      <c r="I39" s="231">
        <v>1.8992</v>
      </c>
      <c r="J39" s="231">
        <v>4.7788000000000004</v>
      </c>
      <c r="K39" s="231">
        <v>1.917</v>
      </c>
      <c r="L39" s="231">
        <v>4.9050000000000002</v>
      </c>
      <c r="M39" s="231">
        <v>2.5779000000000001</v>
      </c>
      <c r="N39" s="231">
        <v>5.8684000000000003</v>
      </c>
      <c r="O39" s="231">
        <v>2.3692000000000002</v>
      </c>
      <c r="P39" s="231">
        <v>0</v>
      </c>
    </row>
    <row r="40" spans="1:16" ht="15">
      <c r="A40" s="247">
        <v>32</v>
      </c>
      <c r="B40" s="231">
        <v>0</v>
      </c>
      <c r="C40" s="231">
        <v>0</v>
      </c>
      <c r="D40" s="231">
        <v>7.6581999999999999</v>
      </c>
      <c r="E40" s="231">
        <v>2.4207999999999998</v>
      </c>
      <c r="F40" s="231">
        <v>4.1159999999999997</v>
      </c>
      <c r="G40" s="231">
        <v>2.5499000000000001</v>
      </c>
      <c r="H40" s="231">
        <v>4.5332999999999997</v>
      </c>
      <c r="I40" s="231">
        <v>1.8952</v>
      </c>
      <c r="J40" s="231">
        <v>4.7473999999999998</v>
      </c>
      <c r="K40" s="231">
        <v>1.91</v>
      </c>
      <c r="L40" s="231">
        <v>4.8440000000000003</v>
      </c>
      <c r="M40" s="231">
        <v>2.5421</v>
      </c>
      <c r="N40" s="231">
        <v>5.7594000000000003</v>
      </c>
      <c r="O40" s="231">
        <v>2.3609</v>
      </c>
      <c r="P40" s="231">
        <v>0</v>
      </c>
    </row>
    <row r="41" spans="1:16" ht="15">
      <c r="A41" s="247">
        <v>33</v>
      </c>
      <c r="B41" s="231">
        <v>0</v>
      </c>
      <c r="C41" s="231">
        <v>0</v>
      </c>
      <c r="D41" s="231">
        <v>7.5755999999999997</v>
      </c>
      <c r="E41" s="231">
        <v>2.4138999999999999</v>
      </c>
      <c r="F41" s="231">
        <v>4.0902000000000003</v>
      </c>
      <c r="G41" s="231">
        <v>2.5419999999999998</v>
      </c>
      <c r="H41" s="231">
        <v>4.5255000000000001</v>
      </c>
      <c r="I41" s="231">
        <v>1.8911</v>
      </c>
      <c r="J41" s="231">
        <v>4.7159000000000004</v>
      </c>
      <c r="K41" s="231">
        <v>1.9029</v>
      </c>
      <c r="L41" s="231">
        <v>4.7830000000000004</v>
      </c>
      <c r="M41" s="231">
        <v>2.5063</v>
      </c>
      <c r="N41" s="231">
        <v>5.6504000000000003</v>
      </c>
      <c r="O41" s="231">
        <v>2.3525999999999998</v>
      </c>
      <c r="P41" s="231">
        <v>0</v>
      </c>
    </row>
    <row r="42" spans="1:16" ht="15">
      <c r="A42" s="247">
        <v>34</v>
      </c>
      <c r="B42" s="231">
        <v>0</v>
      </c>
      <c r="C42" s="231">
        <v>0</v>
      </c>
      <c r="D42" s="231">
        <v>7.4930000000000003</v>
      </c>
      <c r="E42" s="231">
        <v>2.4068999999999998</v>
      </c>
      <c r="F42" s="231">
        <v>4.0643000000000002</v>
      </c>
      <c r="G42" s="231">
        <v>2.5341</v>
      </c>
      <c r="H42" s="231">
        <v>4.5176999999999996</v>
      </c>
      <c r="I42" s="231">
        <v>1.887</v>
      </c>
      <c r="J42" s="231">
        <v>4.6844999999999999</v>
      </c>
      <c r="K42" s="231">
        <v>1.8957999999999999</v>
      </c>
      <c r="L42" s="231">
        <v>4.7218999999999998</v>
      </c>
      <c r="M42" s="231">
        <v>2.4704000000000002</v>
      </c>
      <c r="N42" s="231">
        <v>5.5414000000000003</v>
      </c>
      <c r="O42" s="231">
        <v>2.3441999999999998</v>
      </c>
      <c r="P42" s="231">
        <v>0</v>
      </c>
    </row>
    <row r="43" spans="1:16" ht="15">
      <c r="A43" s="247">
        <v>35</v>
      </c>
      <c r="B43" s="231">
        <v>0</v>
      </c>
      <c r="C43" s="231">
        <v>0</v>
      </c>
      <c r="D43" s="231">
        <v>7.4104999999999999</v>
      </c>
      <c r="E43" s="231">
        <v>2.4</v>
      </c>
      <c r="F43" s="231">
        <v>4.0385</v>
      </c>
      <c r="G43" s="231">
        <v>2.5263</v>
      </c>
      <c r="H43" s="231">
        <v>4.5099</v>
      </c>
      <c r="I43" s="231">
        <v>1.8829</v>
      </c>
      <c r="J43" s="231">
        <v>4.6529999999999996</v>
      </c>
      <c r="K43" s="231">
        <v>1.8888</v>
      </c>
      <c r="L43" s="231">
        <v>4.6608999999999998</v>
      </c>
      <c r="M43" s="231">
        <v>2.4346000000000001</v>
      </c>
      <c r="N43" s="231">
        <v>5.4324000000000003</v>
      </c>
      <c r="O43" s="231">
        <v>2.3359000000000001</v>
      </c>
      <c r="P43" s="231">
        <v>0</v>
      </c>
    </row>
    <row r="44" spans="1:16" ht="15">
      <c r="A44" s="247">
        <v>36</v>
      </c>
      <c r="B44" s="231">
        <v>0</v>
      </c>
      <c r="C44" s="231">
        <v>0</v>
      </c>
      <c r="D44" s="231">
        <v>7.3278999999999996</v>
      </c>
      <c r="E44" s="231">
        <v>2.3929999999999998</v>
      </c>
      <c r="F44" s="231">
        <v>4.0126999999999997</v>
      </c>
      <c r="G44" s="231">
        <v>2.5184000000000002</v>
      </c>
      <c r="H44" s="231">
        <v>4.5021000000000004</v>
      </c>
      <c r="I44" s="231">
        <v>1.8789</v>
      </c>
      <c r="J44" s="231">
        <v>4.6215999999999999</v>
      </c>
      <c r="K44" s="231">
        <v>1.8816999999999999</v>
      </c>
      <c r="L44" s="231">
        <v>4.5998999999999999</v>
      </c>
      <c r="M44" s="231">
        <v>2.3988</v>
      </c>
      <c r="N44" s="231">
        <v>5.3234000000000004</v>
      </c>
      <c r="O44" s="231">
        <v>2.3275999999999999</v>
      </c>
      <c r="P44" s="231">
        <v>0</v>
      </c>
    </row>
    <row r="45" spans="1:16" ht="15">
      <c r="A45" s="247">
        <v>37</v>
      </c>
      <c r="B45" s="231">
        <v>0</v>
      </c>
      <c r="C45" s="231">
        <v>0</v>
      </c>
      <c r="D45" s="231">
        <v>7.2453000000000003</v>
      </c>
      <c r="E45" s="231">
        <v>2.3860999999999999</v>
      </c>
      <c r="F45" s="231">
        <v>3.9868000000000001</v>
      </c>
      <c r="G45" s="231">
        <v>2.5105</v>
      </c>
      <c r="H45" s="231">
        <v>4.4942000000000002</v>
      </c>
      <c r="I45" s="231">
        <v>1.8748</v>
      </c>
      <c r="J45" s="231">
        <v>4.5900999999999996</v>
      </c>
      <c r="K45" s="231">
        <v>1.8746</v>
      </c>
      <c r="L45" s="231">
        <v>4.5388999999999999</v>
      </c>
      <c r="M45" s="231">
        <v>2.363</v>
      </c>
      <c r="N45" s="231">
        <v>5.2142999999999997</v>
      </c>
      <c r="O45" s="231">
        <v>2.3193000000000001</v>
      </c>
      <c r="P45" s="231">
        <v>0</v>
      </c>
    </row>
    <row r="46" spans="1:16" ht="15">
      <c r="A46" s="247">
        <v>38</v>
      </c>
      <c r="B46" s="231">
        <v>0</v>
      </c>
      <c r="C46" s="231">
        <v>0</v>
      </c>
      <c r="D46" s="231">
        <v>7.1627999999999998</v>
      </c>
      <c r="E46" s="231">
        <v>2.3791000000000002</v>
      </c>
      <c r="F46" s="231">
        <v>3.9609999999999999</v>
      </c>
      <c r="G46" s="231">
        <v>2.5026999999999999</v>
      </c>
      <c r="H46" s="231">
        <v>4.4863999999999997</v>
      </c>
      <c r="I46" s="231">
        <v>1.8707</v>
      </c>
      <c r="J46" s="231">
        <v>4.5586000000000002</v>
      </c>
      <c r="K46" s="231">
        <v>1.8675999999999999</v>
      </c>
      <c r="L46" s="231">
        <v>4.4779</v>
      </c>
      <c r="M46" s="231">
        <v>2.3271999999999999</v>
      </c>
      <c r="N46" s="231">
        <v>5.1052999999999997</v>
      </c>
      <c r="O46" s="231">
        <v>2.3109999999999999</v>
      </c>
      <c r="P46" s="231">
        <v>0</v>
      </c>
    </row>
    <row r="47" spans="1:16" ht="15">
      <c r="A47" s="247">
        <v>39</v>
      </c>
      <c r="B47" s="231">
        <v>0</v>
      </c>
      <c r="C47" s="231">
        <v>0</v>
      </c>
      <c r="D47" s="231">
        <v>7.0801999999999996</v>
      </c>
      <c r="E47" s="231">
        <v>2.3721999999999999</v>
      </c>
      <c r="F47" s="231">
        <v>3.9350999999999998</v>
      </c>
      <c r="G47" s="231">
        <v>2.4948000000000001</v>
      </c>
      <c r="H47" s="231">
        <v>4.4786000000000001</v>
      </c>
      <c r="I47" s="231">
        <v>1.8666</v>
      </c>
      <c r="J47" s="231">
        <v>4.5271999999999997</v>
      </c>
      <c r="K47" s="231">
        <v>1.8605</v>
      </c>
      <c r="L47" s="231">
        <v>4.4169</v>
      </c>
      <c r="M47" s="231">
        <v>2.2913999999999999</v>
      </c>
      <c r="N47" s="231">
        <v>4.9962999999999997</v>
      </c>
      <c r="O47" s="231">
        <v>2.3027000000000002</v>
      </c>
      <c r="P47" s="231">
        <v>0</v>
      </c>
    </row>
    <row r="48" spans="1:16" ht="15">
      <c r="A48" s="247">
        <v>40</v>
      </c>
      <c r="B48" s="231">
        <v>0</v>
      </c>
      <c r="C48" s="231">
        <v>0</v>
      </c>
      <c r="D48" s="231">
        <v>6.9976000000000003</v>
      </c>
      <c r="E48" s="231">
        <v>2.3652000000000002</v>
      </c>
      <c r="F48" s="231">
        <v>3.9093</v>
      </c>
      <c r="G48" s="231">
        <v>2.4868999999999999</v>
      </c>
      <c r="H48" s="231">
        <v>4.4707999999999997</v>
      </c>
      <c r="I48" s="231">
        <v>1.8626</v>
      </c>
      <c r="J48" s="231">
        <v>4.4957000000000003</v>
      </c>
      <c r="K48" s="231">
        <v>1.8533999999999999</v>
      </c>
      <c r="L48" s="231">
        <v>4.3558000000000003</v>
      </c>
      <c r="M48" s="231">
        <v>2.2555000000000001</v>
      </c>
      <c r="N48" s="231">
        <v>4.8872999999999998</v>
      </c>
      <c r="O48" s="231">
        <v>2.2942999999999998</v>
      </c>
      <c r="P48" s="231">
        <v>0</v>
      </c>
    </row>
    <row r="49" spans="1:16" ht="15">
      <c r="A49" s="247">
        <v>41</v>
      </c>
      <c r="B49" s="231">
        <v>0</v>
      </c>
      <c r="C49" s="231">
        <v>0</v>
      </c>
      <c r="D49" s="231">
        <v>6.9150999999999998</v>
      </c>
      <c r="E49" s="231">
        <v>2.3582999999999998</v>
      </c>
      <c r="F49" s="231">
        <v>3.8834</v>
      </c>
      <c r="G49" s="231">
        <v>2.4790999999999999</v>
      </c>
      <c r="H49" s="231">
        <v>4.4630000000000001</v>
      </c>
      <c r="I49" s="231">
        <v>1.8585</v>
      </c>
      <c r="J49" s="231">
        <v>4.4642999999999997</v>
      </c>
      <c r="K49" s="231">
        <v>1.8464</v>
      </c>
      <c r="L49" s="231">
        <v>4.2948000000000004</v>
      </c>
      <c r="M49" s="231">
        <v>2.2197</v>
      </c>
      <c r="N49" s="231">
        <v>4.7782999999999998</v>
      </c>
      <c r="O49" s="231">
        <v>2.286</v>
      </c>
      <c r="P49" s="231">
        <v>0</v>
      </c>
    </row>
    <row r="50" spans="1:16" ht="15">
      <c r="A50" s="247">
        <v>42</v>
      </c>
      <c r="B50" s="231">
        <v>0</v>
      </c>
      <c r="C50" s="231">
        <v>0</v>
      </c>
      <c r="D50" s="231">
        <v>6.8324999999999996</v>
      </c>
      <c r="E50" s="231">
        <v>2.3513000000000002</v>
      </c>
      <c r="F50" s="231">
        <v>3.8576000000000001</v>
      </c>
      <c r="G50" s="231">
        <v>2.4712000000000001</v>
      </c>
      <c r="H50" s="231">
        <v>4.4551999999999996</v>
      </c>
      <c r="I50" s="231">
        <v>1.8544</v>
      </c>
      <c r="J50" s="231">
        <v>4.4328000000000003</v>
      </c>
      <c r="K50" s="231">
        <v>1.8392999999999999</v>
      </c>
      <c r="L50" s="231">
        <v>4.2337999999999996</v>
      </c>
      <c r="M50" s="231">
        <v>2.1839</v>
      </c>
      <c r="N50" s="231">
        <v>4.6692999999999998</v>
      </c>
      <c r="O50" s="231">
        <v>2.2776999999999998</v>
      </c>
      <c r="P50" s="231">
        <v>0</v>
      </c>
    </row>
    <row r="51" spans="1:16" ht="15">
      <c r="A51" s="247">
        <v>43</v>
      </c>
      <c r="B51" s="231">
        <v>0</v>
      </c>
      <c r="C51" s="231">
        <v>0</v>
      </c>
      <c r="D51" s="231">
        <v>6.6761999999999997</v>
      </c>
      <c r="E51" s="231">
        <v>2.3500999999999999</v>
      </c>
      <c r="F51" s="231">
        <v>3.7839999999999998</v>
      </c>
      <c r="G51" s="231">
        <v>2.4304999999999999</v>
      </c>
      <c r="H51" s="231">
        <v>4.3819999999999997</v>
      </c>
      <c r="I51" s="231">
        <v>1.8489</v>
      </c>
      <c r="J51" s="231">
        <v>4.4203000000000001</v>
      </c>
      <c r="K51" s="231">
        <v>1.8348</v>
      </c>
      <c r="L51" s="231">
        <v>4.2011000000000003</v>
      </c>
      <c r="M51" s="231">
        <v>2.1703999999999999</v>
      </c>
      <c r="N51" s="231">
        <v>4.5801999999999996</v>
      </c>
      <c r="O51" s="231">
        <v>2.2751000000000001</v>
      </c>
      <c r="P51" s="231">
        <v>0</v>
      </c>
    </row>
    <row r="52" spans="1:16" ht="15">
      <c r="A52" s="247">
        <v>44</v>
      </c>
      <c r="B52" s="231">
        <v>0</v>
      </c>
      <c r="C52" s="231">
        <v>0</v>
      </c>
      <c r="D52" s="231">
        <v>6.5198</v>
      </c>
      <c r="E52" s="231">
        <v>2.3490000000000002</v>
      </c>
      <c r="F52" s="231">
        <v>3.7103000000000002</v>
      </c>
      <c r="G52" s="231">
        <v>2.3898000000000001</v>
      </c>
      <c r="H52" s="231">
        <v>4.3087</v>
      </c>
      <c r="I52" s="231">
        <v>1.8433999999999999</v>
      </c>
      <c r="J52" s="231">
        <v>4.4078999999999997</v>
      </c>
      <c r="K52" s="231">
        <v>1.8302</v>
      </c>
      <c r="L52" s="231">
        <v>4.1684999999999999</v>
      </c>
      <c r="M52" s="231">
        <v>2.1568999999999998</v>
      </c>
      <c r="N52" s="231">
        <v>4.4912000000000001</v>
      </c>
      <c r="O52" s="231">
        <v>2.2724000000000002</v>
      </c>
      <c r="P52" s="231">
        <v>0</v>
      </c>
    </row>
    <row r="53" spans="1:16" ht="15">
      <c r="A53" s="247">
        <v>45</v>
      </c>
      <c r="B53" s="231">
        <v>0</v>
      </c>
      <c r="C53" s="231">
        <v>0</v>
      </c>
      <c r="D53" s="231">
        <v>6.3635000000000002</v>
      </c>
      <c r="E53" s="231">
        <v>2.3477999999999999</v>
      </c>
      <c r="F53" s="231">
        <v>3.6366999999999998</v>
      </c>
      <c r="G53" s="231">
        <v>2.3490000000000002</v>
      </c>
      <c r="H53" s="231">
        <v>4.2355</v>
      </c>
      <c r="I53" s="231">
        <v>1.8379000000000001</v>
      </c>
      <c r="J53" s="231">
        <v>4.3954000000000004</v>
      </c>
      <c r="K53" s="231">
        <v>1.8257000000000001</v>
      </c>
      <c r="L53" s="231">
        <v>4.1357999999999997</v>
      </c>
      <c r="M53" s="231">
        <v>2.1434000000000002</v>
      </c>
      <c r="N53" s="231">
        <v>4.4020999999999999</v>
      </c>
      <c r="O53" s="231">
        <v>2.2698</v>
      </c>
      <c r="P53" s="231">
        <v>0</v>
      </c>
    </row>
    <row r="54" spans="1:16" ht="15">
      <c r="A54" s="247">
        <v>46</v>
      </c>
      <c r="B54" s="231">
        <v>0</v>
      </c>
      <c r="C54" s="231">
        <v>0</v>
      </c>
      <c r="D54" s="231">
        <v>6.2070999999999996</v>
      </c>
      <c r="E54" s="231">
        <v>2.3466</v>
      </c>
      <c r="F54" s="231">
        <v>3.5630000000000002</v>
      </c>
      <c r="G54" s="231">
        <v>2.3083</v>
      </c>
      <c r="H54" s="231">
        <v>4.1623000000000001</v>
      </c>
      <c r="I54" s="231">
        <v>1.8323</v>
      </c>
      <c r="J54" s="231">
        <v>4.383</v>
      </c>
      <c r="K54" s="231">
        <v>1.8210999999999999</v>
      </c>
      <c r="L54" s="231">
        <v>4.1031000000000004</v>
      </c>
      <c r="M54" s="231">
        <v>2.1299000000000001</v>
      </c>
      <c r="N54" s="231">
        <v>4.3129999999999997</v>
      </c>
      <c r="O54" s="231">
        <v>2.2671000000000001</v>
      </c>
      <c r="P54" s="231">
        <v>0</v>
      </c>
    </row>
    <row r="55" spans="1:16" ht="15">
      <c r="A55" s="247">
        <v>47</v>
      </c>
      <c r="B55" s="231">
        <v>0</v>
      </c>
      <c r="C55" s="231">
        <v>0</v>
      </c>
      <c r="D55" s="231">
        <v>6.0507999999999997</v>
      </c>
      <c r="E55" s="231">
        <v>2.3454000000000002</v>
      </c>
      <c r="F55" s="231">
        <v>3.4893999999999998</v>
      </c>
      <c r="G55" s="231">
        <v>2.2675999999999998</v>
      </c>
      <c r="H55" s="231">
        <v>4.0890000000000004</v>
      </c>
      <c r="I55" s="231">
        <v>1.8268</v>
      </c>
      <c r="J55" s="231">
        <v>4.3704999999999998</v>
      </c>
      <c r="K55" s="231">
        <v>1.8166</v>
      </c>
      <c r="L55" s="231">
        <v>4.0705</v>
      </c>
      <c r="M55" s="231">
        <v>2.1164000000000001</v>
      </c>
      <c r="N55" s="231">
        <v>4.2240000000000002</v>
      </c>
      <c r="O55" s="231">
        <v>2.2645</v>
      </c>
      <c r="P55" s="231">
        <v>0</v>
      </c>
    </row>
    <row r="56" spans="1:16" ht="15">
      <c r="A56" s="247">
        <v>48</v>
      </c>
      <c r="B56" s="231">
        <v>0</v>
      </c>
      <c r="C56" s="231">
        <v>0</v>
      </c>
      <c r="D56" s="231">
        <v>5.8944999999999999</v>
      </c>
      <c r="E56" s="231">
        <v>2.3443000000000001</v>
      </c>
      <c r="F56" s="231">
        <v>3.4157000000000002</v>
      </c>
      <c r="G56" s="231">
        <v>2.2269000000000001</v>
      </c>
      <c r="H56" s="231">
        <v>4.0157999999999996</v>
      </c>
      <c r="I56" s="231">
        <v>1.8212999999999999</v>
      </c>
      <c r="J56" s="231">
        <v>4.3581000000000003</v>
      </c>
      <c r="K56" s="231">
        <v>1.8120000000000001</v>
      </c>
      <c r="L56" s="231">
        <v>4.0377999999999998</v>
      </c>
      <c r="M56" s="231">
        <v>2.1030000000000002</v>
      </c>
      <c r="N56" s="231">
        <v>4.1349</v>
      </c>
      <c r="O56" s="231">
        <v>2.2618</v>
      </c>
      <c r="P56" s="231">
        <v>0</v>
      </c>
    </row>
    <row r="57" spans="1:16" ht="15">
      <c r="A57" s="247">
        <v>49</v>
      </c>
      <c r="B57" s="231">
        <v>0</v>
      </c>
      <c r="C57" s="231">
        <v>0</v>
      </c>
      <c r="D57" s="231">
        <v>5.7381000000000002</v>
      </c>
      <c r="E57" s="231">
        <v>2.3431000000000002</v>
      </c>
      <c r="F57" s="231">
        <v>3.3420999999999998</v>
      </c>
      <c r="G57" s="231">
        <v>2.1861000000000002</v>
      </c>
      <c r="H57" s="231">
        <v>3.9426000000000001</v>
      </c>
      <c r="I57" s="231">
        <v>1.8158000000000001</v>
      </c>
      <c r="J57" s="231">
        <v>4.3456000000000001</v>
      </c>
      <c r="K57" s="231">
        <v>1.8075000000000001</v>
      </c>
      <c r="L57" s="231">
        <v>4.0050999999999997</v>
      </c>
      <c r="M57" s="231">
        <v>2.0895000000000001</v>
      </c>
      <c r="N57" s="231">
        <v>4.0457999999999998</v>
      </c>
      <c r="O57" s="231">
        <v>2.2591999999999999</v>
      </c>
      <c r="P57" s="231">
        <v>0</v>
      </c>
    </row>
    <row r="58" spans="1:16" ht="15">
      <c r="A58" s="247">
        <v>50</v>
      </c>
      <c r="B58" s="231">
        <v>0</v>
      </c>
      <c r="C58" s="231">
        <v>0</v>
      </c>
      <c r="D58" s="231">
        <v>5.5818000000000003</v>
      </c>
      <c r="E58" s="231">
        <v>2.3418999999999999</v>
      </c>
      <c r="F58" s="231">
        <v>3.2684000000000002</v>
      </c>
      <c r="G58" s="231">
        <v>2.1454</v>
      </c>
      <c r="H58" s="231">
        <v>3.8693</v>
      </c>
      <c r="I58" s="231">
        <v>1.8103</v>
      </c>
      <c r="J58" s="231">
        <v>4.3331</v>
      </c>
      <c r="K58" s="231">
        <v>1.8028999999999999</v>
      </c>
      <c r="L58" s="231">
        <v>3.9725000000000001</v>
      </c>
      <c r="M58" s="231">
        <v>2.0760000000000001</v>
      </c>
      <c r="N58" s="231">
        <v>3.9567999999999999</v>
      </c>
      <c r="O58" s="231">
        <v>2.2565</v>
      </c>
      <c r="P58" s="231">
        <v>0</v>
      </c>
    </row>
    <row r="59" spans="1:16" ht="15">
      <c r="A59" s="247">
        <v>51</v>
      </c>
      <c r="B59" s="231">
        <v>0</v>
      </c>
      <c r="C59" s="231">
        <v>0</v>
      </c>
      <c r="D59" s="231">
        <v>5.4253999999999998</v>
      </c>
      <c r="E59" s="231">
        <v>2.3407</v>
      </c>
      <c r="F59" s="231">
        <v>3.1947999999999999</v>
      </c>
      <c r="G59" s="231">
        <v>2.1046999999999998</v>
      </c>
      <c r="H59" s="231">
        <v>3.7961</v>
      </c>
      <c r="I59" s="231">
        <v>1.8048</v>
      </c>
      <c r="J59" s="231">
        <v>4.3207000000000004</v>
      </c>
      <c r="K59" s="231">
        <v>1.7984</v>
      </c>
      <c r="L59" s="231">
        <v>3.9398</v>
      </c>
      <c r="M59" s="231">
        <v>2.0625</v>
      </c>
      <c r="N59" s="231">
        <v>3.8677000000000001</v>
      </c>
      <c r="O59" s="231">
        <v>2.2538999999999998</v>
      </c>
      <c r="P59" s="231">
        <v>0</v>
      </c>
    </row>
    <row r="60" spans="1:16" ht="15">
      <c r="A60" s="247">
        <v>52</v>
      </c>
      <c r="B60" s="231">
        <v>0</v>
      </c>
      <c r="C60" s="231">
        <v>0</v>
      </c>
      <c r="D60" s="231">
        <v>5.2690999999999999</v>
      </c>
      <c r="E60" s="231">
        <v>2.3395999999999999</v>
      </c>
      <c r="F60" s="231">
        <v>3.1211000000000002</v>
      </c>
      <c r="G60" s="231">
        <v>2.0640000000000001</v>
      </c>
      <c r="H60" s="231">
        <v>3.7229000000000001</v>
      </c>
      <c r="I60" s="231">
        <v>1.7991999999999999</v>
      </c>
      <c r="J60" s="231">
        <v>4.3082000000000003</v>
      </c>
      <c r="K60" s="231">
        <v>1.7938000000000001</v>
      </c>
      <c r="L60" s="231">
        <v>3.9070999999999998</v>
      </c>
      <c r="M60" s="231">
        <v>2.0489999999999999</v>
      </c>
      <c r="N60" s="231">
        <v>3.7786</v>
      </c>
      <c r="O60" s="231">
        <v>2.2511999999999999</v>
      </c>
      <c r="P60" s="231">
        <v>0</v>
      </c>
    </row>
    <row r="61" spans="1:16" ht="15">
      <c r="A61" s="247">
        <v>53</v>
      </c>
      <c r="B61" s="231">
        <v>0</v>
      </c>
      <c r="C61" s="231">
        <v>0</v>
      </c>
      <c r="D61" s="231">
        <v>5.1127000000000002</v>
      </c>
      <c r="E61" s="231">
        <v>2.3384</v>
      </c>
      <c r="F61" s="231">
        <v>3.0474999999999999</v>
      </c>
      <c r="G61" s="231">
        <v>2.0232000000000001</v>
      </c>
      <c r="H61" s="231">
        <v>3.6496</v>
      </c>
      <c r="I61" s="231">
        <v>1.7937000000000001</v>
      </c>
      <c r="J61" s="231">
        <v>4.2957999999999998</v>
      </c>
      <c r="K61" s="231">
        <v>1.7892999999999999</v>
      </c>
      <c r="L61" s="231">
        <v>3.8744999999999998</v>
      </c>
      <c r="M61" s="231">
        <v>2.0354999999999999</v>
      </c>
      <c r="N61" s="231">
        <v>3.6896</v>
      </c>
      <c r="O61" s="231">
        <v>2.2486000000000002</v>
      </c>
      <c r="P61" s="231">
        <v>0</v>
      </c>
    </row>
    <row r="62" spans="1:16" ht="15">
      <c r="A62" s="247">
        <v>54</v>
      </c>
      <c r="B62" s="231">
        <v>0</v>
      </c>
      <c r="C62" s="231">
        <v>0</v>
      </c>
      <c r="D62" s="231">
        <v>4.9564000000000004</v>
      </c>
      <c r="E62" s="231">
        <v>2.3372000000000002</v>
      </c>
      <c r="F62" s="231">
        <v>2.9738000000000002</v>
      </c>
      <c r="G62" s="231">
        <v>1.9824999999999999</v>
      </c>
      <c r="H62" s="231">
        <v>3.5764</v>
      </c>
      <c r="I62" s="231">
        <v>1.7882</v>
      </c>
      <c r="J62" s="231">
        <v>4.2832999999999997</v>
      </c>
      <c r="K62" s="231">
        <v>1.7847</v>
      </c>
      <c r="L62" s="231">
        <v>3.8418000000000001</v>
      </c>
      <c r="M62" s="231">
        <v>2.0219999999999998</v>
      </c>
      <c r="N62" s="231">
        <v>3.6004999999999998</v>
      </c>
      <c r="O62" s="231">
        <v>2.2458999999999998</v>
      </c>
      <c r="P62" s="231">
        <v>0</v>
      </c>
    </row>
    <row r="63" spans="1:16" ht="15">
      <c r="A63" s="247">
        <v>55</v>
      </c>
      <c r="B63" s="231">
        <v>0</v>
      </c>
      <c r="C63" s="231">
        <v>0</v>
      </c>
      <c r="D63" s="231">
        <v>4.8113999999999999</v>
      </c>
      <c r="E63" s="231">
        <v>2.2871000000000001</v>
      </c>
      <c r="F63" s="231">
        <v>2.9510999999999998</v>
      </c>
      <c r="G63" s="231">
        <v>1.9799</v>
      </c>
      <c r="H63" s="231">
        <v>3.5116999999999998</v>
      </c>
      <c r="I63" s="231">
        <v>1.7838000000000001</v>
      </c>
      <c r="J63" s="231">
        <v>4.1676000000000002</v>
      </c>
      <c r="K63" s="231">
        <v>1.7806</v>
      </c>
      <c r="L63" s="231">
        <v>3.8315999999999999</v>
      </c>
      <c r="M63" s="231">
        <v>2.0165999999999999</v>
      </c>
      <c r="N63" s="231">
        <v>3.5194999999999999</v>
      </c>
      <c r="O63" s="231">
        <v>2.2404999999999999</v>
      </c>
      <c r="P63" s="231">
        <v>0</v>
      </c>
    </row>
    <row r="64" spans="1:16" ht="15">
      <c r="A64" s="247">
        <v>56</v>
      </c>
      <c r="B64" s="231">
        <v>0</v>
      </c>
      <c r="C64" s="231">
        <v>0</v>
      </c>
      <c r="D64" s="231">
        <v>4.6664000000000003</v>
      </c>
      <c r="E64" s="231">
        <v>2.2368999999999999</v>
      </c>
      <c r="F64" s="231">
        <v>2.9283999999999999</v>
      </c>
      <c r="G64" s="231">
        <v>1.9772000000000001</v>
      </c>
      <c r="H64" s="231">
        <v>3.4470999999999998</v>
      </c>
      <c r="I64" s="231">
        <v>1.7794000000000001</v>
      </c>
      <c r="J64" s="231">
        <v>4.0518000000000001</v>
      </c>
      <c r="K64" s="231">
        <v>1.7765</v>
      </c>
      <c r="L64" s="231">
        <v>3.8212999999999999</v>
      </c>
      <c r="M64" s="231">
        <v>2.0112000000000001</v>
      </c>
      <c r="N64" s="231">
        <v>3.4386000000000001</v>
      </c>
      <c r="O64" s="231">
        <v>2.2351000000000001</v>
      </c>
      <c r="P64" s="231">
        <v>0</v>
      </c>
    </row>
    <row r="65" spans="1:16" ht="15">
      <c r="A65" s="247">
        <v>57</v>
      </c>
      <c r="B65" s="231">
        <v>0</v>
      </c>
      <c r="C65" s="231">
        <v>0</v>
      </c>
      <c r="D65" s="231">
        <v>4.5213000000000001</v>
      </c>
      <c r="E65" s="231">
        <v>2.1867999999999999</v>
      </c>
      <c r="F65" s="231">
        <v>2.9056999999999999</v>
      </c>
      <c r="G65" s="231">
        <v>1.9745999999999999</v>
      </c>
      <c r="H65" s="231">
        <v>3.3824000000000001</v>
      </c>
      <c r="I65" s="231">
        <v>1.7749999999999999</v>
      </c>
      <c r="J65" s="231">
        <v>3.9361000000000002</v>
      </c>
      <c r="K65" s="231">
        <v>1.7724</v>
      </c>
      <c r="L65" s="231">
        <v>3.8111000000000002</v>
      </c>
      <c r="M65" s="231">
        <v>2.0057999999999998</v>
      </c>
      <c r="N65" s="231">
        <v>3.3576000000000001</v>
      </c>
      <c r="O65" s="231">
        <v>2.2296</v>
      </c>
      <c r="P65" s="231">
        <v>0</v>
      </c>
    </row>
    <row r="66" spans="1:16" ht="15">
      <c r="A66" s="247">
        <v>58</v>
      </c>
      <c r="B66" s="231">
        <v>0</v>
      </c>
      <c r="C66" s="231">
        <v>0</v>
      </c>
      <c r="D66" s="231">
        <v>4.3762999999999996</v>
      </c>
      <c r="E66" s="231">
        <v>2.1366000000000001</v>
      </c>
      <c r="F66" s="231">
        <v>2.883</v>
      </c>
      <c r="G66" s="231">
        <v>1.9719</v>
      </c>
      <c r="H66" s="231">
        <v>3.3176999999999999</v>
      </c>
      <c r="I66" s="231">
        <v>1.7706</v>
      </c>
      <c r="J66" s="231">
        <v>3.8203</v>
      </c>
      <c r="K66" s="231">
        <v>1.7683</v>
      </c>
      <c r="L66" s="231">
        <v>3.8008000000000002</v>
      </c>
      <c r="M66" s="231">
        <v>2.0004</v>
      </c>
      <c r="N66" s="231">
        <v>3.2766000000000002</v>
      </c>
      <c r="O66" s="231">
        <v>2.2242000000000002</v>
      </c>
      <c r="P66" s="231">
        <v>0</v>
      </c>
    </row>
    <row r="67" spans="1:16" ht="15">
      <c r="A67" s="247">
        <v>59</v>
      </c>
      <c r="B67" s="231">
        <v>0</v>
      </c>
      <c r="C67" s="231">
        <v>0</v>
      </c>
      <c r="D67" s="231">
        <v>4.2313000000000001</v>
      </c>
      <c r="E67" s="231">
        <v>2.0865</v>
      </c>
      <c r="F67" s="231">
        <v>2.8603000000000001</v>
      </c>
      <c r="G67" s="231">
        <v>1.9693000000000001</v>
      </c>
      <c r="H67" s="231">
        <v>3.2530999999999999</v>
      </c>
      <c r="I67" s="231">
        <v>1.7662</v>
      </c>
      <c r="J67" s="231">
        <v>3.7046000000000001</v>
      </c>
      <c r="K67" s="231">
        <v>1.7642</v>
      </c>
      <c r="L67" s="231">
        <v>3.7906</v>
      </c>
      <c r="M67" s="231">
        <v>1.9950000000000001</v>
      </c>
      <c r="N67" s="231">
        <v>3.1956000000000002</v>
      </c>
      <c r="O67" s="231">
        <v>2.2187999999999999</v>
      </c>
      <c r="P67" s="231">
        <v>0</v>
      </c>
    </row>
    <row r="68" spans="1:16" ht="15">
      <c r="A68" s="247">
        <v>60</v>
      </c>
      <c r="B68" s="231">
        <v>0</v>
      </c>
      <c r="C68" s="231">
        <v>0</v>
      </c>
      <c r="D68" s="231">
        <v>4.0862999999999996</v>
      </c>
      <c r="E68" s="231">
        <v>2.0364</v>
      </c>
      <c r="F68" s="231">
        <v>2.8376999999999999</v>
      </c>
      <c r="G68" s="231">
        <v>1.9665999999999999</v>
      </c>
      <c r="H68" s="231">
        <v>3.1884000000000001</v>
      </c>
      <c r="I68" s="231">
        <v>1.7619</v>
      </c>
      <c r="J68" s="231">
        <v>3.5889000000000002</v>
      </c>
      <c r="K68" s="231">
        <v>1.7601</v>
      </c>
      <c r="L68" s="231">
        <v>3.7804000000000002</v>
      </c>
      <c r="M68" s="231">
        <v>1.9897</v>
      </c>
      <c r="N68" s="231">
        <v>3.1147</v>
      </c>
      <c r="O68" s="231">
        <v>2.2134</v>
      </c>
      <c r="P68" s="231">
        <v>0</v>
      </c>
    </row>
    <row r="69" spans="1:16">
      <c r="A69" s="288"/>
    </row>
    <row r="70" spans="1:16">
      <c r="A70" s="73" t="e">
        <v>#N/A</v>
      </c>
    </row>
    <row r="71" spans="1:16" s="287" customFormat="1">
      <c r="A71" s="467" t="s">
        <v>11449</v>
      </c>
      <c r="B71" s="467"/>
      <c r="C71" s="467"/>
      <c r="D71" s="467"/>
      <c r="E71" s="467"/>
      <c r="F71" s="467"/>
      <c r="G71" s="467"/>
      <c r="H71" s="467"/>
      <c r="I71" s="467"/>
      <c r="J71" s="467"/>
      <c r="K71" s="467"/>
      <c r="L71" s="467"/>
      <c r="M71" s="467"/>
      <c r="N71" s="467"/>
      <c r="O71" s="467"/>
      <c r="P71" s="467"/>
    </row>
    <row r="72" spans="1:16">
      <c r="A72" s="471" t="s">
        <v>6308</v>
      </c>
      <c r="B72" s="471"/>
      <c r="C72" s="471"/>
      <c r="D72" s="471"/>
      <c r="E72" s="471"/>
      <c r="F72" s="471"/>
      <c r="G72" s="471"/>
      <c r="H72" s="471"/>
      <c r="I72" s="471"/>
      <c r="J72" s="471"/>
      <c r="K72" s="471"/>
      <c r="L72" s="471"/>
      <c r="M72" s="471"/>
      <c r="N72" s="471"/>
      <c r="O72" s="471"/>
      <c r="P72" s="471"/>
    </row>
    <row r="73" spans="1:16">
      <c r="A73" s="77" t="s">
        <v>8912</v>
      </c>
      <c r="B73" s="212" t="s">
        <v>8913</v>
      </c>
      <c r="C73" s="212" t="s">
        <v>8913</v>
      </c>
      <c r="D73" s="212" t="s">
        <v>8913</v>
      </c>
      <c r="E73" s="212" t="s">
        <v>8913</v>
      </c>
      <c r="F73" s="212" t="s">
        <v>8913</v>
      </c>
      <c r="G73" s="212" t="s">
        <v>8913</v>
      </c>
      <c r="H73" s="212" t="s">
        <v>8913</v>
      </c>
      <c r="I73" s="212" t="s">
        <v>8913</v>
      </c>
      <c r="J73" s="212" t="s">
        <v>8913</v>
      </c>
      <c r="K73" s="212" t="s">
        <v>8913</v>
      </c>
      <c r="L73" s="212" t="s">
        <v>8913</v>
      </c>
      <c r="M73" s="212" t="s">
        <v>8913</v>
      </c>
      <c r="N73" s="212" t="s">
        <v>8913</v>
      </c>
      <c r="O73" s="212" t="s">
        <v>8913</v>
      </c>
      <c r="P73" s="212" t="s">
        <v>8913</v>
      </c>
    </row>
    <row r="74" spans="1:16">
      <c r="A74" s="79" t="s">
        <v>8914</v>
      </c>
      <c r="B74" s="236">
        <v>1</v>
      </c>
      <c r="C74" s="236">
        <v>2</v>
      </c>
      <c r="D74" s="236">
        <v>3</v>
      </c>
      <c r="E74" s="236">
        <v>4</v>
      </c>
      <c r="F74" s="236">
        <v>5</v>
      </c>
      <c r="G74" s="236">
        <v>6</v>
      </c>
      <c r="H74" s="236">
        <v>7</v>
      </c>
      <c r="I74" s="236">
        <v>8</v>
      </c>
      <c r="J74" s="236">
        <v>9</v>
      </c>
      <c r="K74" s="236">
        <v>10</v>
      </c>
      <c r="L74" s="236">
        <v>11</v>
      </c>
      <c r="M74" s="236">
        <v>12</v>
      </c>
      <c r="N74" s="236">
        <v>13</v>
      </c>
      <c r="O74" s="236">
        <v>14</v>
      </c>
      <c r="P74" s="236">
        <v>15</v>
      </c>
    </row>
    <row r="75" spans="1:16" ht="15">
      <c r="A75" s="247">
        <v>0</v>
      </c>
      <c r="B75" s="231">
        <v>0</v>
      </c>
      <c r="C75" s="231">
        <v>0</v>
      </c>
      <c r="D75" s="231">
        <v>62.797800000000002</v>
      </c>
      <c r="E75" s="231">
        <v>20.037299999999998</v>
      </c>
      <c r="F75" s="231">
        <v>65.257499999999993</v>
      </c>
      <c r="G75" s="231">
        <v>19.606200000000001</v>
      </c>
      <c r="H75" s="231">
        <v>54.792299999999997</v>
      </c>
      <c r="I75" s="231">
        <v>25.755299999999998</v>
      </c>
      <c r="J75" s="231">
        <v>60.212699999999998</v>
      </c>
      <c r="K75" s="231">
        <v>19.4526</v>
      </c>
      <c r="L75" s="231">
        <v>34.290900000000001</v>
      </c>
      <c r="M75" s="231">
        <v>28.261800000000001</v>
      </c>
      <c r="N75" s="231">
        <v>0</v>
      </c>
      <c r="O75" s="231">
        <v>0</v>
      </c>
      <c r="P75" s="231">
        <v>0</v>
      </c>
    </row>
    <row r="76" spans="1:16" ht="15">
      <c r="A76" s="247">
        <v>1</v>
      </c>
      <c r="B76" s="231">
        <v>0</v>
      </c>
      <c r="C76" s="231">
        <v>0</v>
      </c>
      <c r="D76" s="231">
        <v>55.820300000000003</v>
      </c>
      <c r="E76" s="231">
        <v>17.8109</v>
      </c>
      <c r="F76" s="231">
        <v>58.006700000000002</v>
      </c>
      <c r="G76" s="231">
        <v>17.427700000000002</v>
      </c>
      <c r="H76" s="231">
        <v>48.704300000000003</v>
      </c>
      <c r="I76" s="231">
        <v>22.893599999999999</v>
      </c>
      <c r="J76" s="231">
        <v>53.522399999999998</v>
      </c>
      <c r="K76" s="231">
        <v>17.2912</v>
      </c>
      <c r="L76" s="231">
        <v>30.480799999999999</v>
      </c>
      <c r="M76" s="231">
        <v>25.121600000000001</v>
      </c>
      <c r="N76" s="231">
        <v>0</v>
      </c>
      <c r="O76" s="231">
        <v>0</v>
      </c>
      <c r="P76" s="231">
        <v>0</v>
      </c>
    </row>
    <row r="77" spans="1:16" ht="15">
      <c r="A77" s="247">
        <v>2</v>
      </c>
      <c r="B77" s="231">
        <v>0</v>
      </c>
      <c r="C77" s="231">
        <v>0</v>
      </c>
      <c r="D77" s="231">
        <v>48.842700000000001</v>
      </c>
      <c r="E77" s="231">
        <v>15.5846</v>
      </c>
      <c r="F77" s="231">
        <v>50.755800000000001</v>
      </c>
      <c r="G77" s="231">
        <v>15.2493</v>
      </c>
      <c r="H77" s="231">
        <v>42.616199999999999</v>
      </c>
      <c r="I77" s="231">
        <v>20.0319</v>
      </c>
      <c r="J77" s="231">
        <v>46.832099999999997</v>
      </c>
      <c r="K77" s="231">
        <v>15.129799999999999</v>
      </c>
      <c r="L77" s="231">
        <v>26.6707</v>
      </c>
      <c r="M77" s="231">
        <v>21.981400000000001</v>
      </c>
      <c r="N77" s="231">
        <v>0</v>
      </c>
      <c r="O77" s="231">
        <v>0</v>
      </c>
      <c r="P77" s="231">
        <v>0</v>
      </c>
    </row>
    <row r="78" spans="1:16" ht="15">
      <c r="A78" s="247">
        <v>3</v>
      </c>
      <c r="B78" s="231">
        <v>0</v>
      </c>
      <c r="C78" s="231">
        <v>0</v>
      </c>
      <c r="D78" s="231">
        <v>41.865200000000002</v>
      </c>
      <c r="E78" s="231">
        <v>13.3582</v>
      </c>
      <c r="F78" s="231">
        <v>43.505000000000003</v>
      </c>
      <c r="G78" s="231">
        <v>13.0708</v>
      </c>
      <c r="H78" s="231">
        <v>36.528199999999998</v>
      </c>
      <c r="I78" s="231">
        <v>17.170200000000001</v>
      </c>
      <c r="J78" s="231">
        <v>40.141800000000003</v>
      </c>
      <c r="K78" s="231">
        <v>12.968400000000001</v>
      </c>
      <c r="L78" s="231">
        <v>22.860600000000002</v>
      </c>
      <c r="M78" s="231">
        <v>18.841200000000001</v>
      </c>
      <c r="N78" s="231">
        <v>0</v>
      </c>
      <c r="O78" s="231">
        <v>0</v>
      </c>
      <c r="P78" s="231">
        <v>0</v>
      </c>
    </row>
    <row r="79" spans="1:16" ht="15">
      <c r="A79" s="247">
        <v>4</v>
      </c>
      <c r="B79" s="231">
        <v>0</v>
      </c>
      <c r="C79" s="231">
        <v>0</v>
      </c>
      <c r="D79" s="231">
        <v>34.887700000000002</v>
      </c>
      <c r="E79" s="231">
        <v>11.1318</v>
      </c>
      <c r="F79" s="231">
        <v>36.254199999999997</v>
      </c>
      <c r="G79" s="231">
        <v>10.892300000000001</v>
      </c>
      <c r="H79" s="231">
        <v>30.440200000000001</v>
      </c>
      <c r="I79" s="231">
        <v>14.3085</v>
      </c>
      <c r="J79" s="231">
        <v>33.451500000000003</v>
      </c>
      <c r="K79" s="231">
        <v>10.807</v>
      </c>
      <c r="L79" s="231">
        <v>19.0505</v>
      </c>
      <c r="M79" s="231">
        <v>15.701000000000001</v>
      </c>
      <c r="N79" s="231">
        <v>0</v>
      </c>
      <c r="O79" s="231">
        <v>0</v>
      </c>
      <c r="P79" s="231">
        <v>0</v>
      </c>
    </row>
    <row r="80" spans="1:16" ht="15">
      <c r="A80" s="247">
        <v>5</v>
      </c>
      <c r="B80" s="231">
        <v>0</v>
      </c>
      <c r="C80" s="231">
        <v>0</v>
      </c>
      <c r="D80" s="231">
        <v>27.9101</v>
      </c>
      <c r="E80" s="231">
        <v>8.9055</v>
      </c>
      <c r="F80" s="231">
        <v>29.003299999999999</v>
      </c>
      <c r="G80" s="231">
        <v>8.7139000000000006</v>
      </c>
      <c r="H80" s="231">
        <v>24.3521</v>
      </c>
      <c r="I80" s="231">
        <v>11.4468</v>
      </c>
      <c r="J80" s="231">
        <v>26.761199999999999</v>
      </c>
      <c r="K80" s="231">
        <v>8.6456</v>
      </c>
      <c r="L80" s="231">
        <v>15.240399999999999</v>
      </c>
      <c r="M80" s="231">
        <v>12.5608</v>
      </c>
      <c r="N80" s="231">
        <v>0</v>
      </c>
      <c r="O80" s="231">
        <v>0</v>
      </c>
      <c r="P80" s="231">
        <v>0</v>
      </c>
    </row>
    <row r="81" spans="1:16" ht="15">
      <c r="A81" s="247">
        <v>6</v>
      </c>
      <c r="B81" s="231">
        <v>0</v>
      </c>
      <c r="C81" s="231">
        <v>0</v>
      </c>
      <c r="D81" s="231">
        <v>20.932600000000001</v>
      </c>
      <c r="E81" s="231">
        <v>6.6791</v>
      </c>
      <c r="F81" s="231">
        <v>21.752500000000001</v>
      </c>
      <c r="G81" s="231">
        <v>6.5354000000000001</v>
      </c>
      <c r="H81" s="231">
        <v>18.264099999999999</v>
      </c>
      <c r="I81" s="231">
        <v>8.5851000000000006</v>
      </c>
      <c r="J81" s="231">
        <v>20.070900000000002</v>
      </c>
      <c r="K81" s="231">
        <v>6.4842000000000004</v>
      </c>
      <c r="L81" s="231">
        <v>11.430300000000001</v>
      </c>
      <c r="M81" s="231">
        <v>9.4206000000000003</v>
      </c>
      <c r="N81" s="231">
        <v>0</v>
      </c>
      <c r="O81" s="231">
        <v>0</v>
      </c>
      <c r="P81" s="231">
        <v>0</v>
      </c>
    </row>
    <row r="82" spans="1:16" ht="15">
      <c r="A82" s="247">
        <v>7</v>
      </c>
      <c r="B82" s="231">
        <v>0</v>
      </c>
      <c r="C82" s="231">
        <v>0</v>
      </c>
      <c r="D82" s="231">
        <v>20.3385</v>
      </c>
      <c r="E82" s="231">
        <v>6.4935999999999998</v>
      </c>
      <c r="F82" s="231">
        <v>20.633199999999999</v>
      </c>
      <c r="G82" s="231">
        <v>6.3539000000000003</v>
      </c>
      <c r="H82" s="231">
        <v>17.696000000000002</v>
      </c>
      <c r="I82" s="231">
        <v>8.3466000000000005</v>
      </c>
      <c r="J82" s="231">
        <v>19.632200000000001</v>
      </c>
      <c r="K82" s="231">
        <v>6.3041</v>
      </c>
      <c r="L82" s="231">
        <v>11.3635</v>
      </c>
      <c r="M82" s="231">
        <v>9.1588999999999992</v>
      </c>
      <c r="N82" s="231">
        <v>0</v>
      </c>
      <c r="O82" s="231">
        <v>0</v>
      </c>
      <c r="P82" s="231">
        <v>0</v>
      </c>
    </row>
    <row r="83" spans="1:16" ht="15">
      <c r="A83" s="247">
        <v>8</v>
      </c>
      <c r="B83" s="231">
        <v>0</v>
      </c>
      <c r="C83" s="231">
        <v>0</v>
      </c>
      <c r="D83" s="231">
        <v>19.744399999999999</v>
      </c>
      <c r="E83" s="231">
        <v>6.3079999999999998</v>
      </c>
      <c r="F83" s="231">
        <v>19.5138</v>
      </c>
      <c r="G83" s="231">
        <v>6.1722999999999999</v>
      </c>
      <c r="H83" s="231">
        <v>17.1279</v>
      </c>
      <c r="I83" s="231">
        <v>8.1082000000000001</v>
      </c>
      <c r="J83" s="231">
        <v>19.1935</v>
      </c>
      <c r="K83" s="231">
        <v>6.1239999999999997</v>
      </c>
      <c r="L83" s="231">
        <v>11.2966</v>
      </c>
      <c r="M83" s="231">
        <v>8.8971999999999998</v>
      </c>
      <c r="N83" s="231">
        <v>0</v>
      </c>
      <c r="O83" s="231">
        <v>0</v>
      </c>
      <c r="P83" s="231">
        <v>0</v>
      </c>
    </row>
    <row r="84" spans="1:16" ht="15">
      <c r="A84" s="247">
        <v>9</v>
      </c>
      <c r="B84" s="231">
        <v>0</v>
      </c>
      <c r="C84" s="231">
        <v>0</v>
      </c>
      <c r="D84" s="231">
        <v>19.150300000000001</v>
      </c>
      <c r="E84" s="231">
        <v>6.1224999999999996</v>
      </c>
      <c r="F84" s="231">
        <v>18.394500000000001</v>
      </c>
      <c r="G84" s="231">
        <v>5.9908000000000001</v>
      </c>
      <c r="H84" s="231">
        <v>16.559799999999999</v>
      </c>
      <c r="I84" s="231">
        <v>7.8696999999999999</v>
      </c>
      <c r="J84" s="231">
        <v>18.754799999999999</v>
      </c>
      <c r="K84" s="231">
        <v>5.9439000000000002</v>
      </c>
      <c r="L84" s="231">
        <v>11.229799999999999</v>
      </c>
      <c r="M84" s="231">
        <v>8.6356000000000002</v>
      </c>
      <c r="N84" s="231">
        <v>0</v>
      </c>
      <c r="O84" s="231">
        <v>0</v>
      </c>
      <c r="P84" s="231">
        <v>0</v>
      </c>
    </row>
    <row r="85" spans="1:16" ht="15">
      <c r="A85" s="247">
        <v>10</v>
      </c>
      <c r="B85" s="231">
        <v>0</v>
      </c>
      <c r="C85" s="231">
        <v>0</v>
      </c>
      <c r="D85" s="231">
        <v>18.5562</v>
      </c>
      <c r="E85" s="231">
        <v>5.9370000000000003</v>
      </c>
      <c r="F85" s="231">
        <v>17.275200000000002</v>
      </c>
      <c r="G85" s="231">
        <v>5.8091999999999997</v>
      </c>
      <c r="H85" s="231">
        <v>15.9917</v>
      </c>
      <c r="I85" s="231">
        <v>7.6311999999999998</v>
      </c>
      <c r="J85" s="231">
        <v>18.315999999999999</v>
      </c>
      <c r="K85" s="231">
        <v>5.7637</v>
      </c>
      <c r="L85" s="231">
        <v>11.1629</v>
      </c>
      <c r="M85" s="231">
        <v>8.3739000000000008</v>
      </c>
      <c r="N85" s="231">
        <v>0</v>
      </c>
      <c r="O85" s="231">
        <v>0</v>
      </c>
      <c r="P85" s="231">
        <v>0</v>
      </c>
    </row>
    <row r="86" spans="1:16" ht="15">
      <c r="A86" s="247">
        <v>11</v>
      </c>
      <c r="B86" s="231">
        <v>0</v>
      </c>
      <c r="C86" s="231">
        <v>0</v>
      </c>
      <c r="D86" s="231">
        <v>17.9621</v>
      </c>
      <c r="E86" s="231">
        <v>5.7514000000000003</v>
      </c>
      <c r="F86" s="231">
        <v>16.155799999999999</v>
      </c>
      <c r="G86" s="231">
        <v>5.6276999999999999</v>
      </c>
      <c r="H86" s="231">
        <v>15.4236</v>
      </c>
      <c r="I86" s="231">
        <v>7.3926999999999996</v>
      </c>
      <c r="J86" s="231">
        <v>17.877300000000002</v>
      </c>
      <c r="K86" s="231">
        <v>5.5835999999999997</v>
      </c>
      <c r="L86" s="231">
        <v>11.0961</v>
      </c>
      <c r="M86" s="231">
        <v>8.1121999999999996</v>
      </c>
      <c r="N86" s="231">
        <v>0</v>
      </c>
      <c r="O86" s="231">
        <v>0</v>
      </c>
      <c r="P86" s="231">
        <v>0</v>
      </c>
    </row>
    <row r="87" spans="1:16" ht="15">
      <c r="A87" s="247">
        <v>12</v>
      </c>
      <c r="B87" s="231">
        <v>0</v>
      </c>
      <c r="C87" s="231">
        <v>0</v>
      </c>
      <c r="D87" s="231">
        <v>17.367999999999999</v>
      </c>
      <c r="E87" s="231">
        <v>5.5659000000000001</v>
      </c>
      <c r="F87" s="231">
        <v>15.0365</v>
      </c>
      <c r="G87" s="231">
        <v>5.4462000000000002</v>
      </c>
      <c r="H87" s="231">
        <v>14.855499999999999</v>
      </c>
      <c r="I87" s="231">
        <v>7.1543000000000001</v>
      </c>
      <c r="J87" s="231">
        <v>17.438600000000001</v>
      </c>
      <c r="K87" s="231">
        <v>5.4035000000000002</v>
      </c>
      <c r="L87" s="231">
        <v>11.029199999999999</v>
      </c>
      <c r="M87" s="231">
        <v>7.8505000000000003</v>
      </c>
      <c r="N87" s="231">
        <v>0</v>
      </c>
      <c r="O87" s="231">
        <v>0</v>
      </c>
      <c r="P87" s="231">
        <v>0</v>
      </c>
    </row>
    <row r="88" spans="1:16" ht="15">
      <c r="A88" s="247">
        <v>13</v>
      </c>
      <c r="B88" s="231">
        <v>0</v>
      </c>
      <c r="C88" s="231">
        <v>0</v>
      </c>
      <c r="D88" s="231">
        <v>16.773800000000001</v>
      </c>
      <c r="E88" s="231">
        <v>5.3803999999999998</v>
      </c>
      <c r="F88" s="231">
        <v>13.917199999999999</v>
      </c>
      <c r="G88" s="231">
        <v>5.2645999999999997</v>
      </c>
      <c r="H88" s="231">
        <v>14.2873</v>
      </c>
      <c r="I88" s="231">
        <v>6.9157999999999999</v>
      </c>
      <c r="J88" s="231">
        <v>16.9999</v>
      </c>
      <c r="K88" s="231">
        <v>5.2233999999999998</v>
      </c>
      <c r="L88" s="231">
        <v>10.962400000000001</v>
      </c>
      <c r="M88" s="231">
        <v>7.5888</v>
      </c>
      <c r="N88" s="231">
        <v>0</v>
      </c>
      <c r="O88" s="231">
        <v>0</v>
      </c>
      <c r="P88" s="231">
        <v>0</v>
      </c>
    </row>
    <row r="89" spans="1:16" ht="15">
      <c r="A89" s="247">
        <v>14</v>
      </c>
      <c r="B89" s="231">
        <v>0</v>
      </c>
      <c r="C89" s="231">
        <v>0</v>
      </c>
      <c r="D89" s="231">
        <v>16.1797</v>
      </c>
      <c r="E89" s="231">
        <v>5.1947999999999999</v>
      </c>
      <c r="F89" s="231">
        <v>12.797800000000001</v>
      </c>
      <c r="G89" s="231">
        <v>5.0831</v>
      </c>
      <c r="H89" s="231">
        <v>13.719200000000001</v>
      </c>
      <c r="I89" s="231">
        <v>6.6772999999999998</v>
      </c>
      <c r="J89" s="231">
        <v>16.561199999999999</v>
      </c>
      <c r="K89" s="231">
        <v>5.0433000000000003</v>
      </c>
      <c r="L89" s="231">
        <v>10.8955</v>
      </c>
      <c r="M89" s="231">
        <v>7.3270999999999997</v>
      </c>
      <c r="N89" s="231">
        <v>0</v>
      </c>
      <c r="O89" s="231">
        <v>0</v>
      </c>
      <c r="P89" s="231">
        <v>0</v>
      </c>
    </row>
    <row r="90" spans="1:16" ht="15">
      <c r="A90" s="247">
        <v>15</v>
      </c>
      <c r="B90" s="231">
        <v>0</v>
      </c>
      <c r="C90" s="231">
        <v>0</v>
      </c>
      <c r="D90" s="231">
        <v>15.585599999999999</v>
      </c>
      <c r="E90" s="231">
        <v>5.0092999999999996</v>
      </c>
      <c r="F90" s="231">
        <v>11.6785</v>
      </c>
      <c r="G90" s="231">
        <v>4.9015000000000004</v>
      </c>
      <c r="H90" s="231">
        <v>13.1511</v>
      </c>
      <c r="I90" s="231">
        <v>6.4387999999999996</v>
      </c>
      <c r="J90" s="231">
        <v>16.122499999999999</v>
      </c>
      <c r="K90" s="231">
        <v>4.8632</v>
      </c>
      <c r="L90" s="231">
        <v>10.8287</v>
      </c>
      <c r="M90" s="231">
        <v>7.0655000000000001</v>
      </c>
      <c r="N90" s="231">
        <v>0</v>
      </c>
      <c r="O90" s="231">
        <v>0</v>
      </c>
      <c r="P90" s="231">
        <v>0</v>
      </c>
    </row>
    <row r="91" spans="1:16" ht="15">
      <c r="A91" s="247">
        <v>16</v>
      </c>
      <c r="B91" s="231">
        <v>0</v>
      </c>
      <c r="C91" s="231">
        <v>0</v>
      </c>
      <c r="D91" s="231">
        <v>14.9915</v>
      </c>
      <c r="E91" s="231">
        <v>4.8238000000000003</v>
      </c>
      <c r="F91" s="231">
        <v>10.559200000000001</v>
      </c>
      <c r="G91" s="231">
        <v>4.72</v>
      </c>
      <c r="H91" s="231">
        <v>12.583</v>
      </c>
      <c r="I91" s="231">
        <v>6.2004000000000001</v>
      </c>
      <c r="J91" s="231">
        <v>15.6837</v>
      </c>
      <c r="K91" s="231">
        <v>4.6829999999999998</v>
      </c>
      <c r="L91" s="231">
        <v>10.761799999999999</v>
      </c>
      <c r="M91" s="231">
        <v>6.8037999999999998</v>
      </c>
      <c r="N91" s="231">
        <v>0</v>
      </c>
      <c r="O91" s="231">
        <v>0</v>
      </c>
      <c r="P91" s="231">
        <v>0</v>
      </c>
    </row>
    <row r="92" spans="1:16" ht="15">
      <c r="A92" s="247">
        <v>17</v>
      </c>
      <c r="B92" s="231">
        <v>0</v>
      </c>
      <c r="C92" s="231">
        <v>0</v>
      </c>
      <c r="D92" s="231">
        <v>14.397399999999999</v>
      </c>
      <c r="E92" s="231">
        <v>4.6382000000000003</v>
      </c>
      <c r="F92" s="231">
        <v>9.4398</v>
      </c>
      <c r="G92" s="231">
        <v>4.5384000000000002</v>
      </c>
      <c r="H92" s="231">
        <v>12.014900000000001</v>
      </c>
      <c r="I92" s="231">
        <v>5.9619</v>
      </c>
      <c r="J92" s="231">
        <v>15.244999999999999</v>
      </c>
      <c r="K92" s="231">
        <v>4.5029000000000003</v>
      </c>
      <c r="L92" s="231">
        <v>10.695</v>
      </c>
      <c r="M92" s="231">
        <v>6.5420999999999996</v>
      </c>
      <c r="N92" s="231">
        <v>0</v>
      </c>
      <c r="O92" s="231">
        <v>0</v>
      </c>
      <c r="P92" s="231">
        <v>0</v>
      </c>
    </row>
    <row r="93" spans="1:16" ht="15">
      <c r="A93" s="247">
        <v>18</v>
      </c>
      <c r="B93" s="231">
        <v>0</v>
      </c>
      <c r="C93" s="231">
        <v>0</v>
      </c>
      <c r="D93" s="231">
        <v>13.8033</v>
      </c>
      <c r="E93" s="231">
        <v>4.4527000000000001</v>
      </c>
      <c r="F93" s="231">
        <v>8.3204999999999991</v>
      </c>
      <c r="G93" s="231">
        <v>4.3569000000000004</v>
      </c>
      <c r="H93" s="231">
        <v>11.4468</v>
      </c>
      <c r="I93" s="231">
        <v>5.7233999999999998</v>
      </c>
      <c r="J93" s="231">
        <v>14.8063</v>
      </c>
      <c r="K93" s="231">
        <v>4.3228</v>
      </c>
      <c r="L93" s="231">
        <v>10.6281</v>
      </c>
      <c r="M93" s="231">
        <v>6.2804000000000002</v>
      </c>
      <c r="N93" s="231">
        <v>15.007199999999999</v>
      </c>
      <c r="O93" s="231">
        <v>6.5445000000000002</v>
      </c>
      <c r="P93" s="231">
        <v>0</v>
      </c>
    </row>
    <row r="94" spans="1:16" ht="15">
      <c r="A94" s="247">
        <v>19</v>
      </c>
      <c r="B94" s="231">
        <v>0</v>
      </c>
      <c r="C94" s="231">
        <v>0</v>
      </c>
      <c r="D94" s="231">
        <v>13.769500000000001</v>
      </c>
      <c r="E94" s="231">
        <v>4.4417999999999997</v>
      </c>
      <c r="F94" s="231">
        <v>8.3072999999999997</v>
      </c>
      <c r="G94" s="231">
        <v>4.3541999999999996</v>
      </c>
      <c r="H94" s="231">
        <v>11.233499999999999</v>
      </c>
      <c r="I94" s="231">
        <v>5.5549999999999997</v>
      </c>
      <c r="J94" s="231">
        <v>14.193300000000001</v>
      </c>
      <c r="K94" s="231">
        <v>4.3113999999999999</v>
      </c>
      <c r="L94" s="231">
        <v>10.5585</v>
      </c>
      <c r="M94" s="231">
        <v>6.2671000000000001</v>
      </c>
      <c r="N94" s="231">
        <v>14.590299999999999</v>
      </c>
      <c r="O94" s="231">
        <v>6.3627000000000002</v>
      </c>
      <c r="P94" s="231">
        <v>0</v>
      </c>
    </row>
    <row r="95" spans="1:16" ht="15">
      <c r="A95" s="247">
        <v>20</v>
      </c>
      <c r="B95" s="231">
        <v>0</v>
      </c>
      <c r="C95" s="231">
        <v>0</v>
      </c>
      <c r="D95" s="231">
        <v>13.7356</v>
      </c>
      <c r="E95" s="231">
        <v>4.4309000000000003</v>
      </c>
      <c r="F95" s="231">
        <v>8.2941000000000003</v>
      </c>
      <c r="G95" s="231">
        <v>4.3513999999999999</v>
      </c>
      <c r="H95" s="231">
        <v>11.020200000000001</v>
      </c>
      <c r="I95" s="231">
        <v>5.3867000000000003</v>
      </c>
      <c r="J95" s="231">
        <v>13.580299999999999</v>
      </c>
      <c r="K95" s="231">
        <v>4.3</v>
      </c>
      <c r="L95" s="231">
        <v>10.488899999999999</v>
      </c>
      <c r="M95" s="231">
        <v>6.2538</v>
      </c>
      <c r="N95" s="231">
        <v>14.173500000000001</v>
      </c>
      <c r="O95" s="231">
        <v>6.1809000000000003</v>
      </c>
      <c r="P95" s="231">
        <v>0</v>
      </c>
    </row>
    <row r="96" spans="1:16" ht="15">
      <c r="A96" s="247">
        <v>21</v>
      </c>
      <c r="B96" s="231">
        <v>0</v>
      </c>
      <c r="C96" s="231">
        <v>0</v>
      </c>
      <c r="D96" s="231">
        <v>13.7018</v>
      </c>
      <c r="E96" s="231">
        <v>4.42</v>
      </c>
      <c r="F96" s="231">
        <v>8.2809000000000008</v>
      </c>
      <c r="G96" s="231">
        <v>4.3487</v>
      </c>
      <c r="H96" s="231">
        <v>10.807</v>
      </c>
      <c r="I96" s="231">
        <v>5.2183000000000002</v>
      </c>
      <c r="J96" s="231">
        <v>12.9674</v>
      </c>
      <c r="K96" s="231">
        <v>4.2885999999999997</v>
      </c>
      <c r="L96" s="231">
        <v>10.4193</v>
      </c>
      <c r="M96" s="231">
        <v>6.2404999999999999</v>
      </c>
      <c r="N96" s="231">
        <v>13.756600000000001</v>
      </c>
      <c r="O96" s="231">
        <v>5.9991000000000003</v>
      </c>
      <c r="P96" s="231">
        <v>0</v>
      </c>
    </row>
    <row r="97" spans="1:16" ht="15">
      <c r="A97" s="247">
        <v>22</v>
      </c>
      <c r="B97" s="231">
        <v>0</v>
      </c>
      <c r="C97" s="231">
        <v>0</v>
      </c>
      <c r="D97" s="231">
        <v>13.667999999999999</v>
      </c>
      <c r="E97" s="231">
        <v>4.4089999999999998</v>
      </c>
      <c r="F97" s="231">
        <v>8.2675999999999998</v>
      </c>
      <c r="G97" s="231">
        <v>4.3460000000000001</v>
      </c>
      <c r="H97" s="231">
        <v>10.5937</v>
      </c>
      <c r="I97" s="231">
        <v>5.05</v>
      </c>
      <c r="J97" s="231">
        <v>12.3544</v>
      </c>
      <c r="K97" s="231">
        <v>4.2771999999999997</v>
      </c>
      <c r="L97" s="231">
        <v>10.3497</v>
      </c>
      <c r="M97" s="231">
        <v>6.2271000000000001</v>
      </c>
      <c r="N97" s="231">
        <v>13.339700000000001</v>
      </c>
      <c r="O97" s="231">
        <v>5.8173000000000004</v>
      </c>
      <c r="P97" s="231">
        <v>0</v>
      </c>
    </row>
    <row r="98" spans="1:16" ht="15">
      <c r="A98" s="247">
        <v>23</v>
      </c>
      <c r="B98" s="231">
        <v>0</v>
      </c>
      <c r="C98" s="231">
        <v>0</v>
      </c>
      <c r="D98" s="231">
        <v>13.6341</v>
      </c>
      <c r="E98" s="231">
        <v>4.3981000000000003</v>
      </c>
      <c r="F98" s="231">
        <v>8.2544000000000004</v>
      </c>
      <c r="G98" s="231">
        <v>4.3432000000000004</v>
      </c>
      <c r="H98" s="231">
        <v>10.3804</v>
      </c>
      <c r="I98" s="231">
        <v>4.8815999999999997</v>
      </c>
      <c r="J98" s="231">
        <v>11.741400000000001</v>
      </c>
      <c r="K98" s="231">
        <v>4.2657999999999996</v>
      </c>
      <c r="L98" s="231">
        <v>10.280099999999999</v>
      </c>
      <c r="M98" s="231">
        <v>6.2138</v>
      </c>
      <c r="N98" s="231">
        <v>12.9229</v>
      </c>
      <c r="O98" s="231">
        <v>5.6355000000000004</v>
      </c>
      <c r="P98" s="231">
        <v>0</v>
      </c>
    </row>
    <row r="99" spans="1:16" ht="15">
      <c r="A99" s="247">
        <v>24</v>
      </c>
      <c r="B99" s="231">
        <v>0</v>
      </c>
      <c r="C99" s="231">
        <v>0</v>
      </c>
      <c r="D99" s="231">
        <v>13.600300000000001</v>
      </c>
      <c r="E99" s="231">
        <v>4.3872</v>
      </c>
      <c r="F99" s="231">
        <v>8.2411999999999992</v>
      </c>
      <c r="G99" s="231">
        <v>4.3404999999999996</v>
      </c>
      <c r="H99" s="231">
        <v>10.1671</v>
      </c>
      <c r="I99" s="231">
        <v>4.7133000000000003</v>
      </c>
      <c r="J99" s="231">
        <v>11.128399999999999</v>
      </c>
      <c r="K99" s="231">
        <v>4.2544000000000004</v>
      </c>
      <c r="L99" s="231">
        <v>10.210599999999999</v>
      </c>
      <c r="M99" s="231">
        <v>6.2004999999999999</v>
      </c>
      <c r="N99" s="231">
        <v>12.506</v>
      </c>
      <c r="O99" s="231">
        <v>5.4538000000000002</v>
      </c>
      <c r="P99" s="231">
        <v>0</v>
      </c>
    </row>
    <row r="100" spans="1:16" ht="15">
      <c r="A100" s="247">
        <v>25</v>
      </c>
      <c r="B100" s="231">
        <v>0</v>
      </c>
      <c r="C100" s="231">
        <v>0</v>
      </c>
      <c r="D100" s="231">
        <v>13.5665</v>
      </c>
      <c r="E100" s="231">
        <v>4.3762999999999996</v>
      </c>
      <c r="F100" s="231">
        <v>8.2279999999999998</v>
      </c>
      <c r="G100" s="231">
        <v>4.3377999999999997</v>
      </c>
      <c r="H100" s="231">
        <v>9.9537999999999993</v>
      </c>
      <c r="I100" s="231">
        <v>4.5449000000000002</v>
      </c>
      <c r="J100" s="231">
        <v>10.5154</v>
      </c>
      <c r="K100" s="231">
        <v>4.2430000000000003</v>
      </c>
      <c r="L100" s="231">
        <v>10.141</v>
      </c>
      <c r="M100" s="231">
        <v>6.1871999999999998</v>
      </c>
      <c r="N100" s="231">
        <v>12.0891</v>
      </c>
      <c r="O100" s="231">
        <v>5.2720000000000002</v>
      </c>
      <c r="P100" s="231">
        <v>0</v>
      </c>
    </row>
    <row r="101" spans="1:16" ht="15">
      <c r="A101" s="247">
        <v>26</v>
      </c>
      <c r="B101" s="231">
        <v>0</v>
      </c>
      <c r="C101" s="231">
        <v>0</v>
      </c>
      <c r="D101" s="231">
        <v>13.5326</v>
      </c>
      <c r="E101" s="231">
        <v>4.3654000000000002</v>
      </c>
      <c r="F101" s="231">
        <v>8.2148000000000003</v>
      </c>
      <c r="G101" s="231">
        <v>4.335</v>
      </c>
      <c r="H101" s="231">
        <v>9.7405000000000008</v>
      </c>
      <c r="I101" s="231">
        <v>4.3765000000000001</v>
      </c>
      <c r="J101" s="231">
        <v>9.9024000000000001</v>
      </c>
      <c r="K101" s="231">
        <v>4.2316000000000003</v>
      </c>
      <c r="L101" s="231">
        <v>10.071400000000001</v>
      </c>
      <c r="M101" s="231">
        <v>6.1738999999999997</v>
      </c>
      <c r="N101" s="231">
        <v>11.6723</v>
      </c>
      <c r="O101" s="231">
        <v>5.0902000000000003</v>
      </c>
      <c r="P101" s="231">
        <v>0</v>
      </c>
    </row>
    <row r="102" spans="1:16" ht="15">
      <c r="A102" s="247">
        <v>27</v>
      </c>
      <c r="B102" s="231">
        <v>0</v>
      </c>
      <c r="C102" s="231">
        <v>0</v>
      </c>
      <c r="D102" s="231">
        <v>13.498799999999999</v>
      </c>
      <c r="E102" s="231">
        <v>4.3544999999999998</v>
      </c>
      <c r="F102" s="231">
        <v>8.2015999999999991</v>
      </c>
      <c r="G102" s="231">
        <v>4.3323</v>
      </c>
      <c r="H102" s="231">
        <v>9.5273000000000003</v>
      </c>
      <c r="I102" s="231">
        <v>4.2081999999999997</v>
      </c>
      <c r="J102" s="231">
        <v>9.2895000000000003</v>
      </c>
      <c r="K102" s="231">
        <v>4.2202000000000002</v>
      </c>
      <c r="L102" s="231">
        <v>10.001799999999999</v>
      </c>
      <c r="M102" s="231">
        <v>6.1605999999999996</v>
      </c>
      <c r="N102" s="231">
        <v>11.2554</v>
      </c>
      <c r="O102" s="231">
        <v>4.9084000000000003</v>
      </c>
      <c r="P102" s="231">
        <v>0</v>
      </c>
    </row>
    <row r="103" spans="1:16" ht="15">
      <c r="A103" s="247">
        <v>28</v>
      </c>
      <c r="B103" s="231">
        <v>0</v>
      </c>
      <c r="C103" s="231">
        <v>0</v>
      </c>
      <c r="D103" s="231">
        <v>13.465</v>
      </c>
      <c r="E103" s="231">
        <v>4.3434999999999997</v>
      </c>
      <c r="F103" s="231">
        <v>8.1882999999999999</v>
      </c>
      <c r="G103" s="231">
        <v>4.3296000000000001</v>
      </c>
      <c r="H103" s="231">
        <v>9.3140000000000001</v>
      </c>
      <c r="I103" s="231">
        <v>4.0397999999999996</v>
      </c>
      <c r="J103" s="231">
        <v>8.6765000000000008</v>
      </c>
      <c r="K103" s="231">
        <v>4.2088000000000001</v>
      </c>
      <c r="L103" s="231">
        <v>9.9321999999999999</v>
      </c>
      <c r="M103" s="231">
        <v>6.1471999999999998</v>
      </c>
      <c r="N103" s="231">
        <v>10.8385</v>
      </c>
      <c r="O103" s="231">
        <v>4.7266000000000004</v>
      </c>
      <c r="P103" s="231">
        <v>0</v>
      </c>
    </row>
    <row r="104" spans="1:16" ht="15">
      <c r="A104" s="247">
        <v>29</v>
      </c>
      <c r="B104" s="231">
        <v>0</v>
      </c>
      <c r="C104" s="231">
        <v>0</v>
      </c>
      <c r="D104" s="231">
        <v>13.431100000000001</v>
      </c>
      <c r="E104" s="231">
        <v>4.3326000000000002</v>
      </c>
      <c r="F104" s="231">
        <v>8.1751000000000005</v>
      </c>
      <c r="G104" s="231">
        <v>4.3268000000000004</v>
      </c>
      <c r="H104" s="231">
        <v>9.1006999999999998</v>
      </c>
      <c r="I104" s="231">
        <v>3.8715000000000002</v>
      </c>
      <c r="J104" s="231">
        <v>8.0634999999999994</v>
      </c>
      <c r="K104" s="231">
        <v>4.1974</v>
      </c>
      <c r="L104" s="231">
        <v>9.8626000000000005</v>
      </c>
      <c r="M104" s="231">
        <v>6.1338999999999997</v>
      </c>
      <c r="N104" s="231">
        <v>10.4217</v>
      </c>
      <c r="O104" s="231">
        <v>4.5448000000000004</v>
      </c>
      <c r="P104" s="231">
        <v>0</v>
      </c>
    </row>
    <row r="105" spans="1:16" ht="15">
      <c r="A105" s="247">
        <v>30</v>
      </c>
      <c r="B105" s="231">
        <v>0</v>
      </c>
      <c r="C105" s="231">
        <v>0</v>
      </c>
      <c r="D105" s="231">
        <v>13.3973</v>
      </c>
      <c r="E105" s="231">
        <v>4.3216999999999999</v>
      </c>
      <c r="F105" s="231">
        <v>8.1618999999999993</v>
      </c>
      <c r="G105" s="231">
        <v>4.3240999999999996</v>
      </c>
      <c r="H105" s="231">
        <v>8.8873999999999995</v>
      </c>
      <c r="I105" s="231">
        <v>3.7031000000000001</v>
      </c>
      <c r="J105" s="231">
        <v>7.4504999999999999</v>
      </c>
      <c r="K105" s="231">
        <v>4.1859999999999999</v>
      </c>
      <c r="L105" s="231">
        <v>9.7929999999999993</v>
      </c>
      <c r="M105" s="231">
        <v>6.1205999999999996</v>
      </c>
      <c r="N105" s="231">
        <v>10.004799999999999</v>
      </c>
      <c r="O105" s="231">
        <v>4.3630000000000004</v>
      </c>
      <c r="P105" s="231">
        <v>0</v>
      </c>
    </row>
    <row r="106" spans="1:16" ht="15">
      <c r="A106" s="247">
        <v>31</v>
      </c>
      <c r="B106" s="231">
        <v>0</v>
      </c>
      <c r="C106" s="231">
        <v>0</v>
      </c>
      <c r="D106" s="231">
        <v>13.1153</v>
      </c>
      <c r="E106" s="231">
        <v>4.2953000000000001</v>
      </c>
      <c r="F106" s="231">
        <v>7.9678000000000004</v>
      </c>
      <c r="G106" s="231">
        <v>4.2195999999999998</v>
      </c>
      <c r="H106" s="231">
        <v>8.7626000000000008</v>
      </c>
      <c r="I106" s="231">
        <v>3.7023999999999999</v>
      </c>
      <c r="J106" s="231">
        <v>7.4076000000000004</v>
      </c>
      <c r="K106" s="231">
        <v>4.1231999999999998</v>
      </c>
      <c r="L106" s="231">
        <v>9.6773000000000007</v>
      </c>
      <c r="M106" s="231">
        <v>6.0387000000000004</v>
      </c>
      <c r="N106" s="231">
        <v>9.7645</v>
      </c>
      <c r="O106" s="231">
        <v>4.3291000000000004</v>
      </c>
      <c r="P106" s="231">
        <v>0</v>
      </c>
    </row>
    <row r="107" spans="1:16" ht="15">
      <c r="A107" s="247">
        <v>32</v>
      </c>
      <c r="B107" s="231">
        <v>0</v>
      </c>
      <c r="C107" s="231">
        <v>0</v>
      </c>
      <c r="D107" s="231">
        <v>12.833299999999999</v>
      </c>
      <c r="E107" s="231">
        <v>4.2690000000000001</v>
      </c>
      <c r="F107" s="231">
        <v>7.7736000000000001</v>
      </c>
      <c r="G107" s="231">
        <v>4.1150000000000002</v>
      </c>
      <c r="H107" s="231">
        <v>8.6377000000000006</v>
      </c>
      <c r="I107" s="231">
        <v>3.7017000000000002</v>
      </c>
      <c r="J107" s="231">
        <v>7.3647</v>
      </c>
      <c r="K107" s="231">
        <v>4.0605000000000002</v>
      </c>
      <c r="L107" s="231">
        <v>9.5616000000000003</v>
      </c>
      <c r="M107" s="231">
        <v>5.9569000000000001</v>
      </c>
      <c r="N107" s="231">
        <v>9.5242000000000004</v>
      </c>
      <c r="O107" s="231">
        <v>4.2952000000000004</v>
      </c>
      <c r="P107" s="231">
        <v>0</v>
      </c>
    </row>
    <row r="108" spans="1:16" ht="15">
      <c r="A108" s="247">
        <v>33</v>
      </c>
      <c r="B108" s="231">
        <v>0</v>
      </c>
      <c r="C108" s="231">
        <v>0</v>
      </c>
      <c r="D108" s="231">
        <v>12.551399999999999</v>
      </c>
      <c r="E108" s="231">
        <v>4.2426000000000004</v>
      </c>
      <c r="F108" s="231">
        <v>7.5795000000000003</v>
      </c>
      <c r="G108" s="231">
        <v>4.0105000000000004</v>
      </c>
      <c r="H108" s="231">
        <v>8.5129000000000001</v>
      </c>
      <c r="I108" s="231">
        <v>3.7010000000000001</v>
      </c>
      <c r="J108" s="231">
        <v>7.3216999999999999</v>
      </c>
      <c r="K108" s="231">
        <v>3.9977</v>
      </c>
      <c r="L108" s="231">
        <v>9.4459</v>
      </c>
      <c r="M108" s="231">
        <v>5.875</v>
      </c>
      <c r="N108" s="231">
        <v>9.2840000000000007</v>
      </c>
      <c r="O108" s="231">
        <v>4.2613000000000003</v>
      </c>
      <c r="P108" s="231">
        <v>0</v>
      </c>
    </row>
    <row r="109" spans="1:16" ht="15">
      <c r="A109" s="247">
        <v>34</v>
      </c>
      <c r="B109" s="231">
        <v>0</v>
      </c>
      <c r="C109" s="231">
        <v>0</v>
      </c>
      <c r="D109" s="231">
        <v>12.269399999999999</v>
      </c>
      <c r="E109" s="231">
        <v>4.2163000000000004</v>
      </c>
      <c r="F109" s="231">
        <v>7.3853</v>
      </c>
      <c r="G109" s="231">
        <v>3.9058999999999999</v>
      </c>
      <c r="H109" s="231">
        <v>8.3880999999999997</v>
      </c>
      <c r="I109" s="231">
        <v>3.7002999999999999</v>
      </c>
      <c r="J109" s="231">
        <v>7.2788000000000004</v>
      </c>
      <c r="K109" s="231">
        <v>3.9348999999999998</v>
      </c>
      <c r="L109" s="231">
        <v>9.3301999999999996</v>
      </c>
      <c r="M109" s="231">
        <v>5.7931999999999997</v>
      </c>
      <c r="N109" s="231">
        <v>9.0436999999999994</v>
      </c>
      <c r="O109" s="231">
        <v>4.2274000000000003</v>
      </c>
      <c r="P109" s="231">
        <v>0</v>
      </c>
    </row>
    <row r="110" spans="1:16" ht="15">
      <c r="A110" s="247">
        <v>35</v>
      </c>
      <c r="B110" s="231">
        <v>0</v>
      </c>
      <c r="C110" s="231">
        <v>0</v>
      </c>
      <c r="D110" s="231">
        <v>11.987399999999999</v>
      </c>
      <c r="E110" s="231">
        <v>4.1898999999999997</v>
      </c>
      <c r="F110" s="231">
        <v>7.1912000000000003</v>
      </c>
      <c r="G110" s="231">
        <v>3.8014000000000001</v>
      </c>
      <c r="H110" s="231">
        <v>8.2631999999999994</v>
      </c>
      <c r="I110" s="231">
        <v>3.6996000000000002</v>
      </c>
      <c r="J110" s="231">
        <v>7.2359</v>
      </c>
      <c r="K110" s="231">
        <v>3.8721000000000001</v>
      </c>
      <c r="L110" s="231">
        <v>9.2144999999999992</v>
      </c>
      <c r="M110" s="231">
        <v>5.7112999999999996</v>
      </c>
      <c r="N110" s="231">
        <v>8.8033999999999999</v>
      </c>
      <c r="O110" s="231">
        <v>4.1935000000000002</v>
      </c>
      <c r="P110" s="231">
        <v>0</v>
      </c>
    </row>
    <row r="111" spans="1:16" ht="15">
      <c r="A111" s="247">
        <v>36</v>
      </c>
      <c r="B111" s="231">
        <v>0</v>
      </c>
      <c r="C111" s="231">
        <v>0</v>
      </c>
      <c r="D111" s="231">
        <v>11.705399999999999</v>
      </c>
      <c r="E111" s="231">
        <v>4.1635999999999997</v>
      </c>
      <c r="F111" s="231">
        <v>6.9970999999999997</v>
      </c>
      <c r="G111" s="231">
        <v>3.6968999999999999</v>
      </c>
      <c r="H111" s="231">
        <v>8.1384000000000007</v>
      </c>
      <c r="I111" s="231">
        <v>3.6989000000000001</v>
      </c>
      <c r="J111" s="231">
        <v>7.1929999999999996</v>
      </c>
      <c r="K111" s="231">
        <v>3.8094000000000001</v>
      </c>
      <c r="L111" s="231">
        <v>9.0988000000000007</v>
      </c>
      <c r="M111" s="231">
        <v>5.6295000000000002</v>
      </c>
      <c r="N111" s="231">
        <v>8.5631000000000004</v>
      </c>
      <c r="O111" s="231">
        <v>4.1597</v>
      </c>
      <c r="P111" s="231">
        <v>0</v>
      </c>
    </row>
    <row r="112" spans="1:16" ht="15">
      <c r="A112" s="247">
        <v>37</v>
      </c>
      <c r="B112" s="231">
        <v>0</v>
      </c>
      <c r="C112" s="231">
        <v>0</v>
      </c>
      <c r="D112" s="231">
        <v>11.423400000000001</v>
      </c>
      <c r="E112" s="231">
        <v>4.1372</v>
      </c>
      <c r="F112" s="231">
        <v>6.8029000000000002</v>
      </c>
      <c r="G112" s="231">
        <v>3.5922999999999998</v>
      </c>
      <c r="H112" s="231">
        <v>8.0136000000000003</v>
      </c>
      <c r="I112" s="231">
        <v>3.6981999999999999</v>
      </c>
      <c r="J112" s="231">
        <v>7.15</v>
      </c>
      <c r="K112" s="231">
        <v>3.7465999999999999</v>
      </c>
      <c r="L112" s="231">
        <v>8.9831000000000003</v>
      </c>
      <c r="M112" s="231">
        <v>5.5476000000000001</v>
      </c>
      <c r="N112" s="231">
        <v>8.3228000000000009</v>
      </c>
      <c r="O112" s="231">
        <v>4.1257999999999999</v>
      </c>
      <c r="P112" s="231">
        <v>0</v>
      </c>
    </row>
    <row r="113" spans="1:16" ht="15">
      <c r="A113" s="247">
        <v>38</v>
      </c>
      <c r="B113" s="231">
        <v>0</v>
      </c>
      <c r="C113" s="231">
        <v>0</v>
      </c>
      <c r="D113" s="231">
        <v>11.141400000000001</v>
      </c>
      <c r="E113" s="231">
        <v>4.1108000000000002</v>
      </c>
      <c r="F113" s="231">
        <v>6.6087999999999996</v>
      </c>
      <c r="G113" s="231">
        <v>3.4878</v>
      </c>
      <c r="H113" s="231">
        <v>7.8887</v>
      </c>
      <c r="I113" s="231">
        <v>3.6974999999999998</v>
      </c>
      <c r="J113" s="231">
        <v>7.1071</v>
      </c>
      <c r="K113" s="231">
        <v>3.6838000000000002</v>
      </c>
      <c r="L113" s="231">
        <v>8.8673999999999999</v>
      </c>
      <c r="M113" s="231">
        <v>5.4657</v>
      </c>
      <c r="N113" s="231">
        <v>8.0824999999999996</v>
      </c>
      <c r="O113" s="231">
        <v>4.0918999999999999</v>
      </c>
      <c r="P113" s="231">
        <v>0</v>
      </c>
    </row>
    <row r="114" spans="1:16" ht="15">
      <c r="A114" s="247">
        <v>39</v>
      </c>
      <c r="B114" s="231">
        <v>0</v>
      </c>
      <c r="C114" s="231">
        <v>0</v>
      </c>
      <c r="D114" s="231">
        <v>10.859500000000001</v>
      </c>
      <c r="E114" s="231">
        <v>4.0845000000000002</v>
      </c>
      <c r="F114" s="231">
        <v>6.4146000000000001</v>
      </c>
      <c r="G114" s="231">
        <v>3.3832</v>
      </c>
      <c r="H114" s="231">
        <v>7.7638999999999996</v>
      </c>
      <c r="I114" s="231">
        <v>3.6968000000000001</v>
      </c>
      <c r="J114" s="231">
        <v>7.0641999999999996</v>
      </c>
      <c r="K114" s="231">
        <v>3.621</v>
      </c>
      <c r="L114" s="231">
        <v>8.7516999999999996</v>
      </c>
      <c r="M114" s="231">
        <v>5.3838999999999997</v>
      </c>
      <c r="N114" s="231">
        <v>7.8422999999999998</v>
      </c>
      <c r="O114" s="231">
        <v>4.0579999999999998</v>
      </c>
      <c r="P114" s="231">
        <v>0</v>
      </c>
    </row>
    <row r="115" spans="1:16" ht="15">
      <c r="A115" s="247">
        <v>40</v>
      </c>
      <c r="B115" s="231">
        <v>0</v>
      </c>
      <c r="C115" s="231">
        <v>0</v>
      </c>
      <c r="D115" s="231">
        <v>10.577500000000001</v>
      </c>
      <c r="E115" s="231">
        <v>4.0580999999999996</v>
      </c>
      <c r="F115" s="231">
        <v>6.2205000000000004</v>
      </c>
      <c r="G115" s="231">
        <v>3.2787000000000002</v>
      </c>
      <c r="H115" s="231">
        <v>7.6391</v>
      </c>
      <c r="I115" s="231">
        <v>3.6960999999999999</v>
      </c>
      <c r="J115" s="231">
        <v>7.0213000000000001</v>
      </c>
      <c r="K115" s="231">
        <v>3.5583</v>
      </c>
      <c r="L115" s="231">
        <v>8.6359999999999992</v>
      </c>
      <c r="M115" s="231">
        <v>5.3019999999999996</v>
      </c>
      <c r="N115" s="231">
        <v>7.6020000000000003</v>
      </c>
      <c r="O115" s="231">
        <v>4.0240999999999998</v>
      </c>
      <c r="P115" s="231">
        <v>0</v>
      </c>
    </row>
    <row r="116" spans="1:16" ht="15">
      <c r="A116" s="247">
        <v>41</v>
      </c>
      <c r="B116" s="231">
        <v>0</v>
      </c>
      <c r="C116" s="231">
        <v>0</v>
      </c>
      <c r="D116" s="231">
        <v>10.295500000000001</v>
      </c>
      <c r="E116" s="231">
        <v>4.0317999999999996</v>
      </c>
      <c r="F116" s="231">
        <v>6.0263</v>
      </c>
      <c r="G116" s="231">
        <v>3.1741000000000001</v>
      </c>
      <c r="H116" s="231">
        <v>7.5141999999999998</v>
      </c>
      <c r="I116" s="231">
        <v>3.6953999999999998</v>
      </c>
      <c r="J116" s="231">
        <v>6.9782999999999999</v>
      </c>
      <c r="K116" s="231">
        <v>3.4954999999999998</v>
      </c>
      <c r="L116" s="231">
        <v>8.5203000000000007</v>
      </c>
      <c r="M116" s="231">
        <v>5.2202000000000002</v>
      </c>
      <c r="N116" s="231">
        <v>7.3616999999999999</v>
      </c>
      <c r="O116" s="231">
        <v>3.9902000000000002</v>
      </c>
      <c r="P116" s="231">
        <v>0</v>
      </c>
    </row>
    <row r="117" spans="1:16" ht="15">
      <c r="A117" s="247">
        <v>42</v>
      </c>
      <c r="B117" s="231">
        <v>0</v>
      </c>
      <c r="C117" s="231">
        <v>0</v>
      </c>
      <c r="D117" s="231">
        <v>10.013500000000001</v>
      </c>
      <c r="E117" s="231">
        <v>4.0053999999999998</v>
      </c>
      <c r="F117" s="231">
        <v>5.8322000000000003</v>
      </c>
      <c r="G117" s="231">
        <v>3.0695999999999999</v>
      </c>
      <c r="H117" s="231">
        <v>7.3894000000000002</v>
      </c>
      <c r="I117" s="231">
        <v>3.6947000000000001</v>
      </c>
      <c r="J117" s="231">
        <v>6.9353999999999996</v>
      </c>
      <c r="K117" s="231">
        <v>3.4327000000000001</v>
      </c>
      <c r="L117" s="231">
        <v>8.4046000000000003</v>
      </c>
      <c r="M117" s="231">
        <v>5.1383000000000001</v>
      </c>
      <c r="N117" s="231">
        <v>7.1214000000000004</v>
      </c>
      <c r="O117" s="231">
        <v>3.9563000000000001</v>
      </c>
      <c r="P117" s="231">
        <v>0</v>
      </c>
    </row>
    <row r="118" spans="1:16" ht="15">
      <c r="A118" s="247">
        <v>43</v>
      </c>
      <c r="B118" s="231">
        <v>0</v>
      </c>
      <c r="C118" s="231">
        <v>0</v>
      </c>
      <c r="D118" s="231">
        <v>9.8038000000000007</v>
      </c>
      <c r="E118" s="231">
        <v>3.9165999999999999</v>
      </c>
      <c r="F118" s="231">
        <v>5.8129999999999997</v>
      </c>
      <c r="G118" s="231">
        <v>3.0594999999999999</v>
      </c>
      <c r="H118" s="231">
        <v>7.3253000000000004</v>
      </c>
      <c r="I118" s="231">
        <v>3.6627000000000001</v>
      </c>
      <c r="J118" s="231">
        <v>6.7769000000000004</v>
      </c>
      <c r="K118" s="231">
        <v>3.4323999999999999</v>
      </c>
      <c r="L118" s="231">
        <v>8.3262</v>
      </c>
      <c r="M118" s="231">
        <v>5.1247999999999996</v>
      </c>
      <c r="N118" s="231">
        <v>7.0006000000000004</v>
      </c>
      <c r="O118" s="231">
        <v>3.9056999999999999</v>
      </c>
      <c r="P118" s="231">
        <v>0</v>
      </c>
    </row>
    <row r="119" spans="1:16" ht="15">
      <c r="A119" s="247">
        <v>44</v>
      </c>
      <c r="B119" s="231">
        <v>0</v>
      </c>
      <c r="C119" s="231">
        <v>0</v>
      </c>
      <c r="D119" s="231">
        <v>9.5940999999999992</v>
      </c>
      <c r="E119" s="231">
        <v>3.8279000000000001</v>
      </c>
      <c r="F119" s="231">
        <v>5.7938000000000001</v>
      </c>
      <c r="G119" s="231">
        <v>3.0493999999999999</v>
      </c>
      <c r="H119" s="231">
        <v>7.2611999999999997</v>
      </c>
      <c r="I119" s="231">
        <v>3.6305999999999998</v>
      </c>
      <c r="J119" s="231">
        <v>6.6185</v>
      </c>
      <c r="K119" s="231">
        <v>3.4321999999999999</v>
      </c>
      <c r="L119" s="231">
        <v>8.2477999999999998</v>
      </c>
      <c r="M119" s="231">
        <v>5.1112000000000002</v>
      </c>
      <c r="N119" s="231">
        <v>6.8799000000000001</v>
      </c>
      <c r="O119" s="231">
        <v>3.8552</v>
      </c>
      <c r="P119" s="231">
        <v>0</v>
      </c>
    </row>
    <row r="120" spans="1:16" ht="15">
      <c r="A120" s="247">
        <v>45</v>
      </c>
      <c r="B120" s="231">
        <v>0</v>
      </c>
      <c r="C120" s="231">
        <v>0</v>
      </c>
      <c r="D120" s="231">
        <v>9.3843999999999994</v>
      </c>
      <c r="E120" s="231">
        <v>3.7391000000000001</v>
      </c>
      <c r="F120" s="231">
        <v>5.7746000000000004</v>
      </c>
      <c r="G120" s="231">
        <v>3.0392999999999999</v>
      </c>
      <c r="H120" s="231">
        <v>7.1971999999999996</v>
      </c>
      <c r="I120" s="231">
        <v>3.5985999999999998</v>
      </c>
      <c r="J120" s="231">
        <v>6.46</v>
      </c>
      <c r="K120" s="231">
        <v>3.4319000000000002</v>
      </c>
      <c r="L120" s="231">
        <v>8.1693999999999996</v>
      </c>
      <c r="M120" s="231">
        <v>5.0976999999999997</v>
      </c>
      <c r="N120" s="231">
        <v>6.7591000000000001</v>
      </c>
      <c r="O120" s="231">
        <v>3.8046000000000002</v>
      </c>
      <c r="P120" s="231">
        <v>0</v>
      </c>
    </row>
    <row r="121" spans="1:16" ht="15">
      <c r="A121" s="247">
        <v>46</v>
      </c>
      <c r="B121" s="231">
        <v>0</v>
      </c>
      <c r="C121" s="231">
        <v>0</v>
      </c>
      <c r="D121" s="231">
        <v>9.1746999999999996</v>
      </c>
      <c r="E121" s="231">
        <v>3.6503999999999999</v>
      </c>
      <c r="F121" s="231">
        <v>5.7553000000000001</v>
      </c>
      <c r="G121" s="231">
        <v>3.0291000000000001</v>
      </c>
      <c r="H121" s="231">
        <v>7.1330999999999998</v>
      </c>
      <c r="I121" s="231">
        <v>3.5665</v>
      </c>
      <c r="J121" s="231">
        <v>6.3014999999999999</v>
      </c>
      <c r="K121" s="231">
        <v>3.4316</v>
      </c>
      <c r="L121" s="231">
        <v>8.0909999999999993</v>
      </c>
      <c r="M121" s="231">
        <v>5.0842000000000001</v>
      </c>
      <c r="N121" s="231">
        <v>6.6383000000000001</v>
      </c>
      <c r="O121" s="231">
        <v>3.754</v>
      </c>
      <c r="P121" s="231">
        <v>0</v>
      </c>
    </row>
    <row r="122" spans="1:16" ht="15">
      <c r="A122" s="247">
        <v>47</v>
      </c>
      <c r="B122" s="231">
        <v>0</v>
      </c>
      <c r="C122" s="231">
        <v>0</v>
      </c>
      <c r="D122" s="231">
        <v>8.9649999999999999</v>
      </c>
      <c r="E122" s="231">
        <v>3.5615999999999999</v>
      </c>
      <c r="F122" s="231">
        <v>5.7361000000000004</v>
      </c>
      <c r="G122" s="231">
        <v>3.0190000000000001</v>
      </c>
      <c r="H122" s="231">
        <v>7.069</v>
      </c>
      <c r="I122" s="231">
        <v>3.5345</v>
      </c>
      <c r="J122" s="231">
        <v>6.1430999999999996</v>
      </c>
      <c r="K122" s="231">
        <v>3.4312999999999998</v>
      </c>
      <c r="L122" s="231">
        <v>8.0126000000000008</v>
      </c>
      <c r="M122" s="231">
        <v>5.0705999999999998</v>
      </c>
      <c r="N122" s="231">
        <v>6.5175000000000001</v>
      </c>
      <c r="O122" s="231">
        <v>3.7035</v>
      </c>
      <c r="P122" s="231">
        <v>0</v>
      </c>
    </row>
    <row r="123" spans="1:16" ht="15">
      <c r="A123" s="247">
        <v>48</v>
      </c>
      <c r="B123" s="231">
        <v>0</v>
      </c>
      <c r="C123" s="231">
        <v>0</v>
      </c>
      <c r="D123" s="231">
        <v>8.7553999999999998</v>
      </c>
      <c r="E123" s="231">
        <v>3.4729000000000001</v>
      </c>
      <c r="F123" s="231">
        <v>5.7168999999999999</v>
      </c>
      <c r="G123" s="231">
        <v>3.0089000000000001</v>
      </c>
      <c r="H123" s="231">
        <v>7.0049000000000001</v>
      </c>
      <c r="I123" s="231">
        <v>3.5024999999999999</v>
      </c>
      <c r="J123" s="231">
        <v>5.9846000000000004</v>
      </c>
      <c r="K123" s="231">
        <v>3.4310999999999998</v>
      </c>
      <c r="L123" s="231">
        <v>7.9343000000000004</v>
      </c>
      <c r="M123" s="231">
        <v>5.0571000000000002</v>
      </c>
      <c r="N123" s="231">
        <v>6.3967999999999998</v>
      </c>
      <c r="O123" s="231">
        <v>3.6528999999999998</v>
      </c>
      <c r="P123" s="231">
        <v>0</v>
      </c>
    </row>
    <row r="124" spans="1:16" ht="15">
      <c r="A124" s="247">
        <v>49</v>
      </c>
      <c r="B124" s="231">
        <v>0</v>
      </c>
      <c r="C124" s="231">
        <v>0</v>
      </c>
      <c r="D124" s="231">
        <v>8.5457000000000001</v>
      </c>
      <c r="E124" s="231">
        <v>3.3841000000000001</v>
      </c>
      <c r="F124" s="231">
        <v>5.6977000000000002</v>
      </c>
      <c r="G124" s="231">
        <v>2.9988000000000001</v>
      </c>
      <c r="H124" s="231">
        <v>6.9408000000000003</v>
      </c>
      <c r="I124" s="231">
        <v>3.4704000000000002</v>
      </c>
      <c r="J124" s="231">
        <v>5.8261000000000003</v>
      </c>
      <c r="K124" s="231">
        <v>3.4308000000000001</v>
      </c>
      <c r="L124" s="231">
        <v>7.8559000000000001</v>
      </c>
      <c r="M124" s="231">
        <v>5.0435999999999996</v>
      </c>
      <c r="N124" s="231">
        <v>6.2759999999999998</v>
      </c>
      <c r="O124" s="231">
        <v>3.6023000000000001</v>
      </c>
      <c r="P124" s="231">
        <v>0</v>
      </c>
    </row>
    <row r="125" spans="1:16" ht="15">
      <c r="A125" s="247">
        <v>50</v>
      </c>
      <c r="B125" s="231">
        <v>0</v>
      </c>
      <c r="C125" s="231">
        <v>0</v>
      </c>
      <c r="D125" s="231">
        <v>8.3360000000000003</v>
      </c>
      <c r="E125" s="231">
        <v>3.2953000000000001</v>
      </c>
      <c r="F125" s="231">
        <v>5.6784999999999997</v>
      </c>
      <c r="G125" s="231">
        <v>2.9887000000000001</v>
      </c>
      <c r="H125" s="231">
        <v>6.8766999999999996</v>
      </c>
      <c r="I125" s="231">
        <v>3.4384000000000001</v>
      </c>
      <c r="J125" s="231">
        <v>5.6677</v>
      </c>
      <c r="K125" s="231">
        <v>3.4304999999999999</v>
      </c>
      <c r="L125" s="231">
        <v>7.7774999999999999</v>
      </c>
      <c r="M125" s="231">
        <v>5.03</v>
      </c>
      <c r="N125" s="231">
        <v>6.1551999999999998</v>
      </c>
      <c r="O125" s="231">
        <v>3.5518000000000001</v>
      </c>
      <c r="P125" s="231">
        <v>0</v>
      </c>
    </row>
    <row r="126" spans="1:16" ht="15">
      <c r="A126" s="247">
        <v>51</v>
      </c>
      <c r="B126" s="231">
        <v>0</v>
      </c>
      <c r="C126" s="231">
        <v>0</v>
      </c>
      <c r="D126" s="231">
        <v>8.1263000000000005</v>
      </c>
      <c r="E126" s="231">
        <v>3.2065999999999999</v>
      </c>
      <c r="F126" s="231">
        <v>5.6593</v>
      </c>
      <c r="G126" s="231">
        <v>2.9786000000000001</v>
      </c>
      <c r="H126" s="231">
        <v>6.8127000000000004</v>
      </c>
      <c r="I126" s="231">
        <v>3.4062999999999999</v>
      </c>
      <c r="J126" s="231">
        <v>5.5091999999999999</v>
      </c>
      <c r="K126" s="231">
        <v>3.4302000000000001</v>
      </c>
      <c r="L126" s="231">
        <v>7.6990999999999996</v>
      </c>
      <c r="M126" s="231">
        <v>5.0164999999999997</v>
      </c>
      <c r="N126" s="231">
        <v>6.0343999999999998</v>
      </c>
      <c r="O126" s="231">
        <v>3.5011999999999999</v>
      </c>
      <c r="P126" s="231">
        <v>0</v>
      </c>
    </row>
    <row r="127" spans="1:16" ht="15">
      <c r="A127" s="247">
        <v>52</v>
      </c>
      <c r="B127" s="231">
        <v>0</v>
      </c>
      <c r="C127" s="231">
        <v>0</v>
      </c>
      <c r="D127" s="231">
        <v>7.9165999999999999</v>
      </c>
      <c r="E127" s="231">
        <v>3.1177999999999999</v>
      </c>
      <c r="F127" s="231">
        <v>5.64</v>
      </c>
      <c r="G127" s="231">
        <v>2.9683999999999999</v>
      </c>
      <c r="H127" s="231">
        <v>6.7485999999999997</v>
      </c>
      <c r="I127" s="231">
        <v>3.3742999999999999</v>
      </c>
      <c r="J127" s="231">
        <v>5.3506999999999998</v>
      </c>
      <c r="K127" s="231">
        <v>3.43</v>
      </c>
      <c r="L127" s="231">
        <v>7.6207000000000003</v>
      </c>
      <c r="M127" s="231">
        <v>5.0030000000000001</v>
      </c>
      <c r="N127" s="231">
        <v>5.9137000000000004</v>
      </c>
      <c r="O127" s="231">
        <v>3.4506000000000001</v>
      </c>
      <c r="P127" s="231">
        <v>0</v>
      </c>
    </row>
    <row r="128" spans="1:16" ht="15">
      <c r="A128" s="247">
        <v>53</v>
      </c>
      <c r="B128" s="231">
        <v>0</v>
      </c>
      <c r="C128" s="231">
        <v>0</v>
      </c>
      <c r="D128" s="231">
        <v>7.7069000000000001</v>
      </c>
      <c r="E128" s="231">
        <v>3.0291000000000001</v>
      </c>
      <c r="F128" s="231">
        <v>5.6208</v>
      </c>
      <c r="G128" s="231">
        <v>2.9582999999999999</v>
      </c>
      <c r="H128" s="231">
        <v>6.6844999999999999</v>
      </c>
      <c r="I128" s="231">
        <v>3.3422000000000001</v>
      </c>
      <c r="J128" s="231">
        <v>5.1923000000000004</v>
      </c>
      <c r="K128" s="231">
        <v>3.4297</v>
      </c>
      <c r="L128" s="231">
        <v>7.5423</v>
      </c>
      <c r="M128" s="231">
        <v>4.9893999999999998</v>
      </c>
      <c r="N128" s="231">
        <v>5.7929000000000004</v>
      </c>
      <c r="O128" s="231">
        <v>3.4001000000000001</v>
      </c>
      <c r="P128" s="231">
        <v>0</v>
      </c>
    </row>
    <row r="129" spans="1:16" ht="15">
      <c r="A129" s="247">
        <v>54</v>
      </c>
      <c r="B129" s="231">
        <v>0</v>
      </c>
      <c r="C129" s="231">
        <v>0</v>
      </c>
      <c r="D129" s="231">
        <v>7.4972000000000003</v>
      </c>
      <c r="E129" s="231">
        <v>2.9403000000000001</v>
      </c>
      <c r="F129" s="231">
        <v>5.6016000000000004</v>
      </c>
      <c r="G129" s="231">
        <v>2.9481999999999999</v>
      </c>
      <c r="H129" s="231">
        <v>6.6204000000000001</v>
      </c>
      <c r="I129" s="231">
        <v>3.3102</v>
      </c>
      <c r="J129" s="231">
        <v>5.0338000000000003</v>
      </c>
      <c r="K129" s="231">
        <v>3.4293999999999998</v>
      </c>
      <c r="L129" s="231">
        <v>7.4638999999999998</v>
      </c>
      <c r="M129" s="231">
        <v>4.9759000000000002</v>
      </c>
      <c r="N129" s="231">
        <v>5.6721000000000004</v>
      </c>
      <c r="O129" s="231">
        <v>3.3494999999999999</v>
      </c>
      <c r="P129" s="231">
        <v>0</v>
      </c>
    </row>
    <row r="130" spans="1:16" ht="15">
      <c r="A130" s="247">
        <v>55</v>
      </c>
      <c r="B130" s="231">
        <v>0</v>
      </c>
      <c r="C130" s="231">
        <v>0</v>
      </c>
      <c r="D130" s="231">
        <v>7.2858999999999998</v>
      </c>
      <c r="E130" s="231">
        <v>2.8774999999999999</v>
      </c>
      <c r="F130" s="231">
        <v>5.4668000000000001</v>
      </c>
      <c r="G130" s="231">
        <v>2.9397000000000002</v>
      </c>
      <c r="H130" s="231">
        <v>6.5522</v>
      </c>
      <c r="I130" s="231">
        <v>3.2932999999999999</v>
      </c>
      <c r="J130" s="231">
        <v>4.9706000000000001</v>
      </c>
      <c r="K130" s="231">
        <v>3.3812000000000002</v>
      </c>
      <c r="L130" s="231">
        <v>7.3407</v>
      </c>
      <c r="M130" s="231">
        <v>4.8937999999999997</v>
      </c>
      <c r="N130" s="231">
        <v>5.6128999999999998</v>
      </c>
      <c r="O130" s="231">
        <v>3.3262999999999998</v>
      </c>
      <c r="P130" s="231">
        <v>0</v>
      </c>
    </row>
    <row r="131" spans="1:16" ht="15">
      <c r="A131" s="247">
        <v>56</v>
      </c>
      <c r="B131" s="231">
        <v>0</v>
      </c>
      <c r="C131" s="231">
        <v>0</v>
      </c>
      <c r="D131" s="231">
        <v>7.0744999999999996</v>
      </c>
      <c r="E131" s="231">
        <v>2.8147000000000002</v>
      </c>
      <c r="F131" s="231">
        <v>5.3319999999999999</v>
      </c>
      <c r="G131" s="231">
        <v>2.9312</v>
      </c>
      <c r="H131" s="231">
        <v>6.4839000000000002</v>
      </c>
      <c r="I131" s="231">
        <v>3.2764000000000002</v>
      </c>
      <c r="J131" s="231">
        <v>4.9074</v>
      </c>
      <c r="K131" s="231">
        <v>3.3329</v>
      </c>
      <c r="L131" s="231">
        <v>7.2175000000000002</v>
      </c>
      <c r="M131" s="231">
        <v>4.8116000000000003</v>
      </c>
      <c r="N131" s="231">
        <v>5.5537999999999998</v>
      </c>
      <c r="O131" s="231">
        <v>3.3031000000000001</v>
      </c>
      <c r="P131" s="231">
        <v>0</v>
      </c>
    </row>
    <row r="132" spans="1:16" ht="15">
      <c r="A132" s="247">
        <v>57</v>
      </c>
      <c r="B132" s="231">
        <v>0</v>
      </c>
      <c r="C132" s="231">
        <v>0</v>
      </c>
      <c r="D132" s="231">
        <v>6.8632</v>
      </c>
      <c r="E132" s="231">
        <v>2.7517999999999998</v>
      </c>
      <c r="F132" s="231">
        <v>5.1971999999999996</v>
      </c>
      <c r="G132" s="231">
        <v>2.9226000000000001</v>
      </c>
      <c r="H132" s="231">
        <v>6.4157000000000002</v>
      </c>
      <c r="I132" s="231">
        <v>3.2595999999999998</v>
      </c>
      <c r="J132" s="231">
        <v>4.8442999999999996</v>
      </c>
      <c r="K132" s="231">
        <v>3.2847</v>
      </c>
      <c r="L132" s="231">
        <v>7.0941999999999998</v>
      </c>
      <c r="M132" s="231">
        <v>4.7294999999999998</v>
      </c>
      <c r="N132" s="231">
        <v>5.4946000000000002</v>
      </c>
      <c r="O132" s="231">
        <v>3.2799</v>
      </c>
      <c r="P132" s="231">
        <v>0</v>
      </c>
    </row>
    <row r="133" spans="1:16" ht="15">
      <c r="A133" s="247">
        <v>58</v>
      </c>
      <c r="B133" s="231">
        <v>0</v>
      </c>
      <c r="C133" s="231">
        <v>0</v>
      </c>
      <c r="D133" s="231">
        <v>6.6517999999999997</v>
      </c>
      <c r="E133" s="231">
        <v>2.6890000000000001</v>
      </c>
      <c r="F133" s="231">
        <v>5.0624000000000002</v>
      </c>
      <c r="G133" s="231">
        <v>2.9140999999999999</v>
      </c>
      <c r="H133" s="231">
        <v>6.3475000000000001</v>
      </c>
      <c r="I133" s="231">
        <v>3.2427000000000001</v>
      </c>
      <c r="J133" s="231">
        <v>4.7811000000000003</v>
      </c>
      <c r="K133" s="231">
        <v>3.2364000000000002</v>
      </c>
      <c r="L133" s="231">
        <v>6.9710000000000001</v>
      </c>
      <c r="M133" s="231">
        <v>4.6473000000000004</v>
      </c>
      <c r="N133" s="231">
        <v>5.4355000000000002</v>
      </c>
      <c r="O133" s="231">
        <v>3.2566999999999999</v>
      </c>
      <c r="P133" s="231">
        <v>0</v>
      </c>
    </row>
    <row r="134" spans="1:16" ht="15">
      <c r="A134" s="247">
        <v>59</v>
      </c>
      <c r="B134" s="231">
        <v>0</v>
      </c>
      <c r="C134" s="231">
        <v>0</v>
      </c>
      <c r="D134" s="231">
        <v>6.4405000000000001</v>
      </c>
      <c r="E134" s="231">
        <v>2.6261999999999999</v>
      </c>
      <c r="F134" s="231">
        <v>4.9276</v>
      </c>
      <c r="G134" s="231">
        <v>2.9056000000000002</v>
      </c>
      <c r="H134" s="231">
        <v>6.2792000000000003</v>
      </c>
      <c r="I134" s="231">
        <v>3.2258</v>
      </c>
      <c r="J134" s="231">
        <v>4.7179000000000002</v>
      </c>
      <c r="K134" s="231">
        <v>3.1882000000000001</v>
      </c>
      <c r="L134" s="231">
        <v>6.8478000000000003</v>
      </c>
      <c r="M134" s="231">
        <v>4.5651999999999999</v>
      </c>
      <c r="N134" s="231">
        <v>5.3762999999999996</v>
      </c>
      <c r="O134" s="231">
        <v>3.2334999999999998</v>
      </c>
      <c r="P134" s="231">
        <v>0</v>
      </c>
    </row>
    <row r="135" spans="1:16" ht="15">
      <c r="A135" s="247">
        <v>60</v>
      </c>
      <c r="B135" s="231">
        <v>0</v>
      </c>
      <c r="C135" s="231">
        <v>0</v>
      </c>
      <c r="D135" s="231">
        <v>6.2291999999999996</v>
      </c>
      <c r="E135" s="231">
        <v>2.5634000000000001</v>
      </c>
      <c r="F135" s="231">
        <v>4.7927999999999997</v>
      </c>
      <c r="G135" s="231">
        <v>2.8971</v>
      </c>
      <c r="H135" s="231">
        <v>6.2110000000000003</v>
      </c>
      <c r="I135" s="231">
        <v>3.2088999999999999</v>
      </c>
      <c r="J135" s="231">
        <v>4.6547000000000001</v>
      </c>
      <c r="K135" s="231">
        <v>3.1398999999999999</v>
      </c>
      <c r="L135" s="231">
        <v>6.7245999999999997</v>
      </c>
      <c r="M135" s="231">
        <v>4.4829999999999997</v>
      </c>
      <c r="N135" s="231">
        <v>5.3171999999999997</v>
      </c>
      <c r="O135" s="231">
        <v>3.2103000000000002</v>
      </c>
      <c r="P135" s="231">
        <v>0</v>
      </c>
    </row>
    <row r="136" spans="1:16">
      <c r="A136" s="288"/>
    </row>
    <row r="137" spans="1:16">
      <c r="A137" s="73" t="e">
        <v>#N/A</v>
      </c>
    </row>
    <row r="138" spans="1:16" s="287" customFormat="1">
      <c r="A138" s="467" t="s">
        <v>11449</v>
      </c>
      <c r="B138" s="467"/>
      <c r="C138" s="467"/>
      <c r="D138" s="467"/>
      <c r="E138" s="467"/>
      <c r="F138" s="467"/>
      <c r="G138" s="467"/>
      <c r="H138" s="467"/>
      <c r="I138" s="467"/>
      <c r="J138" s="467"/>
      <c r="K138" s="467"/>
      <c r="L138" s="467"/>
      <c r="M138" s="467"/>
      <c r="N138" s="467"/>
      <c r="O138" s="467"/>
      <c r="P138" s="467"/>
    </row>
    <row r="139" spans="1:16">
      <c r="A139" s="471" t="s">
        <v>7335</v>
      </c>
      <c r="B139" s="471"/>
      <c r="C139" s="471"/>
      <c r="D139" s="471"/>
      <c r="E139" s="471"/>
      <c r="F139" s="471"/>
      <c r="G139" s="471"/>
      <c r="H139" s="471"/>
      <c r="I139" s="471"/>
      <c r="J139" s="471"/>
      <c r="K139" s="471"/>
      <c r="L139" s="471"/>
      <c r="M139" s="471"/>
      <c r="N139" s="471"/>
      <c r="O139" s="471"/>
      <c r="P139" s="471"/>
    </row>
    <row r="140" spans="1:16">
      <c r="A140" s="77" t="s">
        <v>8912</v>
      </c>
      <c r="B140" s="212" t="s">
        <v>8913</v>
      </c>
      <c r="C140" s="212" t="s">
        <v>8913</v>
      </c>
      <c r="D140" s="212" t="s">
        <v>8913</v>
      </c>
      <c r="E140" s="212" t="s">
        <v>8913</v>
      </c>
      <c r="F140" s="212" t="s">
        <v>8913</v>
      </c>
      <c r="G140" s="212" t="s">
        <v>8913</v>
      </c>
      <c r="H140" s="212" t="s">
        <v>8913</v>
      </c>
      <c r="I140" s="212" t="s">
        <v>8913</v>
      </c>
      <c r="J140" s="212" t="s">
        <v>8913</v>
      </c>
      <c r="K140" s="212" t="s">
        <v>8913</v>
      </c>
      <c r="L140" s="212" t="s">
        <v>8913</v>
      </c>
      <c r="M140" s="212" t="s">
        <v>8913</v>
      </c>
      <c r="N140" s="212" t="s">
        <v>8913</v>
      </c>
      <c r="O140" s="212" t="s">
        <v>8913</v>
      </c>
      <c r="P140" s="212" t="s">
        <v>8913</v>
      </c>
    </row>
    <row r="141" spans="1:16">
      <c r="A141" s="79" t="s">
        <v>8914</v>
      </c>
      <c r="B141" s="236">
        <v>1</v>
      </c>
      <c r="C141" s="236">
        <v>2</v>
      </c>
      <c r="D141" s="236">
        <v>3</v>
      </c>
      <c r="E141" s="236">
        <v>4</v>
      </c>
      <c r="F141" s="236">
        <v>5</v>
      </c>
      <c r="G141" s="236">
        <v>6</v>
      </c>
      <c r="H141" s="236">
        <v>7</v>
      </c>
      <c r="I141" s="236">
        <v>8</v>
      </c>
      <c r="J141" s="236">
        <v>9</v>
      </c>
      <c r="K141" s="236">
        <v>10</v>
      </c>
      <c r="L141" s="236">
        <v>11</v>
      </c>
      <c r="M141" s="236">
        <v>12</v>
      </c>
      <c r="N141" s="236">
        <v>13</v>
      </c>
      <c r="O141" s="236">
        <v>14</v>
      </c>
      <c r="P141" s="236">
        <v>15</v>
      </c>
    </row>
    <row r="142" spans="1:16" ht="15">
      <c r="A142" s="247">
        <v>0</v>
      </c>
      <c r="B142" s="231">
        <v>0</v>
      </c>
      <c r="C142" s="231">
        <v>0</v>
      </c>
      <c r="D142" s="231">
        <v>33.832799999999999</v>
      </c>
      <c r="E142" s="231">
        <v>8.1671999999999993</v>
      </c>
      <c r="F142" s="231">
        <v>30.562200000000001</v>
      </c>
      <c r="G142" s="231">
        <v>8.5587</v>
      </c>
      <c r="H142" s="231">
        <v>39.775199999999998</v>
      </c>
      <c r="I142" s="231">
        <v>8.8523999999999994</v>
      </c>
      <c r="J142" s="231">
        <v>22.734000000000002</v>
      </c>
      <c r="K142" s="231">
        <v>6.1925999999999997</v>
      </c>
      <c r="L142" s="231">
        <v>23.4024</v>
      </c>
      <c r="M142" s="231">
        <v>15.3963</v>
      </c>
      <c r="N142" s="231">
        <v>0</v>
      </c>
      <c r="O142" s="231">
        <v>0</v>
      </c>
      <c r="P142" s="231">
        <v>0</v>
      </c>
    </row>
    <row r="143" spans="1:16" ht="15">
      <c r="A143" s="247">
        <v>1</v>
      </c>
      <c r="B143" s="231">
        <v>0</v>
      </c>
      <c r="C143" s="231">
        <v>0</v>
      </c>
      <c r="D143" s="231">
        <v>30.073599999999999</v>
      </c>
      <c r="E143" s="231">
        <v>7.2596999999999996</v>
      </c>
      <c r="F143" s="231">
        <v>27.166399999999999</v>
      </c>
      <c r="G143" s="231">
        <v>7.6077000000000004</v>
      </c>
      <c r="H143" s="231">
        <v>35.355699999999999</v>
      </c>
      <c r="I143" s="231">
        <v>7.8688000000000002</v>
      </c>
      <c r="J143" s="231">
        <v>20.207999999999998</v>
      </c>
      <c r="K143" s="231">
        <v>5.5045000000000002</v>
      </c>
      <c r="L143" s="231">
        <v>20.802099999999999</v>
      </c>
      <c r="M143" s="231">
        <v>13.685600000000001</v>
      </c>
      <c r="N143" s="231">
        <v>0</v>
      </c>
      <c r="O143" s="231">
        <v>0</v>
      </c>
      <c r="P143" s="231">
        <v>0</v>
      </c>
    </row>
    <row r="144" spans="1:16" ht="15">
      <c r="A144" s="247">
        <v>2</v>
      </c>
      <c r="B144" s="231">
        <v>0</v>
      </c>
      <c r="C144" s="231">
        <v>0</v>
      </c>
      <c r="D144" s="231">
        <v>26.314399999999999</v>
      </c>
      <c r="E144" s="231">
        <v>6.3522999999999996</v>
      </c>
      <c r="F144" s="231">
        <v>23.770600000000002</v>
      </c>
      <c r="G144" s="231">
        <v>6.6567999999999996</v>
      </c>
      <c r="H144" s="231">
        <v>30.936299999999999</v>
      </c>
      <c r="I144" s="231">
        <v>6.8852000000000002</v>
      </c>
      <c r="J144" s="231">
        <v>17.681999999999999</v>
      </c>
      <c r="K144" s="231">
        <v>4.8164999999999996</v>
      </c>
      <c r="L144" s="231">
        <v>18.201899999999998</v>
      </c>
      <c r="M144" s="231">
        <v>11.9749</v>
      </c>
      <c r="N144" s="231">
        <v>0</v>
      </c>
      <c r="O144" s="231">
        <v>0</v>
      </c>
      <c r="P144" s="231">
        <v>0</v>
      </c>
    </row>
    <row r="145" spans="1:16" ht="15">
      <c r="A145" s="247">
        <v>3</v>
      </c>
      <c r="B145" s="231">
        <v>0</v>
      </c>
      <c r="C145" s="231">
        <v>0</v>
      </c>
      <c r="D145" s="231">
        <v>22.555199999999999</v>
      </c>
      <c r="E145" s="231">
        <v>5.4447999999999999</v>
      </c>
      <c r="F145" s="231">
        <v>20.3748</v>
      </c>
      <c r="G145" s="231">
        <v>5.7058</v>
      </c>
      <c r="H145" s="231">
        <v>26.5168</v>
      </c>
      <c r="I145" s="231">
        <v>5.9016000000000002</v>
      </c>
      <c r="J145" s="231">
        <v>15.156000000000001</v>
      </c>
      <c r="K145" s="231">
        <v>4.1284000000000001</v>
      </c>
      <c r="L145" s="231">
        <v>15.601599999999999</v>
      </c>
      <c r="M145" s="231">
        <v>10.264200000000001</v>
      </c>
      <c r="N145" s="231">
        <v>0</v>
      </c>
      <c r="O145" s="231">
        <v>0</v>
      </c>
      <c r="P145" s="231">
        <v>0</v>
      </c>
    </row>
    <row r="146" spans="1:16" ht="15">
      <c r="A146" s="247">
        <v>4</v>
      </c>
      <c r="B146" s="231">
        <v>0</v>
      </c>
      <c r="C146" s="231">
        <v>0</v>
      </c>
      <c r="D146" s="231">
        <v>18.795999999999999</v>
      </c>
      <c r="E146" s="231">
        <v>4.5373000000000001</v>
      </c>
      <c r="F146" s="231">
        <v>16.978999999999999</v>
      </c>
      <c r="G146" s="231">
        <v>4.7548000000000004</v>
      </c>
      <c r="H146" s="231">
        <v>22.097300000000001</v>
      </c>
      <c r="I146" s="231">
        <v>4.9180000000000001</v>
      </c>
      <c r="J146" s="231">
        <v>12.63</v>
      </c>
      <c r="K146" s="231">
        <v>3.4403000000000001</v>
      </c>
      <c r="L146" s="231">
        <v>13.001300000000001</v>
      </c>
      <c r="M146" s="231">
        <v>8.5534999999999997</v>
      </c>
      <c r="N146" s="231">
        <v>0</v>
      </c>
      <c r="O146" s="231">
        <v>0</v>
      </c>
      <c r="P146" s="231">
        <v>0</v>
      </c>
    </row>
    <row r="147" spans="1:16" ht="15">
      <c r="A147" s="247">
        <v>5</v>
      </c>
      <c r="B147" s="231">
        <v>0</v>
      </c>
      <c r="C147" s="231">
        <v>0</v>
      </c>
      <c r="D147" s="231">
        <v>15.036799999999999</v>
      </c>
      <c r="E147" s="231">
        <v>3.6299000000000001</v>
      </c>
      <c r="F147" s="231">
        <v>13.5832</v>
      </c>
      <c r="G147" s="231">
        <v>3.8039000000000001</v>
      </c>
      <c r="H147" s="231">
        <v>17.677900000000001</v>
      </c>
      <c r="I147" s="231">
        <v>3.9344000000000001</v>
      </c>
      <c r="J147" s="231">
        <v>10.103999999999999</v>
      </c>
      <c r="K147" s="231">
        <v>2.7523</v>
      </c>
      <c r="L147" s="231">
        <v>10.4011</v>
      </c>
      <c r="M147" s="231">
        <v>6.8428000000000004</v>
      </c>
      <c r="N147" s="231">
        <v>0</v>
      </c>
      <c r="O147" s="231">
        <v>0</v>
      </c>
      <c r="P147" s="231">
        <v>0</v>
      </c>
    </row>
    <row r="148" spans="1:16" ht="15">
      <c r="A148" s="247">
        <v>6</v>
      </c>
      <c r="B148" s="231">
        <v>0</v>
      </c>
      <c r="C148" s="231">
        <v>0</v>
      </c>
      <c r="D148" s="231">
        <v>11.2776</v>
      </c>
      <c r="E148" s="231">
        <v>2.7223999999999999</v>
      </c>
      <c r="F148" s="231">
        <v>10.1874</v>
      </c>
      <c r="G148" s="231">
        <v>2.8529</v>
      </c>
      <c r="H148" s="231">
        <v>13.2584</v>
      </c>
      <c r="I148" s="231">
        <v>2.9508000000000001</v>
      </c>
      <c r="J148" s="231">
        <v>7.5780000000000003</v>
      </c>
      <c r="K148" s="231">
        <v>2.0642</v>
      </c>
      <c r="L148" s="231">
        <v>7.8007999999999997</v>
      </c>
      <c r="M148" s="231">
        <v>5.1321000000000003</v>
      </c>
      <c r="N148" s="231">
        <v>0</v>
      </c>
      <c r="O148" s="231">
        <v>0</v>
      </c>
      <c r="P148" s="231">
        <v>0</v>
      </c>
    </row>
    <row r="149" spans="1:16" ht="15">
      <c r="A149" s="247">
        <v>7</v>
      </c>
      <c r="B149" s="231">
        <v>0</v>
      </c>
      <c r="C149" s="231">
        <v>0</v>
      </c>
      <c r="D149" s="231">
        <v>10.9276</v>
      </c>
      <c r="E149" s="231">
        <v>2.6467999999999998</v>
      </c>
      <c r="F149" s="231">
        <v>9.7364999999999995</v>
      </c>
      <c r="G149" s="231">
        <v>2.7736999999999998</v>
      </c>
      <c r="H149" s="231">
        <v>12.5634</v>
      </c>
      <c r="I149" s="231">
        <v>2.8687999999999998</v>
      </c>
      <c r="J149" s="231">
        <v>7.4855</v>
      </c>
      <c r="K149" s="231">
        <v>2.0068999999999999</v>
      </c>
      <c r="L149" s="231">
        <v>7.5805999999999996</v>
      </c>
      <c r="M149" s="231">
        <v>4.9894999999999996</v>
      </c>
      <c r="N149" s="231">
        <v>0</v>
      </c>
      <c r="O149" s="231">
        <v>0</v>
      </c>
      <c r="P149" s="231">
        <v>0</v>
      </c>
    </row>
    <row r="150" spans="1:16" ht="15">
      <c r="A150" s="247">
        <v>8</v>
      </c>
      <c r="B150" s="231">
        <v>0</v>
      </c>
      <c r="C150" s="231">
        <v>0</v>
      </c>
      <c r="D150" s="231">
        <v>10.5777</v>
      </c>
      <c r="E150" s="231">
        <v>2.5712000000000002</v>
      </c>
      <c r="F150" s="231">
        <v>9.2857000000000003</v>
      </c>
      <c r="G150" s="231">
        <v>2.6943999999999999</v>
      </c>
      <c r="H150" s="231">
        <v>11.868399999999999</v>
      </c>
      <c r="I150" s="231">
        <v>2.7869000000000002</v>
      </c>
      <c r="J150" s="231">
        <v>7.3929</v>
      </c>
      <c r="K150" s="231">
        <v>1.9495</v>
      </c>
      <c r="L150" s="231">
        <v>7.3602999999999996</v>
      </c>
      <c r="M150" s="231">
        <v>4.8470000000000004</v>
      </c>
      <c r="N150" s="231">
        <v>0</v>
      </c>
      <c r="O150" s="231">
        <v>0</v>
      </c>
      <c r="P150" s="231">
        <v>0</v>
      </c>
    </row>
    <row r="151" spans="1:16" ht="15">
      <c r="A151" s="247">
        <v>9</v>
      </c>
      <c r="B151" s="231">
        <v>0</v>
      </c>
      <c r="C151" s="231">
        <v>0</v>
      </c>
      <c r="D151" s="231">
        <v>10.2277</v>
      </c>
      <c r="E151" s="231">
        <v>2.4954999999999998</v>
      </c>
      <c r="F151" s="231">
        <v>8.8347999999999995</v>
      </c>
      <c r="G151" s="231">
        <v>2.6152000000000002</v>
      </c>
      <c r="H151" s="231">
        <v>11.173299999999999</v>
      </c>
      <c r="I151" s="231">
        <v>2.7048999999999999</v>
      </c>
      <c r="J151" s="231">
        <v>7.3003999999999998</v>
      </c>
      <c r="K151" s="231">
        <v>1.8922000000000001</v>
      </c>
      <c r="L151" s="231">
        <v>7.1401000000000003</v>
      </c>
      <c r="M151" s="231">
        <v>4.7043999999999997</v>
      </c>
      <c r="N151" s="231">
        <v>0</v>
      </c>
      <c r="O151" s="231">
        <v>0</v>
      </c>
      <c r="P151" s="231">
        <v>0</v>
      </c>
    </row>
    <row r="152" spans="1:16" ht="15">
      <c r="A152" s="247">
        <v>10</v>
      </c>
      <c r="B152" s="231">
        <v>0</v>
      </c>
      <c r="C152" s="231">
        <v>0</v>
      </c>
      <c r="D152" s="231">
        <v>9.8778000000000006</v>
      </c>
      <c r="E152" s="231">
        <v>2.4199000000000002</v>
      </c>
      <c r="F152" s="231">
        <v>8.3840000000000003</v>
      </c>
      <c r="G152" s="231">
        <v>2.5358999999999998</v>
      </c>
      <c r="H152" s="231">
        <v>10.478300000000001</v>
      </c>
      <c r="I152" s="231">
        <v>2.6229</v>
      </c>
      <c r="J152" s="231">
        <v>7.2077999999999998</v>
      </c>
      <c r="K152" s="231">
        <v>1.8348</v>
      </c>
      <c r="L152" s="231">
        <v>6.9199000000000002</v>
      </c>
      <c r="M152" s="231">
        <v>4.5618999999999996</v>
      </c>
      <c r="N152" s="231">
        <v>0</v>
      </c>
      <c r="O152" s="231">
        <v>0</v>
      </c>
      <c r="P152" s="231">
        <v>0</v>
      </c>
    </row>
    <row r="153" spans="1:16" ht="15">
      <c r="A153" s="247">
        <v>11</v>
      </c>
      <c r="B153" s="231">
        <v>0</v>
      </c>
      <c r="C153" s="231">
        <v>0</v>
      </c>
      <c r="D153" s="231">
        <v>9.5277999999999992</v>
      </c>
      <c r="E153" s="231">
        <v>2.3443000000000001</v>
      </c>
      <c r="F153" s="231">
        <v>7.9330999999999996</v>
      </c>
      <c r="G153" s="231">
        <v>2.4567000000000001</v>
      </c>
      <c r="H153" s="231">
        <v>9.7833000000000006</v>
      </c>
      <c r="I153" s="231">
        <v>2.5409999999999999</v>
      </c>
      <c r="J153" s="231">
        <v>7.1153000000000004</v>
      </c>
      <c r="K153" s="231">
        <v>1.7775000000000001</v>
      </c>
      <c r="L153" s="231">
        <v>6.6996000000000002</v>
      </c>
      <c r="M153" s="231">
        <v>4.4192999999999998</v>
      </c>
      <c r="N153" s="231">
        <v>0</v>
      </c>
      <c r="O153" s="231">
        <v>0</v>
      </c>
      <c r="P153" s="231">
        <v>0</v>
      </c>
    </row>
    <row r="154" spans="1:16" ht="15">
      <c r="A154" s="247">
        <v>12</v>
      </c>
      <c r="B154" s="231">
        <v>0</v>
      </c>
      <c r="C154" s="231">
        <v>0</v>
      </c>
      <c r="D154" s="231">
        <v>9.1778999999999993</v>
      </c>
      <c r="E154" s="231">
        <v>2.2686999999999999</v>
      </c>
      <c r="F154" s="231">
        <v>7.4823000000000004</v>
      </c>
      <c r="G154" s="231">
        <v>2.3774000000000002</v>
      </c>
      <c r="H154" s="231">
        <v>9.0883000000000003</v>
      </c>
      <c r="I154" s="231">
        <v>2.4590000000000001</v>
      </c>
      <c r="J154" s="231">
        <v>7.0228000000000002</v>
      </c>
      <c r="K154" s="231">
        <v>1.7202</v>
      </c>
      <c r="L154" s="231">
        <v>6.4794</v>
      </c>
      <c r="M154" s="231">
        <v>4.2767999999999997</v>
      </c>
      <c r="N154" s="231">
        <v>0</v>
      </c>
      <c r="O154" s="231">
        <v>0</v>
      </c>
      <c r="P154" s="231">
        <v>0</v>
      </c>
    </row>
    <row r="155" spans="1:16" ht="15">
      <c r="A155" s="247">
        <v>13</v>
      </c>
      <c r="B155" s="231">
        <v>0</v>
      </c>
      <c r="C155" s="231">
        <v>0</v>
      </c>
      <c r="D155" s="231">
        <v>8.8278999999999996</v>
      </c>
      <c r="E155" s="231">
        <v>2.1930000000000001</v>
      </c>
      <c r="F155" s="231">
        <v>7.0313999999999997</v>
      </c>
      <c r="G155" s="231">
        <v>2.2982</v>
      </c>
      <c r="H155" s="231">
        <v>8.3932000000000002</v>
      </c>
      <c r="I155" s="231">
        <v>2.3769999999999998</v>
      </c>
      <c r="J155" s="231">
        <v>6.9302000000000001</v>
      </c>
      <c r="K155" s="231">
        <v>1.6628000000000001</v>
      </c>
      <c r="L155" s="231">
        <v>6.2591999999999999</v>
      </c>
      <c r="M155" s="231">
        <v>4.1341999999999999</v>
      </c>
      <c r="N155" s="231">
        <v>0</v>
      </c>
      <c r="O155" s="231">
        <v>0</v>
      </c>
      <c r="P155" s="231">
        <v>0</v>
      </c>
    </row>
    <row r="156" spans="1:16" ht="15">
      <c r="A156" s="247">
        <v>14</v>
      </c>
      <c r="B156" s="231">
        <v>0</v>
      </c>
      <c r="C156" s="231">
        <v>0</v>
      </c>
      <c r="D156" s="231">
        <v>8.4779</v>
      </c>
      <c r="E156" s="231">
        <v>2.1173999999999999</v>
      </c>
      <c r="F156" s="231">
        <v>6.5804999999999998</v>
      </c>
      <c r="G156" s="231">
        <v>2.2189000000000001</v>
      </c>
      <c r="H156" s="231">
        <v>7.6981999999999999</v>
      </c>
      <c r="I156" s="231">
        <v>2.2951000000000001</v>
      </c>
      <c r="J156" s="231">
        <v>6.8376999999999999</v>
      </c>
      <c r="K156" s="231">
        <v>1.6054999999999999</v>
      </c>
      <c r="L156" s="231">
        <v>6.0388999999999999</v>
      </c>
      <c r="M156" s="231">
        <v>3.9916</v>
      </c>
      <c r="N156" s="231">
        <v>0</v>
      </c>
      <c r="O156" s="231">
        <v>0</v>
      </c>
      <c r="P156" s="231">
        <v>0</v>
      </c>
    </row>
    <row r="157" spans="1:16" ht="15">
      <c r="A157" s="247">
        <v>15</v>
      </c>
      <c r="B157" s="231">
        <v>0</v>
      </c>
      <c r="C157" s="231">
        <v>0</v>
      </c>
      <c r="D157" s="231">
        <v>8.1280000000000001</v>
      </c>
      <c r="E157" s="231">
        <v>2.0417999999999998</v>
      </c>
      <c r="F157" s="231">
        <v>6.1296999999999997</v>
      </c>
      <c r="G157" s="231">
        <v>2.1396999999999999</v>
      </c>
      <c r="H157" s="231">
        <v>7.0031999999999996</v>
      </c>
      <c r="I157" s="231">
        <v>2.2130999999999998</v>
      </c>
      <c r="J157" s="231">
        <v>6.7450999999999999</v>
      </c>
      <c r="K157" s="231">
        <v>1.5481</v>
      </c>
      <c r="L157" s="231">
        <v>5.8186999999999998</v>
      </c>
      <c r="M157" s="231">
        <v>3.8491</v>
      </c>
      <c r="N157" s="231">
        <v>0</v>
      </c>
      <c r="O157" s="231">
        <v>0</v>
      </c>
      <c r="P157" s="231">
        <v>0</v>
      </c>
    </row>
    <row r="158" spans="1:16" ht="15">
      <c r="A158" s="247">
        <v>16</v>
      </c>
      <c r="B158" s="231">
        <v>0</v>
      </c>
      <c r="C158" s="231">
        <v>0</v>
      </c>
      <c r="D158" s="231">
        <v>7.7779999999999996</v>
      </c>
      <c r="E158" s="231">
        <v>1.9661999999999999</v>
      </c>
      <c r="F158" s="231">
        <v>5.6787999999999998</v>
      </c>
      <c r="G158" s="231">
        <v>2.0604</v>
      </c>
      <c r="H158" s="231">
        <v>6.3082000000000003</v>
      </c>
      <c r="I158" s="231">
        <v>2.1311</v>
      </c>
      <c r="J158" s="231">
        <v>6.6525999999999996</v>
      </c>
      <c r="K158" s="231">
        <v>1.4907999999999999</v>
      </c>
      <c r="L158" s="231">
        <v>5.5984999999999996</v>
      </c>
      <c r="M158" s="231">
        <v>3.7065000000000001</v>
      </c>
      <c r="N158" s="231">
        <v>0</v>
      </c>
      <c r="O158" s="231">
        <v>0</v>
      </c>
      <c r="P158" s="231">
        <v>0</v>
      </c>
    </row>
    <row r="159" spans="1:16" ht="15">
      <c r="A159" s="247">
        <v>17</v>
      </c>
      <c r="B159" s="231">
        <v>0</v>
      </c>
      <c r="C159" s="231">
        <v>0</v>
      </c>
      <c r="D159" s="231">
        <v>7.4280999999999997</v>
      </c>
      <c r="E159" s="231">
        <v>1.8905000000000001</v>
      </c>
      <c r="F159" s="231">
        <v>5.2279999999999998</v>
      </c>
      <c r="G159" s="231">
        <v>1.9812000000000001</v>
      </c>
      <c r="H159" s="231">
        <v>5.6131000000000002</v>
      </c>
      <c r="I159" s="231">
        <v>2.0491999999999999</v>
      </c>
      <c r="J159" s="231">
        <v>6.56</v>
      </c>
      <c r="K159" s="231">
        <v>1.4334</v>
      </c>
      <c r="L159" s="231">
        <v>5.3781999999999996</v>
      </c>
      <c r="M159" s="231">
        <v>3.5640000000000001</v>
      </c>
      <c r="N159" s="231">
        <v>0</v>
      </c>
      <c r="O159" s="231">
        <v>0</v>
      </c>
      <c r="P159" s="231">
        <v>0</v>
      </c>
    </row>
    <row r="160" spans="1:16" ht="15">
      <c r="A160" s="247">
        <v>18</v>
      </c>
      <c r="B160" s="231">
        <v>0</v>
      </c>
      <c r="C160" s="231">
        <v>0</v>
      </c>
      <c r="D160" s="231">
        <v>7.0781000000000001</v>
      </c>
      <c r="E160" s="231">
        <v>1.8149</v>
      </c>
      <c r="F160" s="231">
        <v>4.7770999999999999</v>
      </c>
      <c r="G160" s="231">
        <v>1.9018999999999999</v>
      </c>
      <c r="H160" s="231">
        <v>4.9180999999999999</v>
      </c>
      <c r="I160" s="231">
        <v>1.9672000000000001</v>
      </c>
      <c r="J160" s="231">
        <v>6.4675000000000002</v>
      </c>
      <c r="K160" s="231">
        <v>1.3761000000000001</v>
      </c>
      <c r="L160" s="231">
        <v>5.1580000000000004</v>
      </c>
      <c r="M160" s="231">
        <v>3.4214000000000002</v>
      </c>
      <c r="N160" s="231">
        <v>7.1679000000000004</v>
      </c>
      <c r="O160" s="231">
        <v>3.2073</v>
      </c>
      <c r="P160" s="231">
        <v>0</v>
      </c>
    </row>
    <row r="161" spans="1:16" ht="15">
      <c r="A161" s="247">
        <v>19</v>
      </c>
      <c r="B161" s="231">
        <v>0</v>
      </c>
      <c r="C161" s="231">
        <v>0</v>
      </c>
      <c r="D161" s="231">
        <v>7.0263</v>
      </c>
      <c r="E161" s="231">
        <v>1.8023</v>
      </c>
      <c r="F161" s="231">
        <v>4.7141999999999999</v>
      </c>
      <c r="G161" s="231">
        <v>1.8891</v>
      </c>
      <c r="H161" s="231">
        <v>4.8632999999999997</v>
      </c>
      <c r="I161" s="231">
        <v>1.9645999999999999</v>
      </c>
      <c r="J161" s="231">
        <v>6.2313999999999998</v>
      </c>
      <c r="K161" s="231">
        <v>1.3724000000000001</v>
      </c>
      <c r="L161" s="231">
        <v>5.0171999999999999</v>
      </c>
      <c r="M161" s="231">
        <v>3.2938999999999998</v>
      </c>
      <c r="N161" s="231">
        <v>6.9687999999999999</v>
      </c>
      <c r="O161" s="231">
        <v>3.1181999999999999</v>
      </c>
      <c r="P161" s="231">
        <v>0</v>
      </c>
    </row>
    <row r="162" spans="1:16" ht="15">
      <c r="A162" s="247">
        <v>20</v>
      </c>
      <c r="B162" s="231">
        <v>0</v>
      </c>
      <c r="C162" s="231">
        <v>0</v>
      </c>
      <c r="D162" s="231">
        <v>6.9744999999999999</v>
      </c>
      <c r="E162" s="231">
        <v>1.7898000000000001</v>
      </c>
      <c r="F162" s="231">
        <v>4.6513</v>
      </c>
      <c r="G162" s="231">
        <v>1.8764000000000001</v>
      </c>
      <c r="H162" s="231">
        <v>4.8083999999999998</v>
      </c>
      <c r="I162" s="231">
        <v>1.9621</v>
      </c>
      <c r="J162" s="231">
        <v>5.9954000000000001</v>
      </c>
      <c r="K162" s="231">
        <v>1.3686</v>
      </c>
      <c r="L162" s="231">
        <v>4.8765000000000001</v>
      </c>
      <c r="M162" s="231">
        <v>3.1663000000000001</v>
      </c>
      <c r="N162" s="231">
        <v>6.7697000000000003</v>
      </c>
      <c r="O162" s="231">
        <v>3.0291000000000001</v>
      </c>
      <c r="P162" s="231">
        <v>0</v>
      </c>
    </row>
    <row r="163" spans="1:16" ht="15">
      <c r="A163" s="247">
        <v>21</v>
      </c>
      <c r="B163" s="231">
        <v>0</v>
      </c>
      <c r="C163" s="231">
        <v>0</v>
      </c>
      <c r="D163" s="231">
        <v>6.9226999999999999</v>
      </c>
      <c r="E163" s="231">
        <v>1.7771999999999999</v>
      </c>
      <c r="F163" s="231">
        <v>4.5884</v>
      </c>
      <c r="G163" s="231">
        <v>1.8635999999999999</v>
      </c>
      <c r="H163" s="231">
        <v>4.7535999999999996</v>
      </c>
      <c r="I163" s="231">
        <v>1.9595</v>
      </c>
      <c r="J163" s="231">
        <v>5.7592999999999996</v>
      </c>
      <c r="K163" s="231">
        <v>1.3649</v>
      </c>
      <c r="L163" s="231">
        <v>4.7356999999999996</v>
      </c>
      <c r="M163" s="231">
        <v>3.0388000000000002</v>
      </c>
      <c r="N163" s="231">
        <v>6.5705999999999998</v>
      </c>
      <c r="O163" s="231">
        <v>2.94</v>
      </c>
      <c r="P163" s="231">
        <v>0</v>
      </c>
    </row>
    <row r="164" spans="1:16" ht="15">
      <c r="A164" s="247">
        <v>22</v>
      </c>
      <c r="B164" s="231">
        <v>0</v>
      </c>
      <c r="C164" s="231">
        <v>0</v>
      </c>
      <c r="D164" s="231">
        <v>6.8708999999999998</v>
      </c>
      <c r="E164" s="231">
        <v>1.7645999999999999</v>
      </c>
      <c r="F164" s="231">
        <v>4.5255000000000001</v>
      </c>
      <c r="G164" s="231">
        <v>1.8509</v>
      </c>
      <c r="H164" s="231">
        <v>4.6988000000000003</v>
      </c>
      <c r="I164" s="231">
        <v>1.9569000000000001</v>
      </c>
      <c r="J164" s="231">
        <v>5.5232000000000001</v>
      </c>
      <c r="K164" s="231">
        <v>1.3611</v>
      </c>
      <c r="L164" s="231">
        <v>4.5949</v>
      </c>
      <c r="M164" s="231">
        <v>2.9113000000000002</v>
      </c>
      <c r="N164" s="231">
        <v>6.3715000000000002</v>
      </c>
      <c r="O164" s="231">
        <v>2.8509000000000002</v>
      </c>
      <c r="P164" s="231">
        <v>0</v>
      </c>
    </row>
    <row r="165" spans="1:16" ht="15">
      <c r="A165" s="247">
        <v>23</v>
      </c>
      <c r="B165" s="231">
        <v>0</v>
      </c>
      <c r="C165" s="231">
        <v>0</v>
      </c>
      <c r="D165" s="231">
        <v>6.8190999999999997</v>
      </c>
      <c r="E165" s="231">
        <v>1.7521</v>
      </c>
      <c r="F165" s="231">
        <v>4.4626000000000001</v>
      </c>
      <c r="G165" s="231">
        <v>1.8381000000000001</v>
      </c>
      <c r="H165" s="231">
        <v>4.6439000000000004</v>
      </c>
      <c r="I165" s="231">
        <v>1.9543999999999999</v>
      </c>
      <c r="J165" s="231">
        <v>5.2870999999999997</v>
      </c>
      <c r="K165" s="231">
        <v>1.3573999999999999</v>
      </c>
      <c r="L165" s="231">
        <v>4.4541000000000004</v>
      </c>
      <c r="M165" s="231">
        <v>2.7837000000000001</v>
      </c>
      <c r="N165" s="231">
        <v>6.1723999999999997</v>
      </c>
      <c r="O165" s="231">
        <v>2.7618</v>
      </c>
      <c r="P165" s="231">
        <v>0</v>
      </c>
    </row>
    <row r="166" spans="1:16" ht="15">
      <c r="A166" s="247">
        <v>24</v>
      </c>
      <c r="B166" s="231">
        <v>0</v>
      </c>
      <c r="C166" s="231">
        <v>0</v>
      </c>
      <c r="D166" s="231">
        <v>6.7674000000000003</v>
      </c>
      <c r="E166" s="231">
        <v>1.7395</v>
      </c>
      <c r="F166" s="231">
        <v>4.3997000000000002</v>
      </c>
      <c r="G166" s="231">
        <v>1.8253999999999999</v>
      </c>
      <c r="H166" s="231">
        <v>4.5891000000000002</v>
      </c>
      <c r="I166" s="231">
        <v>1.9518</v>
      </c>
      <c r="J166" s="231">
        <v>5.0510999999999999</v>
      </c>
      <c r="K166" s="231">
        <v>1.3535999999999999</v>
      </c>
      <c r="L166" s="231">
        <v>4.3133999999999997</v>
      </c>
      <c r="M166" s="231">
        <v>2.6562000000000001</v>
      </c>
      <c r="N166" s="231">
        <v>5.9733000000000001</v>
      </c>
      <c r="O166" s="231">
        <v>2.6728000000000001</v>
      </c>
      <c r="P166" s="231">
        <v>0</v>
      </c>
    </row>
    <row r="167" spans="1:16" ht="15">
      <c r="A167" s="247">
        <v>25</v>
      </c>
      <c r="B167" s="231">
        <v>0</v>
      </c>
      <c r="C167" s="231">
        <v>0</v>
      </c>
      <c r="D167" s="231">
        <v>6.7156000000000002</v>
      </c>
      <c r="E167" s="231">
        <v>1.7269000000000001</v>
      </c>
      <c r="F167" s="231">
        <v>4.3368000000000002</v>
      </c>
      <c r="G167" s="231">
        <v>1.8126</v>
      </c>
      <c r="H167" s="231">
        <v>4.5343</v>
      </c>
      <c r="I167" s="231">
        <v>1.9492</v>
      </c>
      <c r="J167" s="231">
        <v>4.8150000000000004</v>
      </c>
      <c r="K167" s="231">
        <v>1.3499000000000001</v>
      </c>
      <c r="L167" s="231">
        <v>4.1726000000000001</v>
      </c>
      <c r="M167" s="231">
        <v>2.5287000000000002</v>
      </c>
      <c r="N167" s="231">
        <v>5.7740999999999998</v>
      </c>
      <c r="O167" s="231">
        <v>2.5836999999999999</v>
      </c>
      <c r="P167" s="231">
        <v>0</v>
      </c>
    </row>
    <row r="168" spans="1:16" ht="15">
      <c r="A168" s="247">
        <v>26</v>
      </c>
      <c r="B168" s="231">
        <v>0</v>
      </c>
      <c r="C168" s="231">
        <v>0</v>
      </c>
      <c r="D168" s="231">
        <v>6.6638000000000002</v>
      </c>
      <c r="E168" s="231">
        <v>1.7143999999999999</v>
      </c>
      <c r="F168" s="231">
        <v>4.2739000000000003</v>
      </c>
      <c r="G168" s="231">
        <v>1.7998000000000001</v>
      </c>
      <c r="H168" s="231">
        <v>4.4794</v>
      </c>
      <c r="I168" s="231">
        <v>1.9467000000000001</v>
      </c>
      <c r="J168" s="231">
        <v>4.5789</v>
      </c>
      <c r="K168" s="231">
        <v>1.3461000000000001</v>
      </c>
      <c r="L168" s="231">
        <v>4.0317999999999996</v>
      </c>
      <c r="M168" s="231">
        <v>2.4011</v>
      </c>
      <c r="N168" s="231">
        <v>5.5750000000000002</v>
      </c>
      <c r="O168" s="231">
        <v>2.4946000000000002</v>
      </c>
      <c r="P168" s="231">
        <v>0</v>
      </c>
    </row>
    <row r="169" spans="1:16" ht="15">
      <c r="A169" s="247">
        <v>27</v>
      </c>
      <c r="B169" s="231">
        <v>0</v>
      </c>
      <c r="C169" s="231">
        <v>0</v>
      </c>
      <c r="D169" s="231">
        <v>6.6120000000000001</v>
      </c>
      <c r="E169" s="231">
        <v>1.7018</v>
      </c>
      <c r="F169" s="231">
        <v>4.2110000000000003</v>
      </c>
      <c r="G169" s="231">
        <v>1.7870999999999999</v>
      </c>
      <c r="H169" s="231">
        <v>4.4245999999999999</v>
      </c>
      <c r="I169" s="231">
        <v>1.9440999999999999</v>
      </c>
      <c r="J169" s="231">
        <v>4.3428000000000004</v>
      </c>
      <c r="K169" s="231">
        <v>1.3424</v>
      </c>
      <c r="L169" s="231">
        <v>3.891</v>
      </c>
      <c r="M169" s="231">
        <v>2.2736000000000001</v>
      </c>
      <c r="N169" s="231">
        <v>5.3758999999999997</v>
      </c>
      <c r="O169" s="231">
        <v>2.4055</v>
      </c>
      <c r="P169" s="231">
        <v>0</v>
      </c>
    </row>
    <row r="170" spans="1:16" ht="15">
      <c r="A170" s="247">
        <v>28</v>
      </c>
      <c r="B170" s="231">
        <v>0</v>
      </c>
      <c r="C170" s="231">
        <v>0</v>
      </c>
      <c r="D170" s="231">
        <v>6.5602</v>
      </c>
      <c r="E170" s="231">
        <v>1.6892</v>
      </c>
      <c r="F170" s="231">
        <v>4.1481000000000003</v>
      </c>
      <c r="G170" s="231">
        <v>1.7743</v>
      </c>
      <c r="H170" s="231">
        <v>4.3697999999999997</v>
      </c>
      <c r="I170" s="231">
        <v>1.9415</v>
      </c>
      <c r="J170" s="231">
        <v>4.1067999999999998</v>
      </c>
      <c r="K170" s="231">
        <v>1.3386</v>
      </c>
      <c r="L170" s="231">
        <v>3.7503000000000002</v>
      </c>
      <c r="M170" s="231">
        <v>2.1461000000000001</v>
      </c>
      <c r="N170" s="231">
        <v>5.1768000000000001</v>
      </c>
      <c r="O170" s="231">
        <v>2.3163999999999998</v>
      </c>
      <c r="P170" s="231">
        <v>0</v>
      </c>
    </row>
    <row r="171" spans="1:16" ht="15">
      <c r="A171" s="247">
        <v>29</v>
      </c>
      <c r="B171" s="231">
        <v>0</v>
      </c>
      <c r="C171" s="231">
        <v>0</v>
      </c>
      <c r="D171" s="231">
        <v>6.5084</v>
      </c>
      <c r="E171" s="231">
        <v>1.6767000000000001</v>
      </c>
      <c r="F171" s="231">
        <v>4.0852000000000004</v>
      </c>
      <c r="G171" s="231">
        <v>1.7616000000000001</v>
      </c>
      <c r="H171" s="231">
        <v>4.3148999999999997</v>
      </c>
      <c r="I171" s="231">
        <v>1.9390000000000001</v>
      </c>
      <c r="J171" s="231">
        <v>3.8706999999999998</v>
      </c>
      <c r="K171" s="231">
        <v>1.3349</v>
      </c>
      <c r="L171" s="231">
        <v>3.6095000000000002</v>
      </c>
      <c r="M171" s="231">
        <v>2.0185</v>
      </c>
      <c r="N171" s="231">
        <v>4.9776999999999996</v>
      </c>
      <c r="O171" s="231">
        <v>2.2273000000000001</v>
      </c>
      <c r="P171" s="231">
        <v>0</v>
      </c>
    </row>
    <row r="172" spans="1:16" ht="15">
      <c r="A172" s="247">
        <v>30</v>
      </c>
      <c r="B172" s="231">
        <v>0</v>
      </c>
      <c r="C172" s="231">
        <v>0</v>
      </c>
      <c r="D172" s="231">
        <v>6.4565999999999999</v>
      </c>
      <c r="E172" s="231">
        <v>1.6640999999999999</v>
      </c>
      <c r="F172" s="231">
        <v>4.0223000000000004</v>
      </c>
      <c r="G172" s="231">
        <v>1.7487999999999999</v>
      </c>
      <c r="H172" s="231">
        <v>4.2601000000000004</v>
      </c>
      <c r="I172" s="231">
        <v>1.9363999999999999</v>
      </c>
      <c r="J172" s="231">
        <v>3.6345999999999998</v>
      </c>
      <c r="K172" s="231">
        <v>1.3310999999999999</v>
      </c>
      <c r="L172" s="231">
        <v>3.4687000000000001</v>
      </c>
      <c r="M172" s="231">
        <v>1.891</v>
      </c>
      <c r="N172" s="231">
        <v>4.7786</v>
      </c>
      <c r="O172" s="231">
        <v>2.1381999999999999</v>
      </c>
      <c r="P172" s="231">
        <v>0</v>
      </c>
    </row>
    <row r="173" spans="1:16" ht="15">
      <c r="A173" s="247">
        <v>31</v>
      </c>
      <c r="B173" s="231">
        <v>0</v>
      </c>
      <c r="C173" s="231">
        <v>0</v>
      </c>
      <c r="D173" s="231">
        <v>6.4222000000000001</v>
      </c>
      <c r="E173" s="231">
        <v>1.6546000000000001</v>
      </c>
      <c r="F173" s="231">
        <v>3.9830999999999999</v>
      </c>
      <c r="G173" s="231">
        <v>1.7318</v>
      </c>
      <c r="H173" s="231">
        <v>4.2393999999999998</v>
      </c>
      <c r="I173" s="231">
        <v>1.9280999999999999</v>
      </c>
      <c r="J173" s="231">
        <v>3.6145</v>
      </c>
      <c r="K173" s="231">
        <v>1.3309</v>
      </c>
      <c r="L173" s="231">
        <v>3.4325000000000001</v>
      </c>
      <c r="M173" s="231">
        <v>1.8822000000000001</v>
      </c>
      <c r="N173" s="231">
        <v>4.6562999999999999</v>
      </c>
      <c r="O173" s="231">
        <v>2.1025</v>
      </c>
      <c r="P173" s="231">
        <v>0</v>
      </c>
    </row>
    <row r="174" spans="1:16" ht="15">
      <c r="A174" s="247">
        <v>32</v>
      </c>
      <c r="B174" s="231">
        <v>0</v>
      </c>
      <c r="C174" s="231">
        <v>0</v>
      </c>
      <c r="D174" s="231">
        <v>6.3876999999999997</v>
      </c>
      <c r="E174" s="231">
        <v>1.645</v>
      </c>
      <c r="F174" s="231">
        <v>3.9439000000000002</v>
      </c>
      <c r="G174" s="231">
        <v>1.7146999999999999</v>
      </c>
      <c r="H174" s="231">
        <v>4.2187999999999999</v>
      </c>
      <c r="I174" s="231">
        <v>1.9198</v>
      </c>
      <c r="J174" s="231">
        <v>3.5943999999999998</v>
      </c>
      <c r="K174" s="231">
        <v>1.3308</v>
      </c>
      <c r="L174" s="231">
        <v>3.3963999999999999</v>
      </c>
      <c r="M174" s="231">
        <v>1.8734</v>
      </c>
      <c r="N174" s="231">
        <v>4.5339</v>
      </c>
      <c r="O174" s="231">
        <v>2.0668000000000002</v>
      </c>
      <c r="P174" s="231">
        <v>0</v>
      </c>
    </row>
    <row r="175" spans="1:16" ht="15">
      <c r="A175" s="247">
        <v>33</v>
      </c>
      <c r="B175" s="231">
        <v>0</v>
      </c>
      <c r="C175" s="231">
        <v>0</v>
      </c>
      <c r="D175" s="231">
        <v>6.3532999999999999</v>
      </c>
      <c r="E175" s="231">
        <v>1.6355</v>
      </c>
      <c r="F175" s="231">
        <v>3.9047000000000001</v>
      </c>
      <c r="G175" s="231">
        <v>1.6977</v>
      </c>
      <c r="H175" s="231">
        <v>4.1981000000000002</v>
      </c>
      <c r="I175" s="231">
        <v>1.9116</v>
      </c>
      <c r="J175" s="231">
        <v>3.5743</v>
      </c>
      <c r="K175" s="231">
        <v>1.3306</v>
      </c>
      <c r="L175" s="231">
        <v>3.3601999999999999</v>
      </c>
      <c r="M175" s="231">
        <v>1.8645</v>
      </c>
      <c r="N175" s="231">
        <v>4.4116</v>
      </c>
      <c r="O175" s="231">
        <v>2.0310000000000001</v>
      </c>
      <c r="P175" s="231">
        <v>0</v>
      </c>
    </row>
    <row r="176" spans="1:16" ht="15">
      <c r="A176" s="247">
        <v>34</v>
      </c>
      <c r="B176" s="231">
        <v>0</v>
      </c>
      <c r="C176" s="231">
        <v>0</v>
      </c>
      <c r="D176" s="231">
        <v>6.3188000000000004</v>
      </c>
      <c r="E176" s="231">
        <v>1.6258999999999999</v>
      </c>
      <c r="F176" s="231">
        <v>3.8654000000000002</v>
      </c>
      <c r="G176" s="231">
        <v>1.6806000000000001</v>
      </c>
      <c r="H176" s="231">
        <v>4.1773999999999996</v>
      </c>
      <c r="I176" s="231">
        <v>1.9033</v>
      </c>
      <c r="J176" s="231">
        <v>3.5541999999999998</v>
      </c>
      <c r="K176" s="231">
        <v>1.3304</v>
      </c>
      <c r="L176" s="231">
        <v>3.3239999999999998</v>
      </c>
      <c r="M176" s="231">
        <v>1.8556999999999999</v>
      </c>
      <c r="N176" s="231">
        <v>4.2892999999999999</v>
      </c>
      <c r="O176" s="231">
        <v>1.9953000000000001</v>
      </c>
      <c r="P176" s="231">
        <v>0</v>
      </c>
    </row>
    <row r="177" spans="1:16" ht="15">
      <c r="A177" s="247">
        <v>35</v>
      </c>
      <c r="B177" s="231">
        <v>0</v>
      </c>
      <c r="C177" s="231">
        <v>0</v>
      </c>
      <c r="D177" s="231">
        <v>6.2843999999999998</v>
      </c>
      <c r="E177" s="231">
        <v>1.6164000000000001</v>
      </c>
      <c r="F177" s="231">
        <v>3.8262</v>
      </c>
      <c r="G177" s="231">
        <v>1.6636</v>
      </c>
      <c r="H177" s="231">
        <v>4.1566999999999998</v>
      </c>
      <c r="I177" s="231">
        <v>1.895</v>
      </c>
      <c r="J177" s="231">
        <v>3.5341</v>
      </c>
      <c r="K177" s="231">
        <v>1.3302</v>
      </c>
      <c r="L177" s="231">
        <v>3.2879</v>
      </c>
      <c r="M177" s="231">
        <v>1.8469</v>
      </c>
      <c r="N177" s="231">
        <v>4.1669</v>
      </c>
      <c r="O177" s="231">
        <v>1.9596</v>
      </c>
      <c r="P177" s="231">
        <v>0</v>
      </c>
    </row>
    <row r="178" spans="1:16" ht="15">
      <c r="A178" s="247">
        <v>36</v>
      </c>
      <c r="B178" s="231">
        <v>0</v>
      </c>
      <c r="C178" s="231">
        <v>0</v>
      </c>
      <c r="D178" s="231">
        <v>6.25</v>
      </c>
      <c r="E178" s="231">
        <v>1.6069</v>
      </c>
      <c r="F178" s="231">
        <v>3.7869999999999999</v>
      </c>
      <c r="G178" s="231">
        <v>1.6465000000000001</v>
      </c>
      <c r="H178" s="231">
        <v>4.1360999999999999</v>
      </c>
      <c r="I178" s="231">
        <v>1.8867</v>
      </c>
      <c r="J178" s="231">
        <v>3.5141</v>
      </c>
      <c r="K178" s="231">
        <v>1.3301000000000001</v>
      </c>
      <c r="L178" s="231">
        <v>3.2517</v>
      </c>
      <c r="M178" s="231">
        <v>1.8381000000000001</v>
      </c>
      <c r="N178" s="231">
        <v>4.0446</v>
      </c>
      <c r="O178" s="231">
        <v>1.9238999999999999</v>
      </c>
      <c r="P178" s="231">
        <v>0</v>
      </c>
    </row>
    <row r="179" spans="1:16" ht="15">
      <c r="A179" s="247">
        <v>37</v>
      </c>
      <c r="B179" s="231">
        <v>0</v>
      </c>
      <c r="C179" s="231">
        <v>0</v>
      </c>
      <c r="D179" s="231">
        <v>6.2154999999999996</v>
      </c>
      <c r="E179" s="231">
        <v>1.5972999999999999</v>
      </c>
      <c r="F179" s="231">
        <v>3.7477999999999998</v>
      </c>
      <c r="G179" s="231">
        <v>1.6294999999999999</v>
      </c>
      <c r="H179" s="231">
        <v>4.1154000000000002</v>
      </c>
      <c r="I179" s="231">
        <v>1.8784000000000001</v>
      </c>
      <c r="J179" s="231">
        <v>3.4940000000000002</v>
      </c>
      <c r="K179" s="231">
        <v>1.3299000000000001</v>
      </c>
      <c r="L179" s="231">
        <v>3.2155</v>
      </c>
      <c r="M179" s="231">
        <v>1.8291999999999999</v>
      </c>
      <c r="N179" s="231">
        <v>3.9222999999999999</v>
      </c>
      <c r="O179" s="231">
        <v>1.8880999999999999</v>
      </c>
      <c r="P179" s="231">
        <v>0</v>
      </c>
    </row>
    <row r="180" spans="1:16" ht="15">
      <c r="A180" s="247">
        <v>38</v>
      </c>
      <c r="B180" s="231">
        <v>0</v>
      </c>
      <c r="C180" s="231">
        <v>0</v>
      </c>
      <c r="D180" s="231">
        <v>6.1810999999999998</v>
      </c>
      <c r="E180" s="231">
        <v>1.5878000000000001</v>
      </c>
      <c r="F180" s="231">
        <v>3.7086000000000001</v>
      </c>
      <c r="G180" s="231">
        <v>1.6124000000000001</v>
      </c>
      <c r="H180" s="231">
        <v>4.0946999999999996</v>
      </c>
      <c r="I180" s="231">
        <v>1.8701000000000001</v>
      </c>
      <c r="J180" s="231">
        <v>3.4739</v>
      </c>
      <c r="K180" s="231">
        <v>1.3297000000000001</v>
      </c>
      <c r="L180" s="231">
        <v>3.1793999999999998</v>
      </c>
      <c r="M180" s="231">
        <v>1.8204</v>
      </c>
      <c r="N180" s="231">
        <v>3.7999000000000001</v>
      </c>
      <c r="O180" s="231">
        <v>1.8524</v>
      </c>
      <c r="P180" s="231">
        <v>0</v>
      </c>
    </row>
    <row r="181" spans="1:16" ht="15">
      <c r="A181" s="247">
        <v>39</v>
      </c>
      <c r="B181" s="231">
        <v>0</v>
      </c>
      <c r="C181" s="231">
        <v>0</v>
      </c>
      <c r="D181" s="231">
        <v>6.1466000000000003</v>
      </c>
      <c r="E181" s="231">
        <v>1.5782</v>
      </c>
      <c r="F181" s="231">
        <v>3.6694</v>
      </c>
      <c r="G181" s="231">
        <v>1.5953999999999999</v>
      </c>
      <c r="H181" s="231">
        <v>4.0739999999999998</v>
      </c>
      <c r="I181" s="231">
        <v>1.8619000000000001</v>
      </c>
      <c r="J181" s="231">
        <v>3.4538000000000002</v>
      </c>
      <c r="K181" s="231">
        <v>1.3294999999999999</v>
      </c>
      <c r="L181" s="231">
        <v>3.1432000000000002</v>
      </c>
      <c r="M181" s="231">
        <v>1.8116000000000001</v>
      </c>
      <c r="N181" s="231">
        <v>3.6776</v>
      </c>
      <c r="O181" s="231">
        <v>1.8167</v>
      </c>
      <c r="P181" s="231">
        <v>0</v>
      </c>
    </row>
    <row r="182" spans="1:16" ht="15">
      <c r="A182" s="247">
        <v>40</v>
      </c>
      <c r="B182" s="231">
        <v>0</v>
      </c>
      <c r="C182" s="231">
        <v>0</v>
      </c>
      <c r="D182" s="231">
        <v>6.1121999999999996</v>
      </c>
      <c r="E182" s="231">
        <v>1.5687</v>
      </c>
      <c r="F182" s="231">
        <v>3.6301000000000001</v>
      </c>
      <c r="G182" s="231">
        <v>1.5783</v>
      </c>
      <c r="H182" s="231">
        <v>4.0533999999999999</v>
      </c>
      <c r="I182" s="231">
        <v>1.8535999999999999</v>
      </c>
      <c r="J182" s="231">
        <v>3.4337</v>
      </c>
      <c r="K182" s="231">
        <v>1.3293999999999999</v>
      </c>
      <c r="L182" s="231">
        <v>3.1070000000000002</v>
      </c>
      <c r="M182" s="231">
        <v>1.8028</v>
      </c>
      <c r="N182" s="231">
        <v>3.5552999999999999</v>
      </c>
      <c r="O182" s="231">
        <v>1.7809999999999999</v>
      </c>
      <c r="P182" s="231">
        <v>0</v>
      </c>
    </row>
    <row r="183" spans="1:16" ht="15">
      <c r="A183" s="247">
        <v>41</v>
      </c>
      <c r="B183" s="231">
        <v>0</v>
      </c>
      <c r="C183" s="231">
        <v>0</v>
      </c>
      <c r="D183" s="231">
        <v>6.0777000000000001</v>
      </c>
      <c r="E183" s="231">
        <v>1.5590999999999999</v>
      </c>
      <c r="F183" s="231">
        <v>3.5909</v>
      </c>
      <c r="G183" s="231">
        <v>1.5612999999999999</v>
      </c>
      <c r="H183" s="231">
        <v>4.0327000000000002</v>
      </c>
      <c r="I183" s="231">
        <v>1.8452999999999999</v>
      </c>
      <c r="J183" s="231">
        <v>3.4136000000000002</v>
      </c>
      <c r="K183" s="231">
        <v>1.3291999999999999</v>
      </c>
      <c r="L183" s="231">
        <v>3.0709</v>
      </c>
      <c r="M183" s="231">
        <v>1.7939000000000001</v>
      </c>
      <c r="N183" s="231">
        <v>3.4329000000000001</v>
      </c>
      <c r="O183" s="231">
        <v>1.7452000000000001</v>
      </c>
      <c r="P183" s="231">
        <v>0</v>
      </c>
    </row>
    <row r="184" spans="1:16" ht="15">
      <c r="A184" s="247">
        <v>42</v>
      </c>
      <c r="B184" s="231">
        <v>0</v>
      </c>
      <c r="C184" s="231">
        <v>0</v>
      </c>
      <c r="D184" s="231">
        <v>6.0433000000000003</v>
      </c>
      <c r="E184" s="231">
        <v>1.5496000000000001</v>
      </c>
      <c r="F184" s="231">
        <v>3.5516999999999999</v>
      </c>
      <c r="G184" s="231">
        <v>1.5442</v>
      </c>
      <c r="H184" s="231">
        <v>4.0119999999999996</v>
      </c>
      <c r="I184" s="231">
        <v>1.837</v>
      </c>
      <c r="J184" s="231">
        <v>3.3935</v>
      </c>
      <c r="K184" s="231">
        <v>1.329</v>
      </c>
      <c r="L184" s="231">
        <v>3.0347</v>
      </c>
      <c r="M184" s="231">
        <v>1.7850999999999999</v>
      </c>
      <c r="N184" s="231">
        <v>3.3106</v>
      </c>
      <c r="O184" s="231">
        <v>1.7095</v>
      </c>
      <c r="P184" s="231">
        <v>0</v>
      </c>
    </row>
    <row r="185" spans="1:16" ht="15">
      <c r="A185" s="247">
        <v>43</v>
      </c>
      <c r="B185" s="231">
        <v>0</v>
      </c>
      <c r="C185" s="231">
        <v>0</v>
      </c>
      <c r="D185" s="231">
        <v>5.9675000000000002</v>
      </c>
      <c r="E185" s="231">
        <v>1.5281</v>
      </c>
      <c r="F185" s="231">
        <v>3.5167999999999999</v>
      </c>
      <c r="G185" s="231">
        <v>1.5289999999999999</v>
      </c>
      <c r="H185" s="231">
        <v>3.9944999999999999</v>
      </c>
      <c r="I185" s="231">
        <v>1.8297000000000001</v>
      </c>
      <c r="J185" s="231">
        <v>3.3475000000000001</v>
      </c>
      <c r="K185" s="231">
        <v>1.3259000000000001</v>
      </c>
      <c r="L185" s="231">
        <v>3.024</v>
      </c>
      <c r="M185" s="231">
        <v>1.7786999999999999</v>
      </c>
      <c r="N185" s="231">
        <v>3.2555999999999998</v>
      </c>
      <c r="O185" s="231">
        <v>1.6912</v>
      </c>
      <c r="P185" s="231">
        <v>0</v>
      </c>
    </row>
    <row r="186" spans="1:16" ht="15">
      <c r="A186" s="247">
        <v>44</v>
      </c>
      <c r="B186" s="231">
        <v>0</v>
      </c>
      <c r="C186" s="231">
        <v>0</v>
      </c>
      <c r="D186" s="231">
        <v>5.8917000000000002</v>
      </c>
      <c r="E186" s="231">
        <v>1.5065</v>
      </c>
      <c r="F186" s="231">
        <v>3.4819</v>
      </c>
      <c r="G186" s="231">
        <v>1.5139</v>
      </c>
      <c r="H186" s="231">
        <v>3.9771000000000001</v>
      </c>
      <c r="I186" s="231">
        <v>1.8224</v>
      </c>
      <c r="J186" s="231">
        <v>3.3014000000000001</v>
      </c>
      <c r="K186" s="231">
        <v>1.3227</v>
      </c>
      <c r="L186" s="231">
        <v>3.0133999999999999</v>
      </c>
      <c r="M186" s="231">
        <v>1.7724</v>
      </c>
      <c r="N186" s="231">
        <v>3.2006999999999999</v>
      </c>
      <c r="O186" s="231">
        <v>1.6729000000000001</v>
      </c>
      <c r="P186" s="231">
        <v>0</v>
      </c>
    </row>
    <row r="187" spans="1:16" ht="15">
      <c r="A187" s="247">
        <v>45</v>
      </c>
      <c r="B187" s="231">
        <v>0</v>
      </c>
      <c r="C187" s="231">
        <v>0</v>
      </c>
      <c r="D187" s="231">
        <v>5.8159000000000001</v>
      </c>
      <c r="E187" s="231">
        <v>1.4850000000000001</v>
      </c>
      <c r="F187" s="231">
        <v>3.4470999999999998</v>
      </c>
      <c r="G187" s="231">
        <v>1.4986999999999999</v>
      </c>
      <c r="H187" s="231">
        <v>3.9596</v>
      </c>
      <c r="I187" s="231">
        <v>1.8151999999999999</v>
      </c>
      <c r="J187" s="231">
        <v>3.2553999999999998</v>
      </c>
      <c r="K187" s="231">
        <v>1.3196000000000001</v>
      </c>
      <c r="L187" s="231">
        <v>3.0026999999999999</v>
      </c>
      <c r="M187" s="231">
        <v>1.766</v>
      </c>
      <c r="N187" s="231">
        <v>3.1457000000000002</v>
      </c>
      <c r="O187" s="231">
        <v>1.6546000000000001</v>
      </c>
      <c r="P187" s="231">
        <v>0</v>
      </c>
    </row>
    <row r="188" spans="1:16" ht="15">
      <c r="A188" s="247">
        <v>46</v>
      </c>
      <c r="B188" s="231">
        <v>0</v>
      </c>
      <c r="C188" s="231">
        <v>0</v>
      </c>
      <c r="D188" s="231">
        <v>5.7401</v>
      </c>
      <c r="E188" s="231">
        <v>1.4634</v>
      </c>
      <c r="F188" s="231">
        <v>3.4121999999999999</v>
      </c>
      <c r="G188" s="231">
        <v>1.4835</v>
      </c>
      <c r="H188" s="231">
        <v>3.9422000000000001</v>
      </c>
      <c r="I188" s="231">
        <v>1.8079000000000001</v>
      </c>
      <c r="J188" s="231">
        <v>3.2094</v>
      </c>
      <c r="K188" s="231">
        <v>1.3165</v>
      </c>
      <c r="L188" s="231">
        <v>2.9921000000000002</v>
      </c>
      <c r="M188" s="231">
        <v>1.7597</v>
      </c>
      <c r="N188" s="231">
        <v>3.0908000000000002</v>
      </c>
      <c r="O188" s="231">
        <v>1.6363000000000001</v>
      </c>
      <c r="P188" s="231">
        <v>0</v>
      </c>
    </row>
    <row r="189" spans="1:16" ht="15">
      <c r="A189" s="247">
        <v>47</v>
      </c>
      <c r="B189" s="231">
        <v>0</v>
      </c>
      <c r="C189" s="231">
        <v>0</v>
      </c>
      <c r="D189" s="231">
        <v>5.6642999999999999</v>
      </c>
      <c r="E189" s="231">
        <v>1.4419</v>
      </c>
      <c r="F189" s="231">
        <v>3.3773</v>
      </c>
      <c r="G189" s="231">
        <v>1.4683999999999999</v>
      </c>
      <c r="H189" s="231">
        <v>3.9247000000000001</v>
      </c>
      <c r="I189" s="231">
        <v>1.8006</v>
      </c>
      <c r="J189" s="231">
        <v>3.1633</v>
      </c>
      <c r="K189" s="231">
        <v>1.3132999999999999</v>
      </c>
      <c r="L189" s="231">
        <v>2.9813999999999998</v>
      </c>
      <c r="M189" s="231">
        <v>1.7533000000000001</v>
      </c>
      <c r="N189" s="231">
        <v>3.0358000000000001</v>
      </c>
      <c r="O189" s="231">
        <v>1.6180000000000001</v>
      </c>
      <c r="P189" s="231">
        <v>0</v>
      </c>
    </row>
    <row r="190" spans="1:16" ht="15">
      <c r="A190" s="247">
        <v>48</v>
      </c>
      <c r="B190" s="231">
        <v>0</v>
      </c>
      <c r="C190" s="231">
        <v>0</v>
      </c>
      <c r="D190" s="231">
        <v>5.5884999999999998</v>
      </c>
      <c r="E190" s="231">
        <v>1.4202999999999999</v>
      </c>
      <c r="F190" s="231">
        <v>3.3424</v>
      </c>
      <c r="G190" s="231">
        <v>1.4532</v>
      </c>
      <c r="H190" s="231">
        <v>3.9073000000000002</v>
      </c>
      <c r="I190" s="231">
        <v>1.7932999999999999</v>
      </c>
      <c r="J190" s="231">
        <v>3.1173000000000002</v>
      </c>
      <c r="K190" s="231">
        <v>1.3102</v>
      </c>
      <c r="L190" s="231">
        <v>2.9708000000000001</v>
      </c>
      <c r="M190" s="231">
        <v>1.7470000000000001</v>
      </c>
      <c r="N190" s="231">
        <v>2.9809000000000001</v>
      </c>
      <c r="O190" s="231">
        <v>1.5996999999999999</v>
      </c>
      <c r="P190" s="231">
        <v>0</v>
      </c>
    </row>
    <row r="191" spans="1:16" ht="15">
      <c r="A191" s="247">
        <v>49</v>
      </c>
      <c r="B191" s="231">
        <v>0</v>
      </c>
      <c r="C191" s="231">
        <v>0</v>
      </c>
      <c r="D191" s="231">
        <v>5.5125999999999999</v>
      </c>
      <c r="E191" s="231">
        <v>1.3988</v>
      </c>
      <c r="F191" s="231">
        <v>3.3075000000000001</v>
      </c>
      <c r="G191" s="231">
        <v>1.4379999999999999</v>
      </c>
      <c r="H191" s="231">
        <v>3.8898000000000001</v>
      </c>
      <c r="I191" s="231">
        <v>1.786</v>
      </c>
      <c r="J191" s="231">
        <v>3.0712999999999999</v>
      </c>
      <c r="K191" s="231">
        <v>1.3070999999999999</v>
      </c>
      <c r="L191" s="231">
        <v>2.9601000000000002</v>
      </c>
      <c r="M191" s="231">
        <v>1.7405999999999999</v>
      </c>
      <c r="N191" s="231">
        <v>2.9258999999999999</v>
      </c>
      <c r="O191" s="231">
        <v>1.5813999999999999</v>
      </c>
      <c r="P191" s="231">
        <v>0</v>
      </c>
    </row>
    <row r="192" spans="1:16" ht="15">
      <c r="A192" s="247">
        <v>50</v>
      </c>
      <c r="B192" s="231">
        <v>0</v>
      </c>
      <c r="C192" s="231">
        <v>0</v>
      </c>
      <c r="D192" s="231">
        <v>5.4367999999999999</v>
      </c>
      <c r="E192" s="231">
        <v>1.3772</v>
      </c>
      <c r="F192" s="231">
        <v>3.2726000000000002</v>
      </c>
      <c r="G192" s="231">
        <v>1.4229000000000001</v>
      </c>
      <c r="H192" s="231">
        <v>3.8723000000000001</v>
      </c>
      <c r="I192" s="231">
        <v>1.7786999999999999</v>
      </c>
      <c r="J192" s="231">
        <v>3.0251999999999999</v>
      </c>
      <c r="K192" s="231">
        <v>1.3039000000000001</v>
      </c>
      <c r="L192" s="231">
        <v>2.9493999999999998</v>
      </c>
      <c r="M192" s="231">
        <v>1.7342</v>
      </c>
      <c r="N192" s="231">
        <v>2.8708999999999998</v>
      </c>
      <c r="O192" s="231">
        <v>1.5630999999999999</v>
      </c>
      <c r="P192" s="231">
        <v>0</v>
      </c>
    </row>
    <row r="193" spans="1:16" ht="15">
      <c r="A193" s="247">
        <v>51</v>
      </c>
      <c r="B193" s="231">
        <v>0</v>
      </c>
      <c r="C193" s="231">
        <v>0</v>
      </c>
      <c r="D193" s="231">
        <v>5.3609999999999998</v>
      </c>
      <c r="E193" s="231">
        <v>1.3556999999999999</v>
      </c>
      <c r="F193" s="231">
        <v>3.2378</v>
      </c>
      <c r="G193" s="231">
        <v>1.4077</v>
      </c>
      <c r="H193" s="231">
        <v>3.8549000000000002</v>
      </c>
      <c r="I193" s="231">
        <v>1.7715000000000001</v>
      </c>
      <c r="J193" s="231">
        <v>2.9792000000000001</v>
      </c>
      <c r="K193" s="231">
        <v>1.3008</v>
      </c>
      <c r="L193" s="231">
        <v>2.9388000000000001</v>
      </c>
      <c r="M193" s="231">
        <v>1.7279</v>
      </c>
      <c r="N193" s="231">
        <v>2.8159999999999998</v>
      </c>
      <c r="O193" s="231">
        <v>1.5448</v>
      </c>
      <c r="P193" s="231">
        <v>0</v>
      </c>
    </row>
    <row r="194" spans="1:16" ht="15">
      <c r="A194" s="247">
        <v>52</v>
      </c>
      <c r="B194" s="231">
        <v>0</v>
      </c>
      <c r="C194" s="231">
        <v>0</v>
      </c>
      <c r="D194" s="231">
        <v>5.2851999999999997</v>
      </c>
      <c r="E194" s="231">
        <v>1.3341000000000001</v>
      </c>
      <c r="F194" s="231">
        <v>3.2029000000000001</v>
      </c>
      <c r="G194" s="231">
        <v>1.3925000000000001</v>
      </c>
      <c r="H194" s="231">
        <v>3.8374000000000001</v>
      </c>
      <c r="I194" s="231">
        <v>1.7642</v>
      </c>
      <c r="J194" s="231">
        <v>2.9331999999999998</v>
      </c>
      <c r="K194" s="231">
        <v>1.2977000000000001</v>
      </c>
      <c r="L194" s="231">
        <v>2.9281000000000001</v>
      </c>
      <c r="M194" s="231">
        <v>1.7215</v>
      </c>
      <c r="N194" s="231">
        <v>2.7610000000000001</v>
      </c>
      <c r="O194" s="231">
        <v>1.5265</v>
      </c>
      <c r="P194" s="231">
        <v>0</v>
      </c>
    </row>
    <row r="195" spans="1:16" ht="15">
      <c r="A195" s="247">
        <v>53</v>
      </c>
      <c r="B195" s="231">
        <v>0</v>
      </c>
      <c r="C195" s="231">
        <v>0</v>
      </c>
      <c r="D195" s="231">
        <v>5.2093999999999996</v>
      </c>
      <c r="E195" s="231">
        <v>1.3126</v>
      </c>
      <c r="F195" s="231">
        <v>3.1680000000000001</v>
      </c>
      <c r="G195" s="231">
        <v>1.3774</v>
      </c>
      <c r="H195" s="231">
        <v>3.82</v>
      </c>
      <c r="I195" s="231">
        <v>1.7568999999999999</v>
      </c>
      <c r="J195" s="231">
        <v>2.8871000000000002</v>
      </c>
      <c r="K195" s="231">
        <v>1.2945</v>
      </c>
      <c r="L195" s="231">
        <v>2.9175</v>
      </c>
      <c r="M195" s="231">
        <v>1.7152000000000001</v>
      </c>
      <c r="N195" s="231">
        <v>2.7061000000000002</v>
      </c>
      <c r="O195" s="231">
        <v>1.5082</v>
      </c>
      <c r="P195" s="231">
        <v>0</v>
      </c>
    </row>
    <row r="196" spans="1:16" ht="15">
      <c r="A196" s="247">
        <v>54</v>
      </c>
      <c r="B196" s="231">
        <v>0</v>
      </c>
      <c r="C196" s="231">
        <v>0</v>
      </c>
      <c r="D196" s="231">
        <v>5.1336000000000004</v>
      </c>
      <c r="E196" s="231">
        <v>1.2909999999999999</v>
      </c>
      <c r="F196" s="231">
        <v>3.1331000000000002</v>
      </c>
      <c r="G196" s="231">
        <v>1.3622000000000001</v>
      </c>
      <c r="H196" s="231">
        <v>3.8025000000000002</v>
      </c>
      <c r="I196" s="231">
        <v>1.7496</v>
      </c>
      <c r="J196" s="231">
        <v>2.8411</v>
      </c>
      <c r="K196" s="231">
        <v>1.2914000000000001</v>
      </c>
      <c r="L196" s="231">
        <v>2.9068000000000001</v>
      </c>
      <c r="M196" s="231">
        <v>1.7088000000000001</v>
      </c>
      <c r="N196" s="231">
        <v>2.6511</v>
      </c>
      <c r="O196" s="231">
        <v>1.4899</v>
      </c>
      <c r="P196" s="231">
        <v>0</v>
      </c>
    </row>
    <row r="197" spans="1:16" ht="15">
      <c r="A197" s="247">
        <v>55</v>
      </c>
      <c r="B197" s="231">
        <v>0</v>
      </c>
      <c r="C197" s="231">
        <v>0</v>
      </c>
      <c r="D197" s="231">
        <v>4.9504000000000001</v>
      </c>
      <c r="E197" s="231">
        <v>1.2898000000000001</v>
      </c>
      <c r="F197" s="231">
        <v>3.1093999999999999</v>
      </c>
      <c r="G197" s="231">
        <v>1.3551</v>
      </c>
      <c r="H197" s="231">
        <v>3.7197</v>
      </c>
      <c r="I197" s="231">
        <v>1.7101999999999999</v>
      </c>
      <c r="J197" s="231">
        <v>2.8065000000000002</v>
      </c>
      <c r="K197" s="231">
        <v>1.2902</v>
      </c>
      <c r="L197" s="231">
        <v>2.8795999999999999</v>
      </c>
      <c r="M197" s="231">
        <v>1.6976</v>
      </c>
      <c r="N197" s="231">
        <v>2.6044999999999998</v>
      </c>
      <c r="O197" s="231">
        <v>1.4863</v>
      </c>
      <c r="P197" s="231">
        <v>0</v>
      </c>
    </row>
    <row r="198" spans="1:16" ht="15">
      <c r="A198" s="247">
        <v>56</v>
      </c>
      <c r="B198" s="231">
        <v>0</v>
      </c>
      <c r="C198" s="231">
        <v>0</v>
      </c>
      <c r="D198" s="231">
        <v>4.7672999999999996</v>
      </c>
      <c r="E198" s="231">
        <v>1.2886</v>
      </c>
      <c r="F198" s="231">
        <v>3.0857999999999999</v>
      </c>
      <c r="G198" s="231">
        <v>1.3479000000000001</v>
      </c>
      <c r="H198" s="231">
        <v>3.6368</v>
      </c>
      <c r="I198" s="231">
        <v>1.6708000000000001</v>
      </c>
      <c r="J198" s="231">
        <v>2.7719</v>
      </c>
      <c r="K198" s="231">
        <v>1.2889999999999999</v>
      </c>
      <c r="L198" s="231">
        <v>2.8523999999999998</v>
      </c>
      <c r="M198" s="231">
        <v>1.6863999999999999</v>
      </c>
      <c r="N198" s="231">
        <v>2.5579000000000001</v>
      </c>
      <c r="O198" s="231">
        <v>1.4827999999999999</v>
      </c>
      <c r="P198" s="231">
        <v>0</v>
      </c>
    </row>
    <row r="199" spans="1:16" ht="15">
      <c r="A199" s="247">
        <v>57</v>
      </c>
      <c r="B199" s="231">
        <v>0</v>
      </c>
      <c r="C199" s="231">
        <v>0</v>
      </c>
      <c r="D199" s="231">
        <v>4.5841000000000003</v>
      </c>
      <c r="E199" s="231">
        <v>1.2874000000000001</v>
      </c>
      <c r="F199" s="231">
        <v>3.0621</v>
      </c>
      <c r="G199" s="231">
        <v>1.3408</v>
      </c>
      <c r="H199" s="231">
        <v>3.5539999999999998</v>
      </c>
      <c r="I199" s="231">
        <v>1.6314</v>
      </c>
      <c r="J199" s="231">
        <v>2.7372999999999998</v>
      </c>
      <c r="K199" s="231">
        <v>1.2878000000000001</v>
      </c>
      <c r="L199" s="231">
        <v>2.8252000000000002</v>
      </c>
      <c r="M199" s="231">
        <v>1.6752</v>
      </c>
      <c r="N199" s="231">
        <v>2.5114000000000001</v>
      </c>
      <c r="O199" s="231">
        <v>1.4792000000000001</v>
      </c>
      <c r="P199" s="231">
        <v>0</v>
      </c>
    </row>
    <row r="200" spans="1:16" ht="15">
      <c r="A200" s="247">
        <v>58</v>
      </c>
      <c r="B200" s="231">
        <v>0</v>
      </c>
      <c r="C200" s="231">
        <v>0</v>
      </c>
      <c r="D200" s="231">
        <v>4.4009</v>
      </c>
      <c r="E200" s="231">
        <v>1.2861</v>
      </c>
      <c r="F200" s="231">
        <v>3.0385</v>
      </c>
      <c r="G200" s="231">
        <v>1.3335999999999999</v>
      </c>
      <c r="H200" s="231">
        <v>3.4712000000000001</v>
      </c>
      <c r="I200" s="231">
        <v>1.5919000000000001</v>
      </c>
      <c r="J200" s="231">
        <v>2.7027000000000001</v>
      </c>
      <c r="K200" s="231">
        <v>1.2865</v>
      </c>
      <c r="L200" s="231">
        <v>2.798</v>
      </c>
      <c r="M200" s="231">
        <v>1.6638999999999999</v>
      </c>
      <c r="N200" s="231">
        <v>2.4647999999999999</v>
      </c>
      <c r="O200" s="231">
        <v>1.4757</v>
      </c>
      <c r="P200" s="231">
        <v>0</v>
      </c>
    </row>
    <row r="201" spans="1:16" ht="15">
      <c r="A201" s="247">
        <v>59</v>
      </c>
      <c r="B201" s="231">
        <v>0</v>
      </c>
      <c r="C201" s="231">
        <v>0</v>
      </c>
      <c r="D201" s="231">
        <v>4.2178000000000004</v>
      </c>
      <c r="E201" s="231">
        <v>1.2848999999999999</v>
      </c>
      <c r="F201" s="231">
        <v>3.0148000000000001</v>
      </c>
      <c r="G201" s="231">
        <v>1.3265</v>
      </c>
      <c r="H201" s="231">
        <v>3.3883000000000001</v>
      </c>
      <c r="I201" s="231">
        <v>1.5525</v>
      </c>
      <c r="J201" s="231">
        <v>2.6680999999999999</v>
      </c>
      <c r="K201" s="231">
        <v>1.2853000000000001</v>
      </c>
      <c r="L201" s="231">
        <v>2.7707999999999999</v>
      </c>
      <c r="M201" s="231">
        <v>1.6527000000000001</v>
      </c>
      <c r="N201" s="231">
        <v>2.4182000000000001</v>
      </c>
      <c r="O201" s="231">
        <v>1.4721</v>
      </c>
      <c r="P201" s="231">
        <v>0</v>
      </c>
    </row>
    <row r="202" spans="1:16" ht="15">
      <c r="A202" s="247">
        <v>60</v>
      </c>
      <c r="B202" s="231">
        <v>0</v>
      </c>
      <c r="C202" s="231">
        <v>0</v>
      </c>
      <c r="D202" s="231">
        <v>4.0346000000000002</v>
      </c>
      <c r="E202" s="231">
        <v>1.2837000000000001</v>
      </c>
      <c r="F202" s="231">
        <v>2.9912000000000001</v>
      </c>
      <c r="G202" s="231">
        <v>1.3192999999999999</v>
      </c>
      <c r="H202" s="231">
        <v>3.3054999999999999</v>
      </c>
      <c r="I202" s="231">
        <v>1.5130999999999999</v>
      </c>
      <c r="J202" s="231">
        <v>2.6335999999999999</v>
      </c>
      <c r="K202" s="231">
        <v>1.2841</v>
      </c>
      <c r="L202" s="231">
        <v>2.7435999999999998</v>
      </c>
      <c r="M202" s="231">
        <v>1.6415</v>
      </c>
      <c r="N202" s="231">
        <v>2.3715999999999999</v>
      </c>
      <c r="O202" s="231">
        <v>1.4685999999999999</v>
      </c>
      <c r="P202" s="231">
        <v>0</v>
      </c>
    </row>
    <row r="203" spans="1:16">
      <c r="A203" s="288"/>
    </row>
    <row r="204" spans="1:16">
      <c r="A204" s="73" t="e">
        <v>#N/A</v>
      </c>
    </row>
    <row r="205" spans="1:16" s="287" customFormat="1">
      <c r="A205" s="467" t="s">
        <v>11449</v>
      </c>
      <c r="B205" s="467"/>
      <c r="C205" s="467"/>
      <c r="D205" s="467"/>
      <c r="E205" s="467"/>
      <c r="F205" s="467"/>
      <c r="G205" s="467"/>
      <c r="H205" s="467"/>
      <c r="I205" s="467"/>
      <c r="J205" s="467"/>
      <c r="K205" s="467"/>
      <c r="L205" s="467"/>
      <c r="M205" s="467"/>
      <c r="N205" s="467"/>
      <c r="O205" s="467"/>
      <c r="P205" s="467"/>
    </row>
    <row r="206" spans="1:16">
      <c r="A206" s="471" t="s">
        <v>2097</v>
      </c>
      <c r="B206" s="471"/>
      <c r="C206" s="471"/>
      <c r="D206" s="471"/>
      <c r="E206" s="471"/>
      <c r="F206" s="471"/>
      <c r="G206" s="471"/>
      <c r="H206" s="471"/>
      <c r="I206" s="471"/>
      <c r="J206" s="471"/>
      <c r="K206" s="471"/>
      <c r="L206" s="471"/>
      <c r="M206" s="471"/>
      <c r="N206" s="471"/>
      <c r="O206" s="471"/>
      <c r="P206" s="471"/>
    </row>
    <row r="207" spans="1:16">
      <c r="A207" s="77" t="s">
        <v>8912</v>
      </c>
      <c r="B207" s="212" t="s">
        <v>8913</v>
      </c>
      <c r="C207" s="212" t="s">
        <v>8913</v>
      </c>
      <c r="D207" s="212" t="s">
        <v>8913</v>
      </c>
      <c r="E207" s="212" t="s">
        <v>8913</v>
      </c>
      <c r="F207" s="212" t="s">
        <v>8913</v>
      </c>
      <c r="G207" s="212" t="s">
        <v>8913</v>
      </c>
      <c r="H207" s="212" t="s">
        <v>8913</v>
      </c>
      <c r="I207" s="212" t="s">
        <v>8913</v>
      </c>
      <c r="J207" s="212" t="s">
        <v>8913</v>
      </c>
      <c r="K207" s="212" t="s">
        <v>8913</v>
      </c>
      <c r="L207" s="212" t="s">
        <v>8913</v>
      </c>
      <c r="M207" s="212" t="s">
        <v>8913</v>
      </c>
      <c r="N207" s="212" t="s">
        <v>8913</v>
      </c>
      <c r="O207" s="212" t="s">
        <v>8913</v>
      </c>
      <c r="P207" s="212" t="s">
        <v>8913</v>
      </c>
    </row>
    <row r="208" spans="1:16">
      <c r="A208" s="79" t="s">
        <v>8914</v>
      </c>
      <c r="B208" s="236">
        <v>1</v>
      </c>
      <c r="C208" s="236">
        <v>2</v>
      </c>
      <c r="D208" s="236">
        <v>3</v>
      </c>
      <c r="E208" s="236">
        <v>4</v>
      </c>
      <c r="F208" s="236">
        <v>5</v>
      </c>
      <c r="G208" s="236">
        <v>6</v>
      </c>
      <c r="H208" s="236">
        <v>7</v>
      </c>
      <c r="I208" s="236">
        <v>8</v>
      </c>
      <c r="J208" s="236">
        <v>9</v>
      </c>
      <c r="K208" s="236">
        <v>10</v>
      </c>
      <c r="L208" s="236">
        <v>11</v>
      </c>
      <c r="M208" s="236">
        <v>12</v>
      </c>
      <c r="N208" s="236">
        <v>13</v>
      </c>
      <c r="O208" s="236">
        <v>14</v>
      </c>
      <c r="P208" s="236">
        <v>15</v>
      </c>
    </row>
    <row r="209" spans="1:16" ht="15">
      <c r="A209" s="247">
        <v>0</v>
      </c>
      <c r="B209" s="231">
        <v>0</v>
      </c>
      <c r="C209" s="231">
        <v>0</v>
      </c>
      <c r="D209" s="231">
        <v>26.055</v>
      </c>
      <c r="E209" s="231">
        <v>8.3696999999999999</v>
      </c>
      <c r="F209" s="231">
        <v>29.655000000000001</v>
      </c>
      <c r="G209" s="231">
        <v>10.395</v>
      </c>
      <c r="H209" s="231">
        <v>30.867899999999999</v>
      </c>
      <c r="I209" s="231">
        <v>8.4626999999999999</v>
      </c>
      <c r="J209" s="231">
        <v>31.620899999999999</v>
      </c>
      <c r="K209" s="231">
        <v>8.2179000000000002</v>
      </c>
      <c r="L209" s="231">
        <v>22.963200000000001</v>
      </c>
      <c r="M209" s="231">
        <v>12.934799999999999</v>
      </c>
      <c r="N209" s="231">
        <v>0</v>
      </c>
      <c r="O209" s="231">
        <v>0</v>
      </c>
      <c r="P209" s="231">
        <v>0</v>
      </c>
    </row>
    <row r="210" spans="1:16" ht="15">
      <c r="A210" s="247">
        <v>1</v>
      </c>
      <c r="B210" s="231">
        <v>0</v>
      </c>
      <c r="C210" s="231">
        <v>0</v>
      </c>
      <c r="D210" s="231">
        <v>23.16</v>
      </c>
      <c r="E210" s="231">
        <v>7.4397000000000002</v>
      </c>
      <c r="F210" s="231">
        <v>26.36</v>
      </c>
      <c r="G210" s="231">
        <v>9.24</v>
      </c>
      <c r="H210" s="231">
        <v>27.438099999999999</v>
      </c>
      <c r="I210" s="231">
        <v>7.5224000000000002</v>
      </c>
      <c r="J210" s="231">
        <v>28.107500000000002</v>
      </c>
      <c r="K210" s="231">
        <v>7.3048000000000002</v>
      </c>
      <c r="L210" s="231">
        <v>20.4117</v>
      </c>
      <c r="M210" s="231">
        <v>11.4976</v>
      </c>
      <c r="N210" s="231">
        <v>0</v>
      </c>
      <c r="O210" s="231">
        <v>0</v>
      </c>
      <c r="P210" s="231">
        <v>0</v>
      </c>
    </row>
    <row r="211" spans="1:16" ht="15">
      <c r="A211" s="247">
        <v>2</v>
      </c>
      <c r="B211" s="231">
        <v>0</v>
      </c>
      <c r="C211" s="231">
        <v>0</v>
      </c>
      <c r="D211" s="231">
        <v>20.265000000000001</v>
      </c>
      <c r="E211" s="231">
        <v>6.5098000000000003</v>
      </c>
      <c r="F211" s="231">
        <v>23.065000000000001</v>
      </c>
      <c r="G211" s="231">
        <v>8.0850000000000009</v>
      </c>
      <c r="H211" s="231">
        <v>24.008400000000002</v>
      </c>
      <c r="I211" s="231">
        <v>6.5820999999999996</v>
      </c>
      <c r="J211" s="231">
        <v>24.594000000000001</v>
      </c>
      <c r="K211" s="231">
        <v>6.3917000000000002</v>
      </c>
      <c r="L211" s="231">
        <v>17.860299999999999</v>
      </c>
      <c r="M211" s="231">
        <v>10.0604</v>
      </c>
      <c r="N211" s="231">
        <v>0</v>
      </c>
      <c r="O211" s="231">
        <v>0</v>
      </c>
      <c r="P211" s="231">
        <v>0</v>
      </c>
    </row>
    <row r="212" spans="1:16" ht="15">
      <c r="A212" s="247">
        <v>3</v>
      </c>
      <c r="B212" s="231">
        <v>0</v>
      </c>
      <c r="C212" s="231">
        <v>0</v>
      </c>
      <c r="D212" s="231">
        <v>17.37</v>
      </c>
      <c r="E212" s="231">
        <v>5.5797999999999996</v>
      </c>
      <c r="F212" s="231">
        <v>19.77</v>
      </c>
      <c r="G212" s="231">
        <v>6.93</v>
      </c>
      <c r="H212" s="231">
        <v>20.578600000000002</v>
      </c>
      <c r="I212" s="231">
        <v>5.6417999999999999</v>
      </c>
      <c r="J212" s="231">
        <v>21.0806</v>
      </c>
      <c r="K212" s="231">
        <v>5.4786000000000001</v>
      </c>
      <c r="L212" s="231">
        <v>15.3088</v>
      </c>
      <c r="M212" s="231">
        <v>8.6232000000000006</v>
      </c>
      <c r="N212" s="231">
        <v>0</v>
      </c>
      <c r="O212" s="231">
        <v>0</v>
      </c>
      <c r="P212" s="231">
        <v>0</v>
      </c>
    </row>
    <row r="213" spans="1:16" ht="15">
      <c r="A213" s="247">
        <v>4</v>
      </c>
      <c r="B213" s="231">
        <v>0</v>
      </c>
      <c r="C213" s="231">
        <v>0</v>
      </c>
      <c r="D213" s="231">
        <v>14.475</v>
      </c>
      <c r="E213" s="231">
        <v>4.6497999999999999</v>
      </c>
      <c r="F213" s="231">
        <v>16.475000000000001</v>
      </c>
      <c r="G213" s="231">
        <v>5.7750000000000004</v>
      </c>
      <c r="H213" s="231">
        <v>17.148800000000001</v>
      </c>
      <c r="I213" s="231">
        <v>4.7015000000000002</v>
      </c>
      <c r="J213" s="231">
        <v>17.5672</v>
      </c>
      <c r="K213" s="231">
        <v>4.5655000000000001</v>
      </c>
      <c r="L213" s="231">
        <v>12.757300000000001</v>
      </c>
      <c r="M213" s="231">
        <v>7.1859999999999999</v>
      </c>
      <c r="N213" s="231">
        <v>0</v>
      </c>
      <c r="O213" s="231">
        <v>0</v>
      </c>
      <c r="P213" s="231">
        <v>0</v>
      </c>
    </row>
    <row r="214" spans="1:16" ht="15">
      <c r="A214" s="247">
        <v>5</v>
      </c>
      <c r="B214" s="231">
        <v>0</v>
      </c>
      <c r="C214" s="231">
        <v>0</v>
      </c>
      <c r="D214" s="231">
        <v>11.58</v>
      </c>
      <c r="E214" s="231">
        <v>3.7199</v>
      </c>
      <c r="F214" s="231">
        <v>13.18</v>
      </c>
      <c r="G214" s="231">
        <v>4.62</v>
      </c>
      <c r="H214" s="231">
        <v>13.719099999999999</v>
      </c>
      <c r="I214" s="231">
        <v>3.7612000000000001</v>
      </c>
      <c r="J214" s="231">
        <v>14.053699999999999</v>
      </c>
      <c r="K214" s="231">
        <v>3.6524000000000001</v>
      </c>
      <c r="L214" s="231">
        <v>10.2059</v>
      </c>
      <c r="M214" s="231">
        <v>5.7488000000000001</v>
      </c>
      <c r="N214" s="231">
        <v>0</v>
      </c>
      <c r="O214" s="231">
        <v>0</v>
      </c>
      <c r="P214" s="231">
        <v>0</v>
      </c>
    </row>
    <row r="215" spans="1:16" ht="15">
      <c r="A215" s="247">
        <v>6</v>
      </c>
      <c r="B215" s="231">
        <v>0</v>
      </c>
      <c r="C215" s="231">
        <v>0</v>
      </c>
      <c r="D215" s="231">
        <v>8.6850000000000005</v>
      </c>
      <c r="E215" s="231">
        <v>2.7898999999999998</v>
      </c>
      <c r="F215" s="231">
        <v>9.8849999999999998</v>
      </c>
      <c r="G215" s="231">
        <v>3.4649999999999999</v>
      </c>
      <c r="H215" s="231">
        <v>10.289300000000001</v>
      </c>
      <c r="I215" s="231">
        <v>2.8209</v>
      </c>
      <c r="J215" s="231">
        <v>10.5403</v>
      </c>
      <c r="K215" s="231">
        <v>2.7393000000000001</v>
      </c>
      <c r="L215" s="231">
        <v>7.6543999999999999</v>
      </c>
      <c r="M215" s="231">
        <v>4.3116000000000003</v>
      </c>
      <c r="N215" s="231">
        <v>0</v>
      </c>
      <c r="O215" s="231">
        <v>0</v>
      </c>
      <c r="P215" s="231">
        <v>0</v>
      </c>
    </row>
    <row r="216" spans="1:16" ht="15">
      <c r="A216" s="247">
        <v>7</v>
      </c>
      <c r="B216" s="231">
        <v>0</v>
      </c>
      <c r="C216" s="231">
        <v>0</v>
      </c>
      <c r="D216" s="231">
        <v>8.4893999999999998</v>
      </c>
      <c r="E216" s="231">
        <v>2.7124000000000001</v>
      </c>
      <c r="F216" s="231">
        <v>9.4857999999999993</v>
      </c>
      <c r="G216" s="231">
        <v>3.3687999999999998</v>
      </c>
      <c r="H216" s="231">
        <v>9.8832000000000004</v>
      </c>
      <c r="I216" s="231">
        <v>2.7425000000000002</v>
      </c>
      <c r="J216" s="231">
        <v>10.1989</v>
      </c>
      <c r="K216" s="231">
        <v>2.6631999999999998</v>
      </c>
      <c r="L216" s="231">
        <v>7.4057000000000004</v>
      </c>
      <c r="M216" s="231">
        <v>4.1917999999999997</v>
      </c>
      <c r="N216" s="231">
        <v>0</v>
      </c>
      <c r="O216" s="231">
        <v>0</v>
      </c>
      <c r="P216" s="231">
        <v>0</v>
      </c>
    </row>
    <row r="217" spans="1:16" ht="15">
      <c r="A217" s="247">
        <v>8</v>
      </c>
      <c r="B217" s="231">
        <v>0</v>
      </c>
      <c r="C217" s="231">
        <v>0</v>
      </c>
      <c r="D217" s="231">
        <v>8.2939000000000007</v>
      </c>
      <c r="E217" s="231">
        <v>2.6349</v>
      </c>
      <c r="F217" s="231">
        <v>9.0866000000000007</v>
      </c>
      <c r="G217" s="231">
        <v>3.2725</v>
      </c>
      <c r="H217" s="231">
        <v>9.4770000000000003</v>
      </c>
      <c r="I217" s="231">
        <v>2.6642000000000001</v>
      </c>
      <c r="J217" s="231">
        <v>9.8575999999999997</v>
      </c>
      <c r="K217" s="231">
        <v>2.5871</v>
      </c>
      <c r="L217" s="231">
        <v>7.157</v>
      </c>
      <c r="M217" s="231">
        <v>4.0720999999999998</v>
      </c>
      <c r="N217" s="231">
        <v>0</v>
      </c>
      <c r="O217" s="231">
        <v>0</v>
      </c>
      <c r="P217" s="231">
        <v>0</v>
      </c>
    </row>
    <row r="218" spans="1:16" ht="15">
      <c r="A218" s="247">
        <v>9</v>
      </c>
      <c r="B218" s="231">
        <v>0</v>
      </c>
      <c r="C218" s="231">
        <v>0</v>
      </c>
      <c r="D218" s="231">
        <v>8.0983000000000001</v>
      </c>
      <c r="E218" s="231">
        <v>2.5573999999999999</v>
      </c>
      <c r="F218" s="231">
        <v>8.6874000000000002</v>
      </c>
      <c r="G218" s="231">
        <v>3.1762999999999999</v>
      </c>
      <c r="H218" s="231">
        <v>9.0709</v>
      </c>
      <c r="I218" s="231">
        <v>2.5857999999999999</v>
      </c>
      <c r="J218" s="231">
        <v>9.5161999999999995</v>
      </c>
      <c r="K218" s="231">
        <v>2.5110000000000001</v>
      </c>
      <c r="L218" s="231">
        <v>6.9084000000000003</v>
      </c>
      <c r="M218" s="231">
        <v>3.9523000000000001</v>
      </c>
      <c r="N218" s="231">
        <v>0</v>
      </c>
      <c r="O218" s="231">
        <v>0</v>
      </c>
      <c r="P218" s="231">
        <v>0</v>
      </c>
    </row>
    <row r="219" spans="1:16" ht="15">
      <c r="A219" s="247">
        <v>10</v>
      </c>
      <c r="B219" s="231">
        <v>0</v>
      </c>
      <c r="C219" s="231">
        <v>0</v>
      </c>
      <c r="D219" s="231">
        <v>7.9027000000000003</v>
      </c>
      <c r="E219" s="231">
        <v>2.4799000000000002</v>
      </c>
      <c r="F219" s="231">
        <v>8.2881999999999998</v>
      </c>
      <c r="G219" s="231">
        <v>3.08</v>
      </c>
      <c r="H219" s="231">
        <v>8.6646999999999998</v>
      </c>
      <c r="I219" s="231">
        <v>2.5074999999999998</v>
      </c>
      <c r="J219" s="231">
        <v>9.1748999999999992</v>
      </c>
      <c r="K219" s="231">
        <v>2.4348999999999998</v>
      </c>
      <c r="L219" s="231">
        <v>6.6597</v>
      </c>
      <c r="M219" s="231">
        <v>3.8325</v>
      </c>
      <c r="N219" s="231">
        <v>0</v>
      </c>
      <c r="O219" s="231">
        <v>0</v>
      </c>
      <c r="P219" s="231">
        <v>0</v>
      </c>
    </row>
    <row r="220" spans="1:16" ht="15">
      <c r="A220" s="247">
        <v>11</v>
      </c>
      <c r="B220" s="231">
        <v>0</v>
      </c>
      <c r="C220" s="231">
        <v>0</v>
      </c>
      <c r="D220" s="231">
        <v>7.7072000000000003</v>
      </c>
      <c r="E220" s="231">
        <v>2.4024000000000001</v>
      </c>
      <c r="F220" s="231">
        <v>7.8890000000000002</v>
      </c>
      <c r="G220" s="231">
        <v>2.9838</v>
      </c>
      <c r="H220" s="231">
        <v>8.2585999999999995</v>
      </c>
      <c r="I220" s="231">
        <v>2.4291</v>
      </c>
      <c r="J220" s="231">
        <v>8.8335000000000008</v>
      </c>
      <c r="K220" s="231">
        <v>2.3588</v>
      </c>
      <c r="L220" s="231">
        <v>6.4109999999999996</v>
      </c>
      <c r="M220" s="231">
        <v>3.7128000000000001</v>
      </c>
      <c r="N220" s="231">
        <v>0</v>
      </c>
      <c r="O220" s="231">
        <v>0</v>
      </c>
      <c r="P220" s="231">
        <v>0</v>
      </c>
    </row>
    <row r="221" spans="1:16" ht="15">
      <c r="A221" s="247">
        <v>12</v>
      </c>
      <c r="B221" s="231">
        <v>0</v>
      </c>
      <c r="C221" s="231">
        <v>0</v>
      </c>
      <c r="D221" s="231">
        <v>7.5115999999999996</v>
      </c>
      <c r="E221" s="231">
        <v>2.3249</v>
      </c>
      <c r="F221" s="231">
        <v>7.4898999999999996</v>
      </c>
      <c r="G221" s="231">
        <v>2.8875000000000002</v>
      </c>
      <c r="H221" s="231">
        <v>7.8524000000000003</v>
      </c>
      <c r="I221" s="231">
        <v>2.3508</v>
      </c>
      <c r="J221" s="231">
        <v>8.4922000000000004</v>
      </c>
      <c r="K221" s="231">
        <v>2.2827999999999999</v>
      </c>
      <c r="L221" s="231">
        <v>6.1623000000000001</v>
      </c>
      <c r="M221" s="231">
        <v>3.593</v>
      </c>
      <c r="N221" s="231">
        <v>0</v>
      </c>
      <c r="O221" s="231">
        <v>0</v>
      </c>
      <c r="P221" s="231">
        <v>0</v>
      </c>
    </row>
    <row r="222" spans="1:16" ht="15">
      <c r="A222" s="247">
        <v>13</v>
      </c>
      <c r="B222" s="231">
        <v>0</v>
      </c>
      <c r="C222" s="231">
        <v>0</v>
      </c>
      <c r="D222" s="231">
        <v>7.3159999999999998</v>
      </c>
      <c r="E222" s="231">
        <v>2.2473999999999998</v>
      </c>
      <c r="F222" s="231">
        <v>7.0907</v>
      </c>
      <c r="G222" s="231">
        <v>2.7913000000000001</v>
      </c>
      <c r="H222" s="231">
        <v>7.4462999999999999</v>
      </c>
      <c r="I222" s="231">
        <v>2.2724000000000002</v>
      </c>
      <c r="J222" s="231">
        <v>8.1508000000000003</v>
      </c>
      <c r="K222" s="231">
        <v>2.2067000000000001</v>
      </c>
      <c r="L222" s="231">
        <v>5.9135999999999997</v>
      </c>
      <c r="M222" s="231">
        <v>3.4731999999999998</v>
      </c>
      <c r="N222" s="231">
        <v>0</v>
      </c>
      <c r="O222" s="231">
        <v>0</v>
      </c>
      <c r="P222" s="231">
        <v>0</v>
      </c>
    </row>
    <row r="223" spans="1:16" ht="15">
      <c r="A223" s="247">
        <v>14</v>
      </c>
      <c r="B223" s="231">
        <v>0</v>
      </c>
      <c r="C223" s="231">
        <v>0</v>
      </c>
      <c r="D223" s="231">
        <v>7.1204999999999998</v>
      </c>
      <c r="E223" s="231">
        <v>2.1699000000000002</v>
      </c>
      <c r="F223" s="231">
        <v>6.6914999999999996</v>
      </c>
      <c r="G223" s="231">
        <v>2.6949999999999998</v>
      </c>
      <c r="H223" s="231">
        <v>7.0400999999999998</v>
      </c>
      <c r="I223" s="231">
        <v>2.194</v>
      </c>
      <c r="J223" s="231">
        <v>7.8094000000000001</v>
      </c>
      <c r="K223" s="231">
        <v>2.1305999999999998</v>
      </c>
      <c r="L223" s="231">
        <v>5.6649000000000003</v>
      </c>
      <c r="M223" s="231">
        <v>3.3534999999999999</v>
      </c>
      <c r="N223" s="231">
        <v>0</v>
      </c>
      <c r="O223" s="231">
        <v>0</v>
      </c>
      <c r="P223" s="231">
        <v>0</v>
      </c>
    </row>
    <row r="224" spans="1:16" ht="15">
      <c r="A224" s="247">
        <v>15</v>
      </c>
      <c r="B224" s="231">
        <v>0</v>
      </c>
      <c r="C224" s="231">
        <v>0</v>
      </c>
      <c r="D224" s="231">
        <v>6.9249000000000001</v>
      </c>
      <c r="E224" s="231">
        <v>2.0924</v>
      </c>
      <c r="F224" s="231">
        <v>6.2923</v>
      </c>
      <c r="G224" s="231">
        <v>2.5988000000000002</v>
      </c>
      <c r="H224" s="231">
        <v>6.6340000000000003</v>
      </c>
      <c r="I224" s="231">
        <v>2.1156999999999999</v>
      </c>
      <c r="J224" s="231">
        <v>7.4680999999999997</v>
      </c>
      <c r="K224" s="231">
        <v>2.0545</v>
      </c>
      <c r="L224" s="231">
        <v>5.4162999999999997</v>
      </c>
      <c r="M224" s="231">
        <v>3.2336999999999998</v>
      </c>
      <c r="N224" s="231">
        <v>0</v>
      </c>
      <c r="O224" s="231">
        <v>0</v>
      </c>
      <c r="P224" s="231">
        <v>0</v>
      </c>
    </row>
    <row r="225" spans="1:16" ht="15">
      <c r="A225" s="247">
        <v>16</v>
      </c>
      <c r="B225" s="231">
        <v>0</v>
      </c>
      <c r="C225" s="231">
        <v>0</v>
      </c>
      <c r="D225" s="231">
        <v>6.7293000000000003</v>
      </c>
      <c r="E225" s="231">
        <v>2.0148999999999999</v>
      </c>
      <c r="F225" s="231">
        <v>5.8930999999999996</v>
      </c>
      <c r="G225" s="231">
        <v>2.5024999999999999</v>
      </c>
      <c r="H225" s="231">
        <v>6.2278000000000002</v>
      </c>
      <c r="I225" s="231">
        <v>2.0373000000000001</v>
      </c>
      <c r="J225" s="231">
        <v>7.1266999999999996</v>
      </c>
      <c r="K225" s="231">
        <v>1.9783999999999999</v>
      </c>
      <c r="L225" s="231">
        <v>5.1676000000000002</v>
      </c>
      <c r="M225" s="231">
        <v>3.1139000000000001</v>
      </c>
      <c r="N225" s="231">
        <v>0</v>
      </c>
      <c r="O225" s="231">
        <v>0</v>
      </c>
      <c r="P225" s="231">
        <v>0</v>
      </c>
    </row>
    <row r="226" spans="1:16" ht="15">
      <c r="A226" s="247">
        <v>17</v>
      </c>
      <c r="B226" s="231">
        <v>0</v>
      </c>
      <c r="C226" s="231">
        <v>0</v>
      </c>
      <c r="D226" s="231">
        <v>6.5338000000000003</v>
      </c>
      <c r="E226" s="231">
        <v>1.9374</v>
      </c>
      <c r="F226" s="231">
        <v>5.4939</v>
      </c>
      <c r="G226" s="231">
        <v>2.4062999999999999</v>
      </c>
      <c r="H226" s="231">
        <v>5.8216999999999999</v>
      </c>
      <c r="I226" s="231">
        <v>1.9590000000000001</v>
      </c>
      <c r="J226" s="231">
        <v>6.7854000000000001</v>
      </c>
      <c r="K226" s="231">
        <v>1.9023000000000001</v>
      </c>
      <c r="L226" s="231">
        <v>4.9188999999999998</v>
      </c>
      <c r="M226" s="231">
        <v>2.9942000000000002</v>
      </c>
      <c r="N226" s="231">
        <v>0</v>
      </c>
      <c r="O226" s="231">
        <v>0</v>
      </c>
      <c r="P226" s="231">
        <v>0</v>
      </c>
    </row>
    <row r="227" spans="1:16" ht="15">
      <c r="A227" s="247">
        <v>18</v>
      </c>
      <c r="B227" s="231">
        <v>0</v>
      </c>
      <c r="C227" s="231">
        <v>0</v>
      </c>
      <c r="D227" s="231">
        <v>6.3381999999999996</v>
      </c>
      <c r="E227" s="231">
        <v>1.8599000000000001</v>
      </c>
      <c r="F227" s="231">
        <v>5.0946999999999996</v>
      </c>
      <c r="G227" s="231">
        <v>2.31</v>
      </c>
      <c r="H227" s="231">
        <v>5.4154999999999998</v>
      </c>
      <c r="I227" s="231">
        <v>1.8806</v>
      </c>
      <c r="J227" s="231">
        <v>6.444</v>
      </c>
      <c r="K227" s="231">
        <v>1.8262</v>
      </c>
      <c r="L227" s="231">
        <v>4.6702000000000004</v>
      </c>
      <c r="M227" s="231">
        <v>2.8744000000000001</v>
      </c>
      <c r="N227" s="231">
        <v>6.6742999999999997</v>
      </c>
      <c r="O227" s="231">
        <v>4.4096000000000002</v>
      </c>
      <c r="P227" s="231">
        <v>0</v>
      </c>
    </row>
    <row r="228" spans="1:16" ht="15">
      <c r="A228" s="247">
        <v>19</v>
      </c>
      <c r="B228" s="231">
        <v>0</v>
      </c>
      <c r="C228" s="231">
        <v>0</v>
      </c>
      <c r="D228" s="231">
        <v>6.2055999999999996</v>
      </c>
      <c r="E228" s="231">
        <v>1.8423</v>
      </c>
      <c r="F228" s="231">
        <v>5.0647000000000002</v>
      </c>
      <c r="G228" s="231">
        <v>2.2719999999999998</v>
      </c>
      <c r="H228" s="231">
        <v>5.3868999999999998</v>
      </c>
      <c r="I228" s="231">
        <v>1.87</v>
      </c>
      <c r="J228" s="231">
        <v>6.2282000000000002</v>
      </c>
      <c r="K228" s="231">
        <v>1.8241000000000001</v>
      </c>
      <c r="L228" s="231">
        <v>4.6005000000000003</v>
      </c>
      <c r="M228" s="231">
        <v>2.8184</v>
      </c>
      <c r="N228" s="231">
        <v>6.4889000000000001</v>
      </c>
      <c r="O228" s="231">
        <v>4.2870999999999997</v>
      </c>
      <c r="P228" s="231">
        <v>0</v>
      </c>
    </row>
    <row r="229" spans="1:16" ht="15">
      <c r="A229" s="247">
        <v>20</v>
      </c>
      <c r="B229" s="231">
        <v>0</v>
      </c>
      <c r="C229" s="231">
        <v>0</v>
      </c>
      <c r="D229" s="231">
        <v>6.0730000000000004</v>
      </c>
      <c r="E229" s="231">
        <v>1.8247</v>
      </c>
      <c r="F229" s="231">
        <v>5.0347</v>
      </c>
      <c r="G229" s="231">
        <v>2.234</v>
      </c>
      <c r="H229" s="231">
        <v>5.3583999999999996</v>
      </c>
      <c r="I229" s="231">
        <v>1.8593999999999999</v>
      </c>
      <c r="J229" s="231">
        <v>6.0125000000000002</v>
      </c>
      <c r="K229" s="231">
        <v>1.8219000000000001</v>
      </c>
      <c r="L229" s="231">
        <v>4.5308999999999999</v>
      </c>
      <c r="M229" s="231">
        <v>2.7624</v>
      </c>
      <c r="N229" s="231">
        <v>6.3034999999999997</v>
      </c>
      <c r="O229" s="231">
        <v>4.1646000000000001</v>
      </c>
      <c r="P229" s="231">
        <v>0</v>
      </c>
    </row>
    <row r="230" spans="1:16" ht="15">
      <c r="A230" s="247">
        <v>21</v>
      </c>
      <c r="B230" s="231">
        <v>0</v>
      </c>
      <c r="C230" s="231">
        <v>0</v>
      </c>
      <c r="D230" s="231">
        <v>5.9405000000000001</v>
      </c>
      <c r="E230" s="231">
        <v>1.8069999999999999</v>
      </c>
      <c r="F230" s="231">
        <v>5.0045999999999999</v>
      </c>
      <c r="G230" s="231">
        <v>2.1960999999999999</v>
      </c>
      <c r="H230" s="231">
        <v>5.3297999999999996</v>
      </c>
      <c r="I230" s="231">
        <v>1.8488</v>
      </c>
      <c r="J230" s="231">
        <v>5.7967000000000004</v>
      </c>
      <c r="K230" s="231">
        <v>1.8198000000000001</v>
      </c>
      <c r="L230" s="231">
        <v>4.4611999999999998</v>
      </c>
      <c r="M230" s="231">
        <v>2.7063000000000001</v>
      </c>
      <c r="N230" s="231">
        <v>6.1181000000000001</v>
      </c>
      <c r="O230" s="231">
        <v>4.0420999999999996</v>
      </c>
      <c r="P230" s="231">
        <v>0</v>
      </c>
    </row>
    <row r="231" spans="1:16" ht="15">
      <c r="A231" s="247">
        <v>22</v>
      </c>
      <c r="B231" s="231">
        <v>0</v>
      </c>
      <c r="C231" s="231">
        <v>0</v>
      </c>
      <c r="D231" s="231">
        <v>5.8079000000000001</v>
      </c>
      <c r="E231" s="231">
        <v>1.7894000000000001</v>
      </c>
      <c r="F231" s="231">
        <v>4.9745999999999997</v>
      </c>
      <c r="G231" s="231">
        <v>2.1581000000000001</v>
      </c>
      <c r="H231" s="231">
        <v>5.3011999999999997</v>
      </c>
      <c r="I231" s="231">
        <v>1.8382000000000001</v>
      </c>
      <c r="J231" s="231">
        <v>5.5808999999999997</v>
      </c>
      <c r="K231" s="231">
        <v>1.8177000000000001</v>
      </c>
      <c r="L231" s="231">
        <v>4.3914999999999997</v>
      </c>
      <c r="M231" s="231">
        <v>2.6503000000000001</v>
      </c>
      <c r="N231" s="231">
        <v>5.9326999999999996</v>
      </c>
      <c r="O231" s="231">
        <v>3.9196</v>
      </c>
      <c r="P231" s="231">
        <v>0</v>
      </c>
    </row>
    <row r="232" spans="1:16" ht="15">
      <c r="A232" s="247">
        <v>23</v>
      </c>
      <c r="B232" s="231">
        <v>0</v>
      </c>
      <c r="C232" s="231">
        <v>0</v>
      </c>
      <c r="D232" s="231">
        <v>5.6753</v>
      </c>
      <c r="E232" s="231">
        <v>1.7718</v>
      </c>
      <c r="F232" s="231">
        <v>4.9446000000000003</v>
      </c>
      <c r="G232" s="231">
        <v>2.1200999999999999</v>
      </c>
      <c r="H232" s="231">
        <v>5.2725999999999997</v>
      </c>
      <c r="I232" s="231">
        <v>1.8275999999999999</v>
      </c>
      <c r="J232" s="231">
        <v>5.3651</v>
      </c>
      <c r="K232" s="231">
        <v>1.8154999999999999</v>
      </c>
      <c r="L232" s="231">
        <v>4.3217999999999996</v>
      </c>
      <c r="M232" s="231">
        <v>2.5943000000000001</v>
      </c>
      <c r="N232" s="231">
        <v>5.7473000000000001</v>
      </c>
      <c r="O232" s="231">
        <v>3.7970999999999999</v>
      </c>
      <c r="P232" s="231">
        <v>0</v>
      </c>
    </row>
    <row r="233" spans="1:16" ht="15">
      <c r="A233" s="247">
        <v>24</v>
      </c>
      <c r="B233" s="231">
        <v>0</v>
      </c>
      <c r="C233" s="231">
        <v>0</v>
      </c>
      <c r="D233" s="231">
        <v>5.5427</v>
      </c>
      <c r="E233" s="231">
        <v>1.7542</v>
      </c>
      <c r="F233" s="231">
        <v>4.9146000000000001</v>
      </c>
      <c r="G233" s="231">
        <v>2.0821000000000001</v>
      </c>
      <c r="H233" s="231">
        <v>5.2441000000000004</v>
      </c>
      <c r="I233" s="231">
        <v>1.8170999999999999</v>
      </c>
      <c r="J233" s="231">
        <v>5.1494</v>
      </c>
      <c r="K233" s="231">
        <v>1.8133999999999999</v>
      </c>
      <c r="L233" s="231">
        <v>4.2522000000000002</v>
      </c>
      <c r="M233" s="231">
        <v>2.5383</v>
      </c>
      <c r="N233" s="231">
        <v>5.5618999999999996</v>
      </c>
      <c r="O233" s="231">
        <v>3.6747000000000001</v>
      </c>
      <c r="P233" s="231">
        <v>0</v>
      </c>
    </row>
    <row r="234" spans="1:16" ht="15">
      <c r="A234" s="247">
        <v>25</v>
      </c>
      <c r="B234" s="231">
        <v>0</v>
      </c>
      <c r="C234" s="231">
        <v>0</v>
      </c>
      <c r="D234" s="231">
        <v>5.4100999999999999</v>
      </c>
      <c r="E234" s="231">
        <v>1.7364999999999999</v>
      </c>
      <c r="F234" s="231">
        <v>4.8845000000000001</v>
      </c>
      <c r="G234" s="231">
        <v>2.0440999999999998</v>
      </c>
      <c r="H234" s="231">
        <v>5.2154999999999996</v>
      </c>
      <c r="I234" s="231">
        <v>1.8065</v>
      </c>
      <c r="J234" s="231">
        <v>4.9336000000000002</v>
      </c>
      <c r="K234" s="231">
        <v>1.8112999999999999</v>
      </c>
      <c r="L234" s="231">
        <v>4.1825000000000001</v>
      </c>
      <c r="M234" s="231">
        <v>2.4822000000000002</v>
      </c>
      <c r="N234" s="231">
        <v>5.3765000000000001</v>
      </c>
      <c r="O234" s="231">
        <v>3.5522</v>
      </c>
      <c r="P234" s="231">
        <v>0</v>
      </c>
    </row>
    <row r="235" spans="1:16" ht="15">
      <c r="A235" s="247">
        <v>26</v>
      </c>
      <c r="B235" s="231">
        <v>0</v>
      </c>
      <c r="C235" s="231">
        <v>0</v>
      </c>
      <c r="D235" s="231">
        <v>5.2774999999999999</v>
      </c>
      <c r="E235" s="231">
        <v>1.7189000000000001</v>
      </c>
      <c r="F235" s="231">
        <v>4.8544999999999998</v>
      </c>
      <c r="G235" s="231">
        <v>2.0061</v>
      </c>
      <c r="H235" s="231">
        <v>5.1868999999999996</v>
      </c>
      <c r="I235" s="231">
        <v>1.7959000000000001</v>
      </c>
      <c r="J235" s="231">
        <v>4.7178000000000004</v>
      </c>
      <c r="K235" s="231">
        <v>1.8090999999999999</v>
      </c>
      <c r="L235" s="231">
        <v>4.1128</v>
      </c>
      <c r="M235" s="231">
        <v>2.4262000000000001</v>
      </c>
      <c r="N235" s="231">
        <v>5.1910999999999996</v>
      </c>
      <c r="O235" s="231">
        <v>3.4297</v>
      </c>
      <c r="P235" s="231">
        <v>0</v>
      </c>
    </row>
    <row r="236" spans="1:16" ht="15">
      <c r="A236" s="247">
        <v>27</v>
      </c>
      <c r="B236" s="231">
        <v>0</v>
      </c>
      <c r="C236" s="231">
        <v>0</v>
      </c>
      <c r="D236" s="231">
        <v>5.1449999999999996</v>
      </c>
      <c r="E236" s="231">
        <v>1.7013</v>
      </c>
      <c r="F236" s="231">
        <v>4.8244999999999996</v>
      </c>
      <c r="G236" s="231">
        <v>1.9681999999999999</v>
      </c>
      <c r="H236" s="231">
        <v>5.1582999999999997</v>
      </c>
      <c r="I236" s="231">
        <v>1.7853000000000001</v>
      </c>
      <c r="J236" s="231">
        <v>4.5019999999999998</v>
      </c>
      <c r="K236" s="231">
        <v>1.8069999999999999</v>
      </c>
      <c r="L236" s="231">
        <v>4.0430999999999999</v>
      </c>
      <c r="M236" s="231">
        <v>2.3702000000000001</v>
      </c>
      <c r="N236" s="231">
        <v>5.0057</v>
      </c>
      <c r="O236" s="231">
        <v>3.3071999999999999</v>
      </c>
      <c r="P236" s="231">
        <v>0</v>
      </c>
    </row>
    <row r="237" spans="1:16" ht="15">
      <c r="A237" s="247">
        <v>28</v>
      </c>
      <c r="B237" s="231">
        <v>0</v>
      </c>
      <c r="C237" s="231">
        <v>0</v>
      </c>
      <c r="D237" s="231">
        <v>5.0124000000000004</v>
      </c>
      <c r="E237" s="231">
        <v>1.6837</v>
      </c>
      <c r="F237" s="231">
        <v>4.7945000000000002</v>
      </c>
      <c r="G237" s="231">
        <v>1.9301999999999999</v>
      </c>
      <c r="H237" s="231">
        <v>5.1298000000000004</v>
      </c>
      <c r="I237" s="231">
        <v>1.7746999999999999</v>
      </c>
      <c r="J237" s="231">
        <v>4.2862999999999998</v>
      </c>
      <c r="K237" s="231">
        <v>1.8048999999999999</v>
      </c>
      <c r="L237" s="231">
        <v>3.9735</v>
      </c>
      <c r="M237" s="231">
        <v>2.3142</v>
      </c>
      <c r="N237" s="231">
        <v>4.8202999999999996</v>
      </c>
      <c r="O237" s="231">
        <v>3.1846999999999999</v>
      </c>
      <c r="P237" s="231">
        <v>0</v>
      </c>
    </row>
    <row r="238" spans="1:16" ht="15">
      <c r="A238" s="247">
        <v>29</v>
      </c>
      <c r="B238" s="231">
        <v>0</v>
      </c>
      <c r="C238" s="231">
        <v>0</v>
      </c>
      <c r="D238" s="231">
        <v>4.8798000000000004</v>
      </c>
      <c r="E238" s="231">
        <v>1.6659999999999999</v>
      </c>
      <c r="F238" s="231">
        <v>4.7644000000000002</v>
      </c>
      <c r="G238" s="231">
        <v>1.8922000000000001</v>
      </c>
      <c r="H238" s="231">
        <v>5.1012000000000004</v>
      </c>
      <c r="I238" s="231">
        <v>1.7641</v>
      </c>
      <c r="J238" s="231">
        <v>4.0705</v>
      </c>
      <c r="K238" s="231">
        <v>1.8027</v>
      </c>
      <c r="L238" s="231">
        <v>3.9037999999999999</v>
      </c>
      <c r="M238" s="231">
        <v>2.2581000000000002</v>
      </c>
      <c r="N238" s="231">
        <v>4.6349</v>
      </c>
      <c r="O238" s="231">
        <v>3.0621999999999998</v>
      </c>
      <c r="P238" s="231">
        <v>0</v>
      </c>
    </row>
    <row r="239" spans="1:16" ht="15">
      <c r="A239" s="247">
        <v>30</v>
      </c>
      <c r="B239" s="231">
        <v>0</v>
      </c>
      <c r="C239" s="231">
        <v>0</v>
      </c>
      <c r="D239" s="231">
        <v>4.7472000000000003</v>
      </c>
      <c r="E239" s="231">
        <v>1.6484000000000001</v>
      </c>
      <c r="F239" s="231">
        <v>4.7343999999999999</v>
      </c>
      <c r="G239" s="231">
        <v>1.8542000000000001</v>
      </c>
      <c r="H239" s="231">
        <v>5.0726000000000004</v>
      </c>
      <c r="I239" s="231">
        <v>1.7535000000000001</v>
      </c>
      <c r="J239" s="231">
        <v>3.8546999999999998</v>
      </c>
      <c r="K239" s="231">
        <v>1.8006</v>
      </c>
      <c r="L239" s="231">
        <v>3.8340999999999998</v>
      </c>
      <c r="M239" s="231">
        <v>2.2021000000000002</v>
      </c>
      <c r="N239" s="231">
        <v>4.4494999999999996</v>
      </c>
      <c r="O239" s="231">
        <v>2.9397000000000002</v>
      </c>
      <c r="P239" s="231">
        <v>0</v>
      </c>
    </row>
    <row r="240" spans="1:16" ht="15">
      <c r="A240" s="247">
        <v>31</v>
      </c>
      <c r="B240" s="231">
        <v>0</v>
      </c>
      <c r="C240" s="231">
        <v>0</v>
      </c>
      <c r="D240" s="231">
        <v>4.7382999999999997</v>
      </c>
      <c r="E240" s="231">
        <v>1.6444000000000001</v>
      </c>
      <c r="F240" s="231">
        <v>4.6866000000000003</v>
      </c>
      <c r="G240" s="231">
        <v>1.833</v>
      </c>
      <c r="H240" s="231">
        <v>5.0247000000000002</v>
      </c>
      <c r="I240" s="231">
        <v>1.7425999999999999</v>
      </c>
      <c r="J240" s="231">
        <v>3.8184</v>
      </c>
      <c r="K240" s="231">
        <v>1.7862</v>
      </c>
      <c r="L240" s="231">
        <v>3.8022</v>
      </c>
      <c r="M240" s="231">
        <v>2.1878000000000002</v>
      </c>
      <c r="N240" s="231">
        <v>4.3559000000000001</v>
      </c>
      <c r="O240" s="231">
        <v>2.8487</v>
      </c>
      <c r="P240" s="231">
        <v>0</v>
      </c>
    </row>
    <row r="241" spans="1:16" ht="15">
      <c r="A241" s="247">
        <v>32</v>
      </c>
      <c r="B241" s="231">
        <v>0</v>
      </c>
      <c r="C241" s="231">
        <v>0</v>
      </c>
      <c r="D241" s="231">
        <v>4.7293000000000003</v>
      </c>
      <c r="E241" s="231">
        <v>1.6403000000000001</v>
      </c>
      <c r="F241" s="231">
        <v>4.6387999999999998</v>
      </c>
      <c r="G241" s="231">
        <v>1.8119000000000001</v>
      </c>
      <c r="H241" s="231">
        <v>4.9767999999999999</v>
      </c>
      <c r="I241" s="231">
        <v>1.7317</v>
      </c>
      <c r="J241" s="231">
        <v>3.7820999999999998</v>
      </c>
      <c r="K241" s="231">
        <v>1.7718</v>
      </c>
      <c r="L241" s="231">
        <v>3.7704</v>
      </c>
      <c r="M241" s="231">
        <v>2.1735000000000002</v>
      </c>
      <c r="N241" s="231">
        <v>4.2624000000000004</v>
      </c>
      <c r="O241" s="231">
        <v>2.7578</v>
      </c>
      <c r="P241" s="231">
        <v>0</v>
      </c>
    </row>
    <row r="242" spans="1:16" ht="15">
      <c r="A242" s="247">
        <v>33</v>
      </c>
      <c r="B242" s="231">
        <v>0</v>
      </c>
      <c r="C242" s="231">
        <v>0</v>
      </c>
      <c r="D242" s="231">
        <v>4.7203999999999997</v>
      </c>
      <c r="E242" s="231">
        <v>1.6363000000000001</v>
      </c>
      <c r="F242" s="231">
        <v>4.5910000000000002</v>
      </c>
      <c r="G242" s="231">
        <v>1.7907</v>
      </c>
      <c r="H242" s="231">
        <v>4.9288999999999996</v>
      </c>
      <c r="I242" s="231">
        <v>1.7208000000000001</v>
      </c>
      <c r="J242" s="231">
        <v>3.7456999999999998</v>
      </c>
      <c r="K242" s="231">
        <v>1.7575000000000001</v>
      </c>
      <c r="L242" s="231">
        <v>3.7385000000000002</v>
      </c>
      <c r="M242" s="231">
        <v>2.1591999999999998</v>
      </c>
      <c r="N242" s="231">
        <v>4.1688000000000001</v>
      </c>
      <c r="O242" s="231">
        <v>2.6667999999999998</v>
      </c>
      <c r="P242" s="231">
        <v>0</v>
      </c>
    </row>
    <row r="243" spans="1:16" ht="15">
      <c r="A243" s="247">
        <v>34</v>
      </c>
      <c r="B243" s="231">
        <v>0</v>
      </c>
      <c r="C243" s="231">
        <v>0</v>
      </c>
      <c r="D243" s="231">
        <v>4.7115</v>
      </c>
      <c r="E243" s="231">
        <v>1.6323000000000001</v>
      </c>
      <c r="F243" s="231">
        <v>4.5431999999999997</v>
      </c>
      <c r="G243" s="231">
        <v>1.7696000000000001</v>
      </c>
      <c r="H243" s="231">
        <v>4.8810000000000002</v>
      </c>
      <c r="I243" s="231">
        <v>1.7098</v>
      </c>
      <c r="J243" s="231">
        <v>3.7094</v>
      </c>
      <c r="K243" s="231">
        <v>1.7431000000000001</v>
      </c>
      <c r="L243" s="231">
        <v>3.7065999999999999</v>
      </c>
      <c r="M243" s="231">
        <v>2.1448999999999998</v>
      </c>
      <c r="N243" s="231">
        <v>4.0751999999999997</v>
      </c>
      <c r="O243" s="231">
        <v>2.5758999999999999</v>
      </c>
      <c r="P243" s="231">
        <v>0</v>
      </c>
    </row>
    <row r="244" spans="1:16" ht="15">
      <c r="A244" s="247">
        <v>35</v>
      </c>
      <c r="B244" s="231">
        <v>0</v>
      </c>
      <c r="C244" s="231">
        <v>0</v>
      </c>
      <c r="D244" s="231">
        <v>4.7024999999999997</v>
      </c>
      <c r="E244" s="231">
        <v>1.6282000000000001</v>
      </c>
      <c r="F244" s="231">
        <v>4.4954000000000001</v>
      </c>
      <c r="G244" s="231">
        <v>1.7484</v>
      </c>
      <c r="H244" s="231">
        <v>4.8331</v>
      </c>
      <c r="I244" s="231">
        <v>1.6989000000000001</v>
      </c>
      <c r="J244" s="231">
        <v>3.6730999999999998</v>
      </c>
      <c r="K244" s="231">
        <v>1.7286999999999999</v>
      </c>
      <c r="L244" s="231">
        <v>3.6747999999999998</v>
      </c>
      <c r="M244" s="231">
        <v>2.1305999999999998</v>
      </c>
      <c r="N244" s="231">
        <v>3.9817</v>
      </c>
      <c r="O244" s="231">
        <v>2.4849000000000001</v>
      </c>
      <c r="P244" s="231">
        <v>0</v>
      </c>
    </row>
    <row r="245" spans="1:16" ht="15">
      <c r="A245" s="247">
        <v>36</v>
      </c>
      <c r="B245" s="231">
        <v>0</v>
      </c>
      <c r="C245" s="231">
        <v>0</v>
      </c>
      <c r="D245" s="231">
        <v>4.6936</v>
      </c>
      <c r="E245" s="231">
        <v>1.6242000000000001</v>
      </c>
      <c r="F245" s="231">
        <v>4.4476000000000004</v>
      </c>
      <c r="G245" s="231">
        <v>1.7273000000000001</v>
      </c>
      <c r="H245" s="231">
        <v>4.7851999999999997</v>
      </c>
      <c r="I245" s="231">
        <v>1.6879999999999999</v>
      </c>
      <c r="J245" s="231">
        <v>3.6368</v>
      </c>
      <c r="K245" s="231">
        <v>1.7142999999999999</v>
      </c>
      <c r="L245" s="231">
        <v>3.6429</v>
      </c>
      <c r="M245" s="231">
        <v>2.1162999999999998</v>
      </c>
      <c r="N245" s="231">
        <v>3.8881000000000001</v>
      </c>
      <c r="O245" s="231">
        <v>2.3940000000000001</v>
      </c>
      <c r="P245" s="231">
        <v>0</v>
      </c>
    </row>
    <row r="246" spans="1:16" ht="15">
      <c r="A246" s="247">
        <v>37</v>
      </c>
      <c r="B246" s="231">
        <v>0</v>
      </c>
      <c r="C246" s="231">
        <v>0</v>
      </c>
      <c r="D246" s="231">
        <v>4.6847000000000003</v>
      </c>
      <c r="E246" s="231">
        <v>1.6202000000000001</v>
      </c>
      <c r="F246" s="231">
        <v>4.3997999999999999</v>
      </c>
      <c r="G246" s="231">
        <v>1.7060999999999999</v>
      </c>
      <c r="H246" s="231">
        <v>4.7373000000000003</v>
      </c>
      <c r="I246" s="231">
        <v>1.6771</v>
      </c>
      <c r="J246" s="231">
        <v>3.6004</v>
      </c>
      <c r="K246" s="231">
        <v>1.6999</v>
      </c>
      <c r="L246" s="231">
        <v>3.6110000000000002</v>
      </c>
      <c r="M246" s="231">
        <v>2.1019000000000001</v>
      </c>
      <c r="N246" s="231">
        <v>3.7945000000000002</v>
      </c>
      <c r="O246" s="231">
        <v>2.3029999999999999</v>
      </c>
      <c r="P246" s="231">
        <v>0</v>
      </c>
    </row>
    <row r="247" spans="1:16" ht="15">
      <c r="A247" s="247">
        <v>38</v>
      </c>
      <c r="B247" s="231">
        <v>0</v>
      </c>
      <c r="C247" s="231">
        <v>0</v>
      </c>
      <c r="D247" s="231">
        <v>4.6757</v>
      </c>
      <c r="E247" s="231">
        <v>1.6161000000000001</v>
      </c>
      <c r="F247" s="231">
        <v>4.3520000000000003</v>
      </c>
      <c r="G247" s="231">
        <v>1.6849000000000001</v>
      </c>
      <c r="H247" s="231">
        <v>4.6894</v>
      </c>
      <c r="I247" s="231">
        <v>1.6661999999999999</v>
      </c>
      <c r="J247" s="231">
        <v>3.5640999999999998</v>
      </c>
      <c r="K247" s="231">
        <v>1.6855</v>
      </c>
      <c r="L247" s="231">
        <v>3.5792000000000002</v>
      </c>
      <c r="M247" s="231">
        <v>2.0876000000000001</v>
      </c>
      <c r="N247" s="231">
        <v>3.7010000000000001</v>
      </c>
      <c r="O247" s="231">
        <v>2.2120000000000002</v>
      </c>
      <c r="P247" s="231">
        <v>0</v>
      </c>
    </row>
    <row r="248" spans="1:16" ht="15">
      <c r="A248" s="247">
        <v>39</v>
      </c>
      <c r="B248" s="231">
        <v>0</v>
      </c>
      <c r="C248" s="231">
        <v>0</v>
      </c>
      <c r="D248" s="231">
        <v>4.6668000000000003</v>
      </c>
      <c r="E248" s="231">
        <v>1.6121000000000001</v>
      </c>
      <c r="F248" s="231">
        <v>4.3041999999999998</v>
      </c>
      <c r="G248" s="231">
        <v>1.6637999999999999</v>
      </c>
      <c r="H248" s="231">
        <v>4.6414999999999997</v>
      </c>
      <c r="I248" s="231">
        <v>1.6553</v>
      </c>
      <c r="J248" s="231">
        <v>3.5278</v>
      </c>
      <c r="K248" s="231">
        <v>1.6712</v>
      </c>
      <c r="L248" s="231">
        <v>3.5472999999999999</v>
      </c>
      <c r="M248" s="231">
        <v>2.0733000000000001</v>
      </c>
      <c r="N248" s="231">
        <v>3.6074000000000002</v>
      </c>
      <c r="O248" s="231">
        <v>2.1211000000000002</v>
      </c>
      <c r="P248" s="231">
        <v>0</v>
      </c>
    </row>
    <row r="249" spans="1:16" ht="15">
      <c r="A249" s="247">
        <v>40</v>
      </c>
      <c r="B249" s="231">
        <v>0</v>
      </c>
      <c r="C249" s="231">
        <v>0</v>
      </c>
      <c r="D249" s="231">
        <v>4.6578999999999997</v>
      </c>
      <c r="E249" s="231">
        <v>1.6081000000000001</v>
      </c>
      <c r="F249" s="231">
        <v>4.2564000000000002</v>
      </c>
      <c r="G249" s="231">
        <v>1.6426000000000001</v>
      </c>
      <c r="H249" s="231">
        <v>4.5936000000000003</v>
      </c>
      <c r="I249" s="231">
        <v>1.6443000000000001</v>
      </c>
      <c r="J249" s="231">
        <v>3.4914999999999998</v>
      </c>
      <c r="K249" s="231">
        <v>1.6568000000000001</v>
      </c>
      <c r="L249" s="231">
        <v>3.5154000000000001</v>
      </c>
      <c r="M249" s="231">
        <v>2.0590000000000002</v>
      </c>
      <c r="N249" s="231">
        <v>3.5137999999999998</v>
      </c>
      <c r="O249" s="231">
        <v>2.0301</v>
      </c>
      <c r="P249" s="231">
        <v>0</v>
      </c>
    </row>
    <row r="250" spans="1:16" ht="15">
      <c r="A250" s="247">
        <v>41</v>
      </c>
      <c r="B250" s="231">
        <v>0</v>
      </c>
      <c r="C250" s="231">
        <v>0</v>
      </c>
      <c r="D250" s="231">
        <v>4.6489000000000003</v>
      </c>
      <c r="E250" s="231">
        <v>1.6040000000000001</v>
      </c>
      <c r="F250" s="231">
        <v>4.2085999999999997</v>
      </c>
      <c r="G250" s="231">
        <v>1.6214999999999999</v>
      </c>
      <c r="H250" s="231">
        <v>4.5457000000000001</v>
      </c>
      <c r="I250" s="231">
        <v>1.6334</v>
      </c>
      <c r="J250" s="231">
        <v>3.4550999999999998</v>
      </c>
      <c r="K250" s="231">
        <v>1.6424000000000001</v>
      </c>
      <c r="L250" s="231">
        <v>3.4836</v>
      </c>
      <c r="M250" s="231">
        <v>2.0447000000000002</v>
      </c>
      <c r="N250" s="231">
        <v>3.4203000000000001</v>
      </c>
      <c r="O250" s="231">
        <v>1.9392</v>
      </c>
      <c r="P250" s="231">
        <v>0</v>
      </c>
    </row>
    <row r="251" spans="1:16" ht="15">
      <c r="A251" s="247">
        <v>42</v>
      </c>
      <c r="B251" s="231">
        <v>0</v>
      </c>
      <c r="C251" s="231">
        <v>0</v>
      </c>
      <c r="D251" s="231">
        <v>4.6399999999999997</v>
      </c>
      <c r="E251" s="231">
        <v>1.6</v>
      </c>
      <c r="F251" s="231">
        <v>4.1608000000000001</v>
      </c>
      <c r="G251" s="231">
        <v>1.6003000000000001</v>
      </c>
      <c r="H251" s="231">
        <v>4.4977999999999998</v>
      </c>
      <c r="I251" s="231">
        <v>1.6225000000000001</v>
      </c>
      <c r="J251" s="231">
        <v>3.4188000000000001</v>
      </c>
      <c r="K251" s="231">
        <v>1.6279999999999999</v>
      </c>
      <c r="L251" s="231">
        <v>3.4517000000000002</v>
      </c>
      <c r="M251" s="231">
        <v>2.0304000000000002</v>
      </c>
      <c r="N251" s="231">
        <v>3.3267000000000002</v>
      </c>
      <c r="O251" s="231">
        <v>1.8482000000000001</v>
      </c>
      <c r="P251" s="231">
        <v>0</v>
      </c>
    </row>
    <row r="252" spans="1:16" ht="15">
      <c r="A252" s="247">
        <v>43</v>
      </c>
      <c r="B252" s="231">
        <v>0</v>
      </c>
      <c r="C252" s="231">
        <v>0</v>
      </c>
      <c r="D252" s="231">
        <v>4.6082000000000001</v>
      </c>
      <c r="E252" s="231">
        <v>1.5933999999999999</v>
      </c>
      <c r="F252" s="231">
        <v>4.1584000000000003</v>
      </c>
      <c r="G252" s="231">
        <v>1.5898000000000001</v>
      </c>
      <c r="H252" s="231">
        <v>4.4535</v>
      </c>
      <c r="I252" s="231">
        <v>1.6052999999999999</v>
      </c>
      <c r="J252" s="231">
        <v>3.3917000000000002</v>
      </c>
      <c r="K252" s="231">
        <v>1.6151</v>
      </c>
      <c r="L252" s="231">
        <v>3.4285999999999999</v>
      </c>
      <c r="M252" s="231">
        <v>2.0081000000000002</v>
      </c>
      <c r="N252" s="231">
        <v>3.2707000000000002</v>
      </c>
      <c r="O252" s="231">
        <v>1.8264</v>
      </c>
      <c r="P252" s="231">
        <v>0</v>
      </c>
    </row>
    <row r="253" spans="1:16" ht="15">
      <c r="A253" s="247">
        <v>44</v>
      </c>
      <c r="B253" s="231">
        <v>0</v>
      </c>
      <c r="C253" s="231">
        <v>0</v>
      </c>
      <c r="D253" s="231">
        <v>4.5763999999999996</v>
      </c>
      <c r="E253" s="231">
        <v>1.5868</v>
      </c>
      <c r="F253" s="231">
        <v>4.1559999999999997</v>
      </c>
      <c r="G253" s="231">
        <v>1.5792999999999999</v>
      </c>
      <c r="H253" s="231">
        <v>4.4092000000000002</v>
      </c>
      <c r="I253" s="231">
        <v>1.5882000000000001</v>
      </c>
      <c r="J253" s="231">
        <v>3.3647</v>
      </c>
      <c r="K253" s="231">
        <v>1.6022000000000001</v>
      </c>
      <c r="L253" s="231">
        <v>3.4054000000000002</v>
      </c>
      <c r="M253" s="231">
        <v>1.9859</v>
      </c>
      <c r="N253" s="231">
        <v>3.2147000000000001</v>
      </c>
      <c r="O253" s="231">
        <v>1.8045</v>
      </c>
      <c r="P253" s="231">
        <v>0</v>
      </c>
    </row>
    <row r="254" spans="1:16" ht="15">
      <c r="A254" s="247">
        <v>45</v>
      </c>
      <c r="B254" s="231">
        <v>0</v>
      </c>
      <c r="C254" s="231">
        <v>0</v>
      </c>
      <c r="D254" s="231">
        <v>4.5446</v>
      </c>
      <c r="E254" s="231">
        <v>1.5802</v>
      </c>
      <c r="F254" s="231">
        <v>4.1536</v>
      </c>
      <c r="G254" s="231">
        <v>1.5687</v>
      </c>
      <c r="H254" s="231">
        <v>4.3647999999999998</v>
      </c>
      <c r="I254" s="231">
        <v>1.571</v>
      </c>
      <c r="J254" s="231">
        <v>3.3376000000000001</v>
      </c>
      <c r="K254" s="231">
        <v>1.5893999999999999</v>
      </c>
      <c r="L254" s="231">
        <v>3.3822999999999999</v>
      </c>
      <c r="M254" s="231">
        <v>1.9636</v>
      </c>
      <c r="N254" s="231">
        <v>3.1587999999999998</v>
      </c>
      <c r="O254" s="231">
        <v>1.7827</v>
      </c>
      <c r="P254" s="231">
        <v>0</v>
      </c>
    </row>
    <row r="255" spans="1:16" ht="15">
      <c r="A255" s="247">
        <v>46</v>
      </c>
      <c r="B255" s="231">
        <v>0</v>
      </c>
      <c r="C255" s="231">
        <v>0</v>
      </c>
      <c r="D255" s="231">
        <v>4.5128000000000004</v>
      </c>
      <c r="E255" s="231">
        <v>1.5736000000000001</v>
      </c>
      <c r="F255" s="231">
        <v>4.1512000000000002</v>
      </c>
      <c r="G255" s="231">
        <v>1.5582</v>
      </c>
      <c r="H255" s="231">
        <v>4.3205</v>
      </c>
      <c r="I255" s="231">
        <v>1.5538000000000001</v>
      </c>
      <c r="J255" s="231">
        <v>3.3106</v>
      </c>
      <c r="K255" s="231">
        <v>1.5765</v>
      </c>
      <c r="L255" s="231">
        <v>3.3591000000000002</v>
      </c>
      <c r="M255" s="231">
        <v>1.9414</v>
      </c>
      <c r="N255" s="231">
        <v>3.1027999999999998</v>
      </c>
      <c r="O255" s="231">
        <v>1.7607999999999999</v>
      </c>
      <c r="P255" s="231">
        <v>0</v>
      </c>
    </row>
    <row r="256" spans="1:16" ht="15">
      <c r="A256" s="247">
        <v>47</v>
      </c>
      <c r="B256" s="231">
        <v>0</v>
      </c>
      <c r="C256" s="231">
        <v>0</v>
      </c>
      <c r="D256" s="231">
        <v>4.4809999999999999</v>
      </c>
      <c r="E256" s="231">
        <v>1.5669999999999999</v>
      </c>
      <c r="F256" s="231">
        <v>4.1487999999999996</v>
      </c>
      <c r="G256" s="231">
        <v>1.5477000000000001</v>
      </c>
      <c r="H256" s="231">
        <v>4.2762000000000002</v>
      </c>
      <c r="I256" s="231">
        <v>1.5366</v>
      </c>
      <c r="J256" s="231">
        <v>3.2835000000000001</v>
      </c>
      <c r="K256" s="231">
        <v>1.5636000000000001</v>
      </c>
      <c r="L256" s="231">
        <v>3.3359999999999999</v>
      </c>
      <c r="M256" s="231">
        <v>1.9191</v>
      </c>
      <c r="N256" s="231">
        <v>3.0468000000000002</v>
      </c>
      <c r="O256" s="231">
        <v>1.7390000000000001</v>
      </c>
      <c r="P256" s="231">
        <v>0</v>
      </c>
    </row>
    <row r="257" spans="1:16" ht="15">
      <c r="A257" s="247">
        <v>48</v>
      </c>
      <c r="B257" s="231">
        <v>0</v>
      </c>
      <c r="C257" s="231">
        <v>0</v>
      </c>
      <c r="D257" s="231">
        <v>4.4492000000000003</v>
      </c>
      <c r="E257" s="231">
        <v>1.5604</v>
      </c>
      <c r="F257" s="231">
        <v>4.1463999999999999</v>
      </c>
      <c r="G257" s="231">
        <v>1.5371999999999999</v>
      </c>
      <c r="H257" s="231">
        <v>4.2319000000000004</v>
      </c>
      <c r="I257" s="231">
        <v>1.5195000000000001</v>
      </c>
      <c r="J257" s="231">
        <v>3.2565</v>
      </c>
      <c r="K257" s="231">
        <v>1.5507</v>
      </c>
      <c r="L257" s="231">
        <v>3.3128000000000002</v>
      </c>
      <c r="M257" s="231">
        <v>1.8969</v>
      </c>
      <c r="N257" s="231">
        <v>2.9908000000000001</v>
      </c>
      <c r="O257" s="231">
        <v>1.7171000000000001</v>
      </c>
      <c r="P257" s="231">
        <v>0</v>
      </c>
    </row>
    <row r="258" spans="1:16" ht="15">
      <c r="A258" s="247">
        <v>49</v>
      </c>
      <c r="B258" s="231">
        <v>0</v>
      </c>
      <c r="C258" s="231">
        <v>0</v>
      </c>
      <c r="D258" s="231">
        <v>4.4173</v>
      </c>
      <c r="E258" s="231">
        <v>1.5538000000000001</v>
      </c>
      <c r="F258" s="231">
        <v>4.1439000000000004</v>
      </c>
      <c r="G258" s="231">
        <v>1.5266</v>
      </c>
      <c r="H258" s="231">
        <v>4.1875</v>
      </c>
      <c r="I258" s="231">
        <v>1.5023</v>
      </c>
      <c r="J258" s="231">
        <v>3.2294</v>
      </c>
      <c r="K258" s="231">
        <v>1.5378000000000001</v>
      </c>
      <c r="L258" s="231">
        <v>3.2896999999999998</v>
      </c>
      <c r="M258" s="231">
        <v>1.8746</v>
      </c>
      <c r="N258" s="231">
        <v>2.9348000000000001</v>
      </c>
      <c r="O258" s="231">
        <v>1.6953</v>
      </c>
      <c r="P258" s="231">
        <v>0</v>
      </c>
    </row>
    <row r="259" spans="1:16" ht="15">
      <c r="A259" s="247">
        <v>50</v>
      </c>
      <c r="B259" s="231">
        <v>0</v>
      </c>
      <c r="C259" s="231">
        <v>0</v>
      </c>
      <c r="D259" s="231">
        <v>4.3855000000000004</v>
      </c>
      <c r="E259" s="231">
        <v>1.5471999999999999</v>
      </c>
      <c r="F259" s="231">
        <v>4.1414999999999997</v>
      </c>
      <c r="G259" s="231">
        <v>1.5161</v>
      </c>
      <c r="H259" s="231">
        <v>4.1432000000000002</v>
      </c>
      <c r="I259" s="231">
        <v>1.4851000000000001</v>
      </c>
      <c r="J259" s="231">
        <v>3.2023000000000001</v>
      </c>
      <c r="K259" s="231">
        <v>1.5248999999999999</v>
      </c>
      <c r="L259" s="231">
        <v>3.2665000000000002</v>
      </c>
      <c r="M259" s="231">
        <v>1.8523000000000001</v>
      </c>
      <c r="N259" s="231">
        <v>2.8788</v>
      </c>
      <c r="O259" s="231">
        <v>1.6734</v>
      </c>
      <c r="P259" s="231">
        <v>0</v>
      </c>
    </row>
    <row r="260" spans="1:16" ht="15">
      <c r="A260" s="247">
        <v>51</v>
      </c>
      <c r="B260" s="231">
        <v>0</v>
      </c>
      <c r="C260" s="231">
        <v>0</v>
      </c>
      <c r="D260" s="231">
        <v>4.3536999999999999</v>
      </c>
      <c r="E260" s="231">
        <v>1.5406</v>
      </c>
      <c r="F260" s="231">
        <v>4.1391</v>
      </c>
      <c r="G260" s="231">
        <v>1.5056</v>
      </c>
      <c r="H260" s="231">
        <v>4.0989000000000004</v>
      </c>
      <c r="I260" s="231">
        <v>1.4679</v>
      </c>
      <c r="J260" s="231">
        <v>3.1753</v>
      </c>
      <c r="K260" s="231">
        <v>1.5121</v>
      </c>
      <c r="L260" s="231">
        <v>3.2433999999999998</v>
      </c>
      <c r="M260" s="231">
        <v>1.8301000000000001</v>
      </c>
      <c r="N260" s="231">
        <v>2.8229000000000002</v>
      </c>
      <c r="O260" s="231">
        <v>1.6516</v>
      </c>
      <c r="P260" s="231">
        <v>0</v>
      </c>
    </row>
    <row r="261" spans="1:16" ht="15">
      <c r="A261" s="247">
        <v>52</v>
      </c>
      <c r="B261" s="231">
        <v>0</v>
      </c>
      <c r="C261" s="231">
        <v>0</v>
      </c>
      <c r="D261" s="231">
        <v>4.3219000000000003</v>
      </c>
      <c r="E261" s="231">
        <v>1.534</v>
      </c>
      <c r="F261" s="231">
        <v>4.1367000000000003</v>
      </c>
      <c r="G261" s="231">
        <v>1.4951000000000001</v>
      </c>
      <c r="H261" s="231">
        <v>4.0545999999999998</v>
      </c>
      <c r="I261" s="231">
        <v>1.4508000000000001</v>
      </c>
      <c r="J261" s="231">
        <v>3.1482000000000001</v>
      </c>
      <c r="K261" s="231">
        <v>1.4992000000000001</v>
      </c>
      <c r="L261" s="231">
        <v>3.2202000000000002</v>
      </c>
      <c r="M261" s="231">
        <v>1.8078000000000001</v>
      </c>
      <c r="N261" s="231">
        <v>2.7669000000000001</v>
      </c>
      <c r="O261" s="231">
        <v>1.6296999999999999</v>
      </c>
      <c r="P261" s="231">
        <v>0</v>
      </c>
    </row>
    <row r="262" spans="1:16" ht="15">
      <c r="A262" s="247">
        <v>53</v>
      </c>
      <c r="B262" s="231">
        <v>0</v>
      </c>
      <c r="C262" s="231">
        <v>0</v>
      </c>
      <c r="D262" s="231">
        <v>4.2900999999999998</v>
      </c>
      <c r="E262" s="231">
        <v>1.5274000000000001</v>
      </c>
      <c r="F262" s="231">
        <v>4.1342999999999996</v>
      </c>
      <c r="G262" s="231">
        <v>1.4844999999999999</v>
      </c>
      <c r="H262" s="231">
        <v>4.0102000000000002</v>
      </c>
      <c r="I262" s="231">
        <v>1.4336</v>
      </c>
      <c r="J262" s="231">
        <v>3.1212</v>
      </c>
      <c r="K262" s="231">
        <v>1.4863</v>
      </c>
      <c r="L262" s="231">
        <v>3.1970999999999998</v>
      </c>
      <c r="M262" s="231">
        <v>1.7856000000000001</v>
      </c>
      <c r="N262" s="231">
        <v>2.7109000000000001</v>
      </c>
      <c r="O262" s="231">
        <v>1.6079000000000001</v>
      </c>
      <c r="P262" s="231">
        <v>0</v>
      </c>
    </row>
    <row r="263" spans="1:16" ht="15">
      <c r="A263" s="247">
        <v>54</v>
      </c>
      <c r="B263" s="231">
        <v>0</v>
      </c>
      <c r="C263" s="231">
        <v>0</v>
      </c>
      <c r="D263" s="231">
        <v>4.2583000000000002</v>
      </c>
      <c r="E263" s="231">
        <v>1.5207999999999999</v>
      </c>
      <c r="F263" s="231">
        <v>4.1318999999999999</v>
      </c>
      <c r="G263" s="231">
        <v>1.474</v>
      </c>
      <c r="H263" s="231">
        <v>3.9659</v>
      </c>
      <c r="I263" s="231">
        <v>1.4164000000000001</v>
      </c>
      <c r="J263" s="231">
        <v>3.0941000000000001</v>
      </c>
      <c r="K263" s="231">
        <v>1.4734</v>
      </c>
      <c r="L263" s="231">
        <v>3.1739000000000002</v>
      </c>
      <c r="M263" s="231">
        <v>1.7633000000000001</v>
      </c>
      <c r="N263" s="231">
        <v>2.6549</v>
      </c>
      <c r="O263" s="231">
        <v>1.5860000000000001</v>
      </c>
      <c r="P263" s="231">
        <v>0</v>
      </c>
    </row>
    <row r="264" spans="1:16" ht="15">
      <c r="A264" s="247">
        <v>55</v>
      </c>
      <c r="B264" s="231">
        <v>0</v>
      </c>
      <c r="C264" s="231">
        <v>0</v>
      </c>
      <c r="D264" s="231">
        <v>4.1761999999999997</v>
      </c>
      <c r="E264" s="231">
        <v>1.5038</v>
      </c>
      <c r="F264" s="231">
        <v>4.0492999999999997</v>
      </c>
      <c r="G264" s="231">
        <v>1.4623999999999999</v>
      </c>
      <c r="H264" s="231">
        <v>3.9445999999999999</v>
      </c>
      <c r="I264" s="231">
        <v>1.4088000000000001</v>
      </c>
      <c r="J264" s="231">
        <v>3.0379</v>
      </c>
      <c r="K264" s="231">
        <v>1.4709000000000001</v>
      </c>
      <c r="L264" s="231">
        <v>3.1692999999999998</v>
      </c>
      <c r="M264" s="231">
        <v>1.7494000000000001</v>
      </c>
      <c r="N264" s="231">
        <v>2.6132</v>
      </c>
      <c r="O264" s="231">
        <v>1.5720000000000001</v>
      </c>
      <c r="P264" s="231">
        <v>0</v>
      </c>
    </row>
    <row r="265" spans="1:16" ht="15">
      <c r="A265" s="247">
        <v>56</v>
      </c>
      <c r="B265" s="231">
        <v>0</v>
      </c>
      <c r="C265" s="231">
        <v>0</v>
      </c>
      <c r="D265" s="231">
        <v>4.0941000000000001</v>
      </c>
      <c r="E265" s="231">
        <v>1.4867999999999999</v>
      </c>
      <c r="F265" s="231">
        <v>3.9668000000000001</v>
      </c>
      <c r="G265" s="231">
        <v>1.4509000000000001</v>
      </c>
      <c r="H265" s="231">
        <v>3.9232</v>
      </c>
      <c r="I265" s="231">
        <v>1.4012</v>
      </c>
      <c r="J265" s="231">
        <v>2.9817999999999998</v>
      </c>
      <c r="K265" s="231">
        <v>1.4683999999999999</v>
      </c>
      <c r="L265" s="231">
        <v>3.1648000000000001</v>
      </c>
      <c r="M265" s="231">
        <v>1.7355</v>
      </c>
      <c r="N265" s="231">
        <v>2.5714999999999999</v>
      </c>
      <c r="O265" s="231">
        <v>1.5580000000000001</v>
      </c>
      <c r="P265" s="231">
        <v>0</v>
      </c>
    </row>
    <row r="266" spans="1:16" ht="15">
      <c r="A266" s="247">
        <v>57</v>
      </c>
      <c r="B266" s="231">
        <v>0</v>
      </c>
      <c r="C266" s="231">
        <v>0</v>
      </c>
      <c r="D266" s="231">
        <v>4.0119999999999996</v>
      </c>
      <c r="E266" s="231">
        <v>1.4698</v>
      </c>
      <c r="F266" s="231">
        <v>3.8841999999999999</v>
      </c>
      <c r="G266" s="231">
        <v>1.4393</v>
      </c>
      <c r="H266" s="231">
        <v>3.9018999999999999</v>
      </c>
      <c r="I266" s="231">
        <v>1.3935</v>
      </c>
      <c r="J266" s="231">
        <v>2.9256000000000002</v>
      </c>
      <c r="K266" s="231">
        <v>1.4658</v>
      </c>
      <c r="L266" s="231">
        <v>3.1602000000000001</v>
      </c>
      <c r="M266" s="231">
        <v>1.7216</v>
      </c>
      <c r="N266" s="231">
        <v>2.5299</v>
      </c>
      <c r="O266" s="231">
        <v>1.544</v>
      </c>
      <c r="P266" s="231">
        <v>0</v>
      </c>
    </row>
    <row r="267" spans="1:16" ht="15">
      <c r="A267" s="247">
        <v>58</v>
      </c>
      <c r="B267" s="231">
        <v>0</v>
      </c>
      <c r="C267" s="231">
        <v>0</v>
      </c>
      <c r="D267" s="231">
        <v>3.9298999999999999</v>
      </c>
      <c r="E267" s="231">
        <v>1.4528000000000001</v>
      </c>
      <c r="F267" s="231">
        <v>3.8016000000000001</v>
      </c>
      <c r="G267" s="231">
        <v>1.4277</v>
      </c>
      <c r="H267" s="231">
        <v>3.8805000000000001</v>
      </c>
      <c r="I267" s="231">
        <v>1.3858999999999999</v>
      </c>
      <c r="J267" s="231">
        <v>2.8694000000000002</v>
      </c>
      <c r="K267" s="231">
        <v>1.4633</v>
      </c>
      <c r="L267" s="231">
        <v>3.1556999999999999</v>
      </c>
      <c r="M267" s="231">
        <v>1.7076</v>
      </c>
      <c r="N267" s="231">
        <v>2.4882</v>
      </c>
      <c r="O267" s="231">
        <v>1.53</v>
      </c>
      <c r="P267" s="231">
        <v>0</v>
      </c>
    </row>
    <row r="268" spans="1:16" ht="15">
      <c r="A268" s="247">
        <v>59</v>
      </c>
      <c r="B268" s="231">
        <v>0</v>
      </c>
      <c r="C268" s="231">
        <v>0</v>
      </c>
      <c r="D268" s="231">
        <v>3.8477999999999999</v>
      </c>
      <c r="E268" s="231">
        <v>1.4358</v>
      </c>
      <c r="F268" s="231">
        <v>3.7191000000000001</v>
      </c>
      <c r="G268" s="231">
        <v>1.4160999999999999</v>
      </c>
      <c r="H268" s="231">
        <v>3.8592</v>
      </c>
      <c r="I268" s="231">
        <v>1.3783000000000001</v>
      </c>
      <c r="J268" s="231">
        <v>2.8132999999999999</v>
      </c>
      <c r="K268" s="231">
        <v>1.4608000000000001</v>
      </c>
      <c r="L268" s="231">
        <v>3.1511</v>
      </c>
      <c r="M268" s="231">
        <v>1.6937</v>
      </c>
      <c r="N268" s="231">
        <v>2.4464999999999999</v>
      </c>
      <c r="O268" s="231">
        <v>1.516</v>
      </c>
      <c r="P268" s="231">
        <v>0</v>
      </c>
    </row>
    <row r="269" spans="1:16" ht="15">
      <c r="A269" s="247">
        <v>60</v>
      </c>
      <c r="B269" s="231">
        <v>0</v>
      </c>
      <c r="C269" s="231">
        <v>0</v>
      </c>
      <c r="D269" s="231">
        <v>3.7658</v>
      </c>
      <c r="E269" s="231">
        <v>1.4188000000000001</v>
      </c>
      <c r="F269" s="231">
        <v>3.6364999999999998</v>
      </c>
      <c r="G269" s="231">
        <v>1.4046000000000001</v>
      </c>
      <c r="H269" s="231">
        <v>3.8378000000000001</v>
      </c>
      <c r="I269" s="231">
        <v>1.3707</v>
      </c>
      <c r="J269" s="231">
        <v>2.7570999999999999</v>
      </c>
      <c r="K269" s="231">
        <v>1.4582999999999999</v>
      </c>
      <c r="L269" s="231">
        <v>3.1465999999999998</v>
      </c>
      <c r="M269" s="231">
        <v>1.6798</v>
      </c>
      <c r="N269" s="231">
        <v>2.4047999999999998</v>
      </c>
      <c r="O269" s="231">
        <v>1.5021</v>
      </c>
      <c r="P269" s="231">
        <v>0</v>
      </c>
    </row>
    <row r="270" spans="1:16">
      <c r="A270" s="288"/>
    </row>
    <row r="271" spans="1:16">
      <c r="A271" s="73" t="e">
        <v>#N/A</v>
      </c>
    </row>
    <row r="272" spans="1:16" s="287" customFormat="1">
      <c r="A272" s="467" t="s">
        <v>11449</v>
      </c>
      <c r="B272" s="467"/>
      <c r="C272" s="467"/>
      <c r="D272" s="467"/>
      <c r="E272" s="467"/>
      <c r="F272" s="467"/>
      <c r="G272" s="467"/>
      <c r="H272" s="467"/>
      <c r="I272" s="467"/>
      <c r="J272" s="467"/>
      <c r="K272" s="467"/>
      <c r="L272" s="467"/>
      <c r="M272" s="467"/>
      <c r="N272" s="467"/>
      <c r="O272" s="467"/>
      <c r="P272" s="467"/>
    </row>
    <row r="273" spans="1:16">
      <c r="A273" s="471" t="s">
        <v>8269</v>
      </c>
      <c r="B273" s="471"/>
      <c r="C273" s="471"/>
      <c r="D273" s="471"/>
      <c r="E273" s="471"/>
      <c r="F273" s="471"/>
      <c r="G273" s="471"/>
      <c r="H273" s="471"/>
      <c r="I273" s="471"/>
      <c r="J273" s="471"/>
      <c r="K273" s="471"/>
      <c r="L273" s="471"/>
      <c r="M273" s="471"/>
      <c r="N273" s="471"/>
      <c r="O273" s="471"/>
      <c r="P273" s="471"/>
    </row>
    <row r="274" spans="1:16">
      <c r="A274" s="77" t="s">
        <v>8912</v>
      </c>
      <c r="B274" s="212" t="s">
        <v>8913</v>
      </c>
      <c r="C274" s="212" t="s">
        <v>8913</v>
      </c>
      <c r="D274" s="212" t="s">
        <v>8913</v>
      </c>
      <c r="E274" s="212" t="s">
        <v>8913</v>
      </c>
      <c r="F274" s="212" t="s">
        <v>8913</v>
      </c>
      <c r="G274" s="212" t="s">
        <v>8913</v>
      </c>
      <c r="H274" s="212" t="s">
        <v>8913</v>
      </c>
      <c r="I274" s="212" t="s">
        <v>8913</v>
      </c>
      <c r="J274" s="212" t="s">
        <v>8913</v>
      </c>
      <c r="K274" s="212" t="s">
        <v>8913</v>
      </c>
      <c r="L274" s="212" t="s">
        <v>8913</v>
      </c>
      <c r="M274" s="212" t="s">
        <v>8913</v>
      </c>
      <c r="N274" s="212" t="s">
        <v>8913</v>
      </c>
      <c r="O274" s="212" t="s">
        <v>8913</v>
      </c>
      <c r="P274" s="212" t="s">
        <v>8913</v>
      </c>
    </row>
    <row r="275" spans="1:16">
      <c r="A275" s="79" t="s">
        <v>8914</v>
      </c>
      <c r="B275" s="236">
        <v>1</v>
      </c>
      <c r="C275" s="236">
        <v>2</v>
      </c>
      <c r="D275" s="236">
        <v>3</v>
      </c>
      <c r="E275" s="236">
        <v>4</v>
      </c>
      <c r="F275" s="236">
        <v>5</v>
      </c>
      <c r="G275" s="236">
        <v>6</v>
      </c>
      <c r="H275" s="236">
        <v>7</v>
      </c>
      <c r="I275" s="236">
        <v>8</v>
      </c>
      <c r="J275" s="236">
        <v>9</v>
      </c>
      <c r="K275" s="236">
        <v>10</v>
      </c>
      <c r="L275" s="236">
        <v>11</v>
      </c>
      <c r="M275" s="236">
        <v>12</v>
      </c>
      <c r="N275" s="236">
        <v>13</v>
      </c>
      <c r="O275" s="236">
        <v>14</v>
      </c>
      <c r="P275" s="236">
        <v>15</v>
      </c>
    </row>
    <row r="276" spans="1:16" ht="15">
      <c r="A276" s="247">
        <v>0</v>
      </c>
      <c r="B276" s="231">
        <v>0</v>
      </c>
      <c r="C276" s="231">
        <v>0</v>
      </c>
      <c r="D276" s="231">
        <v>24.273299999999999</v>
      </c>
      <c r="E276" s="231">
        <v>7.4528999999999996</v>
      </c>
      <c r="F276" s="231">
        <v>25.239599999999999</v>
      </c>
      <c r="G276" s="231">
        <v>7.6050000000000004</v>
      </c>
      <c r="H276" s="231">
        <v>25.8537</v>
      </c>
      <c r="I276" s="231">
        <v>7.98</v>
      </c>
      <c r="J276" s="231">
        <v>20.957699999999999</v>
      </c>
      <c r="K276" s="231">
        <v>7.3754999999999997</v>
      </c>
      <c r="L276" s="231">
        <v>18.7515</v>
      </c>
      <c r="M276" s="231">
        <v>7.0251000000000001</v>
      </c>
      <c r="N276" s="231">
        <v>0</v>
      </c>
      <c r="O276" s="231">
        <v>0</v>
      </c>
      <c r="P276" s="231">
        <v>0</v>
      </c>
    </row>
    <row r="277" spans="1:16" ht="15">
      <c r="A277" s="247">
        <v>1</v>
      </c>
      <c r="B277" s="231">
        <v>0</v>
      </c>
      <c r="C277" s="231">
        <v>0</v>
      </c>
      <c r="D277" s="231">
        <v>21.5763</v>
      </c>
      <c r="E277" s="231">
        <v>6.6247999999999996</v>
      </c>
      <c r="F277" s="231">
        <v>22.435199999999998</v>
      </c>
      <c r="G277" s="231">
        <v>6.76</v>
      </c>
      <c r="H277" s="231">
        <v>22.981100000000001</v>
      </c>
      <c r="I277" s="231">
        <v>7.0933000000000002</v>
      </c>
      <c r="J277" s="231">
        <v>18.629100000000001</v>
      </c>
      <c r="K277" s="231">
        <v>6.556</v>
      </c>
      <c r="L277" s="231">
        <v>16.667999999999999</v>
      </c>
      <c r="M277" s="231">
        <v>6.2445000000000004</v>
      </c>
      <c r="N277" s="231">
        <v>0</v>
      </c>
      <c r="O277" s="231">
        <v>0</v>
      </c>
      <c r="P277" s="231">
        <v>0</v>
      </c>
    </row>
    <row r="278" spans="1:16" ht="15">
      <c r="A278" s="247">
        <v>2</v>
      </c>
      <c r="B278" s="231">
        <v>0</v>
      </c>
      <c r="C278" s="231">
        <v>0</v>
      </c>
      <c r="D278" s="231">
        <v>18.879200000000001</v>
      </c>
      <c r="E278" s="231">
        <v>5.7967000000000004</v>
      </c>
      <c r="F278" s="231">
        <v>19.630800000000001</v>
      </c>
      <c r="G278" s="231">
        <v>5.915</v>
      </c>
      <c r="H278" s="231">
        <v>20.1084</v>
      </c>
      <c r="I278" s="231">
        <v>6.2066999999999997</v>
      </c>
      <c r="J278" s="231">
        <v>16.3004</v>
      </c>
      <c r="K278" s="231">
        <v>5.7365000000000004</v>
      </c>
      <c r="L278" s="231">
        <v>14.5845</v>
      </c>
      <c r="M278" s="231">
        <v>5.4640000000000004</v>
      </c>
      <c r="N278" s="231">
        <v>0</v>
      </c>
      <c r="O278" s="231">
        <v>0</v>
      </c>
      <c r="P278" s="231">
        <v>0</v>
      </c>
    </row>
    <row r="279" spans="1:16" ht="15">
      <c r="A279" s="247">
        <v>3</v>
      </c>
      <c r="B279" s="231">
        <v>0</v>
      </c>
      <c r="C279" s="231">
        <v>0</v>
      </c>
      <c r="D279" s="231">
        <v>16.182200000000002</v>
      </c>
      <c r="E279" s="231">
        <v>4.9686000000000003</v>
      </c>
      <c r="F279" s="231">
        <v>16.8264</v>
      </c>
      <c r="G279" s="231">
        <v>5.07</v>
      </c>
      <c r="H279" s="231">
        <v>17.235800000000001</v>
      </c>
      <c r="I279" s="231">
        <v>5.32</v>
      </c>
      <c r="J279" s="231">
        <v>13.9718</v>
      </c>
      <c r="K279" s="231">
        <v>4.9169999999999998</v>
      </c>
      <c r="L279" s="231">
        <v>12.500999999999999</v>
      </c>
      <c r="M279" s="231">
        <v>4.6833999999999998</v>
      </c>
      <c r="N279" s="231">
        <v>0</v>
      </c>
      <c r="O279" s="231">
        <v>0</v>
      </c>
      <c r="P279" s="231">
        <v>0</v>
      </c>
    </row>
    <row r="280" spans="1:16" ht="15">
      <c r="A280" s="247">
        <v>4</v>
      </c>
      <c r="B280" s="231">
        <v>0</v>
      </c>
      <c r="C280" s="231">
        <v>0</v>
      </c>
      <c r="D280" s="231">
        <v>13.485200000000001</v>
      </c>
      <c r="E280" s="231">
        <v>4.1405000000000003</v>
      </c>
      <c r="F280" s="231">
        <v>14.022</v>
      </c>
      <c r="G280" s="231">
        <v>4.2249999999999996</v>
      </c>
      <c r="H280" s="231">
        <v>14.363200000000001</v>
      </c>
      <c r="I280" s="231">
        <v>4.4333</v>
      </c>
      <c r="J280" s="231">
        <v>11.6432</v>
      </c>
      <c r="K280" s="231">
        <v>4.0975000000000001</v>
      </c>
      <c r="L280" s="231">
        <v>10.4175</v>
      </c>
      <c r="M280" s="231">
        <v>3.9028</v>
      </c>
      <c r="N280" s="231">
        <v>0</v>
      </c>
      <c r="O280" s="231">
        <v>0</v>
      </c>
      <c r="P280" s="231">
        <v>0</v>
      </c>
    </row>
    <row r="281" spans="1:16" ht="15">
      <c r="A281" s="247">
        <v>5</v>
      </c>
      <c r="B281" s="231">
        <v>0</v>
      </c>
      <c r="C281" s="231">
        <v>0</v>
      </c>
      <c r="D281" s="231">
        <v>10.7881</v>
      </c>
      <c r="E281" s="231">
        <v>3.3123999999999998</v>
      </c>
      <c r="F281" s="231">
        <v>11.217599999999999</v>
      </c>
      <c r="G281" s="231">
        <v>3.38</v>
      </c>
      <c r="H281" s="231">
        <v>11.490500000000001</v>
      </c>
      <c r="I281" s="231">
        <v>3.5467</v>
      </c>
      <c r="J281" s="231">
        <v>9.3145000000000007</v>
      </c>
      <c r="K281" s="231">
        <v>3.278</v>
      </c>
      <c r="L281" s="231">
        <v>8.3339999999999996</v>
      </c>
      <c r="M281" s="231">
        <v>3.1223000000000001</v>
      </c>
      <c r="N281" s="231">
        <v>0</v>
      </c>
      <c r="O281" s="231">
        <v>0</v>
      </c>
      <c r="P281" s="231">
        <v>0</v>
      </c>
    </row>
    <row r="282" spans="1:16" ht="15">
      <c r="A282" s="247">
        <v>6</v>
      </c>
      <c r="B282" s="231">
        <v>0</v>
      </c>
      <c r="C282" s="231">
        <v>0</v>
      </c>
      <c r="D282" s="231">
        <v>8.0911000000000008</v>
      </c>
      <c r="E282" s="231">
        <v>2.4843000000000002</v>
      </c>
      <c r="F282" s="231">
        <v>8.4131999999999998</v>
      </c>
      <c r="G282" s="231">
        <v>2.5350000000000001</v>
      </c>
      <c r="H282" s="231">
        <v>8.6179000000000006</v>
      </c>
      <c r="I282" s="231">
        <v>2.66</v>
      </c>
      <c r="J282" s="231">
        <v>6.9859</v>
      </c>
      <c r="K282" s="231">
        <v>2.4584999999999999</v>
      </c>
      <c r="L282" s="231">
        <v>6.2504999999999997</v>
      </c>
      <c r="M282" s="231">
        <v>2.3416999999999999</v>
      </c>
      <c r="N282" s="231">
        <v>0</v>
      </c>
      <c r="O282" s="231">
        <v>0</v>
      </c>
      <c r="P282" s="231">
        <v>0</v>
      </c>
    </row>
    <row r="283" spans="1:16" ht="15">
      <c r="A283" s="247">
        <v>7</v>
      </c>
      <c r="B283" s="231">
        <v>0</v>
      </c>
      <c r="C283" s="231">
        <v>0</v>
      </c>
      <c r="D283" s="231">
        <v>7.7891000000000004</v>
      </c>
      <c r="E283" s="231">
        <v>2.4152999999999998</v>
      </c>
      <c r="F283" s="231">
        <v>8.0116999999999994</v>
      </c>
      <c r="G283" s="231">
        <v>2.4645999999999999</v>
      </c>
      <c r="H283" s="231">
        <v>8.2725000000000009</v>
      </c>
      <c r="I283" s="231">
        <v>2.5861000000000001</v>
      </c>
      <c r="J283" s="231">
        <v>6.8818000000000001</v>
      </c>
      <c r="K283" s="231">
        <v>2.3902000000000001</v>
      </c>
      <c r="L283" s="231">
        <v>6.0370999999999997</v>
      </c>
      <c r="M283" s="231">
        <v>2.2766999999999999</v>
      </c>
      <c r="N283" s="231">
        <v>0</v>
      </c>
      <c r="O283" s="231">
        <v>0</v>
      </c>
      <c r="P283" s="231">
        <v>0</v>
      </c>
    </row>
    <row r="284" spans="1:16" ht="15">
      <c r="A284" s="247">
        <v>8</v>
      </c>
      <c r="B284" s="231">
        <v>0</v>
      </c>
      <c r="C284" s="231">
        <v>0</v>
      </c>
      <c r="D284" s="231">
        <v>7.4870999999999999</v>
      </c>
      <c r="E284" s="231">
        <v>2.3462999999999998</v>
      </c>
      <c r="F284" s="231">
        <v>7.6101000000000001</v>
      </c>
      <c r="G284" s="231">
        <v>2.3942000000000001</v>
      </c>
      <c r="H284" s="231">
        <v>7.9271000000000003</v>
      </c>
      <c r="I284" s="231">
        <v>2.5122</v>
      </c>
      <c r="J284" s="231">
        <v>6.7777000000000003</v>
      </c>
      <c r="K284" s="231">
        <v>2.3218999999999999</v>
      </c>
      <c r="L284" s="231">
        <v>5.8236999999999997</v>
      </c>
      <c r="M284" s="231">
        <v>2.2115999999999998</v>
      </c>
      <c r="N284" s="231">
        <v>0</v>
      </c>
      <c r="O284" s="231">
        <v>0</v>
      </c>
      <c r="P284" s="231">
        <v>0</v>
      </c>
    </row>
    <row r="285" spans="1:16" ht="15">
      <c r="A285" s="247">
        <v>9</v>
      </c>
      <c r="B285" s="231">
        <v>0</v>
      </c>
      <c r="C285" s="231">
        <v>0</v>
      </c>
      <c r="D285" s="231">
        <v>7.1851000000000003</v>
      </c>
      <c r="E285" s="231">
        <v>2.2772999999999999</v>
      </c>
      <c r="F285" s="231">
        <v>7.2085999999999997</v>
      </c>
      <c r="G285" s="231">
        <v>2.3237999999999999</v>
      </c>
      <c r="H285" s="231">
        <v>7.5816999999999997</v>
      </c>
      <c r="I285" s="231">
        <v>2.4382999999999999</v>
      </c>
      <c r="J285" s="231">
        <v>6.6736000000000004</v>
      </c>
      <c r="K285" s="231">
        <v>2.2536</v>
      </c>
      <c r="L285" s="231">
        <v>5.6102999999999996</v>
      </c>
      <c r="M285" s="231">
        <v>2.1465999999999998</v>
      </c>
      <c r="N285" s="231">
        <v>0</v>
      </c>
      <c r="O285" s="231">
        <v>0</v>
      </c>
      <c r="P285" s="231">
        <v>0</v>
      </c>
    </row>
    <row r="286" spans="1:16" ht="15">
      <c r="A286" s="247">
        <v>10</v>
      </c>
      <c r="B286" s="231">
        <v>0</v>
      </c>
      <c r="C286" s="231">
        <v>0</v>
      </c>
      <c r="D286" s="231">
        <v>6.883</v>
      </c>
      <c r="E286" s="231">
        <v>2.2082999999999999</v>
      </c>
      <c r="F286" s="231">
        <v>6.8071000000000002</v>
      </c>
      <c r="G286" s="231">
        <v>2.2532999999999999</v>
      </c>
      <c r="H286" s="231">
        <v>7.2363</v>
      </c>
      <c r="I286" s="231">
        <v>2.3643999999999998</v>
      </c>
      <c r="J286" s="231">
        <v>6.5693999999999999</v>
      </c>
      <c r="K286" s="231">
        <v>2.1852999999999998</v>
      </c>
      <c r="L286" s="231">
        <v>5.3967999999999998</v>
      </c>
      <c r="M286" s="231">
        <v>2.0815000000000001</v>
      </c>
      <c r="N286" s="231">
        <v>0</v>
      </c>
      <c r="O286" s="231">
        <v>0</v>
      </c>
      <c r="P286" s="231">
        <v>0</v>
      </c>
    </row>
    <row r="287" spans="1:16" ht="15">
      <c r="A287" s="247">
        <v>11</v>
      </c>
      <c r="B287" s="231">
        <v>0</v>
      </c>
      <c r="C287" s="231">
        <v>0</v>
      </c>
      <c r="D287" s="231">
        <v>6.5810000000000004</v>
      </c>
      <c r="E287" s="231">
        <v>2.1393</v>
      </c>
      <c r="F287" s="231">
        <v>6.4055</v>
      </c>
      <c r="G287" s="231">
        <v>2.1829000000000001</v>
      </c>
      <c r="H287" s="231">
        <v>6.8909000000000002</v>
      </c>
      <c r="I287" s="231">
        <v>2.2905000000000002</v>
      </c>
      <c r="J287" s="231">
        <v>6.4653</v>
      </c>
      <c r="K287" s="231">
        <v>2.117</v>
      </c>
      <c r="L287" s="231">
        <v>5.1833999999999998</v>
      </c>
      <c r="M287" s="231">
        <v>2.0165000000000002</v>
      </c>
      <c r="N287" s="231">
        <v>0</v>
      </c>
      <c r="O287" s="231">
        <v>0</v>
      </c>
      <c r="P287" s="231">
        <v>0</v>
      </c>
    </row>
    <row r="288" spans="1:16" ht="15">
      <c r="A288" s="247">
        <v>12</v>
      </c>
      <c r="B288" s="231">
        <v>0</v>
      </c>
      <c r="C288" s="231">
        <v>0</v>
      </c>
      <c r="D288" s="231">
        <v>6.2789999999999999</v>
      </c>
      <c r="E288" s="231">
        <v>2.0703</v>
      </c>
      <c r="F288" s="231">
        <v>6.0039999999999996</v>
      </c>
      <c r="G288" s="231">
        <v>2.1124999999999998</v>
      </c>
      <c r="H288" s="231">
        <v>6.5456000000000003</v>
      </c>
      <c r="I288" s="231">
        <v>2.2166999999999999</v>
      </c>
      <c r="J288" s="231">
        <v>6.3612000000000002</v>
      </c>
      <c r="K288" s="231">
        <v>2.0488</v>
      </c>
      <c r="L288" s="231">
        <v>4.97</v>
      </c>
      <c r="M288" s="231">
        <v>1.9514</v>
      </c>
      <c r="N288" s="231">
        <v>0</v>
      </c>
      <c r="O288" s="231">
        <v>0</v>
      </c>
      <c r="P288" s="231">
        <v>0</v>
      </c>
    </row>
    <row r="289" spans="1:16" ht="15">
      <c r="A289" s="247">
        <v>13</v>
      </c>
      <c r="B289" s="231">
        <v>0</v>
      </c>
      <c r="C289" s="231">
        <v>0</v>
      </c>
      <c r="D289" s="231">
        <v>5.9770000000000003</v>
      </c>
      <c r="E289" s="231">
        <v>2.0011999999999999</v>
      </c>
      <c r="F289" s="231">
        <v>5.6025</v>
      </c>
      <c r="G289" s="231">
        <v>2.0421</v>
      </c>
      <c r="H289" s="231">
        <v>6.2001999999999997</v>
      </c>
      <c r="I289" s="231">
        <v>2.1427999999999998</v>
      </c>
      <c r="J289" s="231">
        <v>6.2571000000000003</v>
      </c>
      <c r="K289" s="231">
        <v>1.9804999999999999</v>
      </c>
      <c r="L289" s="231">
        <v>4.7565999999999997</v>
      </c>
      <c r="M289" s="231">
        <v>1.8864000000000001</v>
      </c>
      <c r="N289" s="231">
        <v>0</v>
      </c>
      <c r="O289" s="231">
        <v>0</v>
      </c>
      <c r="P289" s="231">
        <v>0</v>
      </c>
    </row>
    <row r="290" spans="1:16" ht="15">
      <c r="A290" s="247">
        <v>14</v>
      </c>
      <c r="B290" s="231">
        <v>0</v>
      </c>
      <c r="C290" s="231">
        <v>0</v>
      </c>
      <c r="D290" s="231">
        <v>5.6749999999999998</v>
      </c>
      <c r="E290" s="231">
        <v>1.9321999999999999</v>
      </c>
      <c r="F290" s="231">
        <v>5.2008999999999999</v>
      </c>
      <c r="G290" s="231">
        <v>1.9717</v>
      </c>
      <c r="H290" s="231">
        <v>5.8548</v>
      </c>
      <c r="I290" s="231">
        <v>2.0689000000000002</v>
      </c>
      <c r="J290" s="231">
        <v>6.1529999999999996</v>
      </c>
      <c r="K290" s="231">
        <v>1.9121999999999999</v>
      </c>
      <c r="L290" s="231">
        <v>4.5431999999999997</v>
      </c>
      <c r="M290" s="231">
        <v>1.8212999999999999</v>
      </c>
      <c r="N290" s="231">
        <v>0</v>
      </c>
      <c r="O290" s="231">
        <v>0</v>
      </c>
      <c r="P290" s="231">
        <v>0</v>
      </c>
    </row>
    <row r="291" spans="1:16" ht="15">
      <c r="A291" s="247">
        <v>15</v>
      </c>
      <c r="B291" s="231">
        <v>0</v>
      </c>
      <c r="C291" s="231">
        <v>0</v>
      </c>
      <c r="D291" s="231">
        <v>5.3730000000000002</v>
      </c>
      <c r="E291" s="231">
        <v>1.8632</v>
      </c>
      <c r="F291" s="231">
        <v>4.7994000000000003</v>
      </c>
      <c r="G291" s="231">
        <v>1.9013</v>
      </c>
      <c r="H291" s="231">
        <v>5.5094000000000003</v>
      </c>
      <c r="I291" s="231">
        <v>1.9950000000000001</v>
      </c>
      <c r="J291" s="231">
        <v>6.0488999999999997</v>
      </c>
      <c r="K291" s="231">
        <v>1.8439000000000001</v>
      </c>
      <c r="L291" s="231">
        <v>4.3297999999999996</v>
      </c>
      <c r="M291" s="231">
        <v>1.7563</v>
      </c>
      <c r="N291" s="231">
        <v>0</v>
      </c>
      <c r="O291" s="231">
        <v>0</v>
      </c>
      <c r="P291" s="231">
        <v>0</v>
      </c>
    </row>
    <row r="292" spans="1:16" ht="15">
      <c r="A292" s="247">
        <v>16</v>
      </c>
      <c r="B292" s="231">
        <v>0</v>
      </c>
      <c r="C292" s="231">
        <v>0</v>
      </c>
      <c r="D292" s="231">
        <v>5.0709</v>
      </c>
      <c r="E292" s="231">
        <v>1.7942</v>
      </c>
      <c r="F292" s="231">
        <v>4.3978999999999999</v>
      </c>
      <c r="G292" s="231">
        <v>1.8308</v>
      </c>
      <c r="H292" s="231">
        <v>5.1639999999999997</v>
      </c>
      <c r="I292" s="231">
        <v>1.9211</v>
      </c>
      <c r="J292" s="231">
        <v>5.9447000000000001</v>
      </c>
      <c r="K292" s="231">
        <v>1.7756000000000001</v>
      </c>
      <c r="L292" s="231">
        <v>4.1162999999999998</v>
      </c>
      <c r="M292" s="231">
        <v>1.6912</v>
      </c>
      <c r="N292" s="231">
        <v>0</v>
      </c>
      <c r="O292" s="231">
        <v>0</v>
      </c>
      <c r="P292" s="231">
        <v>0</v>
      </c>
    </row>
    <row r="293" spans="1:16" ht="15">
      <c r="A293" s="247">
        <v>17</v>
      </c>
      <c r="B293" s="231">
        <v>0</v>
      </c>
      <c r="C293" s="231">
        <v>0</v>
      </c>
      <c r="D293" s="231">
        <v>4.7689000000000004</v>
      </c>
      <c r="E293" s="231">
        <v>1.7252000000000001</v>
      </c>
      <c r="F293" s="231">
        <v>3.9963000000000002</v>
      </c>
      <c r="G293" s="231">
        <v>1.7604</v>
      </c>
      <c r="H293" s="231">
        <v>4.8186</v>
      </c>
      <c r="I293" s="231">
        <v>1.8472</v>
      </c>
      <c r="J293" s="231">
        <v>5.8406000000000002</v>
      </c>
      <c r="K293" s="231">
        <v>1.7073</v>
      </c>
      <c r="L293" s="231">
        <v>3.9028999999999998</v>
      </c>
      <c r="M293" s="231">
        <v>1.6262000000000001</v>
      </c>
      <c r="N293" s="231">
        <v>0</v>
      </c>
      <c r="O293" s="231">
        <v>0</v>
      </c>
      <c r="P293" s="231">
        <v>0</v>
      </c>
    </row>
    <row r="294" spans="1:16" ht="15">
      <c r="A294" s="247">
        <v>18</v>
      </c>
      <c r="B294" s="231">
        <v>0</v>
      </c>
      <c r="C294" s="231">
        <v>0</v>
      </c>
      <c r="D294" s="231">
        <v>4.4668999999999999</v>
      </c>
      <c r="E294" s="231">
        <v>1.6561999999999999</v>
      </c>
      <c r="F294" s="231">
        <v>3.5948000000000002</v>
      </c>
      <c r="G294" s="231">
        <v>1.69</v>
      </c>
      <c r="H294" s="231">
        <v>4.4732000000000003</v>
      </c>
      <c r="I294" s="231">
        <v>1.7733000000000001</v>
      </c>
      <c r="J294" s="231">
        <v>5.7365000000000004</v>
      </c>
      <c r="K294" s="231">
        <v>1.639</v>
      </c>
      <c r="L294" s="231">
        <v>3.6894999999999998</v>
      </c>
      <c r="M294" s="231">
        <v>1.5610999999999999</v>
      </c>
      <c r="N294" s="231">
        <v>5.8526999999999996</v>
      </c>
      <c r="O294" s="231">
        <v>4.4336000000000002</v>
      </c>
      <c r="P294" s="231">
        <v>0</v>
      </c>
    </row>
    <row r="295" spans="1:16" ht="15">
      <c r="A295" s="247">
        <v>19</v>
      </c>
      <c r="B295" s="231">
        <v>0</v>
      </c>
      <c r="C295" s="231">
        <v>0</v>
      </c>
      <c r="D295" s="231">
        <v>4.4462999999999999</v>
      </c>
      <c r="E295" s="231">
        <v>1.6215999999999999</v>
      </c>
      <c r="F295" s="231">
        <v>3.5891999999999999</v>
      </c>
      <c r="G295" s="231">
        <v>1.6668000000000001</v>
      </c>
      <c r="H295" s="231">
        <v>4.4344999999999999</v>
      </c>
      <c r="I295" s="231">
        <v>1.7452000000000001</v>
      </c>
      <c r="J295" s="231">
        <v>5.6224999999999996</v>
      </c>
      <c r="K295" s="231">
        <v>1.6237999999999999</v>
      </c>
      <c r="L295" s="231">
        <v>3.6438000000000001</v>
      </c>
      <c r="M295" s="231">
        <v>1.55</v>
      </c>
      <c r="N295" s="231">
        <v>5.6901000000000002</v>
      </c>
      <c r="O295" s="231">
        <v>4.3117000000000001</v>
      </c>
      <c r="P295" s="231">
        <v>0</v>
      </c>
    </row>
    <row r="296" spans="1:16" ht="15">
      <c r="A296" s="247">
        <v>20</v>
      </c>
      <c r="B296" s="231">
        <v>0</v>
      </c>
      <c r="C296" s="231">
        <v>0</v>
      </c>
      <c r="D296" s="231">
        <v>4.4256000000000002</v>
      </c>
      <c r="E296" s="231">
        <v>1.587</v>
      </c>
      <c r="F296" s="231">
        <v>3.5836000000000001</v>
      </c>
      <c r="G296" s="231">
        <v>1.6435</v>
      </c>
      <c r="H296" s="231">
        <v>4.3958000000000004</v>
      </c>
      <c r="I296" s="231">
        <v>1.7172000000000001</v>
      </c>
      <c r="J296" s="231">
        <v>5.5084</v>
      </c>
      <c r="K296" s="231">
        <v>1.6085</v>
      </c>
      <c r="L296" s="231">
        <v>3.5979999999999999</v>
      </c>
      <c r="M296" s="231">
        <v>1.5388999999999999</v>
      </c>
      <c r="N296" s="231">
        <v>5.5275999999999996</v>
      </c>
      <c r="O296" s="231">
        <v>4.1897000000000002</v>
      </c>
      <c r="P296" s="231">
        <v>0</v>
      </c>
    </row>
    <row r="297" spans="1:16" ht="15">
      <c r="A297" s="247">
        <v>21</v>
      </c>
      <c r="B297" s="231">
        <v>0</v>
      </c>
      <c r="C297" s="231">
        <v>0</v>
      </c>
      <c r="D297" s="231">
        <v>4.4050000000000002</v>
      </c>
      <c r="E297" s="231">
        <v>1.5524</v>
      </c>
      <c r="F297" s="231">
        <v>3.5781000000000001</v>
      </c>
      <c r="G297" s="231">
        <v>1.6203000000000001</v>
      </c>
      <c r="H297" s="231">
        <v>4.3571999999999997</v>
      </c>
      <c r="I297" s="231">
        <v>1.6891</v>
      </c>
      <c r="J297" s="231">
        <v>5.3944000000000001</v>
      </c>
      <c r="K297" s="231">
        <v>1.5932999999999999</v>
      </c>
      <c r="L297" s="231">
        <v>3.5522999999999998</v>
      </c>
      <c r="M297" s="231">
        <v>1.5277000000000001</v>
      </c>
      <c r="N297" s="231">
        <v>5.3650000000000002</v>
      </c>
      <c r="O297" s="231">
        <v>4.0678000000000001</v>
      </c>
      <c r="P297" s="231">
        <v>0</v>
      </c>
    </row>
    <row r="298" spans="1:16" ht="15">
      <c r="A298" s="247">
        <v>22</v>
      </c>
      <c r="B298" s="231">
        <v>0</v>
      </c>
      <c r="C298" s="231">
        <v>0</v>
      </c>
      <c r="D298" s="231">
        <v>4.3842999999999996</v>
      </c>
      <c r="E298" s="231">
        <v>1.5178</v>
      </c>
      <c r="F298" s="231">
        <v>3.5724999999999998</v>
      </c>
      <c r="G298" s="231">
        <v>1.597</v>
      </c>
      <c r="H298" s="231">
        <v>4.3185000000000002</v>
      </c>
      <c r="I298" s="231">
        <v>1.6611</v>
      </c>
      <c r="J298" s="231">
        <v>5.2803000000000004</v>
      </c>
      <c r="K298" s="231">
        <v>1.5780000000000001</v>
      </c>
      <c r="L298" s="231">
        <v>3.5066000000000002</v>
      </c>
      <c r="M298" s="231">
        <v>1.5165999999999999</v>
      </c>
      <c r="N298" s="231">
        <v>5.2023999999999999</v>
      </c>
      <c r="O298" s="231">
        <v>3.9458000000000002</v>
      </c>
      <c r="P298" s="231">
        <v>0</v>
      </c>
    </row>
    <row r="299" spans="1:16" ht="15">
      <c r="A299" s="247">
        <v>23</v>
      </c>
      <c r="B299" s="231">
        <v>0</v>
      </c>
      <c r="C299" s="231">
        <v>0</v>
      </c>
      <c r="D299" s="231">
        <v>4.3636999999999997</v>
      </c>
      <c r="E299" s="231">
        <v>1.4832000000000001</v>
      </c>
      <c r="F299" s="231">
        <v>3.5669</v>
      </c>
      <c r="G299" s="231">
        <v>1.5738000000000001</v>
      </c>
      <c r="H299" s="231">
        <v>4.2797999999999998</v>
      </c>
      <c r="I299" s="231">
        <v>1.633</v>
      </c>
      <c r="J299" s="231">
        <v>5.1662999999999997</v>
      </c>
      <c r="K299" s="231">
        <v>1.5628</v>
      </c>
      <c r="L299" s="231">
        <v>3.4607999999999999</v>
      </c>
      <c r="M299" s="231">
        <v>1.5055000000000001</v>
      </c>
      <c r="N299" s="231">
        <v>5.0397999999999996</v>
      </c>
      <c r="O299" s="231">
        <v>3.8239000000000001</v>
      </c>
      <c r="P299" s="231">
        <v>0</v>
      </c>
    </row>
    <row r="300" spans="1:16" ht="15">
      <c r="A300" s="247">
        <v>24</v>
      </c>
      <c r="B300" s="231">
        <v>0</v>
      </c>
      <c r="C300" s="231">
        <v>0</v>
      </c>
      <c r="D300" s="231">
        <v>4.343</v>
      </c>
      <c r="E300" s="231">
        <v>1.4486000000000001</v>
      </c>
      <c r="F300" s="231">
        <v>3.5613000000000001</v>
      </c>
      <c r="G300" s="231">
        <v>1.5506</v>
      </c>
      <c r="H300" s="231">
        <v>4.2411000000000003</v>
      </c>
      <c r="I300" s="231">
        <v>1.605</v>
      </c>
      <c r="J300" s="231">
        <v>5.0522999999999998</v>
      </c>
      <c r="K300" s="231">
        <v>1.5475000000000001</v>
      </c>
      <c r="L300" s="231">
        <v>3.4150999999999998</v>
      </c>
      <c r="M300" s="231">
        <v>1.4944</v>
      </c>
      <c r="N300" s="231">
        <v>4.8773</v>
      </c>
      <c r="O300" s="231">
        <v>3.7019000000000002</v>
      </c>
      <c r="P300" s="231">
        <v>0</v>
      </c>
    </row>
    <row r="301" spans="1:16" ht="15">
      <c r="A301" s="247">
        <v>25</v>
      </c>
      <c r="B301" s="231">
        <v>0</v>
      </c>
      <c r="C301" s="231">
        <v>0</v>
      </c>
      <c r="D301" s="231">
        <v>4.3224</v>
      </c>
      <c r="E301" s="231">
        <v>1.4138999999999999</v>
      </c>
      <c r="F301" s="231">
        <v>3.5556999999999999</v>
      </c>
      <c r="G301" s="231">
        <v>1.5273000000000001</v>
      </c>
      <c r="H301" s="231">
        <v>4.2023999999999999</v>
      </c>
      <c r="I301" s="231">
        <v>1.5769</v>
      </c>
      <c r="J301" s="231">
        <v>4.9382000000000001</v>
      </c>
      <c r="K301" s="231">
        <v>1.5323</v>
      </c>
      <c r="L301" s="231">
        <v>3.3694000000000002</v>
      </c>
      <c r="M301" s="231">
        <v>1.4832000000000001</v>
      </c>
      <c r="N301" s="231">
        <v>4.7146999999999997</v>
      </c>
      <c r="O301" s="231">
        <v>3.58</v>
      </c>
      <c r="P301" s="231">
        <v>0</v>
      </c>
    </row>
    <row r="302" spans="1:16" ht="15">
      <c r="A302" s="247">
        <v>26</v>
      </c>
      <c r="B302" s="231">
        <v>0</v>
      </c>
      <c r="C302" s="231">
        <v>0</v>
      </c>
      <c r="D302" s="231">
        <v>4.3017000000000003</v>
      </c>
      <c r="E302" s="231">
        <v>1.3793</v>
      </c>
      <c r="F302" s="231">
        <v>3.5501</v>
      </c>
      <c r="G302" s="231">
        <v>1.5041</v>
      </c>
      <c r="H302" s="231">
        <v>4.1637000000000004</v>
      </c>
      <c r="I302" s="231">
        <v>1.5488</v>
      </c>
      <c r="J302" s="231">
        <v>4.8242000000000003</v>
      </c>
      <c r="K302" s="231">
        <v>1.5169999999999999</v>
      </c>
      <c r="L302" s="231">
        <v>3.3235999999999999</v>
      </c>
      <c r="M302" s="231">
        <v>1.4721</v>
      </c>
      <c r="N302" s="231">
        <v>4.5521000000000003</v>
      </c>
      <c r="O302" s="231">
        <v>3.4580000000000002</v>
      </c>
      <c r="P302" s="231">
        <v>0</v>
      </c>
    </row>
    <row r="303" spans="1:16" ht="15">
      <c r="A303" s="247">
        <v>27</v>
      </c>
      <c r="B303" s="231">
        <v>0</v>
      </c>
      <c r="C303" s="231">
        <v>0</v>
      </c>
      <c r="D303" s="231">
        <v>4.2811000000000003</v>
      </c>
      <c r="E303" s="231">
        <v>1.3447</v>
      </c>
      <c r="F303" s="231">
        <v>3.5446</v>
      </c>
      <c r="G303" s="231">
        <v>1.4807999999999999</v>
      </c>
      <c r="H303" s="231">
        <v>4.1250999999999998</v>
      </c>
      <c r="I303" s="231">
        <v>1.5207999999999999</v>
      </c>
      <c r="J303" s="231">
        <v>4.7100999999999997</v>
      </c>
      <c r="K303" s="231">
        <v>1.5018</v>
      </c>
      <c r="L303" s="231">
        <v>3.2778999999999998</v>
      </c>
      <c r="M303" s="231">
        <v>1.4610000000000001</v>
      </c>
      <c r="N303" s="231">
        <v>4.3895</v>
      </c>
      <c r="O303" s="231">
        <v>3.3361000000000001</v>
      </c>
      <c r="P303" s="231">
        <v>0</v>
      </c>
    </row>
    <row r="304" spans="1:16" ht="15">
      <c r="A304" s="247">
        <v>28</v>
      </c>
      <c r="B304" s="231">
        <v>0</v>
      </c>
      <c r="C304" s="231">
        <v>0</v>
      </c>
      <c r="D304" s="231">
        <v>4.2603999999999997</v>
      </c>
      <c r="E304" s="231">
        <v>1.3101</v>
      </c>
      <c r="F304" s="231">
        <v>3.5390000000000001</v>
      </c>
      <c r="G304" s="231">
        <v>1.4576</v>
      </c>
      <c r="H304" s="231">
        <v>4.0864000000000003</v>
      </c>
      <c r="I304" s="231">
        <v>1.4926999999999999</v>
      </c>
      <c r="J304" s="231">
        <v>4.5960999999999999</v>
      </c>
      <c r="K304" s="231">
        <v>1.4864999999999999</v>
      </c>
      <c r="L304" s="231">
        <v>3.2322000000000002</v>
      </c>
      <c r="M304" s="231">
        <v>1.4499</v>
      </c>
      <c r="N304" s="231">
        <v>4.2270000000000003</v>
      </c>
      <c r="O304" s="231">
        <v>3.2141000000000002</v>
      </c>
      <c r="P304" s="231">
        <v>0</v>
      </c>
    </row>
    <row r="305" spans="1:16" ht="15">
      <c r="A305" s="247">
        <v>29</v>
      </c>
      <c r="B305" s="231">
        <v>0</v>
      </c>
      <c r="C305" s="231">
        <v>0</v>
      </c>
      <c r="D305" s="231">
        <v>4.2397999999999998</v>
      </c>
      <c r="E305" s="231">
        <v>1.2755000000000001</v>
      </c>
      <c r="F305" s="231">
        <v>3.5333999999999999</v>
      </c>
      <c r="G305" s="231">
        <v>1.4342999999999999</v>
      </c>
      <c r="H305" s="231">
        <v>4.0476999999999999</v>
      </c>
      <c r="I305" s="231">
        <v>1.4646999999999999</v>
      </c>
      <c r="J305" s="231">
        <v>4.4820000000000002</v>
      </c>
      <c r="K305" s="231">
        <v>1.4713000000000001</v>
      </c>
      <c r="L305" s="231">
        <v>3.1863999999999999</v>
      </c>
      <c r="M305" s="231">
        <v>1.4387000000000001</v>
      </c>
      <c r="N305" s="231">
        <v>4.0644</v>
      </c>
      <c r="O305" s="231">
        <v>3.0922000000000001</v>
      </c>
      <c r="P305" s="231">
        <v>0</v>
      </c>
    </row>
    <row r="306" spans="1:16" ht="15">
      <c r="A306" s="247">
        <v>30</v>
      </c>
      <c r="B306" s="231">
        <v>0</v>
      </c>
      <c r="C306" s="231">
        <v>0</v>
      </c>
      <c r="D306" s="231">
        <v>4.2191000000000001</v>
      </c>
      <c r="E306" s="231">
        <v>1.2408999999999999</v>
      </c>
      <c r="F306" s="231">
        <v>3.5278</v>
      </c>
      <c r="G306" s="231">
        <v>1.4111</v>
      </c>
      <c r="H306" s="231">
        <v>4.0090000000000003</v>
      </c>
      <c r="I306" s="231">
        <v>1.4366000000000001</v>
      </c>
      <c r="J306" s="231">
        <v>4.3680000000000003</v>
      </c>
      <c r="K306" s="231">
        <v>1.456</v>
      </c>
      <c r="L306" s="231">
        <v>3.1406999999999998</v>
      </c>
      <c r="M306" s="231">
        <v>1.4276</v>
      </c>
      <c r="N306" s="231">
        <v>3.9018000000000002</v>
      </c>
      <c r="O306" s="231">
        <v>2.9702000000000002</v>
      </c>
      <c r="P306" s="231">
        <v>0</v>
      </c>
    </row>
    <row r="307" spans="1:16" ht="15">
      <c r="A307" s="247">
        <v>31</v>
      </c>
      <c r="B307" s="231">
        <v>0</v>
      </c>
      <c r="C307" s="231">
        <v>0</v>
      </c>
      <c r="D307" s="231">
        <v>4.1387999999999998</v>
      </c>
      <c r="E307" s="231">
        <v>1.2343999999999999</v>
      </c>
      <c r="F307" s="231">
        <v>3.5142000000000002</v>
      </c>
      <c r="G307" s="231">
        <v>1.4056999999999999</v>
      </c>
      <c r="H307" s="231">
        <v>3.9083000000000001</v>
      </c>
      <c r="I307" s="231">
        <v>1.4323999999999999</v>
      </c>
      <c r="J307" s="231">
        <v>4.3315000000000001</v>
      </c>
      <c r="K307" s="231">
        <v>1.4475</v>
      </c>
      <c r="L307" s="231">
        <v>3.1255000000000002</v>
      </c>
      <c r="M307" s="231">
        <v>1.4207000000000001</v>
      </c>
      <c r="N307" s="231">
        <v>3.8045</v>
      </c>
      <c r="O307" s="231">
        <v>2.8498000000000001</v>
      </c>
      <c r="P307" s="231">
        <v>0</v>
      </c>
    </row>
    <row r="308" spans="1:16" ht="15">
      <c r="A308" s="247">
        <v>32</v>
      </c>
      <c r="B308" s="231">
        <v>0</v>
      </c>
      <c r="C308" s="231">
        <v>0</v>
      </c>
      <c r="D308" s="231">
        <v>4.0585000000000004</v>
      </c>
      <c r="E308" s="231">
        <v>1.2279</v>
      </c>
      <c r="F308" s="231">
        <v>3.5005999999999999</v>
      </c>
      <c r="G308" s="231">
        <v>1.4001999999999999</v>
      </c>
      <c r="H308" s="231">
        <v>3.8075000000000001</v>
      </c>
      <c r="I308" s="231">
        <v>1.4282999999999999</v>
      </c>
      <c r="J308" s="231">
        <v>4.2949999999999999</v>
      </c>
      <c r="K308" s="231">
        <v>1.4389000000000001</v>
      </c>
      <c r="L308" s="231">
        <v>3.1103000000000001</v>
      </c>
      <c r="M308" s="231">
        <v>1.4137999999999999</v>
      </c>
      <c r="N308" s="231">
        <v>3.7071999999999998</v>
      </c>
      <c r="O308" s="231">
        <v>2.7294</v>
      </c>
      <c r="P308" s="231">
        <v>0</v>
      </c>
    </row>
    <row r="309" spans="1:16" ht="15">
      <c r="A309" s="247">
        <v>33</v>
      </c>
      <c r="B309" s="231">
        <v>0</v>
      </c>
      <c r="C309" s="231">
        <v>0</v>
      </c>
      <c r="D309" s="231">
        <v>3.9782000000000002</v>
      </c>
      <c r="E309" s="231">
        <v>1.2214</v>
      </c>
      <c r="F309" s="231">
        <v>3.4870999999999999</v>
      </c>
      <c r="G309" s="231">
        <v>1.3948</v>
      </c>
      <c r="H309" s="231">
        <v>3.7067999999999999</v>
      </c>
      <c r="I309" s="231">
        <v>1.4240999999999999</v>
      </c>
      <c r="J309" s="231">
        <v>4.2584999999999997</v>
      </c>
      <c r="K309" s="231">
        <v>1.4303999999999999</v>
      </c>
      <c r="L309" s="231">
        <v>3.0951</v>
      </c>
      <c r="M309" s="231">
        <v>1.4069</v>
      </c>
      <c r="N309" s="231">
        <v>3.6099000000000001</v>
      </c>
      <c r="O309" s="231">
        <v>2.609</v>
      </c>
      <c r="P309" s="231">
        <v>0</v>
      </c>
    </row>
    <row r="310" spans="1:16" ht="15">
      <c r="A310" s="247">
        <v>34</v>
      </c>
      <c r="B310" s="231">
        <v>0</v>
      </c>
      <c r="C310" s="231">
        <v>0</v>
      </c>
      <c r="D310" s="231">
        <v>3.8978999999999999</v>
      </c>
      <c r="E310" s="231">
        <v>1.2148000000000001</v>
      </c>
      <c r="F310" s="231">
        <v>3.4735</v>
      </c>
      <c r="G310" s="231">
        <v>1.3894</v>
      </c>
      <c r="H310" s="231">
        <v>3.6061000000000001</v>
      </c>
      <c r="I310" s="231">
        <v>1.4198999999999999</v>
      </c>
      <c r="J310" s="231">
        <v>4.2220000000000004</v>
      </c>
      <c r="K310" s="231">
        <v>1.4218</v>
      </c>
      <c r="L310" s="231">
        <v>3.0798999999999999</v>
      </c>
      <c r="M310" s="231">
        <v>1.4</v>
      </c>
      <c r="N310" s="231">
        <v>3.5125000000000002</v>
      </c>
      <c r="O310" s="231">
        <v>2.4885999999999999</v>
      </c>
      <c r="P310" s="231">
        <v>0</v>
      </c>
    </row>
    <row r="311" spans="1:16" ht="15">
      <c r="A311" s="247">
        <v>35</v>
      </c>
      <c r="B311" s="231">
        <v>0</v>
      </c>
      <c r="C311" s="231">
        <v>0</v>
      </c>
      <c r="D311" s="231">
        <v>3.8176000000000001</v>
      </c>
      <c r="E311" s="231">
        <v>1.2082999999999999</v>
      </c>
      <c r="F311" s="231">
        <v>3.4599000000000002</v>
      </c>
      <c r="G311" s="231">
        <v>1.3838999999999999</v>
      </c>
      <c r="H311" s="231">
        <v>3.5053000000000001</v>
      </c>
      <c r="I311" s="231">
        <v>1.4157</v>
      </c>
      <c r="J311" s="231">
        <v>4.1855000000000002</v>
      </c>
      <c r="K311" s="231">
        <v>1.4133</v>
      </c>
      <c r="L311" s="231">
        <v>3.0647000000000002</v>
      </c>
      <c r="M311" s="231">
        <v>1.3931</v>
      </c>
      <c r="N311" s="231">
        <v>3.4152</v>
      </c>
      <c r="O311" s="231">
        <v>2.3681999999999999</v>
      </c>
      <c r="P311" s="231">
        <v>0</v>
      </c>
    </row>
    <row r="312" spans="1:16" ht="15">
      <c r="A312" s="247">
        <v>36</v>
      </c>
      <c r="B312" s="231">
        <v>0</v>
      </c>
      <c r="C312" s="231">
        <v>0</v>
      </c>
      <c r="D312" s="231">
        <v>3.7374000000000001</v>
      </c>
      <c r="E312" s="231">
        <v>1.2018</v>
      </c>
      <c r="F312" s="231">
        <v>3.4462999999999999</v>
      </c>
      <c r="G312" s="231">
        <v>1.3785000000000001</v>
      </c>
      <c r="H312" s="231">
        <v>3.4045999999999998</v>
      </c>
      <c r="I312" s="231">
        <v>1.4116</v>
      </c>
      <c r="J312" s="231">
        <v>4.149</v>
      </c>
      <c r="K312" s="231">
        <v>1.4048</v>
      </c>
      <c r="L312" s="231">
        <v>3.0495000000000001</v>
      </c>
      <c r="M312" s="231">
        <v>1.3862000000000001</v>
      </c>
      <c r="N312" s="231">
        <v>3.3178999999999998</v>
      </c>
      <c r="O312" s="231">
        <v>2.2479</v>
      </c>
      <c r="P312" s="231">
        <v>0</v>
      </c>
    </row>
    <row r="313" spans="1:16" ht="15">
      <c r="A313" s="247">
        <v>37</v>
      </c>
      <c r="B313" s="231">
        <v>0</v>
      </c>
      <c r="C313" s="231">
        <v>0</v>
      </c>
      <c r="D313" s="231">
        <v>3.6570999999999998</v>
      </c>
      <c r="E313" s="231">
        <v>1.1953</v>
      </c>
      <c r="F313" s="231">
        <v>3.4327000000000001</v>
      </c>
      <c r="G313" s="231">
        <v>1.3731</v>
      </c>
      <c r="H313" s="231">
        <v>3.3039000000000001</v>
      </c>
      <c r="I313" s="231">
        <v>1.4074</v>
      </c>
      <c r="J313" s="231">
        <v>4.1124000000000001</v>
      </c>
      <c r="K313" s="231">
        <v>1.3962000000000001</v>
      </c>
      <c r="L313" s="231">
        <v>3.0343</v>
      </c>
      <c r="M313" s="231">
        <v>1.3792</v>
      </c>
      <c r="N313" s="231">
        <v>3.2206000000000001</v>
      </c>
      <c r="O313" s="231">
        <v>2.1274999999999999</v>
      </c>
      <c r="P313" s="231">
        <v>0</v>
      </c>
    </row>
    <row r="314" spans="1:16" ht="15">
      <c r="A314" s="247">
        <v>38</v>
      </c>
      <c r="B314" s="231">
        <v>0</v>
      </c>
      <c r="C314" s="231">
        <v>0</v>
      </c>
      <c r="D314" s="231">
        <v>3.5768</v>
      </c>
      <c r="E314" s="231">
        <v>1.1888000000000001</v>
      </c>
      <c r="F314" s="231">
        <v>3.4190999999999998</v>
      </c>
      <c r="G314" s="231">
        <v>1.3675999999999999</v>
      </c>
      <c r="H314" s="231">
        <v>3.2031000000000001</v>
      </c>
      <c r="I314" s="231">
        <v>1.4032</v>
      </c>
      <c r="J314" s="231">
        <v>4.0758999999999999</v>
      </c>
      <c r="K314" s="231">
        <v>1.3876999999999999</v>
      </c>
      <c r="L314" s="231">
        <v>3.0190999999999999</v>
      </c>
      <c r="M314" s="231">
        <v>1.3723000000000001</v>
      </c>
      <c r="N314" s="231">
        <v>3.1233</v>
      </c>
      <c r="O314" s="231">
        <v>2.0070999999999999</v>
      </c>
      <c r="P314" s="231">
        <v>0</v>
      </c>
    </row>
    <row r="315" spans="1:16" ht="15">
      <c r="A315" s="247">
        <v>39</v>
      </c>
      <c r="B315" s="231">
        <v>0</v>
      </c>
      <c r="C315" s="231">
        <v>0</v>
      </c>
      <c r="D315" s="231">
        <v>3.4965000000000002</v>
      </c>
      <c r="E315" s="231">
        <v>1.1822999999999999</v>
      </c>
      <c r="F315" s="231">
        <v>3.4056000000000002</v>
      </c>
      <c r="G315" s="231">
        <v>1.3622000000000001</v>
      </c>
      <c r="H315" s="231">
        <v>3.1023999999999998</v>
      </c>
      <c r="I315" s="231">
        <v>1.399</v>
      </c>
      <c r="J315" s="231">
        <v>4.0393999999999997</v>
      </c>
      <c r="K315" s="231">
        <v>1.3791</v>
      </c>
      <c r="L315" s="231">
        <v>3.0038999999999998</v>
      </c>
      <c r="M315" s="231">
        <v>1.3653999999999999</v>
      </c>
      <c r="N315" s="231">
        <v>3.0259999999999998</v>
      </c>
      <c r="O315" s="231">
        <v>1.8867</v>
      </c>
      <c r="P315" s="231">
        <v>0</v>
      </c>
    </row>
    <row r="316" spans="1:16" ht="15">
      <c r="A316" s="247">
        <v>40</v>
      </c>
      <c r="B316" s="231">
        <v>0</v>
      </c>
      <c r="C316" s="231">
        <v>0</v>
      </c>
      <c r="D316" s="231">
        <v>3.4161999999999999</v>
      </c>
      <c r="E316" s="231">
        <v>1.1757</v>
      </c>
      <c r="F316" s="231">
        <v>3.3919999999999999</v>
      </c>
      <c r="G316" s="231">
        <v>1.3568</v>
      </c>
      <c r="H316" s="231">
        <v>3.0017</v>
      </c>
      <c r="I316" s="231">
        <v>1.3949</v>
      </c>
      <c r="J316" s="231">
        <v>4.0029000000000003</v>
      </c>
      <c r="K316" s="231">
        <v>1.3706</v>
      </c>
      <c r="L316" s="231">
        <v>2.9887000000000001</v>
      </c>
      <c r="M316" s="231">
        <v>1.3585</v>
      </c>
      <c r="N316" s="231">
        <v>2.9285999999999999</v>
      </c>
      <c r="O316" s="231">
        <v>1.7663</v>
      </c>
      <c r="P316" s="231">
        <v>0</v>
      </c>
    </row>
    <row r="317" spans="1:16" ht="15">
      <c r="A317" s="247">
        <v>41</v>
      </c>
      <c r="B317" s="231">
        <v>0</v>
      </c>
      <c r="C317" s="231">
        <v>0</v>
      </c>
      <c r="D317" s="231">
        <v>3.3359000000000001</v>
      </c>
      <c r="E317" s="231">
        <v>1.1692</v>
      </c>
      <c r="F317" s="231">
        <v>3.3784000000000001</v>
      </c>
      <c r="G317" s="231">
        <v>1.3512999999999999</v>
      </c>
      <c r="H317" s="231">
        <v>2.9009</v>
      </c>
      <c r="I317" s="231">
        <v>1.3907</v>
      </c>
      <c r="J317" s="231">
        <v>3.9664000000000001</v>
      </c>
      <c r="K317" s="231">
        <v>1.3620000000000001</v>
      </c>
      <c r="L317" s="231">
        <v>2.9735</v>
      </c>
      <c r="M317" s="231">
        <v>1.3515999999999999</v>
      </c>
      <c r="N317" s="231">
        <v>2.8313000000000001</v>
      </c>
      <c r="O317" s="231">
        <v>1.6458999999999999</v>
      </c>
      <c r="P317" s="231">
        <v>0</v>
      </c>
    </row>
    <row r="318" spans="1:16" ht="15">
      <c r="A318" s="247">
        <v>42</v>
      </c>
      <c r="B318" s="231">
        <v>0</v>
      </c>
      <c r="C318" s="231">
        <v>0</v>
      </c>
      <c r="D318" s="231">
        <v>3.2555999999999998</v>
      </c>
      <c r="E318" s="231">
        <v>1.1627000000000001</v>
      </c>
      <c r="F318" s="231">
        <v>3.3647999999999998</v>
      </c>
      <c r="G318" s="231">
        <v>1.3459000000000001</v>
      </c>
      <c r="H318" s="231">
        <v>2.8001999999999998</v>
      </c>
      <c r="I318" s="231">
        <v>1.3865000000000001</v>
      </c>
      <c r="J318" s="231">
        <v>3.9298999999999999</v>
      </c>
      <c r="K318" s="231">
        <v>1.3534999999999999</v>
      </c>
      <c r="L318" s="231">
        <v>2.9582999999999999</v>
      </c>
      <c r="M318" s="231">
        <v>1.3447</v>
      </c>
      <c r="N318" s="231">
        <v>2.734</v>
      </c>
      <c r="O318" s="231">
        <v>1.5255000000000001</v>
      </c>
      <c r="P318" s="231">
        <v>0</v>
      </c>
    </row>
    <row r="319" spans="1:16" ht="15">
      <c r="A319" s="247">
        <v>43</v>
      </c>
      <c r="B319" s="231">
        <v>0</v>
      </c>
      <c r="C319" s="231">
        <v>0</v>
      </c>
      <c r="D319" s="231">
        <v>3.2294</v>
      </c>
      <c r="E319" s="231">
        <v>1.1564000000000001</v>
      </c>
      <c r="F319" s="231">
        <v>3.3172000000000001</v>
      </c>
      <c r="G319" s="231">
        <v>1.3344</v>
      </c>
      <c r="H319" s="231">
        <v>2.7915999999999999</v>
      </c>
      <c r="I319" s="231">
        <v>1.377</v>
      </c>
      <c r="J319" s="231">
        <v>3.8424999999999998</v>
      </c>
      <c r="K319" s="231">
        <v>1.347</v>
      </c>
      <c r="L319" s="231">
        <v>2.9436</v>
      </c>
      <c r="M319" s="231">
        <v>1.3395999999999999</v>
      </c>
      <c r="N319" s="231">
        <v>2.6875</v>
      </c>
      <c r="O319" s="231">
        <v>1.506</v>
      </c>
      <c r="P319" s="231">
        <v>0</v>
      </c>
    </row>
    <row r="320" spans="1:16" ht="15">
      <c r="A320" s="247">
        <v>44</v>
      </c>
      <c r="B320" s="231">
        <v>0</v>
      </c>
      <c r="C320" s="231">
        <v>0</v>
      </c>
      <c r="D320" s="231">
        <v>3.2031999999999998</v>
      </c>
      <c r="E320" s="231">
        <v>1.1500999999999999</v>
      </c>
      <c r="F320" s="231">
        <v>3.2696999999999998</v>
      </c>
      <c r="G320" s="231">
        <v>1.3229</v>
      </c>
      <c r="H320" s="231">
        <v>2.7831000000000001</v>
      </c>
      <c r="I320" s="231">
        <v>1.3673999999999999</v>
      </c>
      <c r="J320" s="231">
        <v>3.7551000000000001</v>
      </c>
      <c r="K320" s="231">
        <v>1.3405</v>
      </c>
      <c r="L320" s="231">
        <v>2.9287999999999998</v>
      </c>
      <c r="M320" s="231">
        <v>1.3346</v>
      </c>
      <c r="N320" s="231">
        <v>2.6410999999999998</v>
      </c>
      <c r="O320" s="231">
        <v>1.4864999999999999</v>
      </c>
      <c r="P320" s="231">
        <v>0</v>
      </c>
    </row>
    <row r="321" spans="1:16" ht="15">
      <c r="A321" s="247">
        <v>45</v>
      </c>
      <c r="B321" s="231">
        <v>0</v>
      </c>
      <c r="C321" s="231">
        <v>0</v>
      </c>
      <c r="D321" s="231">
        <v>3.177</v>
      </c>
      <c r="E321" s="231">
        <v>1.1437999999999999</v>
      </c>
      <c r="F321" s="231">
        <v>3.2221000000000002</v>
      </c>
      <c r="G321" s="231">
        <v>1.3113999999999999</v>
      </c>
      <c r="H321" s="231">
        <v>2.7745000000000002</v>
      </c>
      <c r="I321" s="231">
        <v>1.3579000000000001</v>
      </c>
      <c r="J321" s="231">
        <v>3.6678000000000002</v>
      </c>
      <c r="K321" s="231">
        <v>1.3341000000000001</v>
      </c>
      <c r="L321" s="231">
        <v>2.9140999999999999</v>
      </c>
      <c r="M321" s="231">
        <v>1.3294999999999999</v>
      </c>
      <c r="N321" s="231">
        <v>2.5945999999999998</v>
      </c>
      <c r="O321" s="231">
        <v>1.4669000000000001</v>
      </c>
      <c r="P321" s="231">
        <v>0</v>
      </c>
    </row>
    <row r="322" spans="1:16" ht="15">
      <c r="A322" s="247">
        <v>46</v>
      </c>
      <c r="B322" s="231">
        <v>0</v>
      </c>
      <c r="C322" s="231">
        <v>0</v>
      </c>
      <c r="D322" s="231">
        <v>3.1507000000000001</v>
      </c>
      <c r="E322" s="231">
        <v>1.1375</v>
      </c>
      <c r="F322" s="231">
        <v>3.1745000000000001</v>
      </c>
      <c r="G322" s="231">
        <v>1.2999000000000001</v>
      </c>
      <c r="H322" s="231">
        <v>2.7658999999999998</v>
      </c>
      <c r="I322" s="231">
        <v>1.3484</v>
      </c>
      <c r="J322" s="231">
        <v>3.5804</v>
      </c>
      <c r="K322" s="231">
        <v>1.3275999999999999</v>
      </c>
      <c r="L322" s="231">
        <v>2.8994</v>
      </c>
      <c r="M322" s="231">
        <v>1.3244</v>
      </c>
      <c r="N322" s="231">
        <v>2.5480999999999998</v>
      </c>
      <c r="O322" s="231">
        <v>1.4474</v>
      </c>
      <c r="P322" s="231">
        <v>0</v>
      </c>
    </row>
    <row r="323" spans="1:16" ht="15">
      <c r="A323" s="247">
        <v>47</v>
      </c>
      <c r="B323" s="231">
        <v>0</v>
      </c>
      <c r="C323" s="231">
        <v>0</v>
      </c>
      <c r="D323" s="231">
        <v>3.1244999999999998</v>
      </c>
      <c r="E323" s="231">
        <v>1.1312</v>
      </c>
      <c r="F323" s="231">
        <v>3.1269</v>
      </c>
      <c r="G323" s="231">
        <v>1.2884</v>
      </c>
      <c r="H323" s="231">
        <v>2.7572999999999999</v>
      </c>
      <c r="I323" s="231">
        <v>1.3388</v>
      </c>
      <c r="J323" s="231">
        <v>3.4929999999999999</v>
      </c>
      <c r="K323" s="231">
        <v>1.3210999999999999</v>
      </c>
      <c r="L323" s="231">
        <v>2.8845999999999998</v>
      </c>
      <c r="M323" s="231">
        <v>1.3193999999999999</v>
      </c>
      <c r="N323" s="231">
        <v>2.5017</v>
      </c>
      <c r="O323" s="231">
        <v>1.4278999999999999</v>
      </c>
      <c r="P323" s="231">
        <v>0</v>
      </c>
    </row>
    <row r="324" spans="1:16" ht="15">
      <c r="A324" s="247">
        <v>48</v>
      </c>
      <c r="B324" s="231">
        <v>0</v>
      </c>
      <c r="C324" s="231">
        <v>0</v>
      </c>
      <c r="D324" s="231">
        <v>3.0983000000000001</v>
      </c>
      <c r="E324" s="231">
        <v>1.1249</v>
      </c>
      <c r="F324" s="231">
        <v>3.0794000000000001</v>
      </c>
      <c r="G324" s="231">
        <v>1.2768999999999999</v>
      </c>
      <c r="H324" s="231">
        <v>2.7488000000000001</v>
      </c>
      <c r="I324" s="231">
        <v>1.3292999999999999</v>
      </c>
      <c r="J324" s="231">
        <v>3.4056000000000002</v>
      </c>
      <c r="K324" s="231">
        <v>1.3146</v>
      </c>
      <c r="L324" s="231">
        <v>2.8698999999999999</v>
      </c>
      <c r="M324" s="231">
        <v>1.3143</v>
      </c>
      <c r="N324" s="231">
        <v>2.4552</v>
      </c>
      <c r="O324" s="231">
        <v>1.4084000000000001</v>
      </c>
      <c r="P324" s="231">
        <v>0</v>
      </c>
    </row>
    <row r="325" spans="1:16" ht="15">
      <c r="A325" s="247">
        <v>49</v>
      </c>
      <c r="B325" s="231">
        <v>0</v>
      </c>
      <c r="C325" s="231">
        <v>0</v>
      </c>
      <c r="D325" s="231">
        <v>3.0720999999999998</v>
      </c>
      <c r="E325" s="231">
        <v>1.1185</v>
      </c>
      <c r="F325" s="231">
        <v>3.0318000000000001</v>
      </c>
      <c r="G325" s="231">
        <v>1.2654000000000001</v>
      </c>
      <c r="H325" s="231">
        <v>2.7402000000000002</v>
      </c>
      <c r="I325" s="231">
        <v>1.3198000000000001</v>
      </c>
      <c r="J325" s="231">
        <v>3.3182</v>
      </c>
      <c r="K325" s="231">
        <v>1.3081</v>
      </c>
      <c r="L325" s="231">
        <v>2.8552</v>
      </c>
      <c r="M325" s="231">
        <v>1.3091999999999999</v>
      </c>
      <c r="N325" s="231">
        <v>2.4087000000000001</v>
      </c>
      <c r="O325" s="231">
        <v>1.3888</v>
      </c>
      <c r="P325" s="231">
        <v>0</v>
      </c>
    </row>
    <row r="326" spans="1:16" ht="15">
      <c r="A326" s="247">
        <v>50</v>
      </c>
      <c r="B326" s="231">
        <v>0</v>
      </c>
      <c r="C326" s="231">
        <v>0</v>
      </c>
      <c r="D326" s="231">
        <v>3.0459000000000001</v>
      </c>
      <c r="E326" s="231">
        <v>1.1122000000000001</v>
      </c>
      <c r="F326" s="231">
        <v>2.9842</v>
      </c>
      <c r="G326" s="231">
        <v>1.2539</v>
      </c>
      <c r="H326" s="231">
        <v>2.7315999999999998</v>
      </c>
      <c r="I326" s="231">
        <v>1.3102</v>
      </c>
      <c r="J326" s="231">
        <v>3.2307999999999999</v>
      </c>
      <c r="K326" s="231">
        <v>1.3016000000000001</v>
      </c>
      <c r="L326" s="231">
        <v>2.8403999999999998</v>
      </c>
      <c r="M326" s="231">
        <v>1.3042</v>
      </c>
      <c r="N326" s="231">
        <v>2.3622999999999998</v>
      </c>
      <c r="O326" s="231">
        <v>1.3693</v>
      </c>
      <c r="P326" s="231">
        <v>0</v>
      </c>
    </row>
    <row r="327" spans="1:16" ht="15">
      <c r="A327" s="247">
        <v>51</v>
      </c>
      <c r="B327" s="231">
        <v>0</v>
      </c>
      <c r="C327" s="231">
        <v>0</v>
      </c>
      <c r="D327" s="231">
        <v>3.0196999999999998</v>
      </c>
      <c r="E327" s="231">
        <v>1.1059000000000001</v>
      </c>
      <c r="F327" s="231">
        <v>2.9365999999999999</v>
      </c>
      <c r="G327" s="231">
        <v>1.2423999999999999</v>
      </c>
      <c r="H327" s="231">
        <v>2.7229999999999999</v>
      </c>
      <c r="I327" s="231">
        <v>1.3007</v>
      </c>
      <c r="J327" s="231">
        <v>3.1435</v>
      </c>
      <c r="K327" s="231">
        <v>1.2951999999999999</v>
      </c>
      <c r="L327" s="231">
        <v>2.8256999999999999</v>
      </c>
      <c r="M327" s="231">
        <v>1.2990999999999999</v>
      </c>
      <c r="N327" s="231">
        <v>2.3157999999999999</v>
      </c>
      <c r="O327" s="231">
        <v>1.3498000000000001</v>
      </c>
      <c r="P327" s="231">
        <v>0</v>
      </c>
    </row>
    <row r="328" spans="1:16" ht="15">
      <c r="A328" s="247">
        <v>52</v>
      </c>
      <c r="B328" s="231">
        <v>0</v>
      </c>
      <c r="C328" s="231">
        <v>0</v>
      </c>
      <c r="D328" s="231">
        <v>2.9933999999999998</v>
      </c>
      <c r="E328" s="231">
        <v>1.0995999999999999</v>
      </c>
      <c r="F328" s="231">
        <v>2.8891</v>
      </c>
      <c r="G328" s="231">
        <v>1.2309000000000001</v>
      </c>
      <c r="H328" s="231">
        <v>2.7145000000000001</v>
      </c>
      <c r="I328" s="231">
        <v>1.2911999999999999</v>
      </c>
      <c r="J328" s="231">
        <v>3.0560999999999998</v>
      </c>
      <c r="K328" s="231">
        <v>1.2887</v>
      </c>
      <c r="L328" s="231">
        <v>2.8109999999999999</v>
      </c>
      <c r="M328" s="231">
        <v>1.294</v>
      </c>
      <c r="N328" s="231">
        <v>2.2692999999999999</v>
      </c>
      <c r="O328" s="231">
        <v>1.3303</v>
      </c>
      <c r="P328" s="231">
        <v>0</v>
      </c>
    </row>
    <row r="329" spans="1:16" ht="15">
      <c r="A329" s="247">
        <v>53</v>
      </c>
      <c r="B329" s="231">
        <v>0</v>
      </c>
      <c r="C329" s="231">
        <v>0</v>
      </c>
      <c r="D329" s="231">
        <v>2.9672000000000001</v>
      </c>
      <c r="E329" s="231">
        <v>1.0932999999999999</v>
      </c>
      <c r="F329" s="231">
        <v>2.8414999999999999</v>
      </c>
      <c r="G329" s="231">
        <v>1.2194</v>
      </c>
      <c r="H329" s="231">
        <v>2.7059000000000002</v>
      </c>
      <c r="I329" s="231">
        <v>1.2816000000000001</v>
      </c>
      <c r="J329" s="231">
        <v>2.9687000000000001</v>
      </c>
      <c r="K329" s="231">
        <v>1.2822</v>
      </c>
      <c r="L329" s="231">
        <v>2.7961999999999998</v>
      </c>
      <c r="M329" s="231">
        <v>1.2889999999999999</v>
      </c>
      <c r="N329" s="231">
        <v>2.2229000000000001</v>
      </c>
      <c r="O329" s="231">
        <v>1.3107</v>
      </c>
      <c r="P329" s="231">
        <v>0</v>
      </c>
    </row>
    <row r="330" spans="1:16" ht="15">
      <c r="A330" s="247">
        <v>54</v>
      </c>
      <c r="B330" s="231">
        <v>0</v>
      </c>
      <c r="C330" s="231">
        <v>0</v>
      </c>
      <c r="D330" s="231">
        <v>2.9409999999999998</v>
      </c>
      <c r="E330" s="231">
        <v>1.087</v>
      </c>
      <c r="F330" s="231">
        <v>2.7938999999999998</v>
      </c>
      <c r="G330" s="231">
        <v>1.2079</v>
      </c>
      <c r="H330" s="231">
        <v>2.6972999999999998</v>
      </c>
      <c r="I330" s="231">
        <v>1.2721</v>
      </c>
      <c r="J330" s="231">
        <v>2.8813</v>
      </c>
      <c r="K330" s="231">
        <v>1.2757000000000001</v>
      </c>
      <c r="L330" s="231">
        <v>2.7814999999999999</v>
      </c>
      <c r="M330" s="231">
        <v>1.2839</v>
      </c>
      <c r="N330" s="231">
        <v>2.1764000000000001</v>
      </c>
      <c r="O330" s="231">
        <v>1.2911999999999999</v>
      </c>
      <c r="P330" s="231">
        <v>0</v>
      </c>
    </row>
    <row r="331" spans="1:16" ht="15">
      <c r="A331" s="247">
        <v>55</v>
      </c>
      <c r="B331" s="231">
        <v>0</v>
      </c>
      <c r="C331" s="231">
        <v>0</v>
      </c>
      <c r="D331" s="231">
        <v>2.9079000000000002</v>
      </c>
      <c r="E331" s="231">
        <v>1.085</v>
      </c>
      <c r="F331" s="231">
        <v>2.754</v>
      </c>
      <c r="G331" s="231">
        <v>1.1964999999999999</v>
      </c>
      <c r="H331" s="231">
        <v>2.6482999999999999</v>
      </c>
      <c r="I331" s="231">
        <v>1.2563</v>
      </c>
      <c r="J331" s="231">
        <v>2.8016999999999999</v>
      </c>
      <c r="K331" s="231">
        <v>1.2721</v>
      </c>
      <c r="L331" s="231">
        <v>2.7635000000000001</v>
      </c>
      <c r="M331" s="231">
        <v>1.2741</v>
      </c>
      <c r="N331" s="231">
        <v>2.1322000000000001</v>
      </c>
      <c r="O331" s="231">
        <v>1.2779</v>
      </c>
      <c r="P331" s="231">
        <v>0</v>
      </c>
    </row>
    <row r="332" spans="1:16" ht="15">
      <c r="A332" s="247">
        <v>56</v>
      </c>
      <c r="B332" s="231">
        <v>0</v>
      </c>
      <c r="C332" s="231">
        <v>0</v>
      </c>
      <c r="D332" s="231">
        <v>2.8748</v>
      </c>
      <c r="E332" s="231">
        <v>1.0829</v>
      </c>
      <c r="F332" s="231">
        <v>2.7141000000000002</v>
      </c>
      <c r="G332" s="231">
        <v>1.1852</v>
      </c>
      <c r="H332" s="231">
        <v>2.5992999999999999</v>
      </c>
      <c r="I332" s="231">
        <v>1.2405999999999999</v>
      </c>
      <c r="J332" s="231">
        <v>2.7222</v>
      </c>
      <c r="K332" s="231">
        <v>1.2685</v>
      </c>
      <c r="L332" s="231">
        <v>2.7454000000000001</v>
      </c>
      <c r="M332" s="231">
        <v>1.2642</v>
      </c>
      <c r="N332" s="231">
        <v>2.0880000000000001</v>
      </c>
      <c r="O332" s="231">
        <v>1.2645</v>
      </c>
      <c r="P332" s="231">
        <v>0</v>
      </c>
    </row>
    <row r="333" spans="1:16" ht="15">
      <c r="A333" s="247">
        <v>57</v>
      </c>
      <c r="B333" s="231">
        <v>0</v>
      </c>
      <c r="C333" s="231">
        <v>0</v>
      </c>
      <c r="D333" s="231">
        <v>2.8416999999999999</v>
      </c>
      <c r="E333" s="231">
        <v>1.0809</v>
      </c>
      <c r="F333" s="231">
        <v>2.6741999999999999</v>
      </c>
      <c r="G333" s="231">
        <v>1.1738</v>
      </c>
      <c r="H333" s="231">
        <v>2.5501999999999998</v>
      </c>
      <c r="I333" s="231">
        <v>1.2248000000000001</v>
      </c>
      <c r="J333" s="231">
        <v>2.6425999999999998</v>
      </c>
      <c r="K333" s="231">
        <v>1.2648999999999999</v>
      </c>
      <c r="L333" s="231">
        <v>2.7273999999999998</v>
      </c>
      <c r="M333" s="231">
        <v>1.2544</v>
      </c>
      <c r="N333" s="231">
        <v>2.0438000000000001</v>
      </c>
      <c r="O333" s="231">
        <v>1.2512000000000001</v>
      </c>
      <c r="P333" s="231">
        <v>0</v>
      </c>
    </row>
    <row r="334" spans="1:16" ht="15">
      <c r="A334" s="247">
        <v>58</v>
      </c>
      <c r="B334" s="231">
        <v>0</v>
      </c>
      <c r="C334" s="231">
        <v>0</v>
      </c>
      <c r="D334" s="231">
        <v>2.8086000000000002</v>
      </c>
      <c r="E334" s="231">
        <v>1.0788</v>
      </c>
      <c r="F334" s="231">
        <v>2.6343000000000001</v>
      </c>
      <c r="G334" s="231">
        <v>1.1624000000000001</v>
      </c>
      <c r="H334" s="231">
        <v>2.5011999999999999</v>
      </c>
      <c r="I334" s="231">
        <v>1.2090000000000001</v>
      </c>
      <c r="J334" s="231">
        <v>2.5630000000000002</v>
      </c>
      <c r="K334" s="231">
        <v>1.2612000000000001</v>
      </c>
      <c r="L334" s="231">
        <v>2.7092999999999998</v>
      </c>
      <c r="M334" s="231">
        <v>1.2445999999999999</v>
      </c>
      <c r="N334" s="231">
        <v>1.9996</v>
      </c>
      <c r="O334" s="231">
        <v>1.2379</v>
      </c>
      <c r="P334" s="231">
        <v>0</v>
      </c>
    </row>
    <row r="335" spans="1:16" ht="15">
      <c r="A335" s="247">
        <v>59</v>
      </c>
      <c r="B335" s="231">
        <v>0</v>
      </c>
      <c r="C335" s="231">
        <v>0</v>
      </c>
      <c r="D335" s="231">
        <v>2.7755000000000001</v>
      </c>
      <c r="E335" s="231">
        <v>1.0768</v>
      </c>
      <c r="F335" s="231">
        <v>2.5943999999999998</v>
      </c>
      <c r="G335" s="231">
        <v>1.151</v>
      </c>
      <c r="H335" s="231">
        <v>2.4521999999999999</v>
      </c>
      <c r="I335" s="231">
        <v>1.1933</v>
      </c>
      <c r="J335" s="231">
        <v>2.4834999999999998</v>
      </c>
      <c r="K335" s="231">
        <v>1.2576000000000001</v>
      </c>
      <c r="L335" s="231">
        <v>2.6913</v>
      </c>
      <c r="M335" s="231">
        <v>1.2346999999999999</v>
      </c>
      <c r="N335" s="231">
        <v>1.9554</v>
      </c>
      <c r="O335" s="231">
        <v>1.2244999999999999</v>
      </c>
      <c r="P335" s="231">
        <v>0</v>
      </c>
    </row>
    <row r="336" spans="1:16" ht="15">
      <c r="A336" s="247">
        <v>60</v>
      </c>
      <c r="B336" s="231">
        <v>0</v>
      </c>
      <c r="C336" s="231">
        <v>0</v>
      </c>
      <c r="D336" s="231">
        <v>2.7425000000000002</v>
      </c>
      <c r="E336" s="231">
        <v>1.0748</v>
      </c>
      <c r="F336" s="231">
        <v>2.5545</v>
      </c>
      <c r="G336" s="231">
        <v>1.1396999999999999</v>
      </c>
      <c r="H336" s="231">
        <v>2.4032</v>
      </c>
      <c r="I336" s="231">
        <v>1.1775</v>
      </c>
      <c r="J336" s="231">
        <v>2.4039000000000001</v>
      </c>
      <c r="K336" s="231">
        <v>1.254</v>
      </c>
      <c r="L336" s="231">
        <v>2.6732999999999998</v>
      </c>
      <c r="M336" s="231">
        <v>1.2249000000000001</v>
      </c>
      <c r="N336" s="231">
        <v>1.9112</v>
      </c>
      <c r="O336" s="231">
        <v>1.2112000000000001</v>
      </c>
      <c r="P336" s="231">
        <v>0</v>
      </c>
    </row>
    <row r="337" spans="1:16">
      <c r="A337" s="288"/>
    </row>
    <row r="338" spans="1:16">
      <c r="A338" s="73" t="e">
        <v>#N/A</v>
      </c>
    </row>
    <row r="339" spans="1:16" s="287" customFormat="1">
      <c r="A339" s="467" t="s">
        <v>11449</v>
      </c>
      <c r="B339" s="467"/>
      <c r="C339" s="467"/>
      <c r="D339" s="467"/>
      <c r="E339" s="467"/>
      <c r="F339" s="467"/>
      <c r="G339" s="467"/>
      <c r="H339" s="467"/>
      <c r="I339" s="467"/>
      <c r="J339" s="467"/>
      <c r="K339" s="467"/>
      <c r="L339" s="467"/>
      <c r="M339" s="467"/>
      <c r="N339" s="467"/>
      <c r="O339" s="467"/>
      <c r="P339" s="467"/>
    </row>
    <row r="340" spans="1:16">
      <c r="A340" s="471" t="s">
        <v>9997</v>
      </c>
      <c r="B340" s="471"/>
      <c r="C340" s="471"/>
      <c r="D340" s="471"/>
      <c r="E340" s="471"/>
      <c r="F340" s="471"/>
      <c r="G340" s="471"/>
      <c r="H340" s="471"/>
      <c r="I340" s="471"/>
      <c r="J340" s="471"/>
      <c r="K340" s="471"/>
      <c r="L340" s="471"/>
      <c r="M340" s="471"/>
      <c r="N340" s="471"/>
      <c r="O340" s="471"/>
      <c r="P340" s="471"/>
    </row>
    <row r="341" spans="1:16">
      <c r="A341" s="77" t="s">
        <v>8912</v>
      </c>
      <c r="B341" s="212" t="s">
        <v>8913</v>
      </c>
      <c r="C341" s="212" t="s">
        <v>8913</v>
      </c>
      <c r="D341" s="212" t="s">
        <v>8913</v>
      </c>
      <c r="E341" s="212" t="s">
        <v>8913</v>
      </c>
      <c r="F341" s="212" t="s">
        <v>8913</v>
      </c>
      <c r="G341" s="212" t="s">
        <v>8913</v>
      </c>
      <c r="H341" s="212" t="s">
        <v>8913</v>
      </c>
      <c r="I341" s="212" t="s">
        <v>8913</v>
      </c>
      <c r="J341" s="212" t="s">
        <v>8913</v>
      </c>
      <c r="K341" s="212" t="s">
        <v>8913</v>
      </c>
      <c r="L341" s="212" t="s">
        <v>8913</v>
      </c>
      <c r="M341" s="212" t="s">
        <v>8913</v>
      </c>
      <c r="N341" s="212" t="s">
        <v>8913</v>
      </c>
      <c r="O341" s="212" t="s">
        <v>8913</v>
      </c>
      <c r="P341" s="212" t="s">
        <v>8913</v>
      </c>
    </row>
    <row r="342" spans="1:16">
      <c r="A342" s="79" t="s">
        <v>8914</v>
      </c>
      <c r="B342" s="236">
        <v>1</v>
      </c>
      <c r="C342" s="236">
        <v>2</v>
      </c>
      <c r="D342" s="236">
        <v>3</v>
      </c>
      <c r="E342" s="236">
        <v>4</v>
      </c>
      <c r="F342" s="236">
        <v>5</v>
      </c>
      <c r="G342" s="236">
        <v>6</v>
      </c>
      <c r="H342" s="236">
        <v>7</v>
      </c>
      <c r="I342" s="236">
        <v>8</v>
      </c>
      <c r="J342" s="236">
        <v>9</v>
      </c>
      <c r="K342" s="236">
        <v>10</v>
      </c>
      <c r="L342" s="236">
        <v>11</v>
      </c>
      <c r="M342" s="236">
        <v>12</v>
      </c>
      <c r="N342" s="236">
        <v>13</v>
      </c>
      <c r="O342" s="236">
        <v>14</v>
      </c>
      <c r="P342" s="236">
        <v>15</v>
      </c>
    </row>
    <row r="343" spans="1:16" ht="15">
      <c r="A343" s="247">
        <v>0</v>
      </c>
      <c r="B343" s="231">
        <v>0</v>
      </c>
      <c r="C343" s="231">
        <v>0</v>
      </c>
      <c r="D343" s="231">
        <v>18.253799999999998</v>
      </c>
      <c r="E343" s="231">
        <v>5.9580000000000002</v>
      </c>
      <c r="F343" s="231">
        <v>21.341999999999999</v>
      </c>
      <c r="G343" s="231">
        <v>6.1161000000000003</v>
      </c>
      <c r="H343" s="231">
        <v>26.417999999999999</v>
      </c>
      <c r="I343" s="231">
        <v>6.5183999999999997</v>
      </c>
      <c r="J343" s="231">
        <v>21.092700000000001</v>
      </c>
      <c r="K343" s="231">
        <v>7.0514999999999999</v>
      </c>
      <c r="L343" s="231">
        <v>26.485800000000001</v>
      </c>
      <c r="M343" s="231">
        <v>9.7794000000000008</v>
      </c>
      <c r="N343" s="231">
        <v>0</v>
      </c>
      <c r="O343" s="231">
        <v>0</v>
      </c>
      <c r="P343" s="231">
        <v>0</v>
      </c>
    </row>
    <row r="344" spans="1:16" ht="15">
      <c r="A344" s="247">
        <v>1</v>
      </c>
      <c r="B344" s="231">
        <v>0</v>
      </c>
      <c r="C344" s="231">
        <v>0</v>
      </c>
      <c r="D344" s="231">
        <v>16.2256</v>
      </c>
      <c r="E344" s="231">
        <v>5.2960000000000003</v>
      </c>
      <c r="F344" s="231">
        <v>18.970700000000001</v>
      </c>
      <c r="G344" s="231">
        <v>5.4364999999999997</v>
      </c>
      <c r="H344" s="231">
        <v>23.482700000000001</v>
      </c>
      <c r="I344" s="231">
        <v>5.7941000000000003</v>
      </c>
      <c r="J344" s="231">
        <v>18.749099999999999</v>
      </c>
      <c r="K344" s="231">
        <v>6.2679999999999998</v>
      </c>
      <c r="L344" s="231">
        <v>23.542899999999999</v>
      </c>
      <c r="M344" s="231">
        <v>8.6928000000000001</v>
      </c>
      <c r="N344" s="231">
        <v>0</v>
      </c>
      <c r="O344" s="231">
        <v>0</v>
      </c>
      <c r="P344" s="231">
        <v>0</v>
      </c>
    </row>
    <row r="345" spans="1:16" ht="15">
      <c r="A345" s="247">
        <v>2</v>
      </c>
      <c r="B345" s="231">
        <v>0</v>
      </c>
      <c r="C345" s="231">
        <v>0</v>
      </c>
      <c r="D345" s="231">
        <v>14.1974</v>
      </c>
      <c r="E345" s="231">
        <v>4.6340000000000003</v>
      </c>
      <c r="F345" s="231">
        <v>16.599299999999999</v>
      </c>
      <c r="G345" s="231">
        <v>4.7569999999999997</v>
      </c>
      <c r="H345" s="231">
        <v>20.5473</v>
      </c>
      <c r="I345" s="231">
        <v>5.0698999999999996</v>
      </c>
      <c r="J345" s="231">
        <v>16.4054</v>
      </c>
      <c r="K345" s="231">
        <v>5.4844999999999997</v>
      </c>
      <c r="L345" s="231">
        <v>20.600100000000001</v>
      </c>
      <c r="M345" s="231">
        <v>7.6062000000000003</v>
      </c>
      <c r="N345" s="231">
        <v>0</v>
      </c>
      <c r="O345" s="231">
        <v>0</v>
      </c>
      <c r="P345" s="231">
        <v>0</v>
      </c>
    </row>
    <row r="346" spans="1:16" ht="15">
      <c r="A346" s="247">
        <v>3</v>
      </c>
      <c r="B346" s="231">
        <v>0</v>
      </c>
      <c r="C346" s="231">
        <v>0</v>
      </c>
      <c r="D346" s="231">
        <v>12.1692</v>
      </c>
      <c r="E346" s="231">
        <v>3.972</v>
      </c>
      <c r="F346" s="231">
        <v>14.228</v>
      </c>
      <c r="G346" s="231">
        <v>4.0773999999999999</v>
      </c>
      <c r="H346" s="231">
        <v>17.611999999999998</v>
      </c>
      <c r="I346" s="231">
        <v>4.3456000000000001</v>
      </c>
      <c r="J346" s="231">
        <v>14.0618</v>
      </c>
      <c r="K346" s="231">
        <v>4.7009999999999996</v>
      </c>
      <c r="L346" s="231">
        <v>17.6572</v>
      </c>
      <c r="M346" s="231">
        <v>6.5195999999999996</v>
      </c>
      <c r="N346" s="231">
        <v>0</v>
      </c>
      <c r="O346" s="231">
        <v>0</v>
      </c>
      <c r="P346" s="231">
        <v>0</v>
      </c>
    </row>
    <row r="347" spans="1:16" ht="15">
      <c r="A347" s="247">
        <v>4</v>
      </c>
      <c r="B347" s="231">
        <v>0</v>
      </c>
      <c r="C347" s="231">
        <v>0</v>
      </c>
      <c r="D347" s="231">
        <v>10.141</v>
      </c>
      <c r="E347" s="231">
        <v>3.31</v>
      </c>
      <c r="F347" s="231">
        <v>11.8567</v>
      </c>
      <c r="G347" s="231">
        <v>3.3978000000000002</v>
      </c>
      <c r="H347" s="231">
        <v>14.6767</v>
      </c>
      <c r="I347" s="231">
        <v>3.6213000000000002</v>
      </c>
      <c r="J347" s="231">
        <v>11.7182</v>
      </c>
      <c r="K347" s="231">
        <v>3.9175</v>
      </c>
      <c r="L347" s="231">
        <v>14.7143</v>
      </c>
      <c r="M347" s="231">
        <v>5.4329999999999998</v>
      </c>
      <c r="N347" s="231">
        <v>0</v>
      </c>
      <c r="O347" s="231">
        <v>0</v>
      </c>
      <c r="P347" s="231">
        <v>0</v>
      </c>
    </row>
    <row r="348" spans="1:16" ht="15">
      <c r="A348" s="247">
        <v>5</v>
      </c>
      <c r="B348" s="231">
        <v>0</v>
      </c>
      <c r="C348" s="231">
        <v>0</v>
      </c>
      <c r="D348" s="231">
        <v>8.1128</v>
      </c>
      <c r="E348" s="231">
        <v>2.6480000000000001</v>
      </c>
      <c r="F348" s="231">
        <v>9.4853000000000005</v>
      </c>
      <c r="G348" s="231">
        <v>2.7183000000000002</v>
      </c>
      <c r="H348" s="231">
        <v>11.741300000000001</v>
      </c>
      <c r="I348" s="231">
        <v>2.8971</v>
      </c>
      <c r="J348" s="231">
        <v>9.3744999999999994</v>
      </c>
      <c r="K348" s="231">
        <v>3.1339999999999999</v>
      </c>
      <c r="L348" s="231">
        <v>11.7715</v>
      </c>
      <c r="M348" s="231">
        <v>4.3464</v>
      </c>
      <c r="N348" s="231">
        <v>0</v>
      </c>
      <c r="O348" s="231">
        <v>0</v>
      </c>
      <c r="P348" s="231">
        <v>0</v>
      </c>
    </row>
    <row r="349" spans="1:16" ht="15">
      <c r="A349" s="247">
        <v>6</v>
      </c>
      <c r="B349" s="231">
        <v>0</v>
      </c>
      <c r="C349" s="231">
        <v>0</v>
      </c>
      <c r="D349" s="231">
        <v>6.0846</v>
      </c>
      <c r="E349" s="231">
        <v>1.986</v>
      </c>
      <c r="F349" s="231">
        <v>7.1139999999999999</v>
      </c>
      <c r="G349" s="231">
        <v>2.0387</v>
      </c>
      <c r="H349" s="231">
        <v>8.8059999999999992</v>
      </c>
      <c r="I349" s="231">
        <v>2.1728000000000001</v>
      </c>
      <c r="J349" s="231">
        <v>7.0308999999999999</v>
      </c>
      <c r="K349" s="231">
        <v>2.3504999999999998</v>
      </c>
      <c r="L349" s="231">
        <v>8.8285999999999998</v>
      </c>
      <c r="M349" s="231">
        <v>3.2597999999999998</v>
      </c>
      <c r="N349" s="231">
        <v>0</v>
      </c>
      <c r="O349" s="231">
        <v>0</v>
      </c>
      <c r="P349" s="231">
        <v>0</v>
      </c>
    </row>
    <row r="350" spans="1:16" ht="15">
      <c r="A350" s="247">
        <v>7</v>
      </c>
      <c r="B350" s="231">
        <v>0</v>
      </c>
      <c r="C350" s="231">
        <v>0</v>
      </c>
      <c r="D350" s="231">
        <v>5.8883000000000001</v>
      </c>
      <c r="E350" s="231">
        <v>1.9308000000000001</v>
      </c>
      <c r="F350" s="231">
        <v>6.8226000000000004</v>
      </c>
      <c r="G350" s="231">
        <v>1.9821</v>
      </c>
      <c r="H350" s="231">
        <v>8.4343000000000004</v>
      </c>
      <c r="I350" s="231">
        <v>2.1124000000000001</v>
      </c>
      <c r="J350" s="231">
        <v>6.9203999999999999</v>
      </c>
      <c r="K350" s="231">
        <v>2.2852000000000001</v>
      </c>
      <c r="L350" s="231">
        <v>8.4186999999999994</v>
      </c>
      <c r="M350" s="231">
        <v>3.1692999999999998</v>
      </c>
      <c r="N350" s="231">
        <v>0</v>
      </c>
      <c r="O350" s="231">
        <v>0</v>
      </c>
      <c r="P350" s="231">
        <v>0</v>
      </c>
    </row>
    <row r="351" spans="1:16" ht="15">
      <c r="A351" s="247">
        <v>8</v>
      </c>
      <c r="B351" s="231">
        <v>0</v>
      </c>
      <c r="C351" s="231">
        <v>0</v>
      </c>
      <c r="D351" s="231">
        <v>5.6920999999999999</v>
      </c>
      <c r="E351" s="231">
        <v>1.8756999999999999</v>
      </c>
      <c r="F351" s="231">
        <v>6.5312999999999999</v>
      </c>
      <c r="G351" s="231">
        <v>1.9254</v>
      </c>
      <c r="H351" s="231">
        <v>8.0625999999999998</v>
      </c>
      <c r="I351" s="231">
        <v>2.0520999999999998</v>
      </c>
      <c r="J351" s="231">
        <v>6.8098000000000001</v>
      </c>
      <c r="K351" s="231">
        <v>2.2199</v>
      </c>
      <c r="L351" s="231">
        <v>8.0088000000000008</v>
      </c>
      <c r="M351" s="231">
        <v>3.0787</v>
      </c>
      <c r="N351" s="231">
        <v>0</v>
      </c>
      <c r="O351" s="231">
        <v>0</v>
      </c>
      <c r="P351" s="231">
        <v>0</v>
      </c>
    </row>
    <row r="352" spans="1:16" ht="15">
      <c r="A352" s="247">
        <v>9</v>
      </c>
      <c r="B352" s="231">
        <v>0</v>
      </c>
      <c r="C352" s="231">
        <v>0</v>
      </c>
      <c r="D352" s="231">
        <v>5.4958</v>
      </c>
      <c r="E352" s="231">
        <v>1.8205</v>
      </c>
      <c r="F352" s="231">
        <v>6.2398999999999996</v>
      </c>
      <c r="G352" s="231">
        <v>1.8688</v>
      </c>
      <c r="H352" s="231">
        <v>7.6909000000000001</v>
      </c>
      <c r="I352" s="231">
        <v>1.9917</v>
      </c>
      <c r="J352" s="231">
        <v>6.6993</v>
      </c>
      <c r="K352" s="231">
        <v>2.1545999999999998</v>
      </c>
      <c r="L352" s="231">
        <v>7.5989000000000004</v>
      </c>
      <c r="M352" s="231">
        <v>2.9882</v>
      </c>
      <c r="N352" s="231">
        <v>0</v>
      </c>
      <c r="O352" s="231">
        <v>0</v>
      </c>
      <c r="P352" s="231">
        <v>0</v>
      </c>
    </row>
    <row r="353" spans="1:16" ht="15">
      <c r="A353" s="247">
        <v>10</v>
      </c>
      <c r="B353" s="231">
        <v>0</v>
      </c>
      <c r="C353" s="231">
        <v>0</v>
      </c>
      <c r="D353" s="231">
        <v>5.2995999999999999</v>
      </c>
      <c r="E353" s="231">
        <v>1.7653000000000001</v>
      </c>
      <c r="F353" s="231">
        <v>5.9485000000000001</v>
      </c>
      <c r="G353" s="231">
        <v>1.8122</v>
      </c>
      <c r="H353" s="231">
        <v>7.3190999999999997</v>
      </c>
      <c r="I353" s="231">
        <v>1.9314</v>
      </c>
      <c r="J353" s="231">
        <v>6.5888</v>
      </c>
      <c r="K353" s="231">
        <v>2.0893000000000002</v>
      </c>
      <c r="L353" s="231">
        <v>7.1890000000000001</v>
      </c>
      <c r="M353" s="231">
        <v>2.8976000000000002</v>
      </c>
      <c r="N353" s="231">
        <v>0</v>
      </c>
      <c r="O353" s="231">
        <v>0</v>
      </c>
      <c r="P353" s="231">
        <v>0</v>
      </c>
    </row>
    <row r="354" spans="1:16" ht="15">
      <c r="A354" s="247">
        <v>11</v>
      </c>
      <c r="B354" s="231">
        <v>0</v>
      </c>
      <c r="C354" s="231">
        <v>0</v>
      </c>
      <c r="D354" s="231">
        <v>5.1032999999999999</v>
      </c>
      <c r="E354" s="231">
        <v>1.7101999999999999</v>
      </c>
      <c r="F354" s="231">
        <v>5.6570999999999998</v>
      </c>
      <c r="G354" s="231">
        <v>1.7555000000000001</v>
      </c>
      <c r="H354" s="231">
        <v>6.9474</v>
      </c>
      <c r="I354" s="231">
        <v>1.871</v>
      </c>
      <c r="J354" s="231">
        <v>6.4782000000000002</v>
      </c>
      <c r="K354" s="231">
        <v>2.024</v>
      </c>
      <c r="L354" s="231">
        <v>6.7790999999999997</v>
      </c>
      <c r="M354" s="231">
        <v>2.8071000000000002</v>
      </c>
      <c r="N354" s="231">
        <v>0</v>
      </c>
      <c r="O354" s="231">
        <v>0</v>
      </c>
      <c r="P354" s="231">
        <v>0</v>
      </c>
    </row>
    <row r="355" spans="1:16" ht="15">
      <c r="A355" s="247">
        <v>12</v>
      </c>
      <c r="B355" s="231">
        <v>0</v>
      </c>
      <c r="C355" s="231">
        <v>0</v>
      </c>
      <c r="D355" s="231">
        <v>4.9070999999999998</v>
      </c>
      <c r="E355" s="231">
        <v>1.655</v>
      </c>
      <c r="F355" s="231">
        <v>5.3658000000000001</v>
      </c>
      <c r="G355" s="231">
        <v>1.6989000000000001</v>
      </c>
      <c r="H355" s="231">
        <v>6.5757000000000003</v>
      </c>
      <c r="I355" s="231">
        <v>1.8107</v>
      </c>
      <c r="J355" s="231">
        <v>6.3677000000000001</v>
      </c>
      <c r="K355" s="231">
        <v>1.9588000000000001</v>
      </c>
      <c r="L355" s="231">
        <v>6.3693</v>
      </c>
      <c r="M355" s="231">
        <v>2.7164999999999999</v>
      </c>
      <c r="N355" s="231">
        <v>0</v>
      </c>
      <c r="O355" s="231">
        <v>0</v>
      </c>
      <c r="P355" s="231">
        <v>0</v>
      </c>
    </row>
    <row r="356" spans="1:16" ht="15">
      <c r="A356" s="247">
        <v>13</v>
      </c>
      <c r="B356" s="231">
        <v>0</v>
      </c>
      <c r="C356" s="231">
        <v>0</v>
      </c>
      <c r="D356" s="231">
        <v>4.7107999999999999</v>
      </c>
      <c r="E356" s="231">
        <v>1.5998000000000001</v>
      </c>
      <c r="F356" s="231">
        <v>5.0743999999999998</v>
      </c>
      <c r="G356" s="231">
        <v>1.6423000000000001</v>
      </c>
      <c r="H356" s="231">
        <v>6.2039999999999997</v>
      </c>
      <c r="I356" s="231">
        <v>1.7503</v>
      </c>
      <c r="J356" s="231">
        <v>6.2572000000000001</v>
      </c>
      <c r="K356" s="231">
        <v>1.8935</v>
      </c>
      <c r="L356" s="231">
        <v>5.9593999999999996</v>
      </c>
      <c r="M356" s="231">
        <v>2.6259999999999999</v>
      </c>
      <c r="N356" s="231">
        <v>0</v>
      </c>
      <c r="O356" s="231">
        <v>0</v>
      </c>
      <c r="P356" s="231">
        <v>0</v>
      </c>
    </row>
    <row r="357" spans="1:16" ht="15">
      <c r="A357" s="247">
        <v>14</v>
      </c>
      <c r="B357" s="231">
        <v>0</v>
      </c>
      <c r="C357" s="231">
        <v>0</v>
      </c>
      <c r="D357" s="231">
        <v>4.5145</v>
      </c>
      <c r="E357" s="231">
        <v>1.5447</v>
      </c>
      <c r="F357" s="231">
        <v>4.7830000000000004</v>
      </c>
      <c r="G357" s="231">
        <v>1.5855999999999999</v>
      </c>
      <c r="H357" s="231">
        <v>5.8323</v>
      </c>
      <c r="I357" s="231">
        <v>1.6899</v>
      </c>
      <c r="J357" s="231">
        <v>6.1466000000000003</v>
      </c>
      <c r="K357" s="231">
        <v>1.8282</v>
      </c>
      <c r="L357" s="231">
        <v>5.5495000000000001</v>
      </c>
      <c r="M357" s="231">
        <v>2.5354000000000001</v>
      </c>
      <c r="N357" s="231">
        <v>0</v>
      </c>
      <c r="O357" s="231">
        <v>0</v>
      </c>
      <c r="P357" s="231">
        <v>0</v>
      </c>
    </row>
    <row r="358" spans="1:16" ht="15">
      <c r="A358" s="247">
        <v>15</v>
      </c>
      <c r="B358" s="231">
        <v>0</v>
      </c>
      <c r="C358" s="231">
        <v>0</v>
      </c>
      <c r="D358" s="231">
        <v>4.3182999999999998</v>
      </c>
      <c r="E358" s="231">
        <v>1.4895</v>
      </c>
      <c r="F358" s="231">
        <v>4.4916</v>
      </c>
      <c r="G358" s="231">
        <v>1.5289999999999999</v>
      </c>
      <c r="H358" s="231">
        <v>5.4606000000000003</v>
      </c>
      <c r="I358" s="231">
        <v>1.6295999999999999</v>
      </c>
      <c r="J358" s="231">
        <v>6.0361000000000002</v>
      </c>
      <c r="K358" s="231">
        <v>1.7628999999999999</v>
      </c>
      <c r="L358" s="231">
        <v>5.1395999999999997</v>
      </c>
      <c r="M358" s="231">
        <v>2.4449000000000001</v>
      </c>
      <c r="N358" s="231">
        <v>0</v>
      </c>
      <c r="O358" s="231">
        <v>0</v>
      </c>
      <c r="P358" s="231">
        <v>0</v>
      </c>
    </row>
    <row r="359" spans="1:16" ht="15">
      <c r="A359" s="247">
        <v>16</v>
      </c>
      <c r="B359" s="231">
        <v>0</v>
      </c>
      <c r="C359" s="231">
        <v>0</v>
      </c>
      <c r="D359" s="231">
        <v>4.1219999999999999</v>
      </c>
      <c r="E359" s="231">
        <v>1.4342999999999999</v>
      </c>
      <c r="F359" s="231">
        <v>4.2003000000000004</v>
      </c>
      <c r="G359" s="231">
        <v>1.4723999999999999</v>
      </c>
      <c r="H359" s="231">
        <v>5.0888</v>
      </c>
      <c r="I359" s="231">
        <v>1.5691999999999999</v>
      </c>
      <c r="J359" s="231">
        <v>5.9256000000000002</v>
      </c>
      <c r="K359" s="231">
        <v>1.6976</v>
      </c>
      <c r="L359" s="231">
        <v>4.7297000000000002</v>
      </c>
      <c r="M359" s="231">
        <v>2.3542999999999998</v>
      </c>
      <c r="N359" s="231">
        <v>0</v>
      </c>
      <c r="O359" s="231">
        <v>0</v>
      </c>
      <c r="P359" s="231">
        <v>0</v>
      </c>
    </row>
    <row r="360" spans="1:16" ht="15">
      <c r="A360" s="247">
        <v>17</v>
      </c>
      <c r="B360" s="231">
        <v>0</v>
      </c>
      <c r="C360" s="231">
        <v>0</v>
      </c>
      <c r="D360" s="231">
        <v>3.9258000000000002</v>
      </c>
      <c r="E360" s="231">
        <v>1.3792</v>
      </c>
      <c r="F360" s="231">
        <v>3.9089</v>
      </c>
      <c r="G360" s="231">
        <v>1.4157</v>
      </c>
      <c r="H360" s="231">
        <v>4.7171000000000003</v>
      </c>
      <c r="I360" s="231">
        <v>1.5088999999999999</v>
      </c>
      <c r="J360" s="231">
        <v>5.8150000000000004</v>
      </c>
      <c r="K360" s="231">
        <v>1.6323000000000001</v>
      </c>
      <c r="L360" s="231">
        <v>4.3197999999999999</v>
      </c>
      <c r="M360" s="231">
        <v>2.2637999999999998</v>
      </c>
      <c r="N360" s="231">
        <v>0</v>
      </c>
      <c r="O360" s="231">
        <v>0</v>
      </c>
      <c r="P360" s="231">
        <v>0</v>
      </c>
    </row>
    <row r="361" spans="1:16" ht="15">
      <c r="A361" s="247">
        <v>18</v>
      </c>
      <c r="B361" s="231">
        <v>0</v>
      </c>
      <c r="C361" s="231">
        <v>0</v>
      </c>
      <c r="D361" s="231">
        <v>3.7294999999999998</v>
      </c>
      <c r="E361" s="231">
        <v>1.3240000000000001</v>
      </c>
      <c r="F361" s="231">
        <v>3.6175000000000002</v>
      </c>
      <c r="G361" s="231">
        <v>1.3591</v>
      </c>
      <c r="H361" s="231">
        <v>4.3453999999999997</v>
      </c>
      <c r="I361" s="231">
        <v>1.4484999999999999</v>
      </c>
      <c r="J361" s="231">
        <v>5.7045000000000003</v>
      </c>
      <c r="K361" s="231">
        <v>1.5669999999999999</v>
      </c>
      <c r="L361" s="231">
        <v>3.9098999999999999</v>
      </c>
      <c r="M361" s="231">
        <v>2.1732</v>
      </c>
      <c r="N361" s="231">
        <v>5.5239000000000003</v>
      </c>
      <c r="O361" s="231">
        <v>3.7915999999999999</v>
      </c>
      <c r="P361" s="231">
        <v>0</v>
      </c>
    </row>
    <row r="362" spans="1:16" ht="15">
      <c r="A362" s="247">
        <v>19</v>
      </c>
      <c r="B362" s="231">
        <v>0</v>
      </c>
      <c r="C362" s="231">
        <v>0</v>
      </c>
      <c r="D362" s="231">
        <v>3.7025999999999999</v>
      </c>
      <c r="E362" s="231">
        <v>1.3185</v>
      </c>
      <c r="F362" s="231">
        <v>3.5964999999999998</v>
      </c>
      <c r="G362" s="231">
        <v>1.3496999999999999</v>
      </c>
      <c r="H362" s="231">
        <v>4.3236999999999997</v>
      </c>
      <c r="I362" s="231">
        <v>1.4477</v>
      </c>
      <c r="J362" s="231">
        <v>5.5247000000000002</v>
      </c>
      <c r="K362" s="231">
        <v>1.5627</v>
      </c>
      <c r="L362" s="231">
        <v>3.8169</v>
      </c>
      <c r="M362" s="231">
        <v>2.1394000000000002</v>
      </c>
      <c r="N362" s="231">
        <v>5.3704999999999998</v>
      </c>
      <c r="O362" s="231">
        <v>3.6863000000000001</v>
      </c>
      <c r="P362" s="231">
        <v>0</v>
      </c>
    </row>
    <row r="363" spans="1:16" ht="15">
      <c r="A363" s="247">
        <v>20</v>
      </c>
      <c r="B363" s="231">
        <v>0</v>
      </c>
      <c r="C363" s="231">
        <v>0</v>
      </c>
      <c r="D363" s="231">
        <v>3.6756000000000002</v>
      </c>
      <c r="E363" s="231">
        <v>1.3129999999999999</v>
      </c>
      <c r="F363" s="231">
        <v>3.5756000000000001</v>
      </c>
      <c r="G363" s="231">
        <v>1.3404</v>
      </c>
      <c r="H363" s="231">
        <v>4.3018999999999998</v>
      </c>
      <c r="I363" s="231">
        <v>1.4468000000000001</v>
      </c>
      <c r="J363" s="231">
        <v>5.3449</v>
      </c>
      <c r="K363" s="231">
        <v>1.5585</v>
      </c>
      <c r="L363" s="231">
        <v>3.7240000000000002</v>
      </c>
      <c r="M363" s="231">
        <v>2.1055999999999999</v>
      </c>
      <c r="N363" s="231">
        <v>5.2169999999999996</v>
      </c>
      <c r="O363" s="231">
        <v>3.581</v>
      </c>
      <c r="P363" s="231">
        <v>0</v>
      </c>
    </row>
    <row r="364" spans="1:16" ht="15">
      <c r="A364" s="247">
        <v>21</v>
      </c>
      <c r="B364" s="231">
        <v>0</v>
      </c>
      <c r="C364" s="231">
        <v>0</v>
      </c>
      <c r="D364" s="231">
        <v>3.6486999999999998</v>
      </c>
      <c r="E364" s="231">
        <v>1.3075000000000001</v>
      </c>
      <c r="F364" s="231">
        <v>3.5546000000000002</v>
      </c>
      <c r="G364" s="231">
        <v>1.331</v>
      </c>
      <c r="H364" s="231">
        <v>4.2801999999999998</v>
      </c>
      <c r="I364" s="231">
        <v>1.446</v>
      </c>
      <c r="J364" s="231">
        <v>5.1650999999999998</v>
      </c>
      <c r="K364" s="231">
        <v>1.5542</v>
      </c>
      <c r="L364" s="231">
        <v>3.6309999999999998</v>
      </c>
      <c r="M364" s="231">
        <v>2.0718999999999999</v>
      </c>
      <c r="N364" s="231">
        <v>5.0636000000000001</v>
      </c>
      <c r="O364" s="231">
        <v>3.4756</v>
      </c>
      <c r="P364" s="231">
        <v>0</v>
      </c>
    </row>
    <row r="365" spans="1:16" ht="15">
      <c r="A365" s="247">
        <v>22</v>
      </c>
      <c r="B365" s="231">
        <v>0</v>
      </c>
      <c r="C365" s="231">
        <v>0</v>
      </c>
      <c r="D365" s="231">
        <v>3.6217000000000001</v>
      </c>
      <c r="E365" s="231">
        <v>1.302</v>
      </c>
      <c r="F365" s="231">
        <v>3.5337000000000001</v>
      </c>
      <c r="G365" s="231">
        <v>1.3216000000000001</v>
      </c>
      <c r="H365" s="231">
        <v>4.2584999999999997</v>
      </c>
      <c r="I365" s="231">
        <v>1.4451000000000001</v>
      </c>
      <c r="J365" s="231">
        <v>4.9851999999999999</v>
      </c>
      <c r="K365" s="231">
        <v>1.5499000000000001</v>
      </c>
      <c r="L365" s="231">
        <v>3.5379999999999998</v>
      </c>
      <c r="M365" s="231">
        <v>2.0381</v>
      </c>
      <c r="N365" s="231">
        <v>4.9100999999999999</v>
      </c>
      <c r="O365" s="231">
        <v>3.3702999999999999</v>
      </c>
      <c r="P365" s="231">
        <v>0</v>
      </c>
    </row>
    <row r="366" spans="1:16" ht="15">
      <c r="A366" s="247">
        <v>23</v>
      </c>
      <c r="B366" s="231">
        <v>0</v>
      </c>
      <c r="C366" s="231">
        <v>0</v>
      </c>
      <c r="D366" s="231">
        <v>3.5948000000000002</v>
      </c>
      <c r="E366" s="231">
        <v>1.2965</v>
      </c>
      <c r="F366" s="231">
        <v>3.5127000000000002</v>
      </c>
      <c r="G366" s="231">
        <v>1.3123</v>
      </c>
      <c r="H366" s="231">
        <v>4.2366999999999999</v>
      </c>
      <c r="I366" s="231">
        <v>1.4442999999999999</v>
      </c>
      <c r="J366" s="231">
        <v>4.8053999999999997</v>
      </c>
      <c r="K366" s="231">
        <v>1.5457000000000001</v>
      </c>
      <c r="L366" s="231">
        <v>3.4449999999999998</v>
      </c>
      <c r="M366" s="231">
        <v>2.0043000000000002</v>
      </c>
      <c r="N366" s="231">
        <v>4.7567000000000004</v>
      </c>
      <c r="O366" s="231">
        <v>3.2650000000000001</v>
      </c>
      <c r="P366" s="231">
        <v>0</v>
      </c>
    </row>
    <row r="367" spans="1:16" ht="15">
      <c r="A367" s="247">
        <v>24</v>
      </c>
      <c r="B367" s="231">
        <v>0</v>
      </c>
      <c r="C367" s="231">
        <v>0</v>
      </c>
      <c r="D367" s="231">
        <v>3.5678000000000001</v>
      </c>
      <c r="E367" s="231">
        <v>1.2910999999999999</v>
      </c>
      <c r="F367" s="231">
        <v>3.4918</v>
      </c>
      <c r="G367" s="231">
        <v>1.3028999999999999</v>
      </c>
      <c r="H367" s="231">
        <v>4.2149999999999999</v>
      </c>
      <c r="I367" s="231">
        <v>1.4435</v>
      </c>
      <c r="J367" s="231">
        <v>4.6256000000000004</v>
      </c>
      <c r="K367" s="231">
        <v>1.5414000000000001</v>
      </c>
      <c r="L367" s="231">
        <v>3.3521000000000001</v>
      </c>
      <c r="M367" s="231">
        <v>1.9704999999999999</v>
      </c>
      <c r="N367" s="231">
        <v>4.6032999999999999</v>
      </c>
      <c r="O367" s="231">
        <v>3.1597</v>
      </c>
      <c r="P367" s="231">
        <v>0</v>
      </c>
    </row>
    <row r="368" spans="1:16" ht="15">
      <c r="A368" s="247">
        <v>25</v>
      </c>
      <c r="B368" s="231">
        <v>0</v>
      </c>
      <c r="C368" s="231">
        <v>0</v>
      </c>
      <c r="D368" s="231">
        <v>3.5409000000000002</v>
      </c>
      <c r="E368" s="231">
        <v>1.2856000000000001</v>
      </c>
      <c r="F368" s="231">
        <v>3.4708000000000001</v>
      </c>
      <c r="G368" s="231">
        <v>1.2935000000000001</v>
      </c>
      <c r="H368" s="231">
        <v>4.1932999999999998</v>
      </c>
      <c r="I368" s="231">
        <v>1.4426000000000001</v>
      </c>
      <c r="J368" s="231">
        <v>4.4458000000000002</v>
      </c>
      <c r="K368" s="231">
        <v>1.5370999999999999</v>
      </c>
      <c r="L368" s="231">
        <v>3.2591000000000001</v>
      </c>
      <c r="M368" s="231">
        <v>1.9367000000000001</v>
      </c>
      <c r="N368" s="231">
        <v>4.4497999999999998</v>
      </c>
      <c r="O368" s="231">
        <v>3.0543</v>
      </c>
      <c r="P368" s="231">
        <v>0</v>
      </c>
    </row>
    <row r="369" spans="1:16" ht="15">
      <c r="A369" s="247">
        <v>26</v>
      </c>
      <c r="B369" s="231">
        <v>0</v>
      </c>
      <c r="C369" s="231">
        <v>0</v>
      </c>
      <c r="D369" s="231">
        <v>3.5139</v>
      </c>
      <c r="E369" s="231">
        <v>1.2801</v>
      </c>
      <c r="F369" s="231">
        <v>3.4498000000000002</v>
      </c>
      <c r="G369" s="231">
        <v>1.2842</v>
      </c>
      <c r="H369" s="231">
        <v>4.1715</v>
      </c>
      <c r="I369" s="231">
        <v>1.4418</v>
      </c>
      <c r="J369" s="231">
        <v>4.266</v>
      </c>
      <c r="K369" s="231">
        <v>1.5328999999999999</v>
      </c>
      <c r="L369" s="231">
        <v>3.1661000000000001</v>
      </c>
      <c r="M369" s="231">
        <v>1.9029</v>
      </c>
      <c r="N369" s="231">
        <v>4.2964000000000002</v>
      </c>
      <c r="O369" s="231">
        <v>2.9489999999999998</v>
      </c>
      <c r="P369" s="231">
        <v>0</v>
      </c>
    </row>
    <row r="370" spans="1:16" ht="15">
      <c r="A370" s="247">
        <v>27</v>
      </c>
      <c r="B370" s="231">
        <v>0</v>
      </c>
      <c r="C370" s="231">
        <v>0</v>
      </c>
      <c r="D370" s="231">
        <v>3.4870000000000001</v>
      </c>
      <c r="E370" s="231">
        <v>1.2746</v>
      </c>
      <c r="F370" s="231">
        <v>3.4289000000000001</v>
      </c>
      <c r="G370" s="231">
        <v>1.2747999999999999</v>
      </c>
      <c r="H370" s="231">
        <v>4.1497999999999999</v>
      </c>
      <c r="I370" s="231">
        <v>1.4409000000000001</v>
      </c>
      <c r="J370" s="231">
        <v>4.0861999999999998</v>
      </c>
      <c r="K370" s="231">
        <v>1.5286</v>
      </c>
      <c r="L370" s="231">
        <v>3.0731000000000002</v>
      </c>
      <c r="M370" s="231">
        <v>1.8692</v>
      </c>
      <c r="N370" s="231">
        <v>4.1429</v>
      </c>
      <c r="O370" s="231">
        <v>2.8437000000000001</v>
      </c>
      <c r="P370" s="231">
        <v>0</v>
      </c>
    </row>
    <row r="371" spans="1:16" ht="15">
      <c r="A371" s="247">
        <v>28</v>
      </c>
      <c r="B371" s="231">
        <v>0</v>
      </c>
      <c r="C371" s="231">
        <v>0</v>
      </c>
      <c r="D371" s="231">
        <v>3.46</v>
      </c>
      <c r="E371" s="231">
        <v>1.2690999999999999</v>
      </c>
      <c r="F371" s="231">
        <v>3.4079000000000002</v>
      </c>
      <c r="G371" s="231">
        <v>1.2654000000000001</v>
      </c>
      <c r="H371" s="231">
        <v>4.1280999999999999</v>
      </c>
      <c r="I371" s="231">
        <v>1.4400999999999999</v>
      </c>
      <c r="J371" s="231">
        <v>3.9062999999999999</v>
      </c>
      <c r="K371" s="231">
        <v>1.5243</v>
      </c>
      <c r="L371" s="231">
        <v>2.9802</v>
      </c>
      <c r="M371" s="231">
        <v>1.8353999999999999</v>
      </c>
      <c r="N371" s="231">
        <v>3.9895</v>
      </c>
      <c r="O371" s="231">
        <v>2.7383999999999999</v>
      </c>
      <c r="P371" s="231">
        <v>0</v>
      </c>
    </row>
    <row r="372" spans="1:16" ht="15">
      <c r="A372" s="247">
        <v>29</v>
      </c>
      <c r="B372" s="231">
        <v>0</v>
      </c>
      <c r="C372" s="231">
        <v>0</v>
      </c>
      <c r="D372" s="231">
        <v>3.4331</v>
      </c>
      <c r="E372" s="231">
        <v>1.2636000000000001</v>
      </c>
      <c r="F372" s="231">
        <v>3.387</v>
      </c>
      <c r="G372" s="231">
        <v>1.2561</v>
      </c>
      <c r="H372" s="231">
        <v>4.1063000000000001</v>
      </c>
      <c r="I372" s="231">
        <v>1.4392</v>
      </c>
      <c r="J372" s="231">
        <v>3.7265000000000001</v>
      </c>
      <c r="K372" s="231">
        <v>1.5201</v>
      </c>
      <c r="L372" s="231">
        <v>2.8872</v>
      </c>
      <c r="M372" s="231">
        <v>1.8016000000000001</v>
      </c>
      <c r="N372" s="231">
        <v>3.8359999999999999</v>
      </c>
      <c r="O372" s="231">
        <v>2.633</v>
      </c>
      <c r="P372" s="231">
        <v>0</v>
      </c>
    </row>
    <row r="373" spans="1:16" ht="15">
      <c r="A373" s="247">
        <v>30</v>
      </c>
      <c r="B373" s="231">
        <v>0</v>
      </c>
      <c r="C373" s="231">
        <v>0</v>
      </c>
      <c r="D373" s="231">
        <v>3.4060999999999999</v>
      </c>
      <c r="E373" s="231">
        <v>1.2581</v>
      </c>
      <c r="F373" s="231">
        <v>3.3660000000000001</v>
      </c>
      <c r="G373" s="231">
        <v>1.2466999999999999</v>
      </c>
      <c r="H373" s="231">
        <v>4.0846</v>
      </c>
      <c r="I373" s="231">
        <v>1.4383999999999999</v>
      </c>
      <c r="J373" s="231">
        <v>3.5467</v>
      </c>
      <c r="K373" s="231">
        <v>1.5158</v>
      </c>
      <c r="L373" s="231">
        <v>2.7942</v>
      </c>
      <c r="M373" s="231">
        <v>1.7678</v>
      </c>
      <c r="N373" s="231">
        <v>3.6825999999999999</v>
      </c>
      <c r="O373" s="231">
        <v>2.5276999999999998</v>
      </c>
      <c r="P373" s="231">
        <v>0</v>
      </c>
    </row>
    <row r="374" spans="1:16" ht="15">
      <c r="A374" s="247">
        <v>31</v>
      </c>
      <c r="B374" s="231">
        <v>0</v>
      </c>
      <c r="C374" s="231">
        <v>0</v>
      </c>
      <c r="D374" s="231">
        <v>3.4003999999999999</v>
      </c>
      <c r="E374" s="231">
        <v>1.2563</v>
      </c>
      <c r="F374" s="231">
        <v>3.359</v>
      </c>
      <c r="G374" s="231">
        <v>1.2441</v>
      </c>
      <c r="H374" s="231">
        <v>3.9849999999999999</v>
      </c>
      <c r="I374" s="231">
        <v>1.4308000000000001</v>
      </c>
      <c r="J374" s="231">
        <v>3.54</v>
      </c>
      <c r="K374" s="231">
        <v>1.5038</v>
      </c>
      <c r="L374" s="231">
        <v>2.7835999999999999</v>
      </c>
      <c r="M374" s="231">
        <v>1.7432000000000001</v>
      </c>
      <c r="N374" s="231">
        <v>3.6051000000000002</v>
      </c>
      <c r="O374" s="231">
        <v>2.4251999999999998</v>
      </c>
      <c r="P374" s="231">
        <v>0</v>
      </c>
    </row>
    <row r="375" spans="1:16" ht="15">
      <c r="A375" s="247">
        <v>32</v>
      </c>
      <c r="B375" s="231">
        <v>0</v>
      </c>
      <c r="C375" s="231">
        <v>0</v>
      </c>
      <c r="D375" s="231">
        <v>3.3948</v>
      </c>
      <c r="E375" s="231">
        <v>1.2544999999999999</v>
      </c>
      <c r="F375" s="231">
        <v>3.3521000000000001</v>
      </c>
      <c r="G375" s="231">
        <v>1.2416</v>
      </c>
      <c r="H375" s="231">
        <v>3.8853</v>
      </c>
      <c r="I375" s="231">
        <v>1.4233</v>
      </c>
      <c r="J375" s="231">
        <v>3.5333000000000001</v>
      </c>
      <c r="K375" s="231">
        <v>1.4918</v>
      </c>
      <c r="L375" s="231">
        <v>2.7730000000000001</v>
      </c>
      <c r="M375" s="231">
        <v>1.7185999999999999</v>
      </c>
      <c r="N375" s="231">
        <v>3.5274999999999999</v>
      </c>
      <c r="O375" s="231">
        <v>2.3227000000000002</v>
      </c>
      <c r="P375" s="231">
        <v>0</v>
      </c>
    </row>
    <row r="376" spans="1:16" ht="15">
      <c r="A376" s="247">
        <v>33</v>
      </c>
      <c r="B376" s="231">
        <v>0</v>
      </c>
      <c r="C376" s="231">
        <v>0</v>
      </c>
      <c r="D376" s="231">
        <v>3.3891</v>
      </c>
      <c r="E376" s="231">
        <v>1.2526999999999999</v>
      </c>
      <c r="F376" s="231">
        <v>3.3451</v>
      </c>
      <c r="G376" s="231">
        <v>1.2390000000000001</v>
      </c>
      <c r="H376" s="231">
        <v>3.7856999999999998</v>
      </c>
      <c r="I376" s="231">
        <v>1.4157</v>
      </c>
      <c r="J376" s="231">
        <v>3.5266000000000002</v>
      </c>
      <c r="K376" s="231">
        <v>1.4798</v>
      </c>
      <c r="L376" s="231">
        <v>2.7624</v>
      </c>
      <c r="M376" s="231">
        <v>1.694</v>
      </c>
      <c r="N376" s="231">
        <v>3.45</v>
      </c>
      <c r="O376" s="231">
        <v>2.2202000000000002</v>
      </c>
      <c r="P376" s="231">
        <v>0</v>
      </c>
    </row>
    <row r="377" spans="1:16" ht="15">
      <c r="A377" s="247">
        <v>34</v>
      </c>
      <c r="B377" s="231">
        <v>0</v>
      </c>
      <c r="C377" s="231">
        <v>0</v>
      </c>
      <c r="D377" s="231">
        <v>3.3834</v>
      </c>
      <c r="E377" s="231">
        <v>1.2507999999999999</v>
      </c>
      <c r="F377" s="231">
        <v>3.3382000000000001</v>
      </c>
      <c r="G377" s="231">
        <v>1.2363999999999999</v>
      </c>
      <c r="H377" s="231">
        <v>3.6861000000000002</v>
      </c>
      <c r="I377" s="231">
        <v>1.4080999999999999</v>
      </c>
      <c r="J377" s="231">
        <v>3.5198</v>
      </c>
      <c r="K377" s="231">
        <v>1.4677</v>
      </c>
      <c r="L377" s="231">
        <v>2.7517999999999998</v>
      </c>
      <c r="M377" s="231">
        <v>1.6694</v>
      </c>
      <c r="N377" s="231">
        <v>3.3723999999999998</v>
      </c>
      <c r="O377" s="231">
        <v>2.1175999999999999</v>
      </c>
      <c r="P377" s="231">
        <v>0</v>
      </c>
    </row>
    <row r="378" spans="1:16" ht="15">
      <c r="A378" s="247">
        <v>35</v>
      </c>
      <c r="B378" s="231">
        <v>0</v>
      </c>
      <c r="C378" s="231">
        <v>0</v>
      </c>
      <c r="D378" s="231">
        <v>3.3776999999999999</v>
      </c>
      <c r="E378" s="231">
        <v>1.2490000000000001</v>
      </c>
      <c r="F378" s="231">
        <v>3.3311999999999999</v>
      </c>
      <c r="G378" s="231">
        <v>1.2338</v>
      </c>
      <c r="H378" s="231">
        <v>3.5863999999999998</v>
      </c>
      <c r="I378" s="231">
        <v>1.4005000000000001</v>
      </c>
      <c r="J378" s="231">
        <v>3.5131000000000001</v>
      </c>
      <c r="K378" s="231">
        <v>1.4557</v>
      </c>
      <c r="L378" s="231">
        <v>2.7412000000000001</v>
      </c>
      <c r="M378" s="231">
        <v>1.6448</v>
      </c>
      <c r="N378" s="231">
        <v>3.2949000000000002</v>
      </c>
      <c r="O378" s="231">
        <v>2.0150999999999999</v>
      </c>
      <c r="P378" s="231">
        <v>0</v>
      </c>
    </row>
    <row r="379" spans="1:16" ht="15">
      <c r="A379" s="247">
        <v>36</v>
      </c>
      <c r="B379" s="231">
        <v>0</v>
      </c>
      <c r="C379" s="231">
        <v>0</v>
      </c>
      <c r="D379" s="231">
        <v>3.3721000000000001</v>
      </c>
      <c r="E379" s="231">
        <v>1.2472000000000001</v>
      </c>
      <c r="F379" s="231">
        <v>3.3243</v>
      </c>
      <c r="G379" s="231">
        <v>1.2313000000000001</v>
      </c>
      <c r="H379" s="231">
        <v>3.4868000000000001</v>
      </c>
      <c r="I379" s="231">
        <v>1.393</v>
      </c>
      <c r="J379" s="231">
        <v>3.5064000000000002</v>
      </c>
      <c r="K379" s="231">
        <v>1.4437</v>
      </c>
      <c r="L379" s="231">
        <v>2.7305999999999999</v>
      </c>
      <c r="M379" s="231">
        <v>1.6202000000000001</v>
      </c>
      <c r="N379" s="231">
        <v>3.2174</v>
      </c>
      <c r="O379" s="231">
        <v>1.9126000000000001</v>
      </c>
      <c r="P379" s="231">
        <v>0</v>
      </c>
    </row>
    <row r="380" spans="1:16" ht="15">
      <c r="A380" s="247">
        <v>37</v>
      </c>
      <c r="B380" s="231">
        <v>0</v>
      </c>
      <c r="C380" s="231">
        <v>0</v>
      </c>
      <c r="D380" s="231">
        <v>3.3664000000000001</v>
      </c>
      <c r="E380" s="231">
        <v>1.2454000000000001</v>
      </c>
      <c r="F380" s="231">
        <v>3.3172999999999999</v>
      </c>
      <c r="G380" s="231">
        <v>1.2286999999999999</v>
      </c>
      <c r="H380" s="231">
        <v>3.3872</v>
      </c>
      <c r="I380" s="231">
        <v>1.3854</v>
      </c>
      <c r="J380" s="231">
        <v>3.4996999999999998</v>
      </c>
      <c r="K380" s="231">
        <v>1.4317</v>
      </c>
      <c r="L380" s="231">
        <v>2.72</v>
      </c>
      <c r="M380" s="231">
        <v>1.5955999999999999</v>
      </c>
      <c r="N380" s="231">
        <v>3.1398000000000001</v>
      </c>
      <c r="O380" s="231">
        <v>1.8101</v>
      </c>
      <c r="P380" s="231">
        <v>0</v>
      </c>
    </row>
    <row r="381" spans="1:16" ht="15">
      <c r="A381" s="247">
        <v>38</v>
      </c>
      <c r="B381" s="231">
        <v>0</v>
      </c>
      <c r="C381" s="231">
        <v>0</v>
      </c>
      <c r="D381" s="231">
        <v>3.3607</v>
      </c>
      <c r="E381" s="231">
        <v>1.2436</v>
      </c>
      <c r="F381" s="231">
        <v>3.3102999999999998</v>
      </c>
      <c r="G381" s="231">
        <v>1.2261</v>
      </c>
      <c r="H381" s="231">
        <v>3.2875000000000001</v>
      </c>
      <c r="I381" s="231">
        <v>1.3777999999999999</v>
      </c>
      <c r="J381" s="231">
        <v>3.4929999999999999</v>
      </c>
      <c r="K381" s="231">
        <v>1.4197</v>
      </c>
      <c r="L381" s="231">
        <v>2.7094</v>
      </c>
      <c r="M381" s="231">
        <v>1.571</v>
      </c>
      <c r="N381" s="231">
        <v>3.0623</v>
      </c>
      <c r="O381" s="231">
        <v>1.7076</v>
      </c>
      <c r="P381" s="231">
        <v>0</v>
      </c>
    </row>
    <row r="382" spans="1:16" ht="15">
      <c r="A382" s="247">
        <v>39</v>
      </c>
      <c r="B382" s="231">
        <v>0</v>
      </c>
      <c r="C382" s="231">
        <v>0</v>
      </c>
      <c r="D382" s="231">
        <v>3.355</v>
      </c>
      <c r="E382" s="231">
        <v>1.2418</v>
      </c>
      <c r="F382" s="231">
        <v>3.3033999999999999</v>
      </c>
      <c r="G382" s="231">
        <v>1.2235</v>
      </c>
      <c r="H382" s="231">
        <v>3.1879</v>
      </c>
      <c r="I382" s="231">
        <v>1.3702000000000001</v>
      </c>
      <c r="J382" s="231">
        <v>3.4863</v>
      </c>
      <c r="K382" s="231">
        <v>1.4077</v>
      </c>
      <c r="L382" s="231">
        <v>2.6987999999999999</v>
      </c>
      <c r="M382" s="231">
        <v>1.5464</v>
      </c>
      <c r="N382" s="231">
        <v>2.9847000000000001</v>
      </c>
      <c r="O382" s="231">
        <v>1.6051</v>
      </c>
      <c r="P382" s="231">
        <v>0</v>
      </c>
    </row>
    <row r="383" spans="1:16" ht="15">
      <c r="A383" s="247">
        <v>40</v>
      </c>
      <c r="B383" s="231">
        <v>0</v>
      </c>
      <c r="C383" s="231">
        <v>0</v>
      </c>
      <c r="D383" s="231">
        <v>3.3494000000000002</v>
      </c>
      <c r="E383" s="231">
        <v>1.2399</v>
      </c>
      <c r="F383" s="231">
        <v>3.2964000000000002</v>
      </c>
      <c r="G383" s="231">
        <v>1.2210000000000001</v>
      </c>
      <c r="H383" s="231">
        <v>3.0882999999999998</v>
      </c>
      <c r="I383" s="231">
        <v>1.3627</v>
      </c>
      <c r="J383" s="231">
        <v>3.4794999999999998</v>
      </c>
      <c r="K383" s="231">
        <v>1.3956</v>
      </c>
      <c r="L383" s="231">
        <v>2.6882000000000001</v>
      </c>
      <c r="M383" s="231">
        <v>1.5218</v>
      </c>
      <c r="N383" s="231">
        <v>2.9072</v>
      </c>
      <c r="O383" s="231">
        <v>1.5024999999999999</v>
      </c>
      <c r="P383" s="231">
        <v>0</v>
      </c>
    </row>
    <row r="384" spans="1:16" ht="15">
      <c r="A384" s="247">
        <v>41</v>
      </c>
      <c r="B384" s="231">
        <v>0</v>
      </c>
      <c r="C384" s="231">
        <v>0</v>
      </c>
      <c r="D384" s="231">
        <v>3.3437000000000001</v>
      </c>
      <c r="E384" s="231">
        <v>1.2381</v>
      </c>
      <c r="F384" s="231">
        <v>3.2894999999999999</v>
      </c>
      <c r="G384" s="231">
        <v>1.2183999999999999</v>
      </c>
      <c r="H384" s="231">
        <v>2.9885999999999999</v>
      </c>
      <c r="I384" s="231">
        <v>1.3551</v>
      </c>
      <c r="J384" s="231">
        <v>3.4727999999999999</v>
      </c>
      <c r="K384" s="231">
        <v>1.3835999999999999</v>
      </c>
      <c r="L384" s="231">
        <v>2.6776</v>
      </c>
      <c r="M384" s="231">
        <v>1.4972000000000001</v>
      </c>
      <c r="N384" s="231">
        <v>2.8296000000000001</v>
      </c>
      <c r="O384" s="231">
        <v>1.4</v>
      </c>
      <c r="P384" s="231">
        <v>0</v>
      </c>
    </row>
    <row r="385" spans="1:16" ht="15">
      <c r="A385" s="247">
        <v>42</v>
      </c>
      <c r="B385" s="231">
        <v>0</v>
      </c>
      <c r="C385" s="231">
        <v>0</v>
      </c>
      <c r="D385" s="231">
        <v>3.3380000000000001</v>
      </c>
      <c r="E385" s="231">
        <v>1.2363</v>
      </c>
      <c r="F385" s="231">
        <v>3.2825000000000002</v>
      </c>
      <c r="G385" s="231">
        <v>1.2158</v>
      </c>
      <c r="H385" s="231">
        <v>2.8889999999999998</v>
      </c>
      <c r="I385" s="231">
        <v>1.3474999999999999</v>
      </c>
      <c r="J385" s="231">
        <v>3.4661</v>
      </c>
      <c r="K385" s="231">
        <v>1.3715999999999999</v>
      </c>
      <c r="L385" s="231">
        <v>2.6669999999999998</v>
      </c>
      <c r="M385" s="231">
        <v>1.4725999999999999</v>
      </c>
      <c r="N385" s="231">
        <v>2.7521</v>
      </c>
      <c r="O385" s="231">
        <v>1.2975000000000001</v>
      </c>
      <c r="P385" s="231">
        <v>0</v>
      </c>
    </row>
    <row r="386" spans="1:16" ht="15">
      <c r="A386" s="247">
        <v>43</v>
      </c>
      <c r="B386" s="231">
        <v>0</v>
      </c>
      <c r="C386" s="231">
        <v>0</v>
      </c>
      <c r="D386" s="231">
        <v>3.2871000000000001</v>
      </c>
      <c r="E386" s="231">
        <v>1.228</v>
      </c>
      <c r="F386" s="231">
        <v>3.2555999999999998</v>
      </c>
      <c r="G386" s="231">
        <v>1.2131000000000001</v>
      </c>
      <c r="H386" s="231">
        <v>2.8744000000000001</v>
      </c>
      <c r="I386" s="231">
        <v>1.3334999999999999</v>
      </c>
      <c r="J386" s="231">
        <v>3.4552999999999998</v>
      </c>
      <c r="K386" s="231">
        <v>1.3643000000000001</v>
      </c>
      <c r="L386" s="231">
        <v>2.649</v>
      </c>
      <c r="M386" s="231">
        <v>1.47</v>
      </c>
      <c r="N386" s="231">
        <v>2.7046000000000001</v>
      </c>
      <c r="O386" s="231">
        <v>1.2916000000000001</v>
      </c>
      <c r="P386" s="231">
        <v>0</v>
      </c>
    </row>
    <row r="387" spans="1:16" ht="15">
      <c r="A387" s="247">
        <v>44</v>
      </c>
      <c r="B387" s="231">
        <v>0</v>
      </c>
      <c r="C387" s="231">
        <v>0</v>
      </c>
      <c r="D387" s="231">
        <v>3.2362000000000002</v>
      </c>
      <c r="E387" s="231">
        <v>1.2197</v>
      </c>
      <c r="F387" s="231">
        <v>3.2286000000000001</v>
      </c>
      <c r="G387" s="231">
        <v>1.2104999999999999</v>
      </c>
      <c r="H387" s="231">
        <v>2.8597999999999999</v>
      </c>
      <c r="I387" s="231">
        <v>1.3196000000000001</v>
      </c>
      <c r="J387" s="231">
        <v>3.4445999999999999</v>
      </c>
      <c r="K387" s="231">
        <v>1.3569</v>
      </c>
      <c r="L387" s="231">
        <v>2.6309999999999998</v>
      </c>
      <c r="M387" s="231">
        <v>1.4675</v>
      </c>
      <c r="N387" s="231">
        <v>2.657</v>
      </c>
      <c r="O387" s="231">
        <v>1.2858000000000001</v>
      </c>
      <c r="P387" s="231">
        <v>0</v>
      </c>
    </row>
    <row r="388" spans="1:16" ht="15">
      <c r="A388" s="247">
        <v>45</v>
      </c>
      <c r="B388" s="231">
        <v>0</v>
      </c>
      <c r="C388" s="231">
        <v>0</v>
      </c>
      <c r="D388" s="231">
        <v>3.1854</v>
      </c>
      <c r="E388" s="231">
        <v>1.2114</v>
      </c>
      <c r="F388" s="231">
        <v>3.2017000000000002</v>
      </c>
      <c r="G388" s="231">
        <v>1.2078</v>
      </c>
      <c r="H388" s="231">
        <v>2.8452999999999999</v>
      </c>
      <c r="I388" s="231">
        <v>1.3056000000000001</v>
      </c>
      <c r="J388" s="231">
        <v>3.4338000000000002</v>
      </c>
      <c r="K388" s="231">
        <v>1.3495999999999999</v>
      </c>
      <c r="L388" s="231">
        <v>2.6131000000000002</v>
      </c>
      <c r="M388" s="231">
        <v>1.4649000000000001</v>
      </c>
      <c r="N388" s="231">
        <v>2.6095000000000002</v>
      </c>
      <c r="O388" s="231">
        <v>1.2799</v>
      </c>
      <c r="P388" s="231">
        <v>0</v>
      </c>
    </row>
    <row r="389" spans="1:16" ht="15">
      <c r="A389" s="247">
        <v>46</v>
      </c>
      <c r="B389" s="231">
        <v>0</v>
      </c>
      <c r="C389" s="231">
        <v>0</v>
      </c>
      <c r="D389" s="231">
        <v>3.1345000000000001</v>
      </c>
      <c r="E389" s="231">
        <v>1.2030000000000001</v>
      </c>
      <c r="F389" s="231">
        <v>3.1747999999999998</v>
      </c>
      <c r="G389" s="231">
        <v>1.2051000000000001</v>
      </c>
      <c r="H389" s="231">
        <v>2.8307000000000002</v>
      </c>
      <c r="I389" s="231">
        <v>1.2917000000000001</v>
      </c>
      <c r="J389" s="231">
        <v>3.423</v>
      </c>
      <c r="K389" s="231">
        <v>1.3422000000000001</v>
      </c>
      <c r="L389" s="231">
        <v>2.5951</v>
      </c>
      <c r="M389" s="231">
        <v>1.4623999999999999</v>
      </c>
      <c r="N389" s="231">
        <v>2.5619000000000001</v>
      </c>
      <c r="O389" s="231">
        <v>1.274</v>
      </c>
      <c r="P389" s="231">
        <v>0</v>
      </c>
    </row>
    <row r="390" spans="1:16" ht="15">
      <c r="A390" s="247">
        <v>47</v>
      </c>
      <c r="B390" s="231">
        <v>0</v>
      </c>
      <c r="C390" s="231">
        <v>0</v>
      </c>
      <c r="D390" s="231">
        <v>3.0836000000000001</v>
      </c>
      <c r="E390" s="231">
        <v>1.1947000000000001</v>
      </c>
      <c r="F390" s="231">
        <v>3.1478000000000002</v>
      </c>
      <c r="G390" s="231">
        <v>1.2023999999999999</v>
      </c>
      <c r="H390" s="231">
        <v>2.8161</v>
      </c>
      <c r="I390" s="231">
        <v>1.2777000000000001</v>
      </c>
      <c r="J390" s="231">
        <v>3.4121999999999999</v>
      </c>
      <c r="K390" s="231">
        <v>1.3349</v>
      </c>
      <c r="L390" s="231">
        <v>2.5771000000000002</v>
      </c>
      <c r="M390" s="231">
        <v>1.4598</v>
      </c>
      <c r="N390" s="231">
        <v>2.5144000000000002</v>
      </c>
      <c r="O390" s="231">
        <v>1.2682</v>
      </c>
      <c r="P390" s="231">
        <v>0</v>
      </c>
    </row>
    <row r="391" spans="1:16" ht="15">
      <c r="A391" s="247">
        <v>48</v>
      </c>
      <c r="B391" s="231">
        <v>0</v>
      </c>
      <c r="C391" s="231">
        <v>0</v>
      </c>
      <c r="D391" s="231">
        <v>3.0327000000000002</v>
      </c>
      <c r="E391" s="231">
        <v>1.1863999999999999</v>
      </c>
      <c r="F391" s="231">
        <v>3.1208999999999998</v>
      </c>
      <c r="G391" s="231">
        <v>1.1998</v>
      </c>
      <c r="H391" s="231">
        <v>2.8014999999999999</v>
      </c>
      <c r="I391" s="231">
        <v>1.2638</v>
      </c>
      <c r="J391" s="231">
        <v>3.4015</v>
      </c>
      <c r="K391" s="231">
        <v>1.3274999999999999</v>
      </c>
      <c r="L391" s="231">
        <v>2.5590999999999999</v>
      </c>
      <c r="M391" s="231">
        <v>1.4573</v>
      </c>
      <c r="N391" s="231">
        <v>2.4668999999999999</v>
      </c>
      <c r="O391" s="231">
        <v>1.2623</v>
      </c>
      <c r="P391" s="231">
        <v>0</v>
      </c>
    </row>
    <row r="392" spans="1:16" ht="15">
      <c r="A392" s="247">
        <v>49</v>
      </c>
      <c r="B392" s="231">
        <v>0</v>
      </c>
      <c r="C392" s="231">
        <v>0</v>
      </c>
      <c r="D392" s="231">
        <v>2.9817999999999998</v>
      </c>
      <c r="E392" s="231">
        <v>1.1780999999999999</v>
      </c>
      <c r="F392" s="231">
        <v>3.0939999999999999</v>
      </c>
      <c r="G392" s="231">
        <v>1.1971000000000001</v>
      </c>
      <c r="H392" s="231">
        <v>2.7869000000000002</v>
      </c>
      <c r="I392" s="231">
        <v>1.2498</v>
      </c>
      <c r="J392" s="231">
        <v>3.3906999999999998</v>
      </c>
      <c r="K392" s="231">
        <v>1.3202</v>
      </c>
      <c r="L392" s="231">
        <v>2.5411000000000001</v>
      </c>
      <c r="M392" s="231">
        <v>1.4547000000000001</v>
      </c>
      <c r="N392" s="231">
        <v>2.4192999999999998</v>
      </c>
      <c r="O392" s="231">
        <v>1.2564</v>
      </c>
      <c r="P392" s="231">
        <v>0</v>
      </c>
    </row>
    <row r="393" spans="1:16" ht="15">
      <c r="A393" s="247">
        <v>50</v>
      </c>
      <c r="B393" s="231">
        <v>0</v>
      </c>
      <c r="C393" s="231">
        <v>0</v>
      </c>
      <c r="D393" s="231">
        <v>2.9308999999999998</v>
      </c>
      <c r="E393" s="231">
        <v>1.1698</v>
      </c>
      <c r="F393" s="231">
        <v>3.0670000000000002</v>
      </c>
      <c r="G393" s="231">
        <v>1.1943999999999999</v>
      </c>
      <c r="H393" s="231">
        <v>2.7723</v>
      </c>
      <c r="I393" s="231">
        <v>1.2358</v>
      </c>
      <c r="J393" s="231">
        <v>3.3799000000000001</v>
      </c>
      <c r="K393" s="231">
        <v>1.3128</v>
      </c>
      <c r="L393" s="231">
        <v>2.5230999999999999</v>
      </c>
      <c r="M393" s="231">
        <v>1.4520999999999999</v>
      </c>
      <c r="N393" s="231">
        <v>2.3717999999999999</v>
      </c>
      <c r="O393" s="231">
        <v>1.2505999999999999</v>
      </c>
      <c r="P393" s="231">
        <v>0</v>
      </c>
    </row>
    <row r="394" spans="1:16" ht="15">
      <c r="A394" s="247">
        <v>51</v>
      </c>
      <c r="B394" s="231">
        <v>0</v>
      </c>
      <c r="C394" s="231">
        <v>0</v>
      </c>
      <c r="D394" s="231">
        <v>2.8801000000000001</v>
      </c>
      <c r="E394" s="231">
        <v>1.1615</v>
      </c>
      <c r="F394" s="231">
        <v>3.0400999999999998</v>
      </c>
      <c r="G394" s="231">
        <v>1.1917</v>
      </c>
      <c r="H394" s="231">
        <v>2.7578</v>
      </c>
      <c r="I394" s="231">
        <v>1.2219</v>
      </c>
      <c r="J394" s="231">
        <v>3.3691</v>
      </c>
      <c r="K394" s="231">
        <v>1.3055000000000001</v>
      </c>
      <c r="L394" s="231">
        <v>2.5051999999999999</v>
      </c>
      <c r="M394" s="231">
        <v>1.4496</v>
      </c>
      <c r="N394" s="231">
        <v>2.3241999999999998</v>
      </c>
      <c r="O394" s="231">
        <v>1.2446999999999999</v>
      </c>
      <c r="P394" s="231">
        <v>0</v>
      </c>
    </row>
    <row r="395" spans="1:16" ht="15">
      <c r="A395" s="247">
        <v>52</v>
      </c>
      <c r="B395" s="231">
        <v>0</v>
      </c>
      <c r="C395" s="231">
        <v>0</v>
      </c>
      <c r="D395" s="231">
        <v>2.8292000000000002</v>
      </c>
      <c r="E395" s="231">
        <v>1.1531</v>
      </c>
      <c r="F395" s="231">
        <v>3.0131999999999999</v>
      </c>
      <c r="G395" s="231">
        <v>1.1891</v>
      </c>
      <c r="H395" s="231">
        <v>2.7431999999999999</v>
      </c>
      <c r="I395" s="231">
        <v>1.2079</v>
      </c>
      <c r="J395" s="231">
        <v>3.3584000000000001</v>
      </c>
      <c r="K395" s="231">
        <v>1.2981</v>
      </c>
      <c r="L395" s="231">
        <v>2.4872000000000001</v>
      </c>
      <c r="M395" s="231">
        <v>1.4470000000000001</v>
      </c>
      <c r="N395" s="231">
        <v>2.2766999999999999</v>
      </c>
      <c r="O395" s="231">
        <v>1.2387999999999999</v>
      </c>
      <c r="P395" s="231">
        <v>0</v>
      </c>
    </row>
    <row r="396" spans="1:16" ht="15">
      <c r="A396" s="247">
        <v>53</v>
      </c>
      <c r="B396" s="231">
        <v>0</v>
      </c>
      <c r="C396" s="231">
        <v>0</v>
      </c>
      <c r="D396" s="231">
        <v>2.7783000000000002</v>
      </c>
      <c r="E396" s="231">
        <v>1.1448</v>
      </c>
      <c r="F396" s="231">
        <v>2.9862000000000002</v>
      </c>
      <c r="G396" s="231">
        <v>1.1863999999999999</v>
      </c>
      <c r="H396" s="231">
        <v>2.7286000000000001</v>
      </c>
      <c r="I396" s="231">
        <v>1.194</v>
      </c>
      <c r="J396" s="231">
        <v>3.3475999999999999</v>
      </c>
      <c r="K396" s="231">
        <v>1.2907999999999999</v>
      </c>
      <c r="L396" s="231">
        <v>2.4691999999999998</v>
      </c>
      <c r="M396" s="231">
        <v>1.4444999999999999</v>
      </c>
      <c r="N396" s="231">
        <v>2.2290999999999999</v>
      </c>
      <c r="O396" s="231">
        <v>1.2330000000000001</v>
      </c>
      <c r="P396" s="231">
        <v>0</v>
      </c>
    </row>
    <row r="397" spans="1:16" ht="15">
      <c r="A397" s="247">
        <v>54</v>
      </c>
      <c r="B397" s="231">
        <v>0</v>
      </c>
      <c r="C397" s="231">
        <v>0</v>
      </c>
      <c r="D397" s="231">
        <v>2.7273999999999998</v>
      </c>
      <c r="E397" s="231">
        <v>1.1365000000000001</v>
      </c>
      <c r="F397" s="231">
        <v>2.9592999999999998</v>
      </c>
      <c r="G397" s="231">
        <v>1.1837</v>
      </c>
      <c r="H397" s="231">
        <v>2.714</v>
      </c>
      <c r="I397" s="231">
        <v>1.18</v>
      </c>
      <c r="J397" s="231">
        <v>3.3368000000000002</v>
      </c>
      <c r="K397" s="231">
        <v>1.2834000000000001</v>
      </c>
      <c r="L397" s="231">
        <v>2.4512</v>
      </c>
      <c r="M397" s="231">
        <v>1.4419</v>
      </c>
      <c r="N397" s="231">
        <v>2.1816</v>
      </c>
      <c r="O397" s="231">
        <v>1.2271000000000001</v>
      </c>
      <c r="P397" s="231">
        <v>0</v>
      </c>
    </row>
    <row r="398" spans="1:16" ht="15">
      <c r="A398" s="247">
        <v>55</v>
      </c>
      <c r="B398" s="231">
        <v>0</v>
      </c>
      <c r="C398" s="231">
        <v>0</v>
      </c>
      <c r="D398" s="231">
        <v>2.6884000000000001</v>
      </c>
      <c r="E398" s="231">
        <v>1.1329</v>
      </c>
      <c r="F398" s="231">
        <v>2.9230999999999998</v>
      </c>
      <c r="G398" s="231">
        <v>1.1766000000000001</v>
      </c>
      <c r="H398" s="231">
        <v>2.6770999999999998</v>
      </c>
      <c r="I398" s="231">
        <v>1.1720999999999999</v>
      </c>
      <c r="J398" s="231">
        <v>3.2170999999999998</v>
      </c>
      <c r="K398" s="231">
        <v>1.2755000000000001</v>
      </c>
      <c r="L398" s="231">
        <v>2.4188000000000001</v>
      </c>
      <c r="M398" s="231">
        <v>1.4292</v>
      </c>
      <c r="N398" s="231">
        <v>2.1501999999999999</v>
      </c>
      <c r="O398" s="231">
        <v>1.2231000000000001</v>
      </c>
      <c r="P398" s="231">
        <v>0</v>
      </c>
    </row>
    <row r="399" spans="1:16" ht="15">
      <c r="A399" s="247">
        <v>56</v>
      </c>
      <c r="B399" s="231">
        <v>0</v>
      </c>
      <c r="C399" s="231">
        <v>0</v>
      </c>
      <c r="D399" s="231">
        <v>2.6495000000000002</v>
      </c>
      <c r="E399" s="231">
        <v>1.1292</v>
      </c>
      <c r="F399" s="231">
        <v>2.887</v>
      </c>
      <c r="G399" s="231">
        <v>1.1694</v>
      </c>
      <c r="H399" s="231">
        <v>2.6402000000000001</v>
      </c>
      <c r="I399" s="231">
        <v>1.1641999999999999</v>
      </c>
      <c r="J399" s="231">
        <v>3.0975000000000001</v>
      </c>
      <c r="K399" s="231">
        <v>1.2675000000000001</v>
      </c>
      <c r="L399" s="231">
        <v>2.3864999999999998</v>
      </c>
      <c r="M399" s="231">
        <v>1.4165000000000001</v>
      </c>
      <c r="N399" s="231">
        <v>2.1187999999999998</v>
      </c>
      <c r="O399" s="231">
        <v>1.2192000000000001</v>
      </c>
      <c r="P399" s="231">
        <v>0</v>
      </c>
    </row>
    <row r="400" spans="1:16" ht="15">
      <c r="A400" s="247">
        <v>57</v>
      </c>
      <c r="B400" s="231">
        <v>0</v>
      </c>
      <c r="C400" s="231">
        <v>0</v>
      </c>
      <c r="D400" s="231">
        <v>2.6105</v>
      </c>
      <c r="E400" s="231">
        <v>1.1255999999999999</v>
      </c>
      <c r="F400" s="231">
        <v>2.8508</v>
      </c>
      <c r="G400" s="231">
        <v>1.1623000000000001</v>
      </c>
      <c r="H400" s="231">
        <v>2.6034000000000002</v>
      </c>
      <c r="I400" s="231">
        <v>1.1561999999999999</v>
      </c>
      <c r="J400" s="231">
        <v>2.9777999999999998</v>
      </c>
      <c r="K400" s="231">
        <v>1.2596000000000001</v>
      </c>
      <c r="L400" s="231">
        <v>2.3540999999999999</v>
      </c>
      <c r="M400" s="231">
        <v>1.4037999999999999</v>
      </c>
      <c r="N400" s="231">
        <v>2.0874000000000001</v>
      </c>
      <c r="O400" s="231">
        <v>1.2152000000000001</v>
      </c>
      <c r="P400" s="231">
        <v>0</v>
      </c>
    </row>
    <row r="401" spans="1:16" ht="15">
      <c r="A401" s="247">
        <v>58</v>
      </c>
      <c r="B401" s="231">
        <v>0</v>
      </c>
      <c r="C401" s="231">
        <v>0</v>
      </c>
      <c r="D401" s="231">
        <v>2.5716000000000001</v>
      </c>
      <c r="E401" s="231">
        <v>1.1218999999999999</v>
      </c>
      <c r="F401" s="231">
        <v>2.8146</v>
      </c>
      <c r="G401" s="231">
        <v>1.1551</v>
      </c>
      <c r="H401" s="231">
        <v>2.5665</v>
      </c>
      <c r="I401" s="231">
        <v>1.1483000000000001</v>
      </c>
      <c r="J401" s="231">
        <v>2.8582000000000001</v>
      </c>
      <c r="K401" s="231">
        <v>1.2516</v>
      </c>
      <c r="L401" s="231">
        <v>2.3216999999999999</v>
      </c>
      <c r="M401" s="231">
        <v>1.3911</v>
      </c>
      <c r="N401" s="231">
        <v>2.0558999999999998</v>
      </c>
      <c r="O401" s="231">
        <v>1.2112000000000001</v>
      </c>
      <c r="P401" s="231">
        <v>0</v>
      </c>
    </row>
    <row r="402" spans="1:16" ht="15">
      <c r="A402" s="247">
        <v>59</v>
      </c>
      <c r="B402" s="231">
        <v>0</v>
      </c>
      <c r="C402" s="231">
        <v>0</v>
      </c>
      <c r="D402" s="231">
        <v>2.5326</v>
      </c>
      <c r="E402" s="231">
        <v>1.1183000000000001</v>
      </c>
      <c r="F402" s="231">
        <v>2.7785000000000002</v>
      </c>
      <c r="G402" s="231">
        <v>1.1479999999999999</v>
      </c>
      <c r="H402" s="231">
        <v>2.5295999999999998</v>
      </c>
      <c r="I402" s="231">
        <v>1.1404000000000001</v>
      </c>
      <c r="J402" s="231">
        <v>2.7385000000000002</v>
      </c>
      <c r="K402" s="231">
        <v>1.2437</v>
      </c>
      <c r="L402" s="231">
        <v>2.2894000000000001</v>
      </c>
      <c r="M402" s="231">
        <v>1.3784000000000001</v>
      </c>
      <c r="N402" s="231">
        <v>2.0245000000000002</v>
      </c>
      <c r="O402" s="231">
        <v>1.2073</v>
      </c>
      <c r="P402" s="231">
        <v>0</v>
      </c>
    </row>
    <row r="403" spans="1:16" ht="15">
      <c r="A403" s="247">
        <v>60</v>
      </c>
      <c r="B403" s="231">
        <v>0</v>
      </c>
      <c r="C403" s="231">
        <v>0</v>
      </c>
      <c r="D403" s="231">
        <v>2.4937</v>
      </c>
      <c r="E403" s="231">
        <v>1.1147</v>
      </c>
      <c r="F403" s="231">
        <v>2.7423000000000002</v>
      </c>
      <c r="G403" s="231">
        <v>1.1409</v>
      </c>
      <c r="H403" s="231">
        <v>2.4927000000000001</v>
      </c>
      <c r="I403" s="231">
        <v>1.1325000000000001</v>
      </c>
      <c r="J403" s="231">
        <v>2.6189</v>
      </c>
      <c r="K403" s="231">
        <v>1.2357</v>
      </c>
      <c r="L403" s="231">
        <v>2.2570000000000001</v>
      </c>
      <c r="M403" s="231">
        <v>1.3656999999999999</v>
      </c>
      <c r="N403" s="231">
        <v>1.9931000000000001</v>
      </c>
      <c r="O403" s="231">
        <v>1.2033</v>
      </c>
      <c r="P403" s="231">
        <v>0</v>
      </c>
    </row>
    <row r="404" spans="1:16">
      <c r="A404" s="288"/>
    </row>
    <row r="405" spans="1:16">
      <c r="A405" s="73" t="e">
        <v>#N/A</v>
      </c>
    </row>
    <row r="406" spans="1:16" s="287" customFormat="1">
      <c r="A406" s="467" t="s">
        <v>11449</v>
      </c>
      <c r="B406" s="467"/>
      <c r="C406" s="467"/>
      <c r="D406" s="467"/>
      <c r="E406" s="467"/>
      <c r="F406" s="467"/>
      <c r="G406" s="467"/>
      <c r="H406" s="467"/>
      <c r="I406" s="467"/>
      <c r="J406" s="467"/>
      <c r="K406" s="467"/>
      <c r="L406" s="467"/>
      <c r="M406" s="467"/>
      <c r="N406" s="467"/>
      <c r="O406" s="467"/>
      <c r="P406" s="467"/>
    </row>
    <row r="407" spans="1:16">
      <c r="A407" s="471" t="s">
        <v>10048</v>
      </c>
      <c r="B407" s="471"/>
      <c r="C407" s="471"/>
      <c r="D407" s="471"/>
      <c r="E407" s="471"/>
      <c r="F407" s="471"/>
      <c r="G407" s="471"/>
      <c r="H407" s="471"/>
      <c r="I407" s="471"/>
      <c r="J407" s="471"/>
      <c r="K407" s="471"/>
      <c r="L407" s="471"/>
      <c r="M407" s="471"/>
      <c r="N407" s="471"/>
      <c r="O407" s="471"/>
      <c r="P407" s="471"/>
    </row>
    <row r="408" spans="1:16">
      <c r="A408" s="77" t="s">
        <v>8912</v>
      </c>
      <c r="B408" s="212" t="s">
        <v>8913</v>
      </c>
      <c r="C408" s="212" t="s">
        <v>8913</v>
      </c>
      <c r="D408" s="212" t="s">
        <v>8913</v>
      </c>
      <c r="E408" s="212" t="s">
        <v>8913</v>
      </c>
      <c r="F408" s="212" t="s">
        <v>8913</v>
      </c>
      <c r="G408" s="212" t="s">
        <v>8913</v>
      </c>
      <c r="H408" s="212" t="s">
        <v>8913</v>
      </c>
      <c r="I408" s="212" t="s">
        <v>8913</v>
      </c>
      <c r="J408" s="212" t="s">
        <v>8913</v>
      </c>
      <c r="K408" s="212" t="s">
        <v>8913</v>
      </c>
      <c r="L408" s="212" t="s">
        <v>8913</v>
      </c>
      <c r="M408" s="212" t="s">
        <v>8913</v>
      </c>
      <c r="N408" s="212" t="s">
        <v>8913</v>
      </c>
      <c r="O408" s="212" t="s">
        <v>8913</v>
      </c>
      <c r="P408" s="212" t="s">
        <v>8913</v>
      </c>
    </row>
    <row r="409" spans="1:16">
      <c r="A409" s="79" t="s">
        <v>8914</v>
      </c>
      <c r="B409" s="236">
        <v>1</v>
      </c>
      <c r="C409" s="236">
        <v>2</v>
      </c>
      <c r="D409" s="236">
        <v>3</v>
      </c>
      <c r="E409" s="236">
        <v>4</v>
      </c>
      <c r="F409" s="236">
        <v>5</v>
      </c>
      <c r="G409" s="236">
        <v>6</v>
      </c>
      <c r="H409" s="236">
        <v>7</v>
      </c>
      <c r="I409" s="236">
        <v>8</v>
      </c>
      <c r="J409" s="236">
        <v>9</v>
      </c>
      <c r="K409" s="236">
        <v>10</v>
      </c>
      <c r="L409" s="236">
        <v>11</v>
      </c>
      <c r="M409" s="236">
        <v>12</v>
      </c>
      <c r="N409" s="236">
        <v>13</v>
      </c>
      <c r="O409" s="236">
        <v>14</v>
      </c>
      <c r="P409" s="236">
        <v>15</v>
      </c>
    </row>
    <row r="410" spans="1:16" ht="15">
      <c r="A410" s="247">
        <v>0</v>
      </c>
      <c r="B410" s="231">
        <v>0</v>
      </c>
      <c r="C410" s="231">
        <v>0</v>
      </c>
      <c r="D410" s="231">
        <v>21.702300000000001</v>
      </c>
      <c r="E410" s="231">
        <v>8.3339999999999996</v>
      </c>
      <c r="F410" s="231">
        <v>22.7883</v>
      </c>
      <c r="G410" s="231">
        <v>7.7823000000000002</v>
      </c>
      <c r="H410" s="231">
        <v>34.0032</v>
      </c>
      <c r="I410" s="231">
        <v>7.6119000000000003</v>
      </c>
      <c r="J410" s="231">
        <v>24.7182</v>
      </c>
      <c r="K410" s="231">
        <v>9.06</v>
      </c>
      <c r="L410" s="231">
        <v>19.811699999999998</v>
      </c>
      <c r="M410" s="231">
        <v>12.1698</v>
      </c>
      <c r="N410" s="231">
        <v>0</v>
      </c>
      <c r="O410" s="231">
        <v>0</v>
      </c>
      <c r="P410" s="231">
        <v>0</v>
      </c>
    </row>
    <row r="411" spans="1:16" ht="15">
      <c r="A411" s="247">
        <v>1</v>
      </c>
      <c r="B411" s="231">
        <v>0</v>
      </c>
      <c r="C411" s="231">
        <v>0</v>
      </c>
      <c r="D411" s="231">
        <v>19.290900000000001</v>
      </c>
      <c r="E411" s="231">
        <v>7.4080000000000004</v>
      </c>
      <c r="F411" s="231">
        <v>20.2563</v>
      </c>
      <c r="G411" s="231">
        <v>6.9176000000000002</v>
      </c>
      <c r="H411" s="231">
        <v>30.225100000000001</v>
      </c>
      <c r="I411" s="231">
        <v>6.7660999999999998</v>
      </c>
      <c r="J411" s="231">
        <v>21.971699999999998</v>
      </c>
      <c r="K411" s="231">
        <v>8.0533000000000001</v>
      </c>
      <c r="L411" s="231">
        <v>17.610399999999998</v>
      </c>
      <c r="M411" s="231">
        <v>10.817600000000001</v>
      </c>
      <c r="N411" s="231">
        <v>0</v>
      </c>
      <c r="O411" s="231">
        <v>0</v>
      </c>
      <c r="P411" s="231">
        <v>0</v>
      </c>
    </row>
    <row r="412" spans="1:16" ht="15">
      <c r="A412" s="247">
        <v>2</v>
      </c>
      <c r="B412" s="231">
        <v>0</v>
      </c>
      <c r="C412" s="231">
        <v>0</v>
      </c>
      <c r="D412" s="231">
        <v>16.8796</v>
      </c>
      <c r="E412" s="231">
        <v>6.4820000000000002</v>
      </c>
      <c r="F412" s="231">
        <v>17.7242</v>
      </c>
      <c r="G412" s="231">
        <v>6.0529000000000002</v>
      </c>
      <c r="H412" s="231">
        <v>26.446899999999999</v>
      </c>
      <c r="I412" s="231">
        <v>5.9203999999999999</v>
      </c>
      <c r="J412" s="231">
        <v>19.225300000000001</v>
      </c>
      <c r="K412" s="231">
        <v>7.0467000000000004</v>
      </c>
      <c r="L412" s="231">
        <v>15.4091</v>
      </c>
      <c r="M412" s="231">
        <v>9.4654000000000007</v>
      </c>
      <c r="N412" s="231">
        <v>0</v>
      </c>
      <c r="O412" s="231">
        <v>0</v>
      </c>
      <c r="P412" s="231">
        <v>0</v>
      </c>
    </row>
    <row r="413" spans="1:16" ht="15">
      <c r="A413" s="247">
        <v>3</v>
      </c>
      <c r="B413" s="231">
        <v>0</v>
      </c>
      <c r="C413" s="231">
        <v>0</v>
      </c>
      <c r="D413" s="231">
        <v>14.4682</v>
      </c>
      <c r="E413" s="231">
        <v>5.556</v>
      </c>
      <c r="F413" s="231">
        <v>15.1922</v>
      </c>
      <c r="G413" s="231">
        <v>5.1882000000000001</v>
      </c>
      <c r="H413" s="231">
        <v>22.668800000000001</v>
      </c>
      <c r="I413" s="231">
        <v>5.0746000000000002</v>
      </c>
      <c r="J413" s="231">
        <v>16.4788</v>
      </c>
      <c r="K413" s="231">
        <v>6.04</v>
      </c>
      <c r="L413" s="231">
        <v>13.207800000000001</v>
      </c>
      <c r="M413" s="231">
        <v>8.1132000000000009</v>
      </c>
      <c r="N413" s="231">
        <v>0</v>
      </c>
      <c r="O413" s="231">
        <v>0</v>
      </c>
      <c r="P413" s="231">
        <v>0</v>
      </c>
    </row>
    <row r="414" spans="1:16" ht="15">
      <c r="A414" s="247">
        <v>4</v>
      </c>
      <c r="B414" s="231">
        <v>0</v>
      </c>
      <c r="C414" s="231">
        <v>0</v>
      </c>
      <c r="D414" s="231">
        <v>12.056800000000001</v>
      </c>
      <c r="E414" s="231">
        <v>4.63</v>
      </c>
      <c r="F414" s="231">
        <v>12.6602</v>
      </c>
      <c r="G414" s="231">
        <v>4.3235000000000001</v>
      </c>
      <c r="H414" s="231">
        <v>18.890699999999999</v>
      </c>
      <c r="I414" s="231">
        <v>4.2287999999999997</v>
      </c>
      <c r="J414" s="231">
        <v>13.7323</v>
      </c>
      <c r="K414" s="231">
        <v>5.0332999999999997</v>
      </c>
      <c r="L414" s="231">
        <v>11.006500000000001</v>
      </c>
      <c r="M414" s="231">
        <v>6.7610000000000001</v>
      </c>
      <c r="N414" s="231">
        <v>0</v>
      </c>
      <c r="O414" s="231">
        <v>0</v>
      </c>
      <c r="P414" s="231">
        <v>0</v>
      </c>
    </row>
    <row r="415" spans="1:16" ht="15">
      <c r="A415" s="247">
        <v>5</v>
      </c>
      <c r="B415" s="231">
        <v>0</v>
      </c>
      <c r="C415" s="231">
        <v>0</v>
      </c>
      <c r="D415" s="231">
        <v>9.6455000000000002</v>
      </c>
      <c r="E415" s="231">
        <v>3.7040000000000002</v>
      </c>
      <c r="F415" s="231">
        <v>10.1281</v>
      </c>
      <c r="G415" s="231">
        <v>3.4588000000000001</v>
      </c>
      <c r="H415" s="231">
        <v>15.112500000000001</v>
      </c>
      <c r="I415" s="231">
        <v>3.3831000000000002</v>
      </c>
      <c r="J415" s="231">
        <v>10.985900000000001</v>
      </c>
      <c r="K415" s="231">
        <v>4.0266999999999999</v>
      </c>
      <c r="L415" s="231">
        <v>8.8051999999999992</v>
      </c>
      <c r="M415" s="231">
        <v>5.4088000000000003</v>
      </c>
      <c r="N415" s="231">
        <v>0</v>
      </c>
      <c r="O415" s="231">
        <v>0</v>
      </c>
      <c r="P415" s="231">
        <v>0</v>
      </c>
    </row>
    <row r="416" spans="1:16" ht="15">
      <c r="A416" s="247">
        <v>6</v>
      </c>
      <c r="B416" s="231">
        <v>0</v>
      </c>
      <c r="C416" s="231">
        <v>0</v>
      </c>
      <c r="D416" s="231">
        <v>7.2340999999999998</v>
      </c>
      <c r="E416" s="231">
        <v>2.778</v>
      </c>
      <c r="F416" s="231">
        <v>7.5960999999999999</v>
      </c>
      <c r="G416" s="231">
        <v>2.5941000000000001</v>
      </c>
      <c r="H416" s="231">
        <v>11.3344</v>
      </c>
      <c r="I416" s="231">
        <v>2.5373000000000001</v>
      </c>
      <c r="J416" s="231">
        <v>8.2393999999999998</v>
      </c>
      <c r="K416" s="231">
        <v>3.02</v>
      </c>
      <c r="L416" s="231">
        <v>6.6039000000000003</v>
      </c>
      <c r="M416" s="231">
        <v>4.0566000000000004</v>
      </c>
      <c r="N416" s="231">
        <v>0</v>
      </c>
      <c r="O416" s="231">
        <v>0</v>
      </c>
      <c r="P416" s="231">
        <v>0</v>
      </c>
    </row>
    <row r="417" spans="1:16" ht="15">
      <c r="A417" s="247">
        <v>7</v>
      </c>
      <c r="B417" s="231">
        <v>0</v>
      </c>
      <c r="C417" s="231">
        <v>0</v>
      </c>
      <c r="D417" s="231">
        <v>7.2332000000000001</v>
      </c>
      <c r="E417" s="231">
        <v>2.7008000000000001</v>
      </c>
      <c r="F417" s="231">
        <v>7.3090000000000002</v>
      </c>
      <c r="G417" s="231">
        <v>2.5219999999999998</v>
      </c>
      <c r="H417" s="231">
        <v>10.7781</v>
      </c>
      <c r="I417" s="231">
        <v>2.4668000000000001</v>
      </c>
      <c r="J417" s="231">
        <v>8.1903000000000006</v>
      </c>
      <c r="K417" s="231">
        <v>2.9361000000000002</v>
      </c>
      <c r="L417" s="231">
        <v>6.3897000000000004</v>
      </c>
      <c r="M417" s="231">
        <v>3.9439000000000002</v>
      </c>
      <c r="N417" s="231">
        <v>0</v>
      </c>
      <c r="O417" s="231">
        <v>0</v>
      </c>
      <c r="P417" s="231">
        <v>0</v>
      </c>
    </row>
    <row r="418" spans="1:16" ht="15">
      <c r="A418" s="247">
        <v>8</v>
      </c>
      <c r="B418" s="231">
        <v>0</v>
      </c>
      <c r="C418" s="231">
        <v>0</v>
      </c>
      <c r="D418" s="231">
        <v>7.2321999999999997</v>
      </c>
      <c r="E418" s="231">
        <v>2.6236999999999999</v>
      </c>
      <c r="F418" s="231">
        <v>7.0217999999999998</v>
      </c>
      <c r="G418" s="231">
        <v>2.4500000000000002</v>
      </c>
      <c r="H418" s="231">
        <v>10.2217</v>
      </c>
      <c r="I418" s="231">
        <v>2.3963000000000001</v>
      </c>
      <c r="J418" s="231">
        <v>8.1412999999999993</v>
      </c>
      <c r="K418" s="231">
        <v>2.8521999999999998</v>
      </c>
      <c r="L418" s="231">
        <v>6.1755000000000004</v>
      </c>
      <c r="M418" s="231">
        <v>3.8311999999999999</v>
      </c>
      <c r="N418" s="231">
        <v>0</v>
      </c>
      <c r="O418" s="231">
        <v>0</v>
      </c>
      <c r="P418" s="231">
        <v>0</v>
      </c>
    </row>
    <row r="419" spans="1:16" ht="15">
      <c r="A419" s="247">
        <v>9</v>
      </c>
      <c r="B419" s="231">
        <v>0</v>
      </c>
      <c r="C419" s="231">
        <v>0</v>
      </c>
      <c r="D419" s="231">
        <v>7.2313000000000001</v>
      </c>
      <c r="E419" s="231">
        <v>2.5465</v>
      </c>
      <c r="F419" s="231">
        <v>6.7347000000000001</v>
      </c>
      <c r="G419" s="231">
        <v>2.3778999999999999</v>
      </c>
      <c r="H419" s="231">
        <v>9.6654</v>
      </c>
      <c r="I419" s="231">
        <v>2.3258999999999999</v>
      </c>
      <c r="J419" s="231">
        <v>8.0922000000000001</v>
      </c>
      <c r="K419" s="231">
        <v>2.7683</v>
      </c>
      <c r="L419" s="231">
        <v>5.9612999999999996</v>
      </c>
      <c r="M419" s="231">
        <v>3.7185999999999999</v>
      </c>
      <c r="N419" s="231">
        <v>0</v>
      </c>
      <c r="O419" s="231">
        <v>0</v>
      </c>
      <c r="P419" s="231">
        <v>0</v>
      </c>
    </row>
    <row r="420" spans="1:16" ht="15">
      <c r="A420" s="247">
        <v>10</v>
      </c>
      <c r="B420" s="231">
        <v>0</v>
      </c>
      <c r="C420" s="231">
        <v>0</v>
      </c>
      <c r="D420" s="231">
        <v>7.2302999999999997</v>
      </c>
      <c r="E420" s="231">
        <v>2.4693000000000001</v>
      </c>
      <c r="F420" s="231">
        <v>6.4476000000000004</v>
      </c>
      <c r="G420" s="231">
        <v>2.3058999999999998</v>
      </c>
      <c r="H420" s="231">
        <v>9.1090999999999998</v>
      </c>
      <c r="I420" s="231">
        <v>2.2553999999999998</v>
      </c>
      <c r="J420" s="231">
        <v>8.0431000000000008</v>
      </c>
      <c r="K420" s="231">
        <v>2.6844000000000001</v>
      </c>
      <c r="L420" s="231">
        <v>5.7470999999999997</v>
      </c>
      <c r="M420" s="231">
        <v>3.6059000000000001</v>
      </c>
      <c r="N420" s="231">
        <v>0</v>
      </c>
      <c r="O420" s="231">
        <v>0</v>
      </c>
      <c r="P420" s="231">
        <v>0</v>
      </c>
    </row>
    <row r="421" spans="1:16" ht="15">
      <c r="A421" s="247">
        <v>11</v>
      </c>
      <c r="B421" s="231">
        <v>0</v>
      </c>
      <c r="C421" s="231">
        <v>0</v>
      </c>
      <c r="D421" s="231">
        <v>7.2294</v>
      </c>
      <c r="E421" s="231">
        <v>2.3921999999999999</v>
      </c>
      <c r="F421" s="231">
        <v>6.1604000000000001</v>
      </c>
      <c r="G421" s="231">
        <v>2.2338</v>
      </c>
      <c r="H421" s="231">
        <v>8.5526999999999997</v>
      </c>
      <c r="I421" s="231">
        <v>2.1848999999999998</v>
      </c>
      <c r="J421" s="231">
        <v>7.9941000000000004</v>
      </c>
      <c r="K421" s="231">
        <v>2.6004999999999998</v>
      </c>
      <c r="L421" s="231">
        <v>5.5328999999999997</v>
      </c>
      <c r="M421" s="231">
        <v>3.4931999999999999</v>
      </c>
      <c r="N421" s="231">
        <v>0</v>
      </c>
      <c r="O421" s="231">
        <v>0</v>
      </c>
      <c r="P421" s="231">
        <v>0</v>
      </c>
    </row>
    <row r="422" spans="1:16" ht="15">
      <c r="A422" s="247">
        <v>12</v>
      </c>
      <c r="B422" s="231">
        <v>0</v>
      </c>
      <c r="C422" s="231">
        <v>0</v>
      </c>
      <c r="D422" s="231">
        <v>7.2285000000000004</v>
      </c>
      <c r="E422" s="231">
        <v>2.3149999999999999</v>
      </c>
      <c r="F422" s="231">
        <v>5.8733000000000004</v>
      </c>
      <c r="G422" s="231">
        <v>2.1617999999999999</v>
      </c>
      <c r="H422" s="231">
        <v>7.9964000000000004</v>
      </c>
      <c r="I422" s="231">
        <v>2.1143999999999998</v>
      </c>
      <c r="J422" s="231">
        <v>7.9450000000000003</v>
      </c>
      <c r="K422" s="231">
        <v>2.5167000000000002</v>
      </c>
      <c r="L422" s="231">
        <v>5.3188000000000004</v>
      </c>
      <c r="M422" s="231">
        <v>3.3805000000000001</v>
      </c>
      <c r="N422" s="231">
        <v>0</v>
      </c>
      <c r="O422" s="231">
        <v>0</v>
      </c>
      <c r="P422" s="231">
        <v>0</v>
      </c>
    </row>
    <row r="423" spans="1:16" ht="15">
      <c r="A423" s="247">
        <v>13</v>
      </c>
      <c r="B423" s="231">
        <v>0</v>
      </c>
      <c r="C423" s="231">
        <v>0</v>
      </c>
      <c r="D423" s="231">
        <v>7.2275</v>
      </c>
      <c r="E423" s="231">
        <v>2.2378</v>
      </c>
      <c r="F423" s="231">
        <v>5.5861999999999998</v>
      </c>
      <c r="G423" s="231">
        <v>2.0897000000000001</v>
      </c>
      <c r="H423" s="231">
        <v>7.4401000000000002</v>
      </c>
      <c r="I423" s="231">
        <v>2.0438999999999998</v>
      </c>
      <c r="J423" s="231">
        <v>7.8959000000000001</v>
      </c>
      <c r="K423" s="231">
        <v>2.4327999999999999</v>
      </c>
      <c r="L423" s="231">
        <v>5.1045999999999996</v>
      </c>
      <c r="M423" s="231">
        <v>3.2677999999999998</v>
      </c>
      <c r="N423" s="231">
        <v>0</v>
      </c>
      <c r="O423" s="231">
        <v>0</v>
      </c>
      <c r="P423" s="231">
        <v>0</v>
      </c>
    </row>
    <row r="424" spans="1:16" ht="15">
      <c r="A424" s="247">
        <v>14</v>
      </c>
      <c r="B424" s="231">
        <v>0</v>
      </c>
      <c r="C424" s="231">
        <v>0</v>
      </c>
      <c r="D424" s="231">
        <v>7.2266000000000004</v>
      </c>
      <c r="E424" s="231">
        <v>2.1606999999999998</v>
      </c>
      <c r="F424" s="231">
        <v>5.2990000000000004</v>
      </c>
      <c r="G424" s="231">
        <v>2.0175999999999998</v>
      </c>
      <c r="H424" s="231">
        <v>6.8837000000000002</v>
      </c>
      <c r="I424" s="231">
        <v>1.9734</v>
      </c>
      <c r="J424" s="231">
        <v>7.8468999999999998</v>
      </c>
      <c r="K424" s="231">
        <v>2.3489</v>
      </c>
      <c r="L424" s="231">
        <v>4.8903999999999996</v>
      </c>
      <c r="M424" s="231">
        <v>3.1551</v>
      </c>
      <c r="N424" s="231">
        <v>0</v>
      </c>
      <c r="O424" s="231">
        <v>0</v>
      </c>
      <c r="P424" s="231">
        <v>0</v>
      </c>
    </row>
    <row r="425" spans="1:16" ht="15">
      <c r="A425" s="247">
        <v>15</v>
      </c>
      <c r="B425" s="231">
        <v>0</v>
      </c>
      <c r="C425" s="231">
        <v>0</v>
      </c>
      <c r="D425" s="231">
        <v>7.2256</v>
      </c>
      <c r="E425" s="231">
        <v>2.0834999999999999</v>
      </c>
      <c r="F425" s="231">
        <v>5.0118999999999998</v>
      </c>
      <c r="G425" s="231">
        <v>1.9456</v>
      </c>
      <c r="H425" s="231">
        <v>6.3273999999999999</v>
      </c>
      <c r="I425" s="231">
        <v>1.903</v>
      </c>
      <c r="J425" s="231">
        <v>7.7977999999999996</v>
      </c>
      <c r="K425" s="231">
        <v>2.2650000000000001</v>
      </c>
      <c r="L425" s="231">
        <v>4.6761999999999997</v>
      </c>
      <c r="M425" s="231">
        <v>3.0425</v>
      </c>
      <c r="N425" s="231">
        <v>0</v>
      </c>
      <c r="O425" s="231">
        <v>0</v>
      </c>
      <c r="P425" s="231">
        <v>0</v>
      </c>
    </row>
    <row r="426" spans="1:16" ht="15">
      <c r="A426" s="247">
        <v>16</v>
      </c>
      <c r="B426" s="231">
        <v>0</v>
      </c>
      <c r="C426" s="231">
        <v>0</v>
      </c>
      <c r="D426" s="231">
        <v>7.2247000000000003</v>
      </c>
      <c r="E426" s="231">
        <v>2.0063</v>
      </c>
      <c r="F426" s="231">
        <v>4.7248000000000001</v>
      </c>
      <c r="G426" s="231">
        <v>1.8734999999999999</v>
      </c>
      <c r="H426" s="231">
        <v>5.7710999999999997</v>
      </c>
      <c r="I426" s="231">
        <v>1.8325</v>
      </c>
      <c r="J426" s="231">
        <v>7.7487000000000004</v>
      </c>
      <c r="K426" s="231">
        <v>2.1810999999999998</v>
      </c>
      <c r="L426" s="231">
        <v>4.4619999999999997</v>
      </c>
      <c r="M426" s="231">
        <v>2.9298000000000002</v>
      </c>
      <c r="N426" s="231">
        <v>0</v>
      </c>
      <c r="O426" s="231">
        <v>0</v>
      </c>
      <c r="P426" s="231">
        <v>0</v>
      </c>
    </row>
    <row r="427" spans="1:16" ht="15">
      <c r="A427" s="247">
        <v>17</v>
      </c>
      <c r="B427" s="231">
        <v>0</v>
      </c>
      <c r="C427" s="231">
        <v>0</v>
      </c>
      <c r="D427" s="231">
        <v>7.2237</v>
      </c>
      <c r="E427" s="231">
        <v>1.9292</v>
      </c>
      <c r="F427" s="231">
        <v>4.4375999999999998</v>
      </c>
      <c r="G427" s="231">
        <v>1.8015000000000001</v>
      </c>
      <c r="H427" s="231">
        <v>5.2146999999999997</v>
      </c>
      <c r="I427" s="231">
        <v>1.762</v>
      </c>
      <c r="J427" s="231">
        <v>7.6997</v>
      </c>
      <c r="K427" s="231">
        <v>2.0972</v>
      </c>
      <c r="L427" s="231">
        <v>4.2477999999999998</v>
      </c>
      <c r="M427" s="231">
        <v>2.8170999999999999</v>
      </c>
      <c r="N427" s="231">
        <v>0</v>
      </c>
      <c r="O427" s="231">
        <v>0</v>
      </c>
      <c r="P427" s="231">
        <v>0</v>
      </c>
    </row>
    <row r="428" spans="1:16" ht="15">
      <c r="A428" s="247">
        <v>18</v>
      </c>
      <c r="B428" s="231">
        <v>0</v>
      </c>
      <c r="C428" s="231">
        <v>0</v>
      </c>
      <c r="D428" s="231">
        <v>7.2228000000000003</v>
      </c>
      <c r="E428" s="231">
        <v>1.8520000000000001</v>
      </c>
      <c r="F428" s="231">
        <v>4.1505000000000001</v>
      </c>
      <c r="G428" s="231">
        <v>1.7294</v>
      </c>
      <c r="H428" s="231">
        <v>4.6584000000000003</v>
      </c>
      <c r="I428" s="231">
        <v>1.6915</v>
      </c>
      <c r="J428" s="231">
        <v>7.6505999999999998</v>
      </c>
      <c r="K428" s="231">
        <v>2.0133000000000001</v>
      </c>
      <c r="L428" s="231">
        <v>4.0335999999999999</v>
      </c>
      <c r="M428" s="231">
        <v>2.7044000000000001</v>
      </c>
      <c r="N428" s="231">
        <v>7.3414999999999999</v>
      </c>
      <c r="O428" s="231">
        <v>3.1556999999999999</v>
      </c>
      <c r="P428" s="231">
        <v>0</v>
      </c>
    </row>
    <row r="429" spans="1:16" ht="15">
      <c r="A429" s="247">
        <v>19</v>
      </c>
      <c r="B429" s="231">
        <v>0</v>
      </c>
      <c r="C429" s="231">
        <v>0</v>
      </c>
      <c r="D429" s="231">
        <v>7.1947000000000001</v>
      </c>
      <c r="E429" s="231">
        <v>1.8227</v>
      </c>
      <c r="F429" s="231">
        <v>4.1455000000000002</v>
      </c>
      <c r="G429" s="231">
        <v>1.7190000000000001</v>
      </c>
      <c r="H429" s="231">
        <v>4.6215999999999999</v>
      </c>
      <c r="I429" s="231">
        <v>1.6884999999999999</v>
      </c>
      <c r="J429" s="231">
        <v>7.2652000000000001</v>
      </c>
      <c r="K429" s="231">
        <v>1.9852000000000001</v>
      </c>
      <c r="L429" s="231">
        <v>3.9479000000000002</v>
      </c>
      <c r="M429" s="231">
        <v>2.6392000000000002</v>
      </c>
      <c r="N429" s="231">
        <v>7.1375999999999999</v>
      </c>
      <c r="O429" s="231">
        <v>3.0680000000000001</v>
      </c>
      <c r="P429" s="231">
        <v>0</v>
      </c>
    </row>
    <row r="430" spans="1:16" ht="15">
      <c r="A430" s="247">
        <v>20</v>
      </c>
      <c r="B430" s="231">
        <v>0</v>
      </c>
      <c r="C430" s="231">
        <v>0</v>
      </c>
      <c r="D430" s="231">
        <v>7.1665999999999999</v>
      </c>
      <c r="E430" s="231">
        <v>1.7935000000000001</v>
      </c>
      <c r="F430" s="231">
        <v>4.1405000000000003</v>
      </c>
      <c r="G430" s="231">
        <v>1.7084999999999999</v>
      </c>
      <c r="H430" s="231">
        <v>4.5848000000000004</v>
      </c>
      <c r="I430" s="231">
        <v>1.6854</v>
      </c>
      <c r="J430" s="231">
        <v>6.8796999999999997</v>
      </c>
      <c r="K430" s="231">
        <v>1.9570000000000001</v>
      </c>
      <c r="L430" s="231">
        <v>3.8620999999999999</v>
      </c>
      <c r="M430" s="231">
        <v>2.5739999999999998</v>
      </c>
      <c r="N430" s="231">
        <v>6.9336000000000002</v>
      </c>
      <c r="O430" s="231">
        <v>2.9803999999999999</v>
      </c>
      <c r="P430" s="231">
        <v>0</v>
      </c>
    </row>
    <row r="431" spans="1:16" ht="15">
      <c r="A431" s="247">
        <v>21</v>
      </c>
      <c r="B431" s="231">
        <v>0</v>
      </c>
      <c r="C431" s="231">
        <v>0</v>
      </c>
      <c r="D431" s="231">
        <v>7.1384999999999996</v>
      </c>
      <c r="E431" s="231">
        <v>1.7642</v>
      </c>
      <c r="F431" s="231">
        <v>4.1353999999999997</v>
      </c>
      <c r="G431" s="231">
        <v>1.6980999999999999</v>
      </c>
      <c r="H431" s="231">
        <v>4.548</v>
      </c>
      <c r="I431" s="231">
        <v>1.6823999999999999</v>
      </c>
      <c r="J431" s="231">
        <v>6.4943</v>
      </c>
      <c r="K431" s="231">
        <v>1.9289000000000001</v>
      </c>
      <c r="L431" s="231">
        <v>3.7764000000000002</v>
      </c>
      <c r="M431" s="231">
        <v>2.5087999999999999</v>
      </c>
      <c r="N431" s="231">
        <v>6.7297000000000002</v>
      </c>
      <c r="O431" s="231">
        <v>2.8927</v>
      </c>
      <c r="P431" s="231">
        <v>0</v>
      </c>
    </row>
    <row r="432" spans="1:16" ht="15">
      <c r="A432" s="247">
        <v>22</v>
      </c>
      <c r="B432" s="231">
        <v>0</v>
      </c>
      <c r="C432" s="231">
        <v>0</v>
      </c>
      <c r="D432" s="231">
        <v>7.1104000000000003</v>
      </c>
      <c r="E432" s="231">
        <v>1.7349000000000001</v>
      </c>
      <c r="F432" s="231">
        <v>4.1303999999999998</v>
      </c>
      <c r="G432" s="231">
        <v>1.6876</v>
      </c>
      <c r="H432" s="231">
        <v>4.5111999999999997</v>
      </c>
      <c r="I432" s="231">
        <v>1.6793</v>
      </c>
      <c r="J432" s="231">
        <v>6.1089000000000002</v>
      </c>
      <c r="K432" s="231">
        <v>1.9007000000000001</v>
      </c>
      <c r="L432" s="231">
        <v>3.6905999999999999</v>
      </c>
      <c r="M432" s="231">
        <v>2.4436</v>
      </c>
      <c r="N432" s="231">
        <v>6.5258000000000003</v>
      </c>
      <c r="O432" s="231">
        <v>2.8050999999999999</v>
      </c>
      <c r="P432" s="231">
        <v>0</v>
      </c>
    </row>
    <row r="433" spans="1:16" ht="15">
      <c r="A433" s="247">
        <v>23</v>
      </c>
      <c r="B433" s="231">
        <v>0</v>
      </c>
      <c r="C433" s="231">
        <v>0</v>
      </c>
      <c r="D433" s="231">
        <v>7.0823</v>
      </c>
      <c r="E433" s="231">
        <v>1.7056</v>
      </c>
      <c r="F433" s="231">
        <v>4.1254</v>
      </c>
      <c r="G433" s="231">
        <v>1.6772</v>
      </c>
      <c r="H433" s="231">
        <v>4.4744000000000002</v>
      </c>
      <c r="I433" s="231">
        <v>1.6762999999999999</v>
      </c>
      <c r="J433" s="231">
        <v>5.7233999999999998</v>
      </c>
      <c r="K433" s="231">
        <v>1.8726</v>
      </c>
      <c r="L433" s="231">
        <v>3.6049000000000002</v>
      </c>
      <c r="M433" s="231">
        <v>2.3784000000000001</v>
      </c>
      <c r="N433" s="231">
        <v>6.3217999999999996</v>
      </c>
      <c r="O433" s="231">
        <v>2.7174</v>
      </c>
      <c r="P433" s="231">
        <v>0</v>
      </c>
    </row>
    <row r="434" spans="1:16" ht="15">
      <c r="A434" s="247">
        <v>24</v>
      </c>
      <c r="B434" s="231">
        <v>0</v>
      </c>
      <c r="C434" s="231">
        <v>0</v>
      </c>
      <c r="D434" s="231">
        <v>7.0541999999999998</v>
      </c>
      <c r="E434" s="231">
        <v>1.6763999999999999</v>
      </c>
      <c r="F434" s="231">
        <v>4.1204000000000001</v>
      </c>
      <c r="G434" s="231">
        <v>1.6667000000000001</v>
      </c>
      <c r="H434" s="231">
        <v>4.4377000000000004</v>
      </c>
      <c r="I434" s="231">
        <v>1.6733</v>
      </c>
      <c r="J434" s="231">
        <v>5.3380000000000001</v>
      </c>
      <c r="K434" s="231">
        <v>1.8445</v>
      </c>
      <c r="L434" s="231">
        <v>3.5192000000000001</v>
      </c>
      <c r="M434" s="231">
        <v>2.3132000000000001</v>
      </c>
      <c r="N434" s="231">
        <v>6.1178999999999997</v>
      </c>
      <c r="O434" s="231">
        <v>2.6297999999999999</v>
      </c>
      <c r="P434" s="231">
        <v>0</v>
      </c>
    </row>
    <row r="435" spans="1:16" ht="15">
      <c r="A435" s="247">
        <v>25</v>
      </c>
      <c r="B435" s="231">
        <v>0</v>
      </c>
      <c r="C435" s="231">
        <v>0</v>
      </c>
      <c r="D435" s="231">
        <v>7.0259999999999998</v>
      </c>
      <c r="E435" s="231">
        <v>1.6471</v>
      </c>
      <c r="F435" s="231">
        <v>4.1153000000000004</v>
      </c>
      <c r="G435" s="231">
        <v>1.6563000000000001</v>
      </c>
      <c r="H435" s="231">
        <v>4.4009</v>
      </c>
      <c r="I435" s="231">
        <v>1.6701999999999999</v>
      </c>
      <c r="J435" s="231">
        <v>4.9526000000000003</v>
      </c>
      <c r="K435" s="231">
        <v>1.8163</v>
      </c>
      <c r="L435" s="231">
        <v>3.4333999999999998</v>
      </c>
      <c r="M435" s="231">
        <v>2.2479</v>
      </c>
      <c r="N435" s="231">
        <v>5.9139999999999997</v>
      </c>
      <c r="O435" s="231">
        <v>2.5421</v>
      </c>
      <c r="P435" s="231">
        <v>0</v>
      </c>
    </row>
    <row r="436" spans="1:16" ht="15">
      <c r="A436" s="247">
        <v>26</v>
      </c>
      <c r="B436" s="231">
        <v>0</v>
      </c>
      <c r="C436" s="231">
        <v>0</v>
      </c>
      <c r="D436" s="231">
        <v>6.9978999999999996</v>
      </c>
      <c r="E436" s="231">
        <v>1.6177999999999999</v>
      </c>
      <c r="F436" s="231">
        <v>4.1102999999999996</v>
      </c>
      <c r="G436" s="231">
        <v>1.6457999999999999</v>
      </c>
      <c r="H436" s="231">
        <v>4.3640999999999996</v>
      </c>
      <c r="I436" s="231">
        <v>1.6672</v>
      </c>
      <c r="J436" s="231">
        <v>4.5670999999999999</v>
      </c>
      <c r="K436" s="231">
        <v>1.7882</v>
      </c>
      <c r="L436" s="231">
        <v>3.3477000000000001</v>
      </c>
      <c r="M436" s="231">
        <v>2.1827000000000001</v>
      </c>
      <c r="N436" s="231">
        <v>5.71</v>
      </c>
      <c r="O436" s="231">
        <v>2.4544000000000001</v>
      </c>
      <c r="P436" s="231">
        <v>0</v>
      </c>
    </row>
    <row r="437" spans="1:16" ht="15">
      <c r="A437" s="247">
        <v>27</v>
      </c>
      <c r="B437" s="231">
        <v>0</v>
      </c>
      <c r="C437" s="231">
        <v>0</v>
      </c>
      <c r="D437" s="231">
        <v>6.9698000000000002</v>
      </c>
      <c r="E437" s="231">
        <v>1.5885</v>
      </c>
      <c r="F437" s="231">
        <v>4.1052999999999997</v>
      </c>
      <c r="G437" s="231">
        <v>1.6354</v>
      </c>
      <c r="H437" s="231">
        <v>4.3273000000000001</v>
      </c>
      <c r="I437" s="231">
        <v>1.6640999999999999</v>
      </c>
      <c r="J437" s="231">
        <v>4.1817000000000002</v>
      </c>
      <c r="K437" s="231">
        <v>1.76</v>
      </c>
      <c r="L437" s="231">
        <v>3.2618999999999998</v>
      </c>
      <c r="M437" s="231">
        <v>2.1175000000000002</v>
      </c>
      <c r="N437" s="231">
        <v>5.5061</v>
      </c>
      <c r="O437" s="231">
        <v>2.3668</v>
      </c>
      <c r="P437" s="231">
        <v>0</v>
      </c>
    </row>
    <row r="438" spans="1:16" ht="15">
      <c r="A438" s="247">
        <v>28</v>
      </c>
      <c r="B438" s="231">
        <v>0</v>
      </c>
      <c r="C438" s="231">
        <v>0</v>
      </c>
      <c r="D438" s="231">
        <v>6.9417</v>
      </c>
      <c r="E438" s="231">
        <v>1.5592999999999999</v>
      </c>
      <c r="F438" s="231">
        <v>4.1002999999999998</v>
      </c>
      <c r="G438" s="231">
        <v>1.6249</v>
      </c>
      <c r="H438" s="231">
        <v>4.2904999999999998</v>
      </c>
      <c r="I438" s="231">
        <v>1.6611</v>
      </c>
      <c r="J438" s="231">
        <v>3.7963</v>
      </c>
      <c r="K438" s="231">
        <v>1.7319</v>
      </c>
      <c r="L438" s="231">
        <v>3.1762000000000001</v>
      </c>
      <c r="M438" s="231">
        <v>2.0522999999999998</v>
      </c>
      <c r="N438" s="231">
        <v>5.3022</v>
      </c>
      <c r="O438" s="231">
        <v>2.2791000000000001</v>
      </c>
      <c r="P438" s="231">
        <v>0</v>
      </c>
    </row>
    <row r="439" spans="1:16" ht="15">
      <c r="A439" s="247">
        <v>29</v>
      </c>
      <c r="B439" s="231">
        <v>0</v>
      </c>
      <c r="C439" s="231">
        <v>0</v>
      </c>
      <c r="D439" s="231">
        <v>6.9135999999999997</v>
      </c>
      <c r="E439" s="231">
        <v>1.53</v>
      </c>
      <c r="F439" s="231">
        <v>4.0952000000000002</v>
      </c>
      <c r="G439" s="231">
        <v>1.6145</v>
      </c>
      <c r="H439" s="231">
        <v>4.2537000000000003</v>
      </c>
      <c r="I439" s="231">
        <v>1.6579999999999999</v>
      </c>
      <c r="J439" s="231">
        <v>3.4108000000000001</v>
      </c>
      <c r="K439" s="231">
        <v>1.7037</v>
      </c>
      <c r="L439" s="231">
        <v>3.0903999999999998</v>
      </c>
      <c r="M439" s="231">
        <v>1.9871000000000001</v>
      </c>
      <c r="N439" s="231">
        <v>5.0982000000000003</v>
      </c>
      <c r="O439" s="231">
        <v>2.1915</v>
      </c>
      <c r="P439" s="231">
        <v>0</v>
      </c>
    </row>
    <row r="440" spans="1:16" ht="15">
      <c r="A440" s="247">
        <v>30</v>
      </c>
      <c r="B440" s="231">
        <v>0</v>
      </c>
      <c r="C440" s="231">
        <v>0</v>
      </c>
      <c r="D440" s="231">
        <v>6.8855000000000004</v>
      </c>
      <c r="E440" s="231">
        <v>1.5006999999999999</v>
      </c>
      <c r="F440" s="231">
        <v>4.0902000000000003</v>
      </c>
      <c r="G440" s="231">
        <v>1.6040000000000001</v>
      </c>
      <c r="H440" s="231">
        <v>4.2168999999999999</v>
      </c>
      <c r="I440" s="231">
        <v>1.655</v>
      </c>
      <c r="J440" s="231">
        <v>3.0253999999999999</v>
      </c>
      <c r="K440" s="231">
        <v>1.6756</v>
      </c>
      <c r="L440" s="231">
        <v>3.0047000000000001</v>
      </c>
      <c r="M440" s="231">
        <v>1.9218999999999999</v>
      </c>
      <c r="N440" s="231">
        <v>4.8943000000000003</v>
      </c>
      <c r="O440" s="231">
        <v>2.1038000000000001</v>
      </c>
      <c r="P440" s="231">
        <v>0</v>
      </c>
    </row>
    <row r="441" spans="1:16" ht="15">
      <c r="A441" s="247">
        <v>31</v>
      </c>
      <c r="B441" s="231">
        <v>0</v>
      </c>
      <c r="C441" s="231">
        <v>0</v>
      </c>
      <c r="D441" s="231">
        <v>6.8388999999999998</v>
      </c>
      <c r="E441" s="231">
        <v>1.4986999999999999</v>
      </c>
      <c r="F441" s="231">
        <v>4.0697999999999999</v>
      </c>
      <c r="G441" s="231">
        <v>1.5911999999999999</v>
      </c>
      <c r="H441" s="231">
        <v>4.1597999999999997</v>
      </c>
      <c r="I441" s="231">
        <v>1.6303000000000001</v>
      </c>
      <c r="J441" s="231">
        <v>3.0045000000000002</v>
      </c>
      <c r="K441" s="231">
        <v>1.6524000000000001</v>
      </c>
      <c r="L441" s="231">
        <v>3.0028000000000001</v>
      </c>
      <c r="M441" s="231">
        <v>1.9040999999999999</v>
      </c>
      <c r="N441" s="231">
        <v>4.7786</v>
      </c>
      <c r="O441" s="231">
        <v>2.0712999999999999</v>
      </c>
      <c r="P441" s="231">
        <v>0</v>
      </c>
    </row>
    <row r="442" spans="1:16" ht="15">
      <c r="A442" s="247">
        <v>32</v>
      </c>
      <c r="B442" s="231">
        <v>0</v>
      </c>
      <c r="C442" s="231">
        <v>0</v>
      </c>
      <c r="D442" s="231">
        <v>6.7922000000000002</v>
      </c>
      <c r="E442" s="231">
        <v>1.4967999999999999</v>
      </c>
      <c r="F442" s="231">
        <v>4.0492999999999997</v>
      </c>
      <c r="G442" s="231">
        <v>1.5785</v>
      </c>
      <c r="H442" s="231">
        <v>4.1028000000000002</v>
      </c>
      <c r="I442" s="231">
        <v>1.6055999999999999</v>
      </c>
      <c r="J442" s="231">
        <v>2.9836</v>
      </c>
      <c r="K442" s="231">
        <v>1.6291</v>
      </c>
      <c r="L442" s="231">
        <v>3.0007999999999999</v>
      </c>
      <c r="M442" s="231">
        <v>1.8864000000000001</v>
      </c>
      <c r="N442" s="231">
        <v>4.6627999999999998</v>
      </c>
      <c r="O442" s="231">
        <v>2.0388000000000002</v>
      </c>
      <c r="P442" s="231">
        <v>0</v>
      </c>
    </row>
    <row r="443" spans="1:16" ht="15">
      <c r="A443" s="247">
        <v>33</v>
      </c>
      <c r="B443" s="231">
        <v>0</v>
      </c>
      <c r="C443" s="231">
        <v>0</v>
      </c>
      <c r="D443" s="231">
        <v>6.7455999999999996</v>
      </c>
      <c r="E443" s="231">
        <v>1.4947999999999999</v>
      </c>
      <c r="F443" s="231">
        <v>4.0289000000000001</v>
      </c>
      <c r="G443" s="231">
        <v>1.5657000000000001</v>
      </c>
      <c r="H443" s="231">
        <v>4.0457000000000001</v>
      </c>
      <c r="I443" s="231">
        <v>1.5809</v>
      </c>
      <c r="J443" s="231">
        <v>2.9626999999999999</v>
      </c>
      <c r="K443" s="231">
        <v>1.6059000000000001</v>
      </c>
      <c r="L443" s="231">
        <v>2.9988999999999999</v>
      </c>
      <c r="M443" s="231">
        <v>1.8686</v>
      </c>
      <c r="N443" s="231">
        <v>4.5471000000000004</v>
      </c>
      <c r="O443" s="231">
        <v>2.0063</v>
      </c>
      <c r="P443" s="231">
        <v>0</v>
      </c>
    </row>
    <row r="444" spans="1:16" ht="15">
      <c r="A444" s="247">
        <v>34</v>
      </c>
      <c r="B444" s="231">
        <v>0</v>
      </c>
      <c r="C444" s="231">
        <v>0</v>
      </c>
      <c r="D444" s="231">
        <v>6.6989999999999998</v>
      </c>
      <c r="E444" s="231">
        <v>1.4928999999999999</v>
      </c>
      <c r="F444" s="231">
        <v>4.0084</v>
      </c>
      <c r="G444" s="231">
        <v>1.5529999999999999</v>
      </c>
      <c r="H444" s="231">
        <v>3.9885999999999999</v>
      </c>
      <c r="I444" s="231">
        <v>1.5562</v>
      </c>
      <c r="J444" s="231">
        <v>2.9418000000000002</v>
      </c>
      <c r="K444" s="231">
        <v>1.5826</v>
      </c>
      <c r="L444" s="231">
        <v>2.9969999999999999</v>
      </c>
      <c r="M444" s="231">
        <v>1.8509</v>
      </c>
      <c r="N444" s="231">
        <v>4.4313000000000002</v>
      </c>
      <c r="O444" s="231">
        <v>1.9738</v>
      </c>
      <c r="P444" s="231">
        <v>0</v>
      </c>
    </row>
    <row r="445" spans="1:16" ht="15">
      <c r="A445" s="247">
        <v>35</v>
      </c>
      <c r="B445" s="231">
        <v>0</v>
      </c>
      <c r="C445" s="231">
        <v>0</v>
      </c>
      <c r="D445" s="231">
        <v>6.6523000000000003</v>
      </c>
      <c r="E445" s="231">
        <v>1.4908999999999999</v>
      </c>
      <c r="F445" s="231">
        <v>3.988</v>
      </c>
      <c r="G445" s="231">
        <v>1.5402</v>
      </c>
      <c r="H445" s="231">
        <v>3.9315000000000002</v>
      </c>
      <c r="I445" s="231">
        <v>1.5315000000000001</v>
      </c>
      <c r="J445" s="231">
        <v>2.9209000000000001</v>
      </c>
      <c r="K445" s="231">
        <v>1.5593999999999999</v>
      </c>
      <c r="L445" s="231">
        <v>2.9950000000000001</v>
      </c>
      <c r="M445" s="231">
        <v>1.8331</v>
      </c>
      <c r="N445" s="231">
        <v>4.3155999999999999</v>
      </c>
      <c r="O445" s="231">
        <v>1.9413</v>
      </c>
      <c r="P445" s="231">
        <v>0</v>
      </c>
    </row>
    <row r="446" spans="1:16" ht="15">
      <c r="A446" s="247">
        <v>36</v>
      </c>
      <c r="B446" s="231">
        <v>0</v>
      </c>
      <c r="C446" s="231">
        <v>0</v>
      </c>
      <c r="D446" s="231">
        <v>6.6056999999999997</v>
      </c>
      <c r="E446" s="231">
        <v>1.4890000000000001</v>
      </c>
      <c r="F446" s="231">
        <v>3.9676</v>
      </c>
      <c r="G446" s="231">
        <v>1.5275000000000001</v>
      </c>
      <c r="H446" s="231">
        <v>3.8744999999999998</v>
      </c>
      <c r="I446" s="231">
        <v>1.5067999999999999</v>
      </c>
      <c r="J446" s="231">
        <v>2.9001000000000001</v>
      </c>
      <c r="K446" s="231">
        <v>1.5362</v>
      </c>
      <c r="L446" s="231">
        <v>2.9931000000000001</v>
      </c>
      <c r="M446" s="231">
        <v>1.8153999999999999</v>
      </c>
      <c r="N446" s="231">
        <v>4.1999000000000004</v>
      </c>
      <c r="O446" s="231">
        <v>1.9088000000000001</v>
      </c>
      <c r="P446" s="231">
        <v>0</v>
      </c>
    </row>
    <row r="447" spans="1:16" ht="15">
      <c r="A447" s="247">
        <v>37</v>
      </c>
      <c r="B447" s="231">
        <v>0</v>
      </c>
      <c r="C447" s="231">
        <v>0</v>
      </c>
      <c r="D447" s="231">
        <v>6.5590999999999999</v>
      </c>
      <c r="E447" s="231">
        <v>1.4870000000000001</v>
      </c>
      <c r="F447" s="231">
        <v>3.9470999999999998</v>
      </c>
      <c r="G447" s="231">
        <v>1.5146999999999999</v>
      </c>
      <c r="H447" s="231">
        <v>3.8174000000000001</v>
      </c>
      <c r="I447" s="231">
        <v>1.482</v>
      </c>
      <c r="J447" s="231">
        <v>2.8792</v>
      </c>
      <c r="K447" s="231">
        <v>1.5128999999999999</v>
      </c>
      <c r="L447" s="231">
        <v>2.9912000000000001</v>
      </c>
      <c r="M447" s="231">
        <v>1.7976000000000001</v>
      </c>
      <c r="N447" s="231">
        <v>4.0841000000000003</v>
      </c>
      <c r="O447" s="231">
        <v>1.8762000000000001</v>
      </c>
      <c r="P447" s="231">
        <v>0</v>
      </c>
    </row>
    <row r="448" spans="1:16" ht="15">
      <c r="A448" s="247">
        <v>38</v>
      </c>
      <c r="B448" s="231">
        <v>0</v>
      </c>
      <c r="C448" s="231">
        <v>0</v>
      </c>
      <c r="D448" s="231">
        <v>6.5124000000000004</v>
      </c>
      <c r="E448" s="231">
        <v>1.4850000000000001</v>
      </c>
      <c r="F448" s="231">
        <v>3.9266999999999999</v>
      </c>
      <c r="G448" s="231">
        <v>1.5019</v>
      </c>
      <c r="H448" s="231">
        <v>3.7603</v>
      </c>
      <c r="I448" s="231">
        <v>1.4573</v>
      </c>
      <c r="J448" s="231">
        <v>2.8582999999999998</v>
      </c>
      <c r="K448" s="231">
        <v>1.4897</v>
      </c>
      <c r="L448" s="231">
        <v>2.9891999999999999</v>
      </c>
      <c r="M448" s="231">
        <v>1.7798</v>
      </c>
      <c r="N448" s="231">
        <v>3.9683999999999999</v>
      </c>
      <c r="O448" s="231">
        <v>1.8436999999999999</v>
      </c>
      <c r="P448" s="231">
        <v>0</v>
      </c>
    </row>
    <row r="449" spans="1:16" ht="15">
      <c r="A449" s="247">
        <v>39</v>
      </c>
      <c r="B449" s="231">
        <v>0</v>
      </c>
      <c r="C449" s="231">
        <v>0</v>
      </c>
      <c r="D449" s="231">
        <v>6.4657999999999998</v>
      </c>
      <c r="E449" s="231">
        <v>1.4831000000000001</v>
      </c>
      <c r="F449" s="231">
        <v>3.9062000000000001</v>
      </c>
      <c r="G449" s="231">
        <v>1.4892000000000001</v>
      </c>
      <c r="H449" s="231">
        <v>3.7031999999999998</v>
      </c>
      <c r="I449" s="231">
        <v>1.4326000000000001</v>
      </c>
      <c r="J449" s="231">
        <v>2.8374000000000001</v>
      </c>
      <c r="K449" s="231">
        <v>1.4663999999999999</v>
      </c>
      <c r="L449" s="231">
        <v>2.9872999999999998</v>
      </c>
      <c r="M449" s="231">
        <v>1.7621</v>
      </c>
      <c r="N449" s="231">
        <v>3.8525999999999998</v>
      </c>
      <c r="O449" s="231">
        <v>1.8111999999999999</v>
      </c>
      <c r="P449" s="231">
        <v>0</v>
      </c>
    </row>
    <row r="450" spans="1:16" ht="15">
      <c r="A450" s="247">
        <v>40</v>
      </c>
      <c r="B450" s="231">
        <v>0</v>
      </c>
      <c r="C450" s="231">
        <v>0</v>
      </c>
      <c r="D450" s="231">
        <v>6.4192</v>
      </c>
      <c r="E450" s="231">
        <v>1.4811000000000001</v>
      </c>
      <c r="F450" s="231">
        <v>3.8858000000000001</v>
      </c>
      <c r="G450" s="231">
        <v>1.4763999999999999</v>
      </c>
      <c r="H450" s="231">
        <v>3.6461999999999999</v>
      </c>
      <c r="I450" s="231">
        <v>1.4078999999999999</v>
      </c>
      <c r="J450" s="231">
        <v>2.8165</v>
      </c>
      <c r="K450" s="231">
        <v>1.4432</v>
      </c>
      <c r="L450" s="231">
        <v>2.9853999999999998</v>
      </c>
      <c r="M450" s="231">
        <v>1.7443</v>
      </c>
      <c r="N450" s="231">
        <v>3.7368999999999999</v>
      </c>
      <c r="O450" s="231">
        <v>1.7786999999999999</v>
      </c>
      <c r="P450" s="231">
        <v>0</v>
      </c>
    </row>
    <row r="451" spans="1:16" ht="15">
      <c r="A451" s="247">
        <v>41</v>
      </c>
      <c r="B451" s="231">
        <v>0</v>
      </c>
      <c r="C451" s="231">
        <v>0</v>
      </c>
      <c r="D451" s="231">
        <v>6.3724999999999996</v>
      </c>
      <c r="E451" s="231">
        <v>1.4792000000000001</v>
      </c>
      <c r="F451" s="231">
        <v>3.8653</v>
      </c>
      <c r="G451" s="231">
        <v>1.4637</v>
      </c>
      <c r="H451" s="231">
        <v>3.5891000000000002</v>
      </c>
      <c r="I451" s="231">
        <v>1.3832</v>
      </c>
      <c r="J451" s="231">
        <v>2.7955999999999999</v>
      </c>
      <c r="K451" s="231">
        <v>1.4198999999999999</v>
      </c>
      <c r="L451" s="231">
        <v>2.9834000000000001</v>
      </c>
      <c r="M451" s="231">
        <v>1.7265999999999999</v>
      </c>
      <c r="N451" s="231">
        <v>3.6211000000000002</v>
      </c>
      <c r="O451" s="231">
        <v>1.7462</v>
      </c>
      <c r="P451" s="231">
        <v>0</v>
      </c>
    </row>
    <row r="452" spans="1:16" ht="15">
      <c r="A452" s="247">
        <v>42</v>
      </c>
      <c r="B452" s="231">
        <v>0</v>
      </c>
      <c r="C452" s="231">
        <v>0</v>
      </c>
      <c r="D452" s="231">
        <v>6.3258999999999999</v>
      </c>
      <c r="E452" s="231">
        <v>1.4772000000000001</v>
      </c>
      <c r="F452" s="231">
        <v>3.8449</v>
      </c>
      <c r="G452" s="231">
        <v>1.4509000000000001</v>
      </c>
      <c r="H452" s="231">
        <v>3.532</v>
      </c>
      <c r="I452" s="231">
        <v>1.3585</v>
      </c>
      <c r="J452" s="231">
        <v>2.7747000000000002</v>
      </c>
      <c r="K452" s="231">
        <v>1.3967000000000001</v>
      </c>
      <c r="L452" s="231">
        <v>2.9815</v>
      </c>
      <c r="M452" s="231">
        <v>1.7088000000000001</v>
      </c>
      <c r="N452" s="231">
        <v>3.5053999999999998</v>
      </c>
      <c r="O452" s="231">
        <v>1.7137</v>
      </c>
      <c r="P452" s="231">
        <v>0</v>
      </c>
    </row>
    <row r="453" spans="1:16" ht="15">
      <c r="A453" s="247">
        <v>43</v>
      </c>
      <c r="B453" s="231">
        <v>0</v>
      </c>
      <c r="C453" s="231">
        <v>0</v>
      </c>
      <c r="D453" s="231">
        <v>6.2347000000000001</v>
      </c>
      <c r="E453" s="231">
        <v>1.4617</v>
      </c>
      <c r="F453" s="231">
        <v>3.8281000000000001</v>
      </c>
      <c r="G453" s="231">
        <v>1.4446000000000001</v>
      </c>
      <c r="H453" s="231">
        <v>3.5253000000000001</v>
      </c>
      <c r="I453" s="231">
        <v>1.3572</v>
      </c>
      <c r="J453" s="231">
        <v>2.7702</v>
      </c>
      <c r="K453" s="231">
        <v>1.3929</v>
      </c>
      <c r="L453" s="231">
        <v>2.9748000000000001</v>
      </c>
      <c r="M453" s="231">
        <v>1.7085999999999999</v>
      </c>
      <c r="N453" s="231">
        <v>3.4327000000000001</v>
      </c>
      <c r="O453" s="231">
        <v>1.7109000000000001</v>
      </c>
      <c r="P453" s="231">
        <v>0</v>
      </c>
    </row>
    <row r="454" spans="1:16" ht="15">
      <c r="A454" s="247">
        <v>44</v>
      </c>
      <c r="B454" s="231">
        <v>0</v>
      </c>
      <c r="C454" s="231">
        <v>0</v>
      </c>
      <c r="D454" s="231">
        <v>6.1436000000000002</v>
      </c>
      <c r="E454" s="231">
        <v>1.4461999999999999</v>
      </c>
      <c r="F454" s="231">
        <v>3.8113999999999999</v>
      </c>
      <c r="G454" s="231">
        <v>1.4382999999999999</v>
      </c>
      <c r="H454" s="231">
        <v>3.5186999999999999</v>
      </c>
      <c r="I454" s="231">
        <v>1.3560000000000001</v>
      </c>
      <c r="J454" s="231">
        <v>2.7656000000000001</v>
      </c>
      <c r="K454" s="231">
        <v>1.3892</v>
      </c>
      <c r="L454" s="231">
        <v>2.9681000000000002</v>
      </c>
      <c r="M454" s="231">
        <v>1.7083999999999999</v>
      </c>
      <c r="N454" s="231">
        <v>3.3601000000000001</v>
      </c>
      <c r="O454" s="231">
        <v>1.7081</v>
      </c>
      <c r="P454" s="231">
        <v>0</v>
      </c>
    </row>
    <row r="455" spans="1:16" ht="15">
      <c r="A455" s="247">
        <v>45</v>
      </c>
      <c r="B455" s="231">
        <v>0</v>
      </c>
      <c r="C455" s="231">
        <v>0</v>
      </c>
      <c r="D455" s="231">
        <v>6.0523999999999996</v>
      </c>
      <c r="E455" s="231">
        <v>1.4306000000000001</v>
      </c>
      <c r="F455" s="231">
        <v>3.7946</v>
      </c>
      <c r="G455" s="231">
        <v>1.4319</v>
      </c>
      <c r="H455" s="231">
        <v>3.512</v>
      </c>
      <c r="I455" s="231">
        <v>1.3547</v>
      </c>
      <c r="J455" s="231">
        <v>2.7610999999999999</v>
      </c>
      <c r="K455" s="231">
        <v>1.3854</v>
      </c>
      <c r="L455" s="231">
        <v>2.9613999999999998</v>
      </c>
      <c r="M455" s="231">
        <v>1.7081999999999999</v>
      </c>
      <c r="N455" s="231">
        <v>3.2873999999999999</v>
      </c>
      <c r="O455" s="231">
        <v>1.7053</v>
      </c>
      <c r="P455" s="231">
        <v>0</v>
      </c>
    </row>
    <row r="456" spans="1:16" ht="15">
      <c r="A456" s="247">
        <v>46</v>
      </c>
      <c r="B456" s="231">
        <v>0</v>
      </c>
      <c r="C456" s="231">
        <v>0</v>
      </c>
      <c r="D456" s="231">
        <v>5.9612999999999996</v>
      </c>
      <c r="E456" s="231">
        <v>1.4151</v>
      </c>
      <c r="F456" s="231">
        <v>3.7778999999999998</v>
      </c>
      <c r="G456" s="231">
        <v>1.4256</v>
      </c>
      <c r="H456" s="231">
        <v>3.5053999999999998</v>
      </c>
      <c r="I456" s="231">
        <v>1.3534999999999999</v>
      </c>
      <c r="J456" s="231">
        <v>2.7566000000000002</v>
      </c>
      <c r="K456" s="231">
        <v>1.3815999999999999</v>
      </c>
      <c r="L456" s="231">
        <v>2.9546999999999999</v>
      </c>
      <c r="M456" s="231">
        <v>1.708</v>
      </c>
      <c r="N456" s="231">
        <v>3.2147000000000001</v>
      </c>
      <c r="O456" s="231">
        <v>1.7024999999999999</v>
      </c>
      <c r="P456" s="231">
        <v>0</v>
      </c>
    </row>
    <row r="457" spans="1:16" ht="15">
      <c r="A457" s="247">
        <v>47</v>
      </c>
      <c r="B457" s="231">
        <v>0</v>
      </c>
      <c r="C457" s="231">
        <v>0</v>
      </c>
      <c r="D457" s="231">
        <v>5.8700999999999999</v>
      </c>
      <c r="E457" s="231">
        <v>1.3996</v>
      </c>
      <c r="F457" s="231">
        <v>3.7610999999999999</v>
      </c>
      <c r="G457" s="231">
        <v>1.4193</v>
      </c>
      <c r="H457" s="231">
        <v>3.4986999999999999</v>
      </c>
      <c r="I457" s="231">
        <v>1.3522000000000001</v>
      </c>
      <c r="J457" s="231">
        <v>2.7519999999999998</v>
      </c>
      <c r="K457" s="231">
        <v>1.3778999999999999</v>
      </c>
      <c r="L457" s="231">
        <v>2.948</v>
      </c>
      <c r="M457" s="231">
        <v>1.7078</v>
      </c>
      <c r="N457" s="231">
        <v>3.1421000000000001</v>
      </c>
      <c r="O457" s="231">
        <v>1.6997</v>
      </c>
      <c r="P457" s="231">
        <v>0</v>
      </c>
    </row>
    <row r="458" spans="1:16" ht="15">
      <c r="A458" s="247">
        <v>48</v>
      </c>
      <c r="B458" s="231">
        <v>0</v>
      </c>
      <c r="C458" s="231">
        <v>0</v>
      </c>
      <c r="D458" s="231">
        <v>5.7789999999999999</v>
      </c>
      <c r="E458" s="231">
        <v>1.3841000000000001</v>
      </c>
      <c r="F458" s="231">
        <v>3.7444000000000002</v>
      </c>
      <c r="G458" s="231">
        <v>1.413</v>
      </c>
      <c r="H458" s="231">
        <v>3.4921000000000002</v>
      </c>
      <c r="I458" s="231">
        <v>1.351</v>
      </c>
      <c r="J458" s="231">
        <v>2.7475000000000001</v>
      </c>
      <c r="K458" s="231">
        <v>1.3741000000000001</v>
      </c>
      <c r="L458" s="231">
        <v>2.9413</v>
      </c>
      <c r="M458" s="231">
        <v>1.7077</v>
      </c>
      <c r="N458" s="231">
        <v>3.0693999999999999</v>
      </c>
      <c r="O458" s="231">
        <v>1.6969000000000001</v>
      </c>
      <c r="P458" s="231">
        <v>0</v>
      </c>
    </row>
    <row r="459" spans="1:16" ht="15">
      <c r="A459" s="247">
        <v>49</v>
      </c>
      <c r="B459" s="231">
        <v>0</v>
      </c>
      <c r="C459" s="231">
        <v>0</v>
      </c>
      <c r="D459" s="231">
        <v>5.6878000000000002</v>
      </c>
      <c r="E459" s="231">
        <v>1.3685</v>
      </c>
      <c r="F459" s="231">
        <v>3.7275999999999998</v>
      </c>
      <c r="G459" s="231">
        <v>1.4066000000000001</v>
      </c>
      <c r="H459" s="231">
        <v>3.4853999999999998</v>
      </c>
      <c r="I459" s="231">
        <v>1.3496999999999999</v>
      </c>
      <c r="J459" s="231">
        <v>2.7429999999999999</v>
      </c>
      <c r="K459" s="231">
        <v>1.3703000000000001</v>
      </c>
      <c r="L459" s="231">
        <v>2.9346000000000001</v>
      </c>
      <c r="M459" s="231">
        <v>1.7075</v>
      </c>
      <c r="N459" s="231">
        <v>2.9967000000000001</v>
      </c>
      <c r="O459" s="231">
        <v>1.6940999999999999</v>
      </c>
      <c r="P459" s="231">
        <v>0</v>
      </c>
    </row>
    <row r="460" spans="1:16" ht="15">
      <c r="A460" s="247">
        <v>50</v>
      </c>
      <c r="B460" s="231">
        <v>0</v>
      </c>
      <c r="C460" s="231">
        <v>0</v>
      </c>
      <c r="D460" s="231">
        <v>5.5965999999999996</v>
      </c>
      <c r="E460" s="231">
        <v>1.353</v>
      </c>
      <c r="F460" s="231">
        <v>3.7107999999999999</v>
      </c>
      <c r="G460" s="231">
        <v>1.4003000000000001</v>
      </c>
      <c r="H460" s="231">
        <v>3.4786999999999999</v>
      </c>
      <c r="I460" s="231">
        <v>1.3484</v>
      </c>
      <c r="J460" s="231">
        <v>2.7383999999999999</v>
      </c>
      <c r="K460" s="231">
        <v>1.3666</v>
      </c>
      <c r="L460" s="231">
        <v>2.9279000000000002</v>
      </c>
      <c r="M460" s="231">
        <v>1.7073</v>
      </c>
      <c r="N460" s="231">
        <v>2.9241000000000001</v>
      </c>
      <c r="O460" s="231">
        <v>1.6913</v>
      </c>
      <c r="P460" s="231">
        <v>0</v>
      </c>
    </row>
    <row r="461" spans="1:16" ht="15">
      <c r="A461" s="247">
        <v>51</v>
      </c>
      <c r="B461" s="231">
        <v>0</v>
      </c>
      <c r="C461" s="231">
        <v>0</v>
      </c>
      <c r="D461" s="231">
        <v>5.5054999999999996</v>
      </c>
      <c r="E461" s="231">
        <v>1.3374999999999999</v>
      </c>
      <c r="F461" s="231">
        <v>3.6941000000000002</v>
      </c>
      <c r="G461" s="231">
        <v>1.3939999999999999</v>
      </c>
      <c r="H461" s="231">
        <v>3.4721000000000002</v>
      </c>
      <c r="I461" s="231">
        <v>1.3472</v>
      </c>
      <c r="J461" s="231">
        <v>2.7339000000000002</v>
      </c>
      <c r="K461" s="231">
        <v>1.3628</v>
      </c>
      <c r="L461" s="231">
        <v>2.9211999999999998</v>
      </c>
      <c r="M461" s="231">
        <v>1.7071000000000001</v>
      </c>
      <c r="N461" s="231">
        <v>2.8513999999999999</v>
      </c>
      <c r="O461" s="231">
        <v>1.6884999999999999</v>
      </c>
      <c r="P461" s="231">
        <v>0</v>
      </c>
    </row>
    <row r="462" spans="1:16" ht="15">
      <c r="A462" s="247">
        <v>52</v>
      </c>
      <c r="B462" s="231">
        <v>0</v>
      </c>
      <c r="C462" s="231">
        <v>0</v>
      </c>
      <c r="D462" s="231">
        <v>5.4142999999999999</v>
      </c>
      <c r="E462" s="231">
        <v>1.3220000000000001</v>
      </c>
      <c r="F462" s="231">
        <v>3.6772999999999998</v>
      </c>
      <c r="G462" s="231">
        <v>1.3876999999999999</v>
      </c>
      <c r="H462" s="231">
        <v>3.4653999999999998</v>
      </c>
      <c r="I462" s="231">
        <v>1.3459000000000001</v>
      </c>
      <c r="J462" s="231">
        <v>2.7294</v>
      </c>
      <c r="K462" s="231">
        <v>1.359</v>
      </c>
      <c r="L462" s="231">
        <v>2.9144999999999999</v>
      </c>
      <c r="M462" s="231">
        <v>1.7069000000000001</v>
      </c>
      <c r="N462" s="231">
        <v>2.7787000000000002</v>
      </c>
      <c r="O462" s="231">
        <v>1.6857</v>
      </c>
      <c r="P462" s="231">
        <v>0</v>
      </c>
    </row>
    <row r="463" spans="1:16" ht="15">
      <c r="A463" s="247">
        <v>53</v>
      </c>
      <c r="B463" s="231">
        <v>0</v>
      </c>
      <c r="C463" s="231">
        <v>0</v>
      </c>
      <c r="D463" s="231">
        <v>5.3231999999999999</v>
      </c>
      <c r="E463" s="231">
        <v>1.3064</v>
      </c>
      <c r="F463" s="231">
        <v>3.6606000000000001</v>
      </c>
      <c r="G463" s="231">
        <v>1.3813</v>
      </c>
      <c r="H463" s="231">
        <v>3.4588000000000001</v>
      </c>
      <c r="I463" s="231">
        <v>1.3447</v>
      </c>
      <c r="J463" s="231">
        <v>2.7248000000000001</v>
      </c>
      <c r="K463" s="231">
        <v>1.3552999999999999</v>
      </c>
      <c r="L463" s="231">
        <v>2.9077999999999999</v>
      </c>
      <c r="M463" s="231">
        <v>1.7067000000000001</v>
      </c>
      <c r="N463" s="231">
        <v>2.7061000000000002</v>
      </c>
      <c r="O463" s="231">
        <v>1.6829000000000001</v>
      </c>
      <c r="P463" s="231">
        <v>0</v>
      </c>
    </row>
    <row r="464" spans="1:16" ht="15">
      <c r="A464" s="247">
        <v>54</v>
      </c>
      <c r="B464" s="231">
        <v>0</v>
      </c>
      <c r="C464" s="231">
        <v>0</v>
      </c>
      <c r="D464" s="231">
        <v>5.2320000000000002</v>
      </c>
      <c r="E464" s="231">
        <v>1.2908999999999999</v>
      </c>
      <c r="F464" s="231">
        <v>3.6438000000000001</v>
      </c>
      <c r="G464" s="231">
        <v>1.375</v>
      </c>
      <c r="H464" s="231">
        <v>3.4521000000000002</v>
      </c>
      <c r="I464" s="231">
        <v>1.3433999999999999</v>
      </c>
      <c r="J464" s="231">
        <v>2.7202999999999999</v>
      </c>
      <c r="K464" s="231">
        <v>1.3514999999999999</v>
      </c>
      <c r="L464" s="231">
        <v>2.9011</v>
      </c>
      <c r="M464" s="231">
        <v>1.7064999999999999</v>
      </c>
      <c r="N464" s="231">
        <v>2.6334</v>
      </c>
      <c r="O464" s="231">
        <v>1.6800999999999999</v>
      </c>
      <c r="P464" s="231">
        <v>0</v>
      </c>
    </row>
    <row r="465" spans="1:16" ht="15">
      <c r="A465" s="247">
        <v>55</v>
      </c>
      <c r="B465" s="231">
        <v>0</v>
      </c>
      <c r="C465" s="231">
        <v>0</v>
      </c>
      <c r="D465" s="231">
        <v>5.1688999999999998</v>
      </c>
      <c r="E465" s="231">
        <v>1.2892999999999999</v>
      </c>
      <c r="F465" s="231">
        <v>3.6402999999999999</v>
      </c>
      <c r="G465" s="231">
        <v>1.3736999999999999</v>
      </c>
      <c r="H465" s="231">
        <v>3.4163999999999999</v>
      </c>
      <c r="I465" s="231">
        <v>1.3415999999999999</v>
      </c>
      <c r="J465" s="231">
        <v>2.6629999999999998</v>
      </c>
      <c r="K465" s="231">
        <v>1.3447</v>
      </c>
      <c r="L465" s="231">
        <v>2.8746999999999998</v>
      </c>
      <c r="M465" s="231">
        <v>1.6981999999999999</v>
      </c>
      <c r="N465" s="231">
        <v>2.5907</v>
      </c>
      <c r="O465" s="231">
        <v>1.6679999999999999</v>
      </c>
      <c r="P465" s="231">
        <v>0</v>
      </c>
    </row>
    <row r="466" spans="1:16" ht="15">
      <c r="A466" s="247">
        <v>56</v>
      </c>
      <c r="B466" s="231">
        <v>0</v>
      </c>
      <c r="C466" s="231">
        <v>0</v>
      </c>
      <c r="D466" s="231">
        <v>5.1058000000000003</v>
      </c>
      <c r="E466" s="231">
        <v>1.2878000000000001</v>
      </c>
      <c r="F466" s="231">
        <v>3.6368</v>
      </c>
      <c r="G466" s="231">
        <v>1.3724000000000001</v>
      </c>
      <c r="H466" s="231">
        <v>3.3807</v>
      </c>
      <c r="I466" s="231">
        <v>1.3398000000000001</v>
      </c>
      <c r="J466" s="231">
        <v>2.6057000000000001</v>
      </c>
      <c r="K466" s="231">
        <v>1.3380000000000001</v>
      </c>
      <c r="L466" s="231">
        <v>2.8483000000000001</v>
      </c>
      <c r="M466" s="231">
        <v>1.6899</v>
      </c>
      <c r="N466" s="231">
        <v>2.5480999999999998</v>
      </c>
      <c r="O466" s="231">
        <v>1.6558999999999999</v>
      </c>
      <c r="P466" s="231">
        <v>0</v>
      </c>
    </row>
    <row r="467" spans="1:16" ht="15">
      <c r="A467" s="247">
        <v>57</v>
      </c>
      <c r="B467" s="231">
        <v>0</v>
      </c>
      <c r="C467" s="231">
        <v>0</v>
      </c>
      <c r="D467" s="231">
        <v>5.0427</v>
      </c>
      <c r="E467" s="231">
        <v>1.2862</v>
      </c>
      <c r="F467" s="231">
        <v>3.6334</v>
      </c>
      <c r="G467" s="231">
        <v>1.3711</v>
      </c>
      <c r="H467" s="231">
        <v>3.3449</v>
      </c>
      <c r="I467" s="231">
        <v>1.3381000000000001</v>
      </c>
      <c r="J467" s="231">
        <v>2.5484</v>
      </c>
      <c r="K467" s="231">
        <v>1.3311999999999999</v>
      </c>
      <c r="L467" s="231">
        <v>2.8218999999999999</v>
      </c>
      <c r="M467" s="231">
        <v>1.6815</v>
      </c>
      <c r="N467" s="231">
        <v>2.5053999999999998</v>
      </c>
      <c r="O467" s="231">
        <v>1.6436999999999999</v>
      </c>
      <c r="P467" s="231">
        <v>0</v>
      </c>
    </row>
    <row r="468" spans="1:16" ht="15">
      <c r="A468" s="247">
        <v>58</v>
      </c>
      <c r="B468" s="231">
        <v>0</v>
      </c>
      <c r="C468" s="231">
        <v>0</v>
      </c>
      <c r="D468" s="231">
        <v>4.9795999999999996</v>
      </c>
      <c r="E468" s="231">
        <v>1.2847</v>
      </c>
      <c r="F468" s="231">
        <v>3.6299000000000001</v>
      </c>
      <c r="G468" s="231">
        <v>1.3697999999999999</v>
      </c>
      <c r="H468" s="231">
        <v>3.3092000000000001</v>
      </c>
      <c r="I468" s="231">
        <v>1.3363</v>
      </c>
      <c r="J468" s="231">
        <v>2.4910999999999999</v>
      </c>
      <c r="K468" s="231">
        <v>1.3245</v>
      </c>
      <c r="L468" s="231">
        <v>2.7953999999999999</v>
      </c>
      <c r="M468" s="231">
        <v>1.6732</v>
      </c>
      <c r="N468" s="231">
        <v>2.4626999999999999</v>
      </c>
      <c r="O468" s="231">
        <v>1.6315999999999999</v>
      </c>
      <c r="P468" s="231">
        <v>0</v>
      </c>
    </row>
    <row r="469" spans="1:16" ht="15">
      <c r="A469" s="247">
        <v>59</v>
      </c>
      <c r="B469" s="231">
        <v>0</v>
      </c>
      <c r="C469" s="231">
        <v>0</v>
      </c>
      <c r="D469" s="231">
        <v>4.9165000000000001</v>
      </c>
      <c r="E469" s="231">
        <v>1.2830999999999999</v>
      </c>
      <c r="F469" s="231">
        <v>3.6263999999999998</v>
      </c>
      <c r="G469" s="231">
        <v>1.3685</v>
      </c>
      <c r="H469" s="231">
        <v>3.2734999999999999</v>
      </c>
      <c r="I469" s="231">
        <v>1.3345</v>
      </c>
      <c r="J469" s="231">
        <v>2.4338000000000002</v>
      </c>
      <c r="K469" s="231">
        <v>1.3177000000000001</v>
      </c>
      <c r="L469" s="231">
        <v>2.7690000000000001</v>
      </c>
      <c r="M469" s="231">
        <v>1.6649</v>
      </c>
      <c r="N469" s="231">
        <v>2.4201000000000001</v>
      </c>
      <c r="O469" s="231">
        <v>1.6194999999999999</v>
      </c>
      <c r="P469" s="231">
        <v>0</v>
      </c>
    </row>
    <row r="470" spans="1:16" ht="15">
      <c r="A470" s="247">
        <v>60</v>
      </c>
      <c r="B470" s="231">
        <v>0</v>
      </c>
      <c r="C470" s="231">
        <v>0</v>
      </c>
      <c r="D470" s="231">
        <v>4.8535000000000004</v>
      </c>
      <c r="E470" s="231">
        <v>1.2816000000000001</v>
      </c>
      <c r="F470" s="231">
        <v>3.6229</v>
      </c>
      <c r="G470" s="231">
        <v>1.3673</v>
      </c>
      <c r="H470" s="231">
        <v>3.2378</v>
      </c>
      <c r="I470" s="231">
        <v>1.3327</v>
      </c>
      <c r="J470" s="231">
        <v>2.3765000000000001</v>
      </c>
      <c r="K470" s="231">
        <v>1.3109999999999999</v>
      </c>
      <c r="L470" s="231">
        <v>2.7425999999999999</v>
      </c>
      <c r="M470" s="231">
        <v>1.6566000000000001</v>
      </c>
      <c r="N470" s="231">
        <v>2.3774000000000002</v>
      </c>
      <c r="O470" s="231">
        <v>1.6073999999999999</v>
      </c>
      <c r="P470" s="231">
        <v>0</v>
      </c>
    </row>
    <row r="471" spans="1:16">
      <c r="A471" s="288"/>
    </row>
    <row r="472" spans="1:16">
      <c r="A472" s="73" t="e">
        <v>#N/A</v>
      </c>
    </row>
    <row r="473" spans="1:16" s="287" customFormat="1">
      <c r="A473" s="467" t="s">
        <v>11449</v>
      </c>
      <c r="B473" s="467"/>
      <c r="C473" s="467"/>
      <c r="D473" s="467"/>
      <c r="E473" s="467"/>
      <c r="F473" s="467"/>
      <c r="G473" s="467"/>
      <c r="H473" s="467"/>
      <c r="I473" s="467"/>
      <c r="J473" s="467"/>
      <c r="K473" s="467"/>
      <c r="L473" s="467"/>
      <c r="M473" s="467"/>
      <c r="N473" s="467"/>
      <c r="O473" s="467"/>
      <c r="P473" s="467"/>
    </row>
    <row r="474" spans="1:16">
      <c r="A474" s="471" t="s">
        <v>8744</v>
      </c>
      <c r="B474" s="471"/>
      <c r="C474" s="471"/>
      <c r="D474" s="471"/>
      <c r="E474" s="471"/>
      <c r="F474" s="471"/>
      <c r="G474" s="471"/>
      <c r="H474" s="471"/>
      <c r="I474" s="471"/>
      <c r="J474" s="471"/>
      <c r="K474" s="471"/>
      <c r="L474" s="471"/>
      <c r="M474" s="471"/>
      <c r="N474" s="471"/>
      <c r="O474" s="471"/>
      <c r="P474" s="471"/>
    </row>
    <row r="475" spans="1:16">
      <c r="A475" s="77" t="s">
        <v>8912</v>
      </c>
      <c r="B475" s="212" t="s">
        <v>8913</v>
      </c>
      <c r="C475" s="212" t="s">
        <v>8913</v>
      </c>
      <c r="D475" s="212" t="s">
        <v>8913</v>
      </c>
      <c r="E475" s="212" t="s">
        <v>8913</v>
      </c>
      <c r="F475" s="212" t="s">
        <v>8913</v>
      </c>
      <c r="G475" s="212" t="s">
        <v>8913</v>
      </c>
      <c r="H475" s="212" t="s">
        <v>8913</v>
      </c>
      <c r="I475" s="212" t="s">
        <v>8913</v>
      </c>
      <c r="J475" s="212" t="s">
        <v>8913</v>
      </c>
      <c r="K475" s="212" t="s">
        <v>8913</v>
      </c>
      <c r="L475" s="212" t="s">
        <v>8913</v>
      </c>
      <c r="M475" s="212" t="s">
        <v>8913</v>
      </c>
      <c r="N475" s="212" t="s">
        <v>8913</v>
      </c>
      <c r="O475" s="212" t="s">
        <v>8913</v>
      </c>
      <c r="P475" s="212" t="s">
        <v>8913</v>
      </c>
    </row>
    <row r="476" spans="1:16">
      <c r="A476" s="79" t="s">
        <v>8914</v>
      </c>
      <c r="B476" s="236">
        <v>1</v>
      </c>
      <c r="C476" s="236">
        <v>2</v>
      </c>
      <c r="D476" s="236">
        <v>3</v>
      </c>
      <c r="E476" s="236">
        <v>4</v>
      </c>
      <c r="F476" s="236">
        <v>5</v>
      </c>
      <c r="G476" s="236">
        <v>6</v>
      </c>
      <c r="H476" s="236">
        <v>7</v>
      </c>
      <c r="I476" s="236">
        <v>8</v>
      </c>
      <c r="J476" s="236">
        <v>9</v>
      </c>
      <c r="K476" s="236">
        <v>10</v>
      </c>
      <c r="L476" s="236">
        <v>11</v>
      </c>
      <c r="M476" s="236">
        <v>12</v>
      </c>
      <c r="N476" s="236">
        <v>13</v>
      </c>
      <c r="O476" s="236">
        <v>14</v>
      </c>
      <c r="P476" s="236">
        <v>15</v>
      </c>
    </row>
    <row r="477" spans="1:16" ht="15">
      <c r="A477" s="247">
        <v>0</v>
      </c>
      <c r="B477" s="231">
        <v>0</v>
      </c>
      <c r="C477" s="231">
        <v>0</v>
      </c>
      <c r="D477" s="231">
        <v>15.870900000000001</v>
      </c>
      <c r="E477" s="231">
        <v>6.9071999999999996</v>
      </c>
      <c r="F477" s="231">
        <v>19.549800000000001</v>
      </c>
      <c r="G477" s="231">
        <v>6.8391000000000002</v>
      </c>
      <c r="H477" s="231">
        <v>27.349799999999998</v>
      </c>
      <c r="I477" s="231">
        <v>8.0340000000000007</v>
      </c>
      <c r="J477" s="231">
        <v>23.227499999999999</v>
      </c>
      <c r="K477" s="231">
        <v>10.515599999999999</v>
      </c>
      <c r="L477" s="231">
        <v>21.653400000000001</v>
      </c>
      <c r="M477" s="231">
        <v>12.5097</v>
      </c>
      <c r="N477" s="231">
        <v>0</v>
      </c>
      <c r="O477" s="231">
        <v>0</v>
      </c>
      <c r="P477" s="231">
        <v>0</v>
      </c>
    </row>
    <row r="478" spans="1:16" ht="15">
      <c r="A478" s="247">
        <v>1</v>
      </c>
      <c r="B478" s="231">
        <v>0</v>
      </c>
      <c r="C478" s="231">
        <v>0</v>
      </c>
      <c r="D478" s="231">
        <v>14.1075</v>
      </c>
      <c r="E478" s="231">
        <v>6.1397000000000004</v>
      </c>
      <c r="F478" s="231">
        <v>17.377600000000001</v>
      </c>
      <c r="G478" s="231">
        <v>6.0792000000000002</v>
      </c>
      <c r="H478" s="231">
        <v>24.3109</v>
      </c>
      <c r="I478" s="231">
        <v>7.1413000000000002</v>
      </c>
      <c r="J478" s="231">
        <v>20.646699999999999</v>
      </c>
      <c r="K478" s="231">
        <v>9.3472000000000008</v>
      </c>
      <c r="L478" s="231">
        <v>19.247499999999999</v>
      </c>
      <c r="M478" s="231">
        <v>11.1197</v>
      </c>
      <c r="N478" s="231">
        <v>0</v>
      </c>
      <c r="O478" s="231">
        <v>0</v>
      </c>
      <c r="P478" s="231">
        <v>0</v>
      </c>
    </row>
    <row r="479" spans="1:16" ht="15">
      <c r="A479" s="247">
        <v>2</v>
      </c>
      <c r="B479" s="231">
        <v>0</v>
      </c>
      <c r="C479" s="231">
        <v>0</v>
      </c>
      <c r="D479" s="231">
        <v>12.343999999999999</v>
      </c>
      <c r="E479" s="231">
        <v>5.3723000000000001</v>
      </c>
      <c r="F479" s="231">
        <v>15.205399999999999</v>
      </c>
      <c r="G479" s="231">
        <v>5.3193000000000001</v>
      </c>
      <c r="H479" s="231">
        <v>21.272099999999998</v>
      </c>
      <c r="I479" s="231">
        <v>6.2487000000000004</v>
      </c>
      <c r="J479" s="231">
        <v>18.065799999999999</v>
      </c>
      <c r="K479" s="231">
        <v>8.1788000000000007</v>
      </c>
      <c r="L479" s="231">
        <v>16.8415</v>
      </c>
      <c r="M479" s="231">
        <v>9.7297999999999991</v>
      </c>
      <c r="N479" s="231">
        <v>0</v>
      </c>
      <c r="O479" s="231">
        <v>0</v>
      </c>
      <c r="P479" s="231">
        <v>0</v>
      </c>
    </row>
    <row r="480" spans="1:16" ht="15">
      <c r="A480" s="247">
        <v>3</v>
      </c>
      <c r="B480" s="231">
        <v>0</v>
      </c>
      <c r="C480" s="231">
        <v>0</v>
      </c>
      <c r="D480" s="231">
        <v>10.5806</v>
      </c>
      <c r="E480" s="231">
        <v>4.6048</v>
      </c>
      <c r="F480" s="231">
        <v>13.033200000000001</v>
      </c>
      <c r="G480" s="231">
        <v>4.5594000000000001</v>
      </c>
      <c r="H480" s="231">
        <v>18.2332</v>
      </c>
      <c r="I480" s="231">
        <v>5.3559999999999999</v>
      </c>
      <c r="J480" s="231">
        <v>15.484999999999999</v>
      </c>
      <c r="K480" s="231">
        <v>7.0103999999999997</v>
      </c>
      <c r="L480" s="231">
        <v>14.435600000000001</v>
      </c>
      <c r="M480" s="231">
        <v>8.3398000000000003</v>
      </c>
      <c r="N480" s="231">
        <v>0</v>
      </c>
      <c r="O480" s="231">
        <v>0</v>
      </c>
      <c r="P480" s="231">
        <v>0</v>
      </c>
    </row>
    <row r="481" spans="1:16" ht="15">
      <c r="A481" s="247">
        <v>4</v>
      </c>
      <c r="B481" s="231">
        <v>0</v>
      </c>
      <c r="C481" s="231">
        <v>0</v>
      </c>
      <c r="D481" s="231">
        <v>8.8171999999999997</v>
      </c>
      <c r="E481" s="231">
        <v>3.8372999999999999</v>
      </c>
      <c r="F481" s="231">
        <v>10.861000000000001</v>
      </c>
      <c r="G481" s="231">
        <v>3.7995000000000001</v>
      </c>
      <c r="H481" s="231">
        <v>15.1943</v>
      </c>
      <c r="I481" s="231">
        <v>4.4633000000000003</v>
      </c>
      <c r="J481" s="231">
        <v>12.904199999999999</v>
      </c>
      <c r="K481" s="231">
        <v>5.8419999999999996</v>
      </c>
      <c r="L481" s="231">
        <v>12.0297</v>
      </c>
      <c r="M481" s="231">
        <v>6.9497999999999998</v>
      </c>
      <c r="N481" s="231">
        <v>0</v>
      </c>
      <c r="O481" s="231">
        <v>0</v>
      </c>
      <c r="P481" s="231">
        <v>0</v>
      </c>
    </row>
    <row r="482" spans="1:16" ht="15">
      <c r="A482" s="247">
        <v>5</v>
      </c>
      <c r="B482" s="231">
        <v>0</v>
      </c>
      <c r="C482" s="231">
        <v>0</v>
      </c>
      <c r="D482" s="231">
        <v>7.0537000000000001</v>
      </c>
      <c r="E482" s="231">
        <v>3.0699000000000001</v>
      </c>
      <c r="F482" s="231">
        <v>8.6888000000000005</v>
      </c>
      <c r="G482" s="231">
        <v>3.0396000000000001</v>
      </c>
      <c r="H482" s="231">
        <v>12.1555</v>
      </c>
      <c r="I482" s="231">
        <v>3.5707</v>
      </c>
      <c r="J482" s="231">
        <v>10.3233</v>
      </c>
      <c r="K482" s="231">
        <v>4.6736000000000004</v>
      </c>
      <c r="L482" s="231">
        <v>9.6236999999999995</v>
      </c>
      <c r="M482" s="231">
        <v>5.5598999999999998</v>
      </c>
      <c r="N482" s="231">
        <v>0</v>
      </c>
      <c r="O482" s="231">
        <v>0</v>
      </c>
      <c r="P482" s="231">
        <v>0</v>
      </c>
    </row>
    <row r="483" spans="1:16" ht="15">
      <c r="A483" s="247">
        <v>6</v>
      </c>
      <c r="B483" s="231">
        <v>0</v>
      </c>
      <c r="C483" s="231">
        <v>0</v>
      </c>
      <c r="D483" s="231">
        <v>5.2903000000000002</v>
      </c>
      <c r="E483" s="231">
        <v>2.3024</v>
      </c>
      <c r="F483" s="231">
        <v>6.5166000000000004</v>
      </c>
      <c r="G483" s="231">
        <v>2.2797000000000001</v>
      </c>
      <c r="H483" s="231">
        <v>9.1166</v>
      </c>
      <c r="I483" s="231">
        <v>2.6779999999999999</v>
      </c>
      <c r="J483" s="231">
        <v>7.7424999999999997</v>
      </c>
      <c r="K483" s="231">
        <v>3.5051999999999999</v>
      </c>
      <c r="L483" s="231">
        <v>7.2178000000000004</v>
      </c>
      <c r="M483" s="231">
        <v>4.1699000000000002</v>
      </c>
      <c r="N483" s="231">
        <v>0</v>
      </c>
      <c r="O483" s="231">
        <v>0</v>
      </c>
      <c r="P483" s="231">
        <v>0</v>
      </c>
    </row>
    <row r="484" spans="1:16" ht="15">
      <c r="A484" s="247">
        <v>7</v>
      </c>
      <c r="B484" s="231">
        <v>0</v>
      </c>
      <c r="C484" s="231">
        <v>0</v>
      </c>
      <c r="D484" s="231">
        <v>5.2714999999999996</v>
      </c>
      <c r="E484" s="231">
        <v>2.2383999999999999</v>
      </c>
      <c r="F484" s="231">
        <v>6.2663000000000002</v>
      </c>
      <c r="G484" s="231">
        <v>2.2164000000000001</v>
      </c>
      <c r="H484" s="231">
        <v>8.6587999999999994</v>
      </c>
      <c r="I484" s="231">
        <v>2.6036000000000001</v>
      </c>
      <c r="J484" s="231">
        <v>7.51</v>
      </c>
      <c r="K484" s="231">
        <v>3.4077999999999999</v>
      </c>
      <c r="L484" s="231">
        <v>6.9512999999999998</v>
      </c>
      <c r="M484" s="231">
        <v>4.0541</v>
      </c>
      <c r="N484" s="231">
        <v>0</v>
      </c>
      <c r="O484" s="231">
        <v>0</v>
      </c>
      <c r="P484" s="231">
        <v>0</v>
      </c>
    </row>
    <row r="485" spans="1:16" ht="15">
      <c r="A485" s="247">
        <v>8</v>
      </c>
      <c r="B485" s="231">
        <v>0</v>
      </c>
      <c r="C485" s="231">
        <v>0</v>
      </c>
      <c r="D485" s="231">
        <v>5.2527999999999997</v>
      </c>
      <c r="E485" s="231">
        <v>2.1745000000000001</v>
      </c>
      <c r="F485" s="231">
        <v>6.016</v>
      </c>
      <c r="G485" s="231">
        <v>2.1530999999999998</v>
      </c>
      <c r="H485" s="231">
        <v>8.2010000000000005</v>
      </c>
      <c r="I485" s="231">
        <v>2.5291999999999999</v>
      </c>
      <c r="J485" s="231">
        <v>7.2774000000000001</v>
      </c>
      <c r="K485" s="231">
        <v>3.3105000000000002</v>
      </c>
      <c r="L485" s="231">
        <v>6.6848000000000001</v>
      </c>
      <c r="M485" s="231">
        <v>3.9382000000000001</v>
      </c>
      <c r="N485" s="231">
        <v>0</v>
      </c>
      <c r="O485" s="231">
        <v>0</v>
      </c>
      <c r="P485" s="231">
        <v>0</v>
      </c>
    </row>
    <row r="486" spans="1:16" ht="15">
      <c r="A486" s="247">
        <v>9</v>
      </c>
      <c r="B486" s="231">
        <v>0</v>
      </c>
      <c r="C486" s="231">
        <v>0</v>
      </c>
      <c r="D486" s="231">
        <v>5.234</v>
      </c>
      <c r="E486" s="231">
        <v>2.1105</v>
      </c>
      <c r="F486" s="231">
        <v>5.7657999999999996</v>
      </c>
      <c r="G486" s="231">
        <v>2.0897000000000001</v>
      </c>
      <c r="H486" s="231">
        <v>7.7431999999999999</v>
      </c>
      <c r="I486" s="231">
        <v>2.4548000000000001</v>
      </c>
      <c r="J486" s="231">
        <v>7.0449000000000002</v>
      </c>
      <c r="K486" s="231">
        <v>3.2130999999999998</v>
      </c>
      <c r="L486" s="231">
        <v>6.4183000000000003</v>
      </c>
      <c r="M486" s="231">
        <v>3.8224</v>
      </c>
      <c r="N486" s="231">
        <v>0</v>
      </c>
      <c r="O486" s="231">
        <v>0</v>
      </c>
      <c r="P486" s="231">
        <v>0</v>
      </c>
    </row>
    <row r="487" spans="1:16" ht="15">
      <c r="A487" s="247">
        <v>10</v>
      </c>
      <c r="B487" s="231">
        <v>0</v>
      </c>
      <c r="C487" s="231">
        <v>0</v>
      </c>
      <c r="D487" s="231">
        <v>5.2153</v>
      </c>
      <c r="E487" s="231">
        <v>2.0466000000000002</v>
      </c>
      <c r="F487" s="231">
        <v>5.5155000000000003</v>
      </c>
      <c r="G487" s="231">
        <v>2.0264000000000002</v>
      </c>
      <c r="H487" s="231">
        <v>7.2854000000000001</v>
      </c>
      <c r="I487" s="231">
        <v>2.3803999999999998</v>
      </c>
      <c r="J487" s="231">
        <v>6.8124000000000002</v>
      </c>
      <c r="K487" s="231">
        <v>3.1156999999999999</v>
      </c>
      <c r="L487" s="231">
        <v>6.1517999999999997</v>
      </c>
      <c r="M487" s="231">
        <v>3.7065999999999999</v>
      </c>
      <c r="N487" s="231">
        <v>0</v>
      </c>
      <c r="O487" s="231">
        <v>0</v>
      </c>
      <c r="P487" s="231">
        <v>0</v>
      </c>
    </row>
    <row r="488" spans="1:16" ht="15">
      <c r="A488" s="247">
        <v>11</v>
      </c>
      <c r="B488" s="231">
        <v>0</v>
      </c>
      <c r="C488" s="231">
        <v>0</v>
      </c>
      <c r="D488" s="231">
        <v>5.1965000000000003</v>
      </c>
      <c r="E488" s="231">
        <v>1.9825999999999999</v>
      </c>
      <c r="F488" s="231">
        <v>5.2652000000000001</v>
      </c>
      <c r="G488" s="231">
        <v>1.9631000000000001</v>
      </c>
      <c r="H488" s="231">
        <v>6.8276000000000003</v>
      </c>
      <c r="I488" s="231">
        <v>2.306</v>
      </c>
      <c r="J488" s="231">
        <v>6.5797999999999996</v>
      </c>
      <c r="K488" s="231">
        <v>3.0184000000000002</v>
      </c>
      <c r="L488" s="231">
        <v>5.8853</v>
      </c>
      <c r="M488" s="231">
        <v>3.5907</v>
      </c>
      <c r="N488" s="231">
        <v>0</v>
      </c>
      <c r="O488" s="231">
        <v>0</v>
      </c>
      <c r="P488" s="231">
        <v>0</v>
      </c>
    </row>
    <row r="489" spans="1:16" ht="15">
      <c r="A489" s="247">
        <v>12</v>
      </c>
      <c r="B489" s="231">
        <v>0</v>
      </c>
      <c r="C489" s="231">
        <v>0</v>
      </c>
      <c r="D489" s="231">
        <v>5.1778000000000004</v>
      </c>
      <c r="E489" s="231">
        <v>1.9187000000000001</v>
      </c>
      <c r="F489" s="231">
        <v>5.0148999999999999</v>
      </c>
      <c r="G489" s="231">
        <v>1.8997999999999999</v>
      </c>
      <c r="H489" s="231">
        <v>6.3697999999999997</v>
      </c>
      <c r="I489" s="231">
        <v>2.2317</v>
      </c>
      <c r="J489" s="231">
        <v>6.3472999999999997</v>
      </c>
      <c r="K489" s="231">
        <v>2.9209999999999998</v>
      </c>
      <c r="L489" s="231">
        <v>5.6188000000000002</v>
      </c>
      <c r="M489" s="231">
        <v>3.4748999999999999</v>
      </c>
      <c r="N489" s="231">
        <v>0</v>
      </c>
      <c r="O489" s="231">
        <v>0</v>
      </c>
      <c r="P489" s="231">
        <v>0</v>
      </c>
    </row>
    <row r="490" spans="1:16" ht="15">
      <c r="A490" s="247">
        <v>13</v>
      </c>
      <c r="B490" s="231">
        <v>0</v>
      </c>
      <c r="C490" s="231">
        <v>0</v>
      </c>
      <c r="D490" s="231">
        <v>5.1589999999999998</v>
      </c>
      <c r="E490" s="231">
        <v>1.8547</v>
      </c>
      <c r="F490" s="231">
        <v>4.7645999999999997</v>
      </c>
      <c r="G490" s="231">
        <v>1.8364</v>
      </c>
      <c r="H490" s="231">
        <v>5.9119000000000002</v>
      </c>
      <c r="I490" s="231">
        <v>2.1573000000000002</v>
      </c>
      <c r="J490" s="231">
        <v>6.1147999999999998</v>
      </c>
      <c r="K490" s="231">
        <v>2.8235999999999999</v>
      </c>
      <c r="L490" s="231">
        <v>5.3522999999999996</v>
      </c>
      <c r="M490" s="231">
        <v>3.3591000000000002</v>
      </c>
      <c r="N490" s="231">
        <v>0</v>
      </c>
      <c r="O490" s="231">
        <v>0</v>
      </c>
      <c r="P490" s="231">
        <v>0</v>
      </c>
    </row>
    <row r="491" spans="1:16" ht="15">
      <c r="A491" s="247">
        <v>14</v>
      </c>
      <c r="B491" s="231">
        <v>0</v>
      </c>
      <c r="C491" s="231">
        <v>0</v>
      </c>
      <c r="D491" s="231">
        <v>5.1402000000000001</v>
      </c>
      <c r="E491" s="231">
        <v>1.7907</v>
      </c>
      <c r="F491" s="231">
        <v>4.5143000000000004</v>
      </c>
      <c r="G491" s="231">
        <v>1.7730999999999999</v>
      </c>
      <c r="H491" s="231">
        <v>5.4541000000000004</v>
      </c>
      <c r="I491" s="231">
        <v>2.0829</v>
      </c>
      <c r="J491" s="231">
        <v>5.8822000000000001</v>
      </c>
      <c r="K491" s="231">
        <v>2.7263000000000002</v>
      </c>
      <c r="L491" s="231">
        <v>5.0857999999999999</v>
      </c>
      <c r="M491" s="231">
        <v>3.2431999999999999</v>
      </c>
      <c r="N491" s="231">
        <v>0</v>
      </c>
      <c r="O491" s="231">
        <v>0</v>
      </c>
      <c r="P491" s="231">
        <v>0</v>
      </c>
    </row>
    <row r="492" spans="1:16" ht="15">
      <c r="A492" s="247">
        <v>15</v>
      </c>
      <c r="B492" s="231">
        <v>0</v>
      </c>
      <c r="C492" s="231">
        <v>0</v>
      </c>
      <c r="D492" s="231">
        <v>5.1215000000000002</v>
      </c>
      <c r="E492" s="231">
        <v>1.7267999999999999</v>
      </c>
      <c r="F492" s="231">
        <v>4.2641</v>
      </c>
      <c r="G492" s="231">
        <v>1.7098</v>
      </c>
      <c r="H492" s="231">
        <v>4.9962999999999997</v>
      </c>
      <c r="I492" s="231">
        <v>2.0085000000000002</v>
      </c>
      <c r="J492" s="231">
        <v>5.6497000000000002</v>
      </c>
      <c r="K492" s="231">
        <v>2.6288999999999998</v>
      </c>
      <c r="L492" s="231">
        <v>4.8193000000000001</v>
      </c>
      <c r="M492" s="231">
        <v>3.1274000000000002</v>
      </c>
      <c r="N492" s="231">
        <v>0</v>
      </c>
      <c r="O492" s="231">
        <v>0</v>
      </c>
      <c r="P492" s="231">
        <v>0</v>
      </c>
    </row>
    <row r="493" spans="1:16" ht="15">
      <c r="A493" s="247">
        <v>16</v>
      </c>
      <c r="B493" s="231">
        <v>0</v>
      </c>
      <c r="C493" s="231">
        <v>0</v>
      </c>
      <c r="D493" s="231">
        <v>5.1026999999999996</v>
      </c>
      <c r="E493" s="231">
        <v>1.6628000000000001</v>
      </c>
      <c r="F493" s="231">
        <v>4.0137999999999998</v>
      </c>
      <c r="G493" s="231">
        <v>1.6465000000000001</v>
      </c>
      <c r="H493" s="231">
        <v>4.5385</v>
      </c>
      <c r="I493" s="231">
        <v>1.9340999999999999</v>
      </c>
      <c r="J493" s="231">
        <v>5.4172000000000002</v>
      </c>
      <c r="K493" s="231">
        <v>2.5314999999999999</v>
      </c>
      <c r="L493" s="231">
        <v>4.5528000000000004</v>
      </c>
      <c r="M493" s="231">
        <v>3.0116000000000001</v>
      </c>
      <c r="N493" s="231">
        <v>0</v>
      </c>
      <c r="O493" s="231">
        <v>0</v>
      </c>
      <c r="P493" s="231">
        <v>0</v>
      </c>
    </row>
    <row r="494" spans="1:16" ht="15">
      <c r="A494" s="247">
        <v>17</v>
      </c>
      <c r="B494" s="231">
        <v>0</v>
      </c>
      <c r="C494" s="231">
        <v>0</v>
      </c>
      <c r="D494" s="231">
        <v>5.0839999999999996</v>
      </c>
      <c r="E494" s="231">
        <v>1.5989</v>
      </c>
      <c r="F494" s="231">
        <v>3.7635000000000001</v>
      </c>
      <c r="G494" s="231">
        <v>1.5831</v>
      </c>
      <c r="H494" s="231">
        <v>4.0807000000000002</v>
      </c>
      <c r="I494" s="231">
        <v>1.8596999999999999</v>
      </c>
      <c r="J494" s="231">
        <v>5.1845999999999997</v>
      </c>
      <c r="K494" s="231">
        <v>2.4342000000000001</v>
      </c>
      <c r="L494" s="231">
        <v>4.2862999999999998</v>
      </c>
      <c r="M494" s="231">
        <v>2.8957000000000002</v>
      </c>
      <c r="N494" s="231">
        <v>0</v>
      </c>
      <c r="O494" s="231">
        <v>0</v>
      </c>
      <c r="P494" s="231">
        <v>0</v>
      </c>
    </row>
    <row r="495" spans="1:16" ht="15">
      <c r="A495" s="247">
        <v>18</v>
      </c>
      <c r="B495" s="231">
        <v>0</v>
      </c>
      <c r="C495" s="231">
        <v>0</v>
      </c>
      <c r="D495" s="231">
        <v>5.0651999999999999</v>
      </c>
      <c r="E495" s="231">
        <v>1.5348999999999999</v>
      </c>
      <c r="F495" s="231">
        <v>3.5131999999999999</v>
      </c>
      <c r="G495" s="231">
        <v>1.5198</v>
      </c>
      <c r="H495" s="231">
        <v>3.6229</v>
      </c>
      <c r="I495" s="231">
        <v>1.7853000000000001</v>
      </c>
      <c r="J495" s="231">
        <v>4.9520999999999997</v>
      </c>
      <c r="K495" s="231">
        <v>2.3368000000000002</v>
      </c>
      <c r="L495" s="231">
        <v>4.0198</v>
      </c>
      <c r="M495" s="231">
        <v>2.7799</v>
      </c>
      <c r="N495" s="231">
        <v>5.7214999999999998</v>
      </c>
      <c r="O495" s="231">
        <v>3.9822000000000002</v>
      </c>
      <c r="P495" s="231">
        <v>0</v>
      </c>
    </row>
    <row r="496" spans="1:16" ht="15">
      <c r="A496" s="247">
        <v>19</v>
      </c>
      <c r="B496" s="231">
        <v>0</v>
      </c>
      <c r="C496" s="231">
        <v>0</v>
      </c>
      <c r="D496" s="231">
        <v>5.0500999999999996</v>
      </c>
      <c r="E496" s="231">
        <v>1.5189999999999999</v>
      </c>
      <c r="F496" s="231">
        <v>3.5032000000000001</v>
      </c>
      <c r="G496" s="231">
        <v>1.5156000000000001</v>
      </c>
      <c r="H496" s="231">
        <v>3.6008</v>
      </c>
      <c r="I496" s="231">
        <v>1.7603</v>
      </c>
      <c r="J496" s="231">
        <v>4.7548000000000004</v>
      </c>
      <c r="K496" s="231">
        <v>2.2648000000000001</v>
      </c>
      <c r="L496" s="231">
        <v>3.9121000000000001</v>
      </c>
      <c r="M496" s="231">
        <v>2.6909000000000001</v>
      </c>
      <c r="N496" s="231">
        <v>5.5625999999999998</v>
      </c>
      <c r="O496" s="231">
        <v>3.8715999999999999</v>
      </c>
      <c r="P496" s="231">
        <v>0</v>
      </c>
    </row>
    <row r="497" spans="1:16" ht="15">
      <c r="A497" s="247">
        <v>20</v>
      </c>
      <c r="B497" s="231">
        <v>0</v>
      </c>
      <c r="C497" s="231">
        <v>0</v>
      </c>
      <c r="D497" s="231">
        <v>5.0349000000000004</v>
      </c>
      <c r="E497" s="231">
        <v>1.5031000000000001</v>
      </c>
      <c r="F497" s="231">
        <v>3.4931999999999999</v>
      </c>
      <c r="G497" s="231">
        <v>1.5114000000000001</v>
      </c>
      <c r="H497" s="231">
        <v>3.5787</v>
      </c>
      <c r="I497" s="231">
        <v>1.7352000000000001</v>
      </c>
      <c r="J497" s="231">
        <v>4.5575000000000001</v>
      </c>
      <c r="K497" s="231">
        <v>2.1928000000000001</v>
      </c>
      <c r="L497" s="231">
        <v>3.8045</v>
      </c>
      <c r="M497" s="231">
        <v>2.6019000000000001</v>
      </c>
      <c r="N497" s="231">
        <v>5.4036</v>
      </c>
      <c r="O497" s="231">
        <v>3.7610000000000001</v>
      </c>
      <c r="P497" s="231">
        <v>0</v>
      </c>
    </row>
    <row r="498" spans="1:16" ht="15">
      <c r="A498" s="247">
        <v>21</v>
      </c>
      <c r="B498" s="231">
        <v>0</v>
      </c>
      <c r="C498" s="231">
        <v>0</v>
      </c>
      <c r="D498" s="231">
        <v>5.0198</v>
      </c>
      <c r="E498" s="231">
        <v>1.4872000000000001</v>
      </c>
      <c r="F498" s="231">
        <v>3.4832000000000001</v>
      </c>
      <c r="G498" s="231">
        <v>1.5072000000000001</v>
      </c>
      <c r="H498" s="231">
        <v>3.5566</v>
      </c>
      <c r="I498" s="231">
        <v>1.7101999999999999</v>
      </c>
      <c r="J498" s="231">
        <v>4.3601999999999999</v>
      </c>
      <c r="K498" s="231">
        <v>2.1208</v>
      </c>
      <c r="L498" s="231">
        <v>3.6968000000000001</v>
      </c>
      <c r="M498" s="231">
        <v>2.5129000000000001</v>
      </c>
      <c r="N498" s="231">
        <v>5.2446999999999999</v>
      </c>
      <c r="O498" s="231">
        <v>3.6503999999999999</v>
      </c>
      <c r="P498" s="231">
        <v>0</v>
      </c>
    </row>
    <row r="499" spans="1:16" ht="15">
      <c r="A499" s="247">
        <v>22</v>
      </c>
      <c r="B499" s="231">
        <v>0</v>
      </c>
      <c r="C499" s="231">
        <v>0</v>
      </c>
      <c r="D499" s="231">
        <v>5.0046999999999997</v>
      </c>
      <c r="E499" s="231">
        <v>1.4712000000000001</v>
      </c>
      <c r="F499" s="231">
        <v>3.4731999999999998</v>
      </c>
      <c r="G499" s="231">
        <v>1.5029999999999999</v>
      </c>
      <c r="H499" s="231">
        <v>3.5345</v>
      </c>
      <c r="I499" s="231">
        <v>1.6851</v>
      </c>
      <c r="J499" s="231">
        <v>4.1628999999999996</v>
      </c>
      <c r="K499" s="231">
        <v>2.0488</v>
      </c>
      <c r="L499" s="231">
        <v>3.5891999999999999</v>
      </c>
      <c r="M499" s="231">
        <v>2.4238</v>
      </c>
      <c r="N499" s="231">
        <v>5.0857999999999999</v>
      </c>
      <c r="O499" s="231">
        <v>3.5396999999999998</v>
      </c>
      <c r="P499" s="231">
        <v>0</v>
      </c>
    </row>
    <row r="500" spans="1:16" ht="15">
      <c r="A500" s="247">
        <v>23</v>
      </c>
      <c r="B500" s="231">
        <v>0</v>
      </c>
      <c r="C500" s="231">
        <v>0</v>
      </c>
      <c r="D500" s="231">
        <v>4.9894999999999996</v>
      </c>
      <c r="E500" s="231">
        <v>1.4553</v>
      </c>
      <c r="F500" s="231">
        <v>3.4632000000000001</v>
      </c>
      <c r="G500" s="231">
        <v>1.4987999999999999</v>
      </c>
      <c r="H500" s="231">
        <v>3.5124</v>
      </c>
      <c r="I500" s="231">
        <v>1.6600999999999999</v>
      </c>
      <c r="J500" s="231">
        <v>3.9655999999999998</v>
      </c>
      <c r="K500" s="231">
        <v>1.9767999999999999</v>
      </c>
      <c r="L500" s="231">
        <v>3.4815</v>
      </c>
      <c r="M500" s="231">
        <v>2.3348</v>
      </c>
      <c r="N500" s="231">
        <v>4.9268000000000001</v>
      </c>
      <c r="O500" s="231">
        <v>3.4291</v>
      </c>
      <c r="P500" s="231">
        <v>0</v>
      </c>
    </row>
    <row r="501" spans="1:16" ht="15">
      <c r="A501" s="247">
        <v>24</v>
      </c>
      <c r="B501" s="231">
        <v>0</v>
      </c>
      <c r="C501" s="231">
        <v>0</v>
      </c>
      <c r="D501" s="231">
        <v>4.9744000000000002</v>
      </c>
      <c r="E501" s="231">
        <v>1.4394</v>
      </c>
      <c r="F501" s="231">
        <v>3.4531999999999998</v>
      </c>
      <c r="G501" s="231">
        <v>1.4945999999999999</v>
      </c>
      <c r="H501" s="231">
        <v>3.4903</v>
      </c>
      <c r="I501" s="231">
        <v>1.6351</v>
      </c>
      <c r="J501" s="231">
        <v>3.7683</v>
      </c>
      <c r="K501" s="231">
        <v>1.9049</v>
      </c>
      <c r="L501" s="231">
        <v>3.3738999999999999</v>
      </c>
      <c r="M501" s="231">
        <v>2.2458</v>
      </c>
      <c r="N501" s="231">
        <v>4.7679</v>
      </c>
      <c r="O501" s="231">
        <v>3.3184999999999998</v>
      </c>
      <c r="P501" s="231">
        <v>0</v>
      </c>
    </row>
    <row r="502" spans="1:16" ht="15">
      <c r="A502" s="247">
        <v>25</v>
      </c>
      <c r="B502" s="231">
        <v>0</v>
      </c>
      <c r="C502" s="231">
        <v>0</v>
      </c>
      <c r="D502" s="231">
        <v>4.9592999999999998</v>
      </c>
      <c r="E502" s="231">
        <v>1.4235</v>
      </c>
      <c r="F502" s="231">
        <v>3.4430999999999998</v>
      </c>
      <c r="G502" s="231">
        <v>1.4903999999999999</v>
      </c>
      <c r="H502" s="231">
        <v>3.4681000000000002</v>
      </c>
      <c r="I502" s="231">
        <v>1.61</v>
      </c>
      <c r="J502" s="231">
        <v>3.5709</v>
      </c>
      <c r="K502" s="231">
        <v>1.8329</v>
      </c>
      <c r="L502" s="231">
        <v>3.2662</v>
      </c>
      <c r="M502" s="231">
        <v>2.1568000000000001</v>
      </c>
      <c r="N502" s="231">
        <v>4.609</v>
      </c>
      <c r="O502" s="231">
        <v>3.2079</v>
      </c>
      <c r="P502" s="231">
        <v>0</v>
      </c>
    </row>
    <row r="503" spans="1:16" ht="15">
      <c r="A503" s="247">
        <v>26</v>
      </c>
      <c r="B503" s="231">
        <v>0</v>
      </c>
      <c r="C503" s="231">
        <v>0</v>
      </c>
      <c r="D503" s="231">
        <v>4.9440999999999997</v>
      </c>
      <c r="E503" s="231">
        <v>1.4076</v>
      </c>
      <c r="F503" s="231">
        <v>3.4331</v>
      </c>
      <c r="G503" s="231">
        <v>1.4862</v>
      </c>
      <c r="H503" s="231">
        <v>3.4460000000000002</v>
      </c>
      <c r="I503" s="231">
        <v>1.585</v>
      </c>
      <c r="J503" s="231">
        <v>3.3736000000000002</v>
      </c>
      <c r="K503" s="231">
        <v>1.7608999999999999</v>
      </c>
      <c r="L503" s="231">
        <v>3.1585000000000001</v>
      </c>
      <c r="M503" s="231">
        <v>2.0678000000000001</v>
      </c>
      <c r="N503" s="231">
        <v>4.45</v>
      </c>
      <c r="O503" s="231">
        <v>3.0973000000000002</v>
      </c>
      <c r="P503" s="231">
        <v>0</v>
      </c>
    </row>
    <row r="504" spans="1:16" ht="15">
      <c r="A504" s="247">
        <v>27</v>
      </c>
      <c r="B504" s="231">
        <v>0</v>
      </c>
      <c r="C504" s="231">
        <v>0</v>
      </c>
      <c r="D504" s="231">
        <v>4.9290000000000003</v>
      </c>
      <c r="E504" s="231">
        <v>1.3916999999999999</v>
      </c>
      <c r="F504" s="231">
        <v>3.4230999999999998</v>
      </c>
      <c r="G504" s="231">
        <v>1.482</v>
      </c>
      <c r="H504" s="231">
        <v>3.4239000000000002</v>
      </c>
      <c r="I504" s="231">
        <v>1.5599000000000001</v>
      </c>
      <c r="J504" s="231">
        <v>3.1762999999999999</v>
      </c>
      <c r="K504" s="231">
        <v>1.6889000000000001</v>
      </c>
      <c r="L504" s="231">
        <v>3.0508999999999999</v>
      </c>
      <c r="M504" s="231">
        <v>1.9787999999999999</v>
      </c>
      <c r="N504" s="231">
        <v>4.2911000000000001</v>
      </c>
      <c r="O504" s="231">
        <v>2.9866999999999999</v>
      </c>
      <c r="P504" s="231">
        <v>0</v>
      </c>
    </row>
    <row r="505" spans="1:16" ht="15">
      <c r="A505" s="247">
        <v>28</v>
      </c>
      <c r="B505" s="231">
        <v>0</v>
      </c>
      <c r="C505" s="231">
        <v>0</v>
      </c>
      <c r="D505" s="231">
        <v>4.9138999999999999</v>
      </c>
      <c r="E505" s="231">
        <v>1.3756999999999999</v>
      </c>
      <c r="F505" s="231">
        <v>3.4131</v>
      </c>
      <c r="G505" s="231">
        <v>1.4778</v>
      </c>
      <c r="H505" s="231">
        <v>3.4018000000000002</v>
      </c>
      <c r="I505" s="231">
        <v>1.5348999999999999</v>
      </c>
      <c r="J505" s="231">
        <v>2.9790000000000001</v>
      </c>
      <c r="K505" s="231">
        <v>1.6169</v>
      </c>
      <c r="L505" s="231">
        <v>2.9432</v>
      </c>
      <c r="M505" s="231">
        <v>1.8896999999999999</v>
      </c>
      <c r="N505" s="231">
        <v>4.1322000000000001</v>
      </c>
      <c r="O505" s="231">
        <v>2.8759999999999999</v>
      </c>
      <c r="P505" s="231">
        <v>0</v>
      </c>
    </row>
    <row r="506" spans="1:16" ht="15">
      <c r="A506" s="247">
        <v>29</v>
      </c>
      <c r="B506" s="231">
        <v>0</v>
      </c>
      <c r="C506" s="231">
        <v>0</v>
      </c>
      <c r="D506" s="231">
        <v>4.8986999999999998</v>
      </c>
      <c r="E506" s="231">
        <v>1.3597999999999999</v>
      </c>
      <c r="F506" s="231">
        <v>3.4030999999999998</v>
      </c>
      <c r="G506" s="231">
        <v>1.4736</v>
      </c>
      <c r="H506" s="231">
        <v>3.3797000000000001</v>
      </c>
      <c r="I506" s="231">
        <v>1.5098</v>
      </c>
      <c r="J506" s="231">
        <v>2.7816999999999998</v>
      </c>
      <c r="K506" s="231">
        <v>1.5448999999999999</v>
      </c>
      <c r="L506" s="231">
        <v>2.8355999999999999</v>
      </c>
      <c r="M506" s="231">
        <v>1.8007</v>
      </c>
      <c r="N506" s="231">
        <v>3.9731999999999998</v>
      </c>
      <c r="O506" s="231">
        <v>2.7654000000000001</v>
      </c>
      <c r="P506" s="231">
        <v>0</v>
      </c>
    </row>
    <row r="507" spans="1:16" ht="15">
      <c r="A507" s="247">
        <v>30</v>
      </c>
      <c r="B507" s="231">
        <v>0</v>
      </c>
      <c r="C507" s="231">
        <v>0</v>
      </c>
      <c r="D507" s="231">
        <v>4.8836000000000004</v>
      </c>
      <c r="E507" s="231">
        <v>1.3439000000000001</v>
      </c>
      <c r="F507" s="231">
        <v>3.3931</v>
      </c>
      <c r="G507" s="231">
        <v>1.4694</v>
      </c>
      <c r="H507" s="231">
        <v>3.3576000000000001</v>
      </c>
      <c r="I507" s="231">
        <v>1.4847999999999999</v>
      </c>
      <c r="J507" s="231">
        <v>2.5844</v>
      </c>
      <c r="K507" s="231">
        <v>1.4729000000000001</v>
      </c>
      <c r="L507" s="231">
        <v>2.7279</v>
      </c>
      <c r="M507" s="231">
        <v>1.7117</v>
      </c>
      <c r="N507" s="231">
        <v>3.8142999999999998</v>
      </c>
      <c r="O507" s="231">
        <v>2.6547999999999998</v>
      </c>
      <c r="P507" s="231">
        <v>0</v>
      </c>
    </row>
    <row r="508" spans="1:16" ht="15">
      <c r="A508" s="247">
        <v>31</v>
      </c>
      <c r="B508" s="231">
        <v>0</v>
      </c>
      <c r="C508" s="231">
        <v>0</v>
      </c>
      <c r="D508" s="231">
        <v>4.8528000000000002</v>
      </c>
      <c r="E508" s="231">
        <v>1.3364</v>
      </c>
      <c r="F508" s="231">
        <v>3.3759999999999999</v>
      </c>
      <c r="G508" s="231">
        <v>1.4624999999999999</v>
      </c>
      <c r="H508" s="231">
        <v>3.3386</v>
      </c>
      <c r="I508" s="231">
        <v>1.4765999999999999</v>
      </c>
      <c r="J508" s="231">
        <v>2.5710000000000002</v>
      </c>
      <c r="K508" s="231">
        <v>1.4623999999999999</v>
      </c>
      <c r="L508" s="231">
        <v>2.7225999999999999</v>
      </c>
      <c r="M508" s="231">
        <v>1.6997</v>
      </c>
      <c r="N508" s="231">
        <v>3.7294999999999998</v>
      </c>
      <c r="O508" s="231">
        <v>2.5474000000000001</v>
      </c>
      <c r="P508" s="231">
        <v>0</v>
      </c>
    </row>
    <row r="509" spans="1:16" ht="15">
      <c r="A509" s="247">
        <v>32</v>
      </c>
      <c r="B509" s="231">
        <v>0</v>
      </c>
      <c r="C509" s="231">
        <v>0</v>
      </c>
      <c r="D509" s="231">
        <v>4.8220999999999998</v>
      </c>
      <c r="E509" s="231">
        <v>1.3289</v>
      </c>
      <c r="F509" s="231">
        <v>3.3589000000000002</v>
      </c>
      <c r="G509" s="231">
        <v>1.4555</v>
      </c>
      <c r="H509" s="231">
        <v>3.3195999999999999</v>
      </c>
      <c r="I509" s="231">
        <v>1.4684999999999999</v>
      </c>
      <c r="J509" s="231">
        <v>2.5575999999999999</v>
      </c>
      <c r="K509" s="231">
        <v>1.4518</v>
      </c>
      <c r="L509" s="231">
        <v>2.7174</v>
      </c>
      <c r="M509" s="231">
        <v>1.6877</v>
      </c>
      <c r="N509" s="231">
        <v>3.6446999999999998</v>
      </c>
      <c r="O509" s="231">
        <v>2.44</v>
      </c>
      <c r="P509" s="231">
        <v>0</v>
      </c>
    </row>
    <row r="510" spans="1:16" ht="15">
      <c r="A510" s="247">
        <v>33</v>
      </c>
      <c r="B510" s="231">
        <v>0</v>
      </c>
      <c r="C510" s="231">
        <v>0</v>
      </c>
      <c r="D510" s="231">
        <v>4.7912999999999997</v>
      </c>
      <c r="E510" s="231">
        <v>1.3213999999999999</v>
      </c>
      <c r="F510" s="231">
        <v>3.3418000000000001</v>
      </c>
      <c r="G510" s="231">
        <v>1.4486000000000001</v>
      </c>
      <c r="H510" s="231">
        <v>3.3005</v>
      </c>
      <c r="I510" s="231">
        <v>1.4602999999999999</v>
      </c>
      <c r="J510" s="231">
        <v>2.5442</v>
      </c>
      <c r="K510" s="231">
        <v>1.4413</v>
      </c>
      <c r="L510" s="231">
        <v>2.7121</v>
      </c>
      <c r="M510" s="231">
        <v>1.6757</v>
      </c>
      <c r="N510" s="231">
        <v>3.5598999999999998</v>
      </c>
      <c r="O510" s="231">
        <v>2.3325999999999998</v>
      </c>
      <c r="P510" s="231">
        <v>0</v>
      </c>
    </row>
    <row r="511" spans="1:16" ht="15">
      <c r="A511" s="247">
        <v>34</v>
      </c>
      <c r="B511" s="231">
        <v>0</v>
      </c>
      <c r="C511" s="231">
        <v>0</v>
      </c>
      <c r="D511" s="231">
        <v>4.7605000000000004</v>
      </c>
      <c r="E511" s="231">
        <v>1.3139000000000001</v>
      </c>
      <c r="F511" s="231">
        <v>3.3247</v>
      </c>
      <c r="G511" s="231">
        <v>1.4416</v>
      </c>
      <c r="H511" s="231">
        <v>3.2814999999999999</v>
      </c>
      <c r="I511" s="231">
        <v>1.4520999999999999</v>
      </c>
      <c r="J511" s="231">
        <v>2.5308000000000002</v>
      </c>
      <c r="K511" s="231">
        <v>1.4308000000000001</v>
      </c>
      <c r="L511" s="231">
        <v>2.7069000000000001</v>
      </c>
      <c r="M511" s="231">
        <v>1.6636</v>
      </c>
      <c r="N511" s="231">
        <v>3.4750999999999999</v>
      </c>
      <c r="O511" s="231">
        <v>2.2252000000000001</v>
      </c>
      <c r="P511" s="231">
        <v>0</v>
      </c>
    </row>
    <row r="512" spans="1:16" ht="15">
      <c r="A512" s="247">
        <v>35</v>
      </c>
      <c r="B512" s="231">
        <v>0</v>
      </c>
      <c r="C512" s="231">
        <v>0</v>
      </c>
      <c r="D512" s="231">
        <v>4.7298</v>
      </c>
      <c r="E512" s="231">
        <v>1.3064</v>
      </c>
      <c r="F512" s="231">
        <v>3.3075999999999999</v>
      </c>
      <c r="G512" s="231">
        <v>1.4347000000000001</v>
      </c>
      <c r="H512" s="231">
        <v>3.2625000000000002</v>
      </c>
      <c r="I512" s="231">
        <v>1.444</v>
      </c>
      <c r="J512" s="231">
        <v>2.5173999999999999</v>
      </c>
      <c r="K512" s="231">
        <v>1.4201999999999999</v>
      </c>
      <c r="L512" s="231">
        <v>2.7016</v>
      </c>
      <c r="M512" s="231">
        <v>1.6516</v>
      </c>
      <c r="N512" s="231">
        <v>3.3902999999999999</v>
      </c>
      <c r="O512" s="231">
        <v>2.1177999999999999</v>
      </c>
      <c r="P512" s="231">
        <v>0</v>
      </c>
    </row>
    <row r="513" spans="1:16" ht="15">
      <c r="A513" s="247">
        <v>36</v>
      </c>
      <c r="B513" s="231">
        <v>0</v>
      </c>
      <c r="C513" s="231">
        <v>0</v>
      </c>
      <c r="D513" s="231">
        <v>4.6989999999999998</v>
      </c>
      <c r="E513" s="231">
        <v>1.2989999999999999</v>
      </c>
      <c r="F513" s="231">
        <v>3.2905000000000002</v>
      </c>
      <c r="G513" s="231">
        <v>1.4277</v>
      </c>
      <c r="H513" s="231">
        <v>3.2435</v>
      </c>
      <c r="I513" s="231">
        <v>1.4358</v>
      </c>
      <c r="J513" s="231">
        <v>2.5041000000000002</v>
      </c>
      <c r="K513" s="231">
        <v>1.4097</v>
      </c>
      <c r="L513" s="231">
        <v>2.6964000000000001</v>
      </c>
      <c r="M513" s="231">
        <v>1.6395999999999999</v>
      </c>
      <c r="N513" s="231">
        <v>3.3056000000000001</v>
      </c>
      <c r="O513" s="231">
        <v>2.0104000000000002</v>
      </c>
      <c r="P513" s="231">
        <v>0</v>
      </c>
    </row>
    <row r="514" spans="1:16" ht="15">
      <c r="A514" s="247">
        <v>37</v>
      </c>
      <c r="B514" s="231">
        <v>0</v>
      </c>
      <c r="C514" s="231">
        <v>0</v>
      </c>
      <c r="D514" s="231">
        <v>4.6681999999999997</v>
      </c>
      <c r="E514" s="231">
        <v>1.2915000000000001</v>
      </c>
      <c r="F514" s="231">
        <v>3.2732999999999999</v>
      </c>
      <c r="G514" s="231">
        <v>1.4208000000000001</v>
      </c>
      <c r="H514" s="231">
        <v>3.2244000000000002</v>
      </c>
      <c r="I514" s="231">
        <v>1.4276</v>
      </c>
      <c r="J514" s="231">
        <v>2.4906999999999999</v>
      </c>
      <c r="K514" s="231">
        <v>1.3992</v>
      </c>
      <c r="L514" s="231">
        <v>2.6911</v>
      </c>
      <c r="M514" s="231">
        <v>1.6275999999999999</v>
      </c>
      <c r="N514" s="231">
        <v>3.2208000000000001</v>
      </c>
      <c r="O514" s="231">
        <v>1.903</v>
      </c>
      <c r="P514" s="231">
        <v>0</v>
      </c>
    </row>
    <row r="515" spans="1:16" ht="15">
      <c r="A515" s="247">
        <v>38</v>
      </c>
      <c r="B515" s="231">
        <v>0</v>
      </c>
      <c r="C515" s="231">
        <v>0</v>
      </c>
      <c r="D515" s="231">
        <v>4.6375000000000002</v>
      </c>
      <c r="E515" s="231">
        <v>1.284</v>
      </c>
      <c r="F515" s="231">
        <v>3.2562000000000002</v>
      </c>
      <c r="G515" s="231">
        <v>1.4137999999999999</v>
      </c>
      <c r="H515" s="231">
        <v>3.2054</v>
      </c>
      <c r="I515" s="231">
        <v>1.4195</v>
      </c>
      <c r="J515" s="231">
        <v>2.4773000000000001</v>
      </c>
      <c r="K515" s="231">
        <v>1.3886000000000001</v>
      </c>
      <c r="L515" s="231">
        <v>2.6858</v>
      </c>
      <c r="M515" s="231">
        <v>1.6155999999999999</v>
      </c>
      <c r="N515" s="231">
        <v>3.1360000000000001</v>
      </c>
      <c r="O515" s="231">
        <v>1.7956000000000001</v>
      </c>
      <c r="P515" s="231">
        <v>0</v>
      </c>
    </row>
    <row r="516" spans="1:16" ht="15">
      <c r="A516" s="247">
        <v>39</v>
      </c>
      <c r="B516" s="231">
        <v>0</v>
      </c>
      <c r="C516" s="231">
        <v>0</v>
      </c>
      <c r="D516" s="231">
        <v>4.6067</v>
      </c>
      <c r="E516" s="231">
        <v>1.2765</v>
      </c>
      <c r="F516" s="231">
        <v>3.2391000000000001</v>
      </c>
      <c r="G516" s="231">
        <v>1.4069</v>
      </c>
      <c r="H516" s="231">
        <v>3.1863999999999999</v>
      </c>
      <c r="I516" s="231">
        <v>1.4113</v>
      </c>
      <c r="J516" s="231">
        <v>2.4639000000000002</v>
      </c>
      <c r="K516" s="231">
        <v>1.3781000000000001</v>
      </c>
      <c r="L516" s="231">
        <v>2.6806000000000001</v>
      </c>
      <c r="M516" s="231">
        <v>1.6035999999999999</v>
      </c>
      <c r="N516" s="231">
        <v>3.0512000000000001</v>
      </c>
      <c r="O516" s="231">
        <v>1.6881999999999999</v>
      </c>
      <c r="P516" s="231">
        <v>0</v>
      </c>
    </row>
    <row r="517" spans="1:16" ht="15">
      <c r="A517" s="247">
        <v>40</v>
      </c>
      <c r="B517" s="231">
        <v>0</v>
      </c>
      <c r="C517" s="231">
        <v>0</v>
      </c>
      <c r="D517" s="231">
        <v>4.5758999999999999</v>
      </c>
      <c r="E517" s="231">
        <v>1.2689999999999999</v>
      </c>
      <c r="F517" s="231">
        <v>3.222</v>
      </c>
      <c r="G517" s="231">
        <v>1.3998999999999999</v>
      </c>
      <c r="H517" s="231">
        <v>3.1674000000000002</v>
      </c>
      <c r="I517" s="231">
        <v>1.4031</v>
      </c>
      <c r="J517" s="231">
        <v>2.4504999999999999</v>
      </c>
      <c r="K517" s="231">
        <v>1.3675999999999999</v>
      </c>
      <c r="L517" s="231">
        <v>2.6753</v>
      </c>
      <c r="M517" s="231">
        <v>1.5914999999999999</v>
      </c>
      <c r="N517" s="231">
        <v>2.9664000000000001</v>
      </c>
      <c r="O517" s="231">
        <v>1.5808</v>
      </c>
      <c r="P517" s="231">
        <v>0</v>
      </c>
    </row>
    <row r="518" spans="1:16" ht="15">
      <c r="A518" s="247">
        <v>41</v>
      </c>
      <c r="B518" s="231">
        <v>0</v>
      </c>
      <c r="C518" s="231">
        <v>0</v>
      </c>
      <c r="D518" s="231">
        <v>4.5452000000000004</v>
      </c>
      <c r="E518" s="231">
        <v>1.2615000000000001</v>
      </c>
      <c r="F518" s="231">
        <v>3.2048999999999999</v>
      </c>
      <c r="G518" s="231">
        <v>1.393</v>
      </c>
      <c r="H518" s="231">
        <v>3.1482999999999999</v>
      </c>
      <c r="I518" s="231">
        <v>1.395</v>
      </c>
      <c r="J518" s="231">
        <v>2.4371</v>
      </c>
      <c r="K518" s="231">
        <v>1.357</v>
      </c>
      <c r="L518" s="231">
        <v>2.6701000000000001</v>
      </c>
      <c r="M518" s="231">
        <v>1.5794999999999999</v>
      </c>
      <c r="N518" s="231">
        <v>2.8816000000000002</v>
      </c>
      <c r="O518" s="231">
        <v>1.4734</v>
      </c>
      <c r="P518" s="231">
        <v>0</v>
      </c>
    </row>
    <row r="519" spans="1:16" ht="15">
      <c r="A519" s="247">
        <v>42</v>
      </c>
      <c r="B519" s="231">
        <v>0</v>
      </c>
      <c r="C519" s="231">
        <v>0</v>
      </c>
      <c r="D519" s="231">
        <v>4.5144000000000002</v>
      </c>
      <c r="E519" s="231">
        <v>1.254</v>
      </c>
      <c r="F519" s="231">
        <v>3.1878000000000002</v>
      </c>
      <c r="G519" s="231">
        <v>1.3859999999999999</v>
      </c>
      <c r="H519" s="231">
        <v>3.1293000000000002</v>
      </c>
      <c r="I519" s="231">
        <v>1.3868</v>
      </c>
      <c r="J519" s="231">
        <v>2.4237000000000002</v>
      </c>
      <c r="K519" s="231">
        <v>1.3465</v>
      </c>
      <c r="L519" s="231">
        <v>2.6648000000000001</v>
      </c>
      <c r="M519" s="231">
        <v>1.5674999999999999</v>
      </c>
      <c r="N519" s="231">
        <v>2.7968000000000002</v>
      </c>
      <c r="O519" s="231">
        <v>1.3660000000000001</v>
      </c>
      <c r="P519" s="231">
        <v>0</v>
      </c>
    </row>
    <row r="520" spans="1:16" ht="15">
      <c r="A520" s="247">
        <v>43</v>
      </c>
      <c r="B520" s="231">
        <v>0</v>
      </c>
      <c r="C520" s="231">
        <v>0</v>
      </c>
      <c r="D520" s="231">
        <v>4.5091999999999999</v>
      </c>
      <c r="E520" s="231">
        <v>1.2525999999999999</v>
      </c>
      <c r="F520" s="231">
        <v>3.1711</v>
      </c>
      <c r="G520" s="231">
        <v>1.3764000000000001</v>
      </c>
      <c r="H520" s="231">
        <v>3.0975999999999999</v>
      </c>
      <c r="I520" s="231">
        <v>1.3754</v>
      </c>
      <c r="J520" s="231">
        <v>2.4198</v>
      </c>
      <c r="K520" s="231">
        <v>1.3443000000000001</v>
      </c>
      <c r="L520" s="231">
        <v>2.6595</v>
      </c>
      <c r="M520" s="231">
        <v>1.5644</v>
      </c>
      <c r="N520" s="231">
        <v>2.7677999999999998</v>
      </c>
      <c r="O520" s="231">
        <v>1.3612</v>
      </c>
      <c r="P520" s="231">
        <v>0</v>
      </c>
    </row>
    <row r="521" spans="1:16" ht="15">
      <c r="A521" s="247">
        <v>44</v>
      </c>
      <c r="B521" s="231">
        <v>0</v>
      </c>
      <c r="C521" s="231">
        <v>0</v>
      </c>
      <c r="D521" s="231">
        <v>4.5041000000000002</v>
      </c>
      <c r="E521" s="231">
        <v>1.2511000000000001</v>
      </c>
      <c r="F521" s="231">
        <v>3.1543999999999999</v>
      </c>
      <c r="G521" s="231">
        <v>1.3669</v>
      </c>
      <c r="H521" s="231">
        <v>3.0659000000000001</v>
      </c>
      <c r="I521" s="231">
        <v>1.3638999999999999</v>
      </c>
      <c r="J521" s="231">
        <v>2.4157999999999999</v>
      </c>
      <c r="K521" s="231">
        <v>1.3421000000000001</v>
      </c>
      <c r="L521" s="231">
        <v>2.6543000000000001</v>
      </c>
      <c r="M521" s="231">
        <v>1.5612999999999999</v>
      </c>
      <c r="N521" s="231">
        <v>2.7387999999999999</v>
      </c>
      <c r="O521" s="231">
        <v>1.3564000000000001</v>
      </c>
      <c r="P521" s="231">
        <v>0</v>
      </c>
    </row>
    <row r="522" spans="1:16" ht="15">
      <c r="A522" s="247">
        <v>45</v>
      </c>
      <c r="B522" s="231">
        <v>0</v>
      </c>
      <c r="C522" s="231">
        <v>0</v>
      </c>
      <c r="D522" s="231">
        <v>4.4988999999999999</v>
      </c>
      <c r="E522" s="231">
        <v>1.2497</v>
      </c>
      <c r="F522" s="231">
        <v>3.1375999999999999</v>
      </c>
      <c r="G522" s="231">
        <v>1.3573</v>
      </c>
      <c r="H522" s="231">
        <v>3.0341999999999998</v>
      </c>
      <c r="I522" s="231">
        <v>1.3525</v>
      </c>
      <c r="J522" s="231">
        <v>2.4119000000000002</v>
      </c>
      <c r="K522" s="231">
        <v>1.3399000000000001</v>
      </c>
      <c r="L522" s="231">
        <v>2.649</v>
      </c>
      <c r="M522" s="231">
        <v>1.5582</v>
      </c>
      <c r="N522" s="231">
        <v>2.7098</v>
      </c>
      <c r="O522" s="231">
        <v>1.3516999999999999</v>
      </c>
      <c r="P522" s="231">
        <v>0</v>
      </c>
    </row>
    <row r="523" spans="1:16" ht="15">
      <c r="A523" s="247">
        <v>46</v>
      </c>
      <c r="B523" s="231">
        <v>0</v>
      </c>
      <c r="C523" s="231">
        <v>0</v>
      </c>
      <c r="D523" s="231">
        <v>4.4938000000000002</v>
      </c>
      <c r="E523" s="231">
        <v>1.2483</v>
      </c>
      <c r="F523" s="231">
        <v>3.1208999999999998</v>
      </c>
      <c r="G523" s="231">
        <v>1.3476999999999999</v>
      </c>
      <c r="H523" s="231">
        <v>3.0024000000000002</v>
      </c>
      <c r="I523" s="231">
        <v>1.341</v>
      </c>
      <c r="J523" s="231">
        <v>2.4079000000000002</v>
      </c>
      <c r="K523" s="231">
        <v>1.3376999999999999</v>
      </c>
      <c r="L523" s="231">
        <v>2.6436999999999999</v>
      </c>
      <c r="M523" s="231">
        <v>1.5550999999999999</v>
      </c>
      <c r="N523" s="231">
        <v>2.6808000000000001</v>
      </c>
      <c r="O523" s="231">
        <v>1.3469</v>
      </c>
      <c r="P523" s="231">
        <v>0</v>
      </c>
    </row>
    <row r="524" spans="1:16" ht="15">
      <c r="A524" s="247">
        <v>47</v>
      </c>
      <c r="B524" s="231">
        <v>0</v>
      </c>
      <c r="C524" s="231">
        <v>0</v>
      </c>
      <c r="D524" s="231">
        <v>4.4885999999999999</v>
      </c>
      <c r="E524" s="231">
        <v>1.2467999999999999</v>
      </c>
      <c r="F524" s="231">
        <v>3.1042000000000001</v>
      </c>
      <c r="G524" s="231">
        <v>1.3381000000000001</v>
      </c>
      <c r="H524" s="231">
        <v>2.9706999999999999</v>
      </c>
      <c r="I524" s="231">
        <v>1.3295999999999999</v>
      </c>
      <c r="J524" s="231">
        <v>2.4039999999999999</v>
      </c>
      <c r="K524" s="231">
        <v>1.3354999999999999</v>
      </c>
      <c r="L524" s="231">
        <v>2.6383999999999999</v>
      </c>
      <c r="M524" s="231">
        <v>1.552</v>
      </c>
      <c r="N524" s="231">
        <v>2.6518000000000002</v>
      </c>
      <c r="O524" s="231">
        <v>1.3421000000000001</v>
      </c>
      <c r="P524" s="231">
        <v>0</v>
      </c>
    </row>
    <row r="525" spans="1:16" ht="15">
      <c r="A525" s="247">
        <v>48</v>
      </c>
      <c r="B525" s="231">
        <v>0</v>
      </c>
      <c r="C525" s="231">
        <v>0</v>
      </c>
      <c r="D525" s="231">
        <v>4.4835000000000003</v>
      </c>
      <c r="E525" s="231">
        <v>1.2454000000000001</v>
      </c>
      <c r="F525" s="231">
        <v>3.0874999999999999</v>
      </c>
      <c r="G525" s="231">
        <v>1.3286</v>
      </c>
      <c r="H525" s="231">
        <v>2.9390000000000001</v>
      </c>
      <c r="I525" s="231">
        <v>1.3181</v>
      </c>
      <c r="J525" s="231">
        <v>2.4</v>
      </c>
      <c r="K525" s="231">
        <v>1.3332999999999999</v>
      </c>
      <c r="L525" s="231">
        <v>2.6332</v>
      </c>
      <c r="M525" s="231">
        <v>1.5488999999999999</v>
      </c>
      <c r="N525" s="231">
        <v>2.6229</v>
      </c>
      <c r="O525" s="231">
        <v>1.3372999999999999</v>
      </c>
      <c r="P525" s="231">
        <v>0</v>
      </c>
    </row>
    <row r="526" spans="1:16" ht="15">
      <c r="A526" s="247">
        <v>49</v>
      </c>
      <c r="B526" s="231">
        <v>0</v>
      </c>
      <c r="C526" s="231">
        <v>0</v>
      </c>
      <c r="D526" s="231">
        <v>4.4782999999999999</v>
      </c>
      <c r="E526" s="231">
        <v>1.244</v>
      </c>
      <c r="F526" s="231">
        <v>3.0707</v>
      </c>
      <c r="G526" s="231">
        <v>1.319</v>
      </c>
      <c r="H526" s="231">
        <v>2.9073000000000002</v>
      </c>
      <c r="I526" s="231">
        <v>1.3067</v>
      </c>
      <c r="J526" s="231">
        <v>2.3961000000000001</v>
      </c>
      <c r="K526" s="231">
        <v>1.3310999999999999</v>
      </c>
      <c r="L526" s="231">
        <v>2.6278999999999999</v>
      </c>
      <c r="M526" s="231">
        <v>1.5458000000000001</v>
      </c>
      <c r="N526" s="231">
        <v>2.5939000000000001</v>
      </c>
      <c r="O526" s="231">
        <v>1.3325</v>
      </c>
      <c r="P526" s="231">
        <v>0</v>
      </c>
    </row>
    <row r="527" spans="1:16" ht="15">
      <c r="A527" s="247">
        <v>50</v>
      </c>
      <c r="B527" s="231">
        <v>0</v>
      </c>
      <c r="C527" s="231">
        <v>0</v>
      </c>
      <c r="D527" s="231">
        <v>4.4730999999999996</v>
      </c>
      <c r="E527" s="231">
        <v>1.2424999999999999</v>
      </c>
      <c r="F527" s="231">
        <v>3.0539999999999998</v>
      </c>
      <c r="G527" s="231">
        <v>1.3093999999999999</v>
      </c>
      <c r="H527" s="231">
        <v>2.8755999999999999</v>
      </c>
      <c r="I527" s="231">
        <v>1.2951999999999999</v>
      </c>
      <c r="J527" s="231">
        <v>2.3921000000000001</v>
      </c>
      <c r="K527" s="231">
        <v>1.3289</v>
      </c>
      <c r="L527" s="231">
        <v>2.6225999999999998</v>
      </c>
      <c r="M527" s="231">
        <v>1.5427</v>
      </c>
      <c r="N527" s="231">
        <v>2.5649000000000002</v>
      </c>
      <c r="O527" s="231">
        <v>1.3277000000000001</v>
      </c>
      <c r="P527" s="231">
        <v>0</v>
      </c>
    </row>
    <row r="528" spans="1:16" ht="15">
      <c r="A528" s="247">
        <v>51</v>
      </c>
      <c r="B528" s="231">
        <v>0</v>
      </c>
      <c r="C528" s="231">
        <v>0</v>
      </c>
      <c r="D528" s="231">
        <v>4.468</v>
      </c>
      <c r="E528" s="231">
        <v>1.2411000000000001</v>
      </c>
      <c r="F528" s="231">
        <v>3.0373000000000001</v>
      </c>
      <c r="G528" s="231">
        <v>1.2998000000000001</v>
      </c>
      <c r="H528" s="231">
        <v>2.8439000000000001</v>
      </c>
      <c r="I528" s="231">
        <v>1.2838000000000001</v>
      </c>
      <c r="J528" s="231">
        <v>2.3881999999999999</v>
      </c>
      <c r="K528" s="231">
        <v>1.3267</v>
      </c>
      <c r="L528" s="231">
        <v>2.6173000000000002</v>
      </c>
      <c r="M528" s="231">
        <v>1.5396000000000001</v>
      </c>
      <c r="N528" s="231">
        <v>2.5358999999999998</v>
      </c>
      <c r="O528" s="231">
        <v>1.323</v>
      </c>
      <c r="P528" s="231">
        <v>0</v>
      </c>
    </row>
    <row r="529" spans="1:16" ht="15">
      <c r="A529" s="247">
        <v>52</v>
      </c>
      <c r="B529" s="231">
        <v>0</v>
      </c>
      <c r="C529" s="231">
        <v>0</v>
      </c>
      <c r="D529" s="231">
        <v>4.4627999999999997</v>
      </c>
      <c r="E529" s="231">
        <v>1.2397</v>
      </c>
      <c r="F529" s="231">
        <v>3.0206</v>
      </c>
      <c r="G529" s="231">
        <v>1.2903</v>
      </c>
      <c r="H529" s="231">
        <v>2.8121</v>
      </c>
      <c r="I529" s="231">
        <v>1.2723</v>
      </c>
      <c r="J529" s="231">
        <v>2.3841999999999999</v>
      </c>
      <c r="K529" s="231">
        <v>1.3245</v>
      </c>
      <c r="L529" s="231">
        <v>2.6120999999999999</v>
      </c>
      <c r="M529" s="231">
        <v>1.5365</v>
      </c>
      <c r="N529" s="231">
        <v>2.5068999999999999</v>
      </c>
      <c r="O529" s="231">
        <v>1.3182</v>
      </c>
      <c r="P529" s="231">
        <v>0</v>
      </c>
    </row>
    <row r="530" spans="1:16" ht="15">
      <c r="A530" s="247">
        <v>53</v>
      </c>
      <c r="B530" s="231">
        <v>0</v>
      </c>
      <c r="C530" s="231">
        <v>0</v>
      </c>
      <c r="D530" s="231">
        <v>4.4577</v>
      </c>
      <c r="E530" s="231">
        <v>1.2382</v>
      </c>
      <c r="F530" s="231">
        <v>3.0038</v>
      </c>
      <c r="G530" s="231">
        <v>1.2806999999999999</v>
      </c>
      <c r="H530" s="231">
        <v>2.7804000000000002</v>
      </c>
      <c r="I530" s="231">
        <v>1.2608999999999999</v>
      </c>
      <c r="J530" s="231">
        <v>2.3803000000000001</v>
      </c>
      <c r="K530" s="231">
        <v>1.3223</v>
      </c>
      <c r="L530" s="231">
        <v>2.6067999999999998</v>
      </c>
      <c r="M530" s="231">
        <v>1.5334000000000001</v>
      </c>
      <c r="N530" s="231">
        <v>2.4779</v>
      </c>
      <c r="O530" s="231">
        <v>1.3133999999999999</v>
      </c>
      <c r="P530" s="231">
        <v>0</v>
      </c>
    </row>
    <row r="531" spans="1:16" ht="15">
      <c r="A531" s="247">
        <v>54</v>
      </c>
      <c r="B531" s="231">
        <v>0</v>
      </c>
      <c r="C531" s="231">
        <v>0</v>
      </c>
      <c r="D531" s="231">
        <v>4.4524999999999997</v>
      </c>
      <c r="E531" s="231">
        <v>1.2367999999999999</v>
      </c>
      <c r="F531" s="231">
        <v>2.9870999999999999</v>
      </c>
      <c r="G531" s="231">
        <v>1.2710999999999999</v>
      </c>
      <c r="H531" s="231">
        <v>2.7486999999999999</v>
      </c>
      <c r="I531" s="231">
        <v>1.2494000000000001</v>
      </c>
      <c r="J531" s="231">
        <v>2.3763000000000001</v>
      </c>
      <c r="K531" s="231">
        <v>1.3201000000000001</v>
      </c>
      <c r="L531" s="231">
        <v>2.6015000000000001</v>
      </c>
      <c r="M531" s="231">
        <v>1.5303</v>
      </c>
      <c r="N531" s="231">
        <v>2.4489000000000001</v>
      </c>
      <c r="O531" s="231">
        <v>1.3086</v>
      </c>
      <c r="P531" s="231">
        <v>0</v>
      </c>
    </row>
    <row r="532" spans="1:16" ht="15">
      <c r="A532" s="247">
        <v>55</v>
      </c>
      <c r="B532" s="231">
        <v>0</v>
      </c>
      <c r="C532" s="231">
        <v>0</v>
      </c>
      <c r="D532" s="231">
        <v>4.4370000000000003</v>
      </c>
      <c r="E532" s="231">
        <v>1.2347999999999999</v>
      </c>
      <c r="F532" s="231">
        <v>2.9843000000000002</v>
      </c>
      <c r="G532" s="231">
        <v>1.2659</v>
      </c>
      <c r="H532" s="231">
        <v>2.7092000000000001</v>
      </c>
      <c r="I532" s="231">
        <v>1.2450000000000001</v>
      </c>
      <c r="J532" s="231">
        <v>2.3424</v>
      </c>
      <c r="K532" s="231">
        <v>1.3127</v>
      </c>
      <c r="L532" s="231">
        <v>2.5781999999999998</v>
      </c>
      <c r="M532" s="231">
        <v>1.5188999999999999</v>
      </c>
      <c r="N532" s="231">
        <v>2.4121000000000001</v>
      </c>
      <c r="O532" s="231">
        <v>1.306</v>
      </c>
      <c r="P532" s="231">
        <v>0</v>
      </c>
    </row>
    <row r="533" spans="1:16" ht="15">
      <c r="A533" s="247">
        <v>56</v>
      </c>
      <c r="B533" s="231">
        <v>0</v>
      </c>
      <c r="C533" s="231">
        <v>0</v>
      </c>
      <c r="D533" s="231">
        <v>4.4215</v>
      </c>
      <c r="E533" s="231">
        <v>1.2327999999999999</v>
      </c>
      <c r="F533" s="231">
        <v>2.9815</v>
      </c>
      <c r="G533" s="231">
        <v>1.2606999999999999</v>
      </c>
      <c r="H533" s="231">
        <v>2.6696</v>
      </c>
      <c r="I533" s="231">
        <v>1.2406999999999999</v>
      </c>
      <c r="J533" s="231">
        <v>2.3085</v>
      </c>
      <c r="K533" s="231">
        <v>1.3052999999999999</v>
      </c>
      <c r="L533" s="231">
        <v>2.5548999999999999</v>
      </c>
      <c r="M533" s="231">
        <v>1.5074000000000001</v>
      </c>
      <c r="N533" s="231">
        <v>2.3753000000000002</v>
      </c>
      <c r="O533" s="231">
        <v>1.3033999999999999</v>
      </c>
      <c r="P533" s="231">
        <v>0</v>
      </c>
    </row>
    <row r="534" spans="1:16" ht="15">
      <c r="A534" s="247">
        <v>57</v>
      </c>
      <c r="B534" s="231">
        <v>0</v>
      </c>
      <c r="C534" s="231">
        <v>0</v>
      </c>
      <c r="D534" s="231">
        <v>4.4058999999999999</v>
      </c>
      <c r="E534" s="231">
        <v>1.2307999999999999</v>
      </c>
      <c r="F534" s="231">
        <v>2.9788000000000001</v>
      </c>
      <c r="G534" s="231">
        <v>1.2555000000000001</v>
      </c>
      <c r="H534" s="231">
        <v>2.6301000000000001</v>
      </c>
      <c r="I534" s="231">
        <v>1.2363</v>
      </c>
      <c r="J534" s="231">
        <v>2.2746</v>
      </c>
      <c r="K534" s="231">
        <v>1.2979000000000001</v>
      </c>
      <c r="L534" s="231">
        <v>2.5314999999999999</v>
      </c>
      <c r="M534" s="231">
        <v>1.496</v>
      </c>
      <c r="N534" s="231">
        <v>2.3384999999999998</v>
      </c>
      <c r="O534" s="231">
        <v>1.3007</v>
      </c>
      <c r="P534" s="231">
        <v>0</v>
      </c>
    </row>
    <row r="535" spans="1:16" ht="15">
      <c r="A535" s="247">
        <v>58</v>
      </c>
      <c r="B535" s="231">
        <v>0</v>
      </c>
      <c r="C535" s="231">
        <v>0</v>
      </c>
      <c r="D535" s="231">
        <v>4.3903999999999996</v>
      </c>
      <c r="E535" s="231">
        <v>1.2287999999999999</v>
      </c>
      <c r="F535" s="231">
        <v>2.976</v>
      </c>
      <c r="G535" s="231">
        <v>1.2503</v>
      </c>
      <c r="H535" s="231">
        <v>2.5905999999999998</v>
      </c>
      <c r="I535" s="231">
        <v>1.232</v>
      </c>
      <c r="J535" s="231">
        <v>2.2406999999999999</v>
      </c>
      <c r="K535" s="231">
        <v>1.2904</v>
      </c>
      <c r="L535" s="231">
        <v>2.5082</v>
      </c>
      <c r="M535" s="231">
        <v>1.4844999999999999</v>
      </c>
      <c r="N535" s="231">
        <v>2.3016999999999999</v>
      </c>
      <c r="O535" s="231">
        <v>1.2981</v>
      </c>
      <c r="P535" s="231">
        <v>0</v>
      </c>
    </row>
    <row r="536" spans="1:16" ht="15">
      <c r="A536" s="247">
        <v>59</v>
      </c>
      <c r="B536" s="231">
        <v>0</v>
      </c>
      <c r="C536" s="231">
        <v>0</v>
      </c>
      <c r="D536" s="231">
        <v>4.3749000000000002</v>
      </c>
      <c r="E536" s="231">
        <v>1.2267999999999999</v>
      </c>
      <c r="F536" s="231">
        <v>2.9731999999999998</v>
      </c>
      <c r="G536" s="231">
        <v>1.2451000000000001</v>
      </c>
      <c r="H536" s="231">
        <v>2.5510000000000002</v>
      </c>
      <c r="I536" s="231">
        <v>1.2276</v>
      </c>
      <c r="J536" s="231">
        <v>2.2067999999999999</v>
      </c>
      <c r="K536" s="231">
        <v>1.2829999999999999</v>
      </c>
      <c r="L536" s="231">
        <v>2.4849000000000001</v>
      </c>
      <c r="M536" s="231">
        <v>1.4731000000000001</v>
      </c>
      <c r="N536" s="231">
        <v>2.2648999999999999</v>
      </c>
      <c r="O536" s="231">
        <v>1.2955000000000001</v>
      </c>
      <c r="P536" s="231">
        <v>0</v>
      </c>
    </row>
    <row r="537" spans="1:16" ht="15">
      <c r="A537" s="247">
        <v>60</v>
      </c>
      <c r="B537" s="231">
        <v>0</v>
      </c>
      <c r="C537" s="231">
        <v>0</v>
      </c>
      <c r="D537" s="231">
        <v>4.3593999999999999</v>
      </c>
      <c r="E537" s="231">
        <v>1.2248000000000001</v>
      </c>
      <c r="F537" s="231">
        <v>2.9704000000000002</v>
      </c>
      <c r="G537" s="231">
        <v>1.24</v>
      </c>
      <c r="H537" s="231">
        <v>2.5114999999999998</v>
      </c>
      <c r="I537" s="231">
        <v>1.2233000000000001</v>
      </c>
      <c r="J537" s="231">
        <v>2.173</v>
      </c>
      <c r="K537" s="231">
        <v>1.2756000000000001</v>
      </c>
      <c r="L537" s="231">
        <v>2.4615999999999998</v>
      </c>
      <c r="M537" s="231">
        <v>1.4617</v>
      </c>
      <c r="N537" s="231">
        <v>2.2282000000000002</v>
      </c>
      <c r="O537" s="231">
        <v>1.2928999999999999</v>
      </c>
      <c r="P537" s="231">
        <v>0</v>
      </c>
    </row>
  </sheetData>
  <sheetProtection algorithmName="SHA-512" hashValue="vKMlnYUcqumIXBT6vlPjPpHdPjGJ3WWlRGvalysL4jO92BN5NyH5Jkrx8Z5vHGCHONlbj8Q2Lndp1Uz6b7U+hA==" saltValue="URQ7MXWW1dWdilw82r/m2g=="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B1:K41"/>
  <sheetViews>
    <sheetView showGridLines="0" defaultGridColor="0" colorId="22" zoomScale="87" zoomScaleNormal="87" workbookViewId="0">
      <selection activeCell="C4" sqref="C4:D4"/>
    </sheetView>
  </sheetViews>
  <sheetFormatPr defaultColWidth="12.5703125" defaultRowHeight="16.5"/>
  <cols>
    <col min="1" max="1" width="5.7109375" style="3" customWidth="1"/>
    <col min="2" max="2" width="15.140625" style="3" customWidth="1"/>
    <col min="3" max="6" width="5.7109375" style="3" customWidth="1"/>
    <col min="7" max="7" width="3.28515625" style="3" customWidth="1"/>
    <col min="8" max="12" width="5.7109375" style="3" customWidth="1"/>
    <col min="13" max="16384" width="12.5703125" style="3"/>
  </cols>
  <sheetData>
    <row r="1" spans="2:9" ht="7.5" customHeight="1"/>
    <row r="2" spans="2:9" ht="21">
      <c r="B2" s="40"/>
      <c r="C2" s="41"/>
      <c r="D2" s="40"/>
      <c r="E2" s="40"/>
      <c r="F2" s="40"/>
      <c r="G2" s="40"/>
    </row>
    <row r="3" spans="2:9" ht="24" customHeight="1">
      <c r="B3" s="40"/>
      <c r="C3" s="42"/>
      <c r="D3" s="40"/>
      <c r="E3" s="40"/>
      <c r="F3" s="40"/>
      <c r="G3" s="40"/>
    </row>
    <row r="4" spans="2:9">
      <c r="B4" s="43" t="s">
        <v>9799</v>
      </c>
      <c r="C4" s="484"/>
      <c r="D4" s="485"/>
    </row>
    <row r="5" spans="2:9">
      <c r="B5" s="43" t="s">
        <v>1323</v>
      </c>
      <c r="C5" s="484" t="str">
        <f>IF(ISBLANK('Calculatrice des coûts NMETI'!$G$8),"",YEAR('Calculatrice des coûts NMETI'!$G$8))</f>
        <v/>
      </c>
      <c r="D5" s="485"/>
    </row>
    <row r="6" spans="2:9">
      <c r="B6" s="43" t="s">
        <v>8899</v>
      </c>
      <c r="C6" s="486">
        <f>'Calculatrice des coûts NMETI'!AE3</f>
        <v>0</v>
      </c>
      <c r="D6" s="487"/>
    </row>
    <row r="7" spans="2:9">
      <c r="C7" s="35"/>
      <c r="D7" s="40"/>
    </row>
    <row r="8" spans="2:9">
      <c r="C8" s="44" t="s">
        <v>6246</v>
      </c>
      <c r="D8" s="40"/>
    </row>
    <row r="9" spans="2:9">
      <c r="B9" s="43" t="s">
        <v>6247</v>
      </c>
      <c r="C9" s="488"/>
      <c r="D9" s="489"/>
      <c r="E9" s="489"/>
      <c r="F9" s="490"/>
    </row>
    <row r="10" spans="2:9">
      <c r="B10" s="43" t="s">
        <v>6248</v>
      </c>
      <c r="C10" s="488">
        <f>'Calculatrice des coûts NMETI'!G29</f>
        <v>0</v>
      </c>
      <c r="D10" s="489"/>
      <c r="E10" s="489"/>
      <c r="F10" s="490"/>
    </row>
    <row r="11" spans="2:9">
      <c r="D11" s="40"/>
    </row>
    <row r="12" spans="2:9">
      <c r="B12" s="43" t="s">
        <v>6249</v>
      </c>
      <c r="C12" s="476" t="str">
        <f>IF(C6="","",VLOOKUP(C6,'Net-Tar'!$T$6:$BH$999,C5-2001,FALSE))</f>
        <v/>
      </c>
      <c r="D12" s="477"/>
    </row>
    <row r="13" spans="2:9">
      <c r="B13" s="43" t="s">
        <v>10689</v>
      </c>
      <c r="C13" s="478"/>
      <c r="D13" s="479"/>
      <c r="E13" s="44" t="s">
        <v>10690</v>
      </c>
    </row>
    <row r="14" spans="2:9">
      <c r="B14" s="43"/>
      <c r="C14" s="45"/>
      <c r="D14" s="46"/>
      <c r="E14" s="44"/>
    </row>
    <row r="15" spans="2:9">
      <c r="I15" s="3" t="s">
        <v>10691</v>
      </c>
    </row>
    <row r="16" spans="2:9">
      <c r="C16" s="47" t="s">
        <v>10692</v>
      </c>
      <c r="D16" s="48"/>
      <c r="E16" s="48"/>
      <c r="F16" s="48"/>
      <c r="G16" s="49" t="s">
        <v>10693</v>
      </c>
      <c r="H16" s="482" t="str">
        <f>IF(ISERR(IF($C$13="",ROUND((ROUND((($H$32-$H$37)/$H$30),4))*ROUND(($C$12/$C$12),4),4),ROUND((ROUND((($H$32-$H$37)/$H$30),4))*ROUND(($C$13/$C$12),4),4))),"",IF($C$13="",ROUND((ROUND((($H$32-$H$37)/$H$30),4))*ROUND(($C$12/$C$12),4),4),ROUND((ROUND((($H$32-$H$37)/$H$30),4))*ROUND(($C$13/$C$12),4),4)))</f>
        <v/>
      </c>
      <c r="I16" s="483"/>
    </row>
    <row r="17" spans="2:11">
      <c r="C17" s="50" t="s">
        <v>10694</v>
      </c>
      <c r="D17" s="51"/>
      <c r="E17" s="51"/>
      <c r="F17" s="51"/>
      <c r="G17" s="52" t="s">
        <v>10693</v>
      </c>
      <c r="H17" s="480" t="str">
        <f>IF($H$16="","",ROUND($H$16*$H$30,2))</f>
        <v/>
      </c>
      <c r="I17" s="481"/>
      <c r="J17" s="481"/>
      <c r="K17" s="481"/>
    </row>
    <row r="18" spans="2:11">
      <c r="C18" s="50" t="s">
        <v>10695</v>
      </c>
      <c r="D18" s="51"/>
      <c r="E18" s="51"/>
      <c r="F18" s="51"/>
      <c r="G18" s="52" t="s">
        <v>10693</v>
      </c>
      <c r="H18" s="493" t="str">
        <f>IF($H$16="","",IF(C5&lt;2004,$J$25,$J$28))</f>
        <v/>
      </c>
      <c r="I18" s="494"/>
      <c r="J18" s="51"/>
      <c r="K18" s="51"/>
    </row>
    <row r="19" spans="2:11">
      <c r="C19" s="50"/>
      <c r="D19" s="51"/>
      <c r="E19" s="51"/>
      <c r="F19" s="51"/>
      <c r="G19" s="52"/>
      <c r="H19" s="53"/>
      <c r="I19" s="54"/>
      <c r="J19" s="51"/>
      <c r="K19" s="51"/>
    </row>
    <row r="20" spans="2:11">
      <c r="C20" s="50"/>
      <c r="D20" s="51"/>
      <c r="E20" s="51"/>
      <c r="F20" s="51"/>
      <c r="G20" s="52"/>
      <c r="H20" s="53"/>
      <c r="I20" s="54"/>
      <c r="J20" s="51"/>
      <c r="K20" s="51"/>
    </row>
    <row r="21" spans="2:11">
      <c r="C21" s="50"/>
      <c r="D21" s="51"/>
      <c r="E21" s="51"/>
      <c r="F21" s="51"/>
      <c r="G21" s="52"/>
      <c r="H21" s="53"/>
      <c r="I21" s="54"/>
      <c r="J21" s="51"/>
      <c r="K21" s="51"/>
    </row>
    <row r="22" spans="2:11">
      <c r="C22" s="50"/>
      <c r="D22" s="51"/>
      <c r="E22" s="51"/>
      <c r="F22" s="51"/>
      <c r="G22" s="52"/>
      <c r="H22" s="53"/>
      <c r="I22" s="54"/>
      <c r="J22" s="51"/>
      <c r="K22" s="51"/>
    </row>
    <row r="23" spans="2:11">
      <c r="C23" s="50"/>
      <c r="D23" s="51"/>
      <c r="E23" s="51"/>
      <c r="F23" s="51"/>
      <c r="G23" s="52"/>
      <c r="H23" s="53"/>
      <c r="I23" s="54"/>
      <c r="J23" s="51"/>
      <c r="K23" s="51"/>
    </row>
    <row r="24" spans="2:11">
      <c r="C24" s="50"/>
      <c r="D24" s="51"/>
      <c r="E24" s="51"/>
      <c r="F24" s="51"/>
      <c r="G24" s="52"/>
      <c r="H24" s="53"/>
      <c r="I24" s="54"/>
      <c r="J24" s="51"/>
      <c r="K24" s="51"/>
    </row>
    <row r="25" spans="2:11">
      <c r="B25" s="55" t="s">
        <v>9794</v>
      </c>
      <c r="C25" s="56"/>
      <c r="D25" s="57" t="s">
        <v>9795</v>
      </c>
      <c r="E25" s="57"/>
      <c r="F25" s="57"/>
      <c r="G25" s="58"/>
      <c r="H25" s="55"/>
      <c r="I25" s="55"/>
      <c r="J25" s="491" t="str">
        <f>IF($H$16="","",ROUND(MINA(MAXA($H$30/($H$30+(5*LOOKUP($C$5,Tables!I$6:I$106,Tables!J$6:J$106))),0.25),0.9),4))</f>
        <v/>
      </c>
      <c r="K25" s="501"/>
    </row>
    <row r="26" spans="2:11">
      <c r="B26" s="59" t="s">
        <v>9794</v>
      </c>
      <c r="C26" s="60"/>
      <c r="D26" s="61" t="s">
        <v>9796</v>
      </c>
      <c r="E26" s="61"/>
      <c r="F26" s="61"/>
      <c r="G26" s="62"/>
      <c r="H26" s="59"/>
      <c r="I26" s="59"/>
      <c r="J26" s="502" t="str">
        <f>IF($H$16="","",$H$30/($H$30+(5*LOOKUP($C$5,Tables!$I$6:$I$106,Tables!$J$6:$J$106))))</f>
        <v/>
      </c>
      <c r="K26" s="503"/>
    </row>
    <row r="27" spans="2:11">
      <c r="B27" s="59" t="s">
        <v>9794</v>
      </c>
      <c r="C27" s="60"/>
      <c r="D27" s="61" t="s">
        <v>9797</v>
      </c>
      <c r="E27" s="61"/>
      <c r="F27" s="61"/>
      <c r="G27" s="62"/>
      <c r="H27" s="63"/>
      <c r="I27" s="59"/>
      <c r="J27" s="502" t="str">
        <f>IF($H$16="","",$H$39/($H$39+(225*LOOKUP($C$5,Tables!$I$6:$I$106,Tables!$J$6:$J$106))))</f>
        <v/>
      </c>
      <c r="K27" s="503"/>
    </row>
    <row r="28" spans="2:11">
      <c r="B28" s="55" t="s">
        <v>9794</v>
      </c>
      <c r="C28" s="55"/>
      <c r="D28" s="55" t="s">
        <v>9798</v>
      </c>
      <c r="E28" s="55"/>
      <c r="F28" s="64"/>
      <c r="G28" s="65"/>
      <c r="H28" s="55"/>
      <c r="I28" s="55"/>
      <c r="J28" s="491" t="str">
        <f>IF($H$17="","",IF($J$26&gt;$J$27,MINA(MAXA($J$26+0.15,0.4),1),MINA(MAXA($J$27+0.15,0.4),1)))</f>
        <v/>
      </c>
      <c r="K28" s="492"/>
    </row>
    <row r="29" spans="2:11">
      <c r="D29" s="40"/>
      <c r="E29" s="40"/>
      <c r="F29" s="40"/>
      <c r="G29" s="66"/>
    </row>
    <row r="30" spans="2:11">
      <c r="B30" s="67" t="s">
        <v>10696</v>
      </c>
      <c r="C30" s="68"/>
      <c r="D30" s="68"/>
      <c r="F30" s="40" t="s">
        <v>10693</v>
      </c>
      <c r="H30" s="499">
        <f>IF($C$10="",IF($C$13="",ROUND($C$9/100*$C$12,2),ROUND($C$9/100*$C$13,2)),$C$10)</f>
        <v>0</v>
      </c>
      <c r="I30" s="498"/>
      <c r="J30" s="498"/>
      <c r="K30" s="498"/>
    </row>
    <row r="32" spans="2:11">
      <c r="B32" s="67" t="s">
        <v>10697</v>
      </c>
      <c r="F32" s="40" t="s">
        <v>10693</v>
      </c>
      <c r="H32" s="499" t="e">
        <f>IF($C$10="",ROUNDUP(($C$9/100*$H$41),2),ROUNDUP(($H$39/100*$H$41),2))</f>
        <v>#VALUE!</v>
      </c>
      <c r="I32" s="498"/>
      <c r="J32" s="498"/>
      <c r="K32" s="498"/>
    </row>
    <row r="33" spans="2:11">
      <c r="B33" s="40"/>
      <c r="C33" s="40"/>
      <c r="H33" s="40"/>
    </row>
    <row r="34" spans="2:11">
      <c r="B34" s="67" t="s">
        <v>10698</v>
      </c>
      <c r="C34" s="67"/>
      <c r="H34" s="40"/>
    </row>
    <row r="35" spans="2:11">
      <c r="B35" s="67" t="s">
        <v>10699</v>
      </c>
      <c r="F35" s="40" t="s">
        <v>10693</v>
      </c>
      <c r="H35" s="497" t="e">
        <f>ROUND(MAX(MIN((LOOKUP($C$5,Tables!$E$6:$E$106,Tables!$F$6:$F$106)*LOOKUP($C$5,Tables!$I$6:$I$106,Tables!$J$6:$J$106))/($H$30+(LOOKUP($C$5,Tables!$E$6:$E$106,Tables!$G$6:$G$106)*LOOKUP($C$5,Tables!$I$6:$I$106,Tables!$J$6:$J$106))),LOOKUP($C$5,Tables!$A$6:$A$106,Tables!$B$6:$B$106)),LOOKUP($C$5,Tables!$A$6:$A$106,Tables!$C$6:$C$106)),4)</f>
        <v>#N/A</v>
      </c>
      <c r="I35" s="498"/>
      <c r="J35" s="498"/>
      <c r="K35" s="498"/>
    </row>
    <row r="36" spans="2:11">
      <c r="B36" s="40"/>
      <c r="F36" s="40"/>
      <c r="H36" s="40"/>
    </row>
    <row r="37" spans="2:11">
      <c r="B37" s="67" t="s">
        <v>10700</v>
      </c>
      <c r="C37" s="68"/>
      <c r="F37" s="40" t="s">
        <v>10693</v>
      </c>
      <c r="H37" s="499" t="e">
        <f>ROUND(($H$32*$H$35),2)</f>
        <v>#VALUE!</v>
      </c>
      <c r="I37" s="498"/>
      <c r="J37" s="498"/>
      <c r="K37" s="498"/>
    </row>
    <row r="39" spans="2:11">
      <c r="B39" s="69" t="s">
        <v>10701</v>
      </c>
      <c r="F39" s="40" t="s">
        <v>10693</v>
      </c>
      <c r="H39" s="500" t="e">
        <f>IF($C$13="",($C$10*100)/$C$12,($C$10*100)/$C$13)</f>
        <v>#DIV/0!</v>
      </c>
      <c r="I39" s="498"/>
      <c r="J39" s="498"/>
      <c r="K39" s="498"/>
    </row>
    <row r="41" spans="2:11">
      <c r="B41" s="67" t="s">
        <v>10702</v>
      </c>
      <c r="C41" s="68"/>
      <c r="F41" s="40" t="s">
        <v>10693</v>
      </c>
      <c r="H41" s="495" t="e">
        <f>VLOOKUP($C$6,'Net-Tar'!$A$6:$BH$999,$C$5-2001,FALSE)</f>
        <v>#VALUE!</v>
      </c>
      <c r="I41" s="496"/>
    </row>
  </sheetData>
  <sheetProtection algorithmName="SHA-512" hashValue="JARsjT7u2Y+eKb2FfiCN0YZeaeUdE+xlMeRi1cG70vlzRX7el5d9fqYuuSOk+ei03xFPhE7tgW/phdTHsMnQLA==" saltValue="0VygZ6TuO6poEb7lzsEl/A==" spinCount="100000" sheet="1" objects="1" scenarios="1"/>
  <mergeCells count="20">
    <mergeCell ref="J28:K28"/>
    <mergeCell ref="H18:I18"/>
    <mergeCell ref="H41:I41"/>
    <mergeCell ref="H35:K35"/>
    <mergeCell ref="H37:K37"/>
    <mergeCell ref="H39:K39"/>
    <mergeCell ref="H30:K30"/>
    <mergeCell ref="H32:K32"/>
    <mergeCell ref="J25:K25"/>
    <mergeCell ref="J26:K26"/>
    <mergeCell ref="J27:K27"/>
    <mergeCell ref="C12:D12"/>
    <mergeCell ref="C13:D13"/>
    <mergeCell ref="H17:K17"/>
    <mergeCell ref="H16:I16"/>
    <mergeCell ref="C4:D4"/>
    <mergeCell ref="C5:D5"/>
    <mergeCell ref="C6:D6"/>
    <mergeCell ref="C10:F10"/>
    <mergeCell ref="C9:F9"/>
  </mergeCells>
  <phoneticPr fontId="4" type="noConversion"/>
  <pageMargins left="0.31" right="0.41"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K159"/>
  <sheetViews>
    <sheetView workbookViewId="0">
      <pane xSplit="1" ySplit="5" topLeftCell="B6" activePane="bottomRight" state="frozen"/>
      <selection activeCell="B38" sqref="B38:P38"/>
      <selection pane="topRight" activeCell="B38" sqref="B38:P38"/>
      <selection pane="bottomLeft" activeCell="B38" sqref="B38:P38"/>
      <selection pane="bottomRight" activeCell="A2" sqref="A2:F2"/>
    </sheetView>
  </sheetViews>
  <sheetFormatPr defaultColWidth="11.42578125" defaultRowHeight="16.5"/>
  <cols>
    <col min="1" max="1" width="5.140625" style="3" bestFit="1" customWidth="1"/>
    <col min="2" max="8" width="7.140625" style="3" bestFit="1" customWidth="1"/>
    <col min="9" max="10" width="7.140625" style="3" customWidth="1"/>
    <col min="11" max="11" width="7.140625" style="3" bestFit="1" customWidth="1"/>
    <col min="12" max="18" width="7.140625" style="3" customWidth="1"/>
    <col min="19" max="19" width="6.5703125" style="3" customWidth="1"/>
    <col min="20" max="20" width="5.140625" style="3" bestFit="1" customWidth="1"/>
    <col min="21" max="22" width="7.28515625" style="3" bestFit="1" customWidth="1"/>
    <col min="23" max="28" width="7.140625" style="3" bestFit="1" customWidth="1"/>
    <col min="29" max="29" width="7.140625" style="3" customWidth="1"/>
    <col min="30" max="32" width="7.140625" style="3" bestFit="1" customWidth="1"/>
    <col min="33" max="33" width="7.140625" style="3" customWidth="1"/>
    <col min="34" max="37" width="7.140625" style="35" customWidth="1"/>
    <col min="38" max="16384" width="11.42578125" style="3"/>
  </cols>
  <sheetData>
    <row r="2" spans="1:37">
      <c r="A2" s="504" t="s">
        <v>10703</v>
      </c>
      <c r="B2" s="505"/>
      <c r="C2" s="505"/>
      <c r="D2" s="505"/>
      <c r="E2" s="505"/>
      <c r="F2" s="505"/>
      <c r="G2" s="35"/>
      <c r="T2" s="504" t="s">
        <v>10704</v>
      </c>
      <c r="U2" s="505"/>
      <c r="V2" s="505"/>
      <c r="Z2" s="35"/>
    </row>
    <row r="3" spans="1:37">
      <c r="A3" s="20"/>
      <c r="T3" s="20"/>
    </row>
    <row r="4" spans="1:37">
      <c r="A4" s="36"/>
      <c r="B4" s="274" t="s">
        <v>1323</v>
      </c>
      <c r="C4" s="275"/>
      <c r="D4" s="275"/>
      <c r="E4" s="275"/>
      <c r="F4" s="275"/>
      <c r="G4" s="275"/>
      <c r="H4" s="275"/>
      <c r="I4" s="275"/>
      <c r="J4" s="275"/>
      <c r="K4" s="275"/>
      <c r="L4" s="275"/>
      <c r="M4" s="275"/>
      <c r="N4" s="275"/>
      <c r="O4" s="275"/>
      <c r="P4" s="275"/>
      <c r="Q4" s="275"/>
      <c r="R4" s="275"/>
      <c r="T4" s="36"/>
      <c r="U4" s="274" t="s">
        <v>1323</v>
      </c>
      <c r="V4" s="275"/>
      <c r="W4" s="275"/>
      <c r="X4" s="275"/>
      <c r="Y4" s="275"/>
      <c r="Z4" s="275"/>
      <c r="AA4" s="275"/>
      <c r="AB4" s="275"/>
      <c r="AC4" s="275"/>
      <c r="AD4" s="275"/>
      <c r="AE4" s="275"/>
      <c r="AF4" s="275"/>
      <c r="AG4" s="275"/>
      <c r="AH4" s="266"/>
      <c r="AI4" s="266"/>
      <c r="AJ4" s="266"/>
      <c r="AK4" s="266"/>
    </row>
    <row r="5" spans="1:37" ht="17.25" thickBot="1">
      <c r="A5" s="37" t="s">
        <v>8037</v>
      </c>
      <c r="B5" s="276">
        <v>2003</v>
      </c>
      <c r="C5" s="276">
        <v>2004</v>
      </c>
      <c r="D5" s="276">
        <v>2005</v>
      </c>
      <c r="E5" s="276">
        <v>2006</v>
      </c>
      <c r="F5" s="276">
        <v>2007</v>
      </c>
      <c r="G5" s="276">
        <v>2008</v>
      </c>
      <c r="H5" s="277">
        <v>2009</v>
      </c>
      <c r="I5" s="277">
        <v>2010</v>
      </c>
      <c r="J5" s="277">
        <v>2011</v>
      </c>
      <c r="K5" s="277">
        <v>2012</v>
      </c>
      <c r="L5" s="277">
        <v>2013</v>
      </c>
      <c r="M5" s="277">
        <v>2014</v>
      </c>
      <c r="N5" s="277">
        <v>2015</v>
      </c>
      <c r="O5" s="277">
        <v>2016</v>
      </c>
      <c r="P5" s="277">
        <v>2017</v>
      </c>
      <c r="Q5" s="277">
        <v>2018</v>
      </c>
      <c r="R5" s="267">
        <v>2019</v>
      </c>
      <c r="T5" s="37" t="s">
        <v>8037</v>
      </c>
      <c r="U5" s="276">
        <v>2003</v>
      </c>
      <c r="V5" s="276">
        <v>2004</v>
      </c>
      <c r="W5" s="276">
        <v>2005</v>
      </c>
      <c r="X5" s="276">
        <v>2006</v>
      </c>
      <c r="Y5" s="276">
        <v>2007</v>
      </c>
      <c r="Z5" s="276">
        <v>2008</v>
      </c>
      <c r="AA5" s="277">
        <v>2009</v>
      </c>
      <c r="AB5" s="277">
        <v>2010</v>
      </c>
      <c r="AC5" s="277">
        <v>2011</v>
      </c>
      <c r="AD5" s="277">
        <v>2012</v>
      </c>
      <c r="AE5" s="277">
        <v>2013</v>
      </c>
      <c r="AF5" s="277">
        <v>2014</v>
      </c>
      <c r="AG5" s="277">
        <v>2015</v>
      </c>
      <c r="AH5" s="277">
        <v>2016</v>
      </c>
      <c r="AI5" s="277">
        <v>2017</v>
      </c>
      <c r="AJ5" s="277">
        <v>2018</v>
      </c>
      <c r="AK5" s="267">
        <v>2019</v>
      </c>
    </row>
    <row r="6" spans="1:37">
      <c r="A6" s="239">
        <v>30</v>
      </c>
      <c r="B6" s="200">
        <v>6.12</v>
      </c>
      <c r="C6" s="197">
        <v>5.04</v>
      </c>
      <c r="D6" s="197">
        <v>5.1100000000000003</v>
      </c>
      <c r="E6" s="200">
        <v>4.45</v>
      </c>
      <c r="F6" s="198">
        <v>4.13</v>
      </c>
      <c r="G6" s="198">
        <v>3.96</v>
      </c>
      <c r="H6" s="199">
        <v>3.64</v>
      </c>
      <c r="I6" s="199">
        <v>3.68</v>
      </c>
      <c r="J6" s="199">
        <v>3.55</v>
      </c>
      <c r="K6" s="199">
        <v>3.56</v>
      </c>
      <c r="L6" s="199">
        <v>4.3099999999999996</v>
      </c>
      <c r="M6" s="199">
        <v>4.34</v>
      </c>
      <c r="N6" s="199">
        <v>4.1500000000000004</v>
      </c>
      <c r="O6" s="199">
        <v>6.89</v>
      </c>
      <c r="P6" s="199">
        <v>6.65</v>
      </c>
      <c r="Q6" s="199">
        <v>6.42</v>
      </c>
      <c r="R6" s="199">
        <v>6.36</v>
      </c>
      <c r="S6" s="4"/>
      <c r="T6" s="239">
        <v>30</v>
      </c>
      <c r="U6" s="38">
        <v>11.25</v>
      </c>
      <c r="V6" s="38">
        <v>11.36</v>
      </c>
      <c r="W6" s="38">
        <v>11.16</v>
      </c>
      <c r="X6" s="38">
        <v>11.43</v>
      </c>
      <c r="Y6" s="38">
        <v>10.81</v>
      </c>
      <c r="Z6" s="195">
        <v>10.99</v>
      </c>
      <c r="AA6" s="196">
        <v>10.99</v>
      </c>
      <c r="AB6" s="196">
        <v>11.43</v>
      </c>
      <c r="AC6" s="196">
        <v>12.47</v>
      </c>
      <c r="AD6" s="196">
        <v>12.72</v>
      </c>
      <c r="AE6" s="196">
        <v>13.04</v>
      </c>
      <c r="AF6" s="196">
        <v>13.04</v>
      </c>
      <c r="AG6" s="196">
        <v>13.04</v>
      </c>
      <c r="AH6" s="268">
        <v>13.04</v>
      </c>
      <c r="AI6" s="268">
        <v>13.04</v>
      </c>
      <c r="AJ6" s="268">
        <v>13.35</v>
      </c>
      <c r="AK6" s="268">
        <v>10.4</v>
      </c>
    </row>
    <row r="7" spans="1:37">
      <c r="A7" s="239">
        <v>33</v>
      </c>
      <c r="B7" s="200">
        <v>4.25</v>
      </c>
      <c r="C7" s="197">
        <v>3.54</v>
      </c>
      <c r="D7" s="197">
        <v>3.66</v>
      </c>
      <c r="E7" s="200">
        <v>3.63</v>
      </c>
      <c r="F7" s="198">
        <v>3.29</v>
      </c>
      <c r="G7" s="198">
        <v>3.06</v>
      </c>
      <c r="H7" s="199">
        <v>2.96</v>
      </c>
      <c r="I7" s="199">
        <v>2.48</v>
      </c>
      <c r="J7" s="199">
        <v>2.33</v>
      </c>
      <c r="K7" s="199">
        <v>2.4500000000000002</v>
      </c>
      <c r="L7" s="199">
        <v>2.5</v>
      </c>
      <c r="M7" s="199">
        <v>2.59</v>
      </c>
      <c r="N7" s="199">
        <v>2.48</v>
      </c>
      <c r="O7" s="199">
        <v>3.17</v>
      </c>
      <c r="P7" s="199">
        <v>2.77</v>
      </c>
      <c r="Q7" s="199">
        <v>3.18</v>
      </c>
      <c r="R7" s="199">
        <v>3.79</v>
      </c>
      <c r="S7" s="4"/>
      <c r="T7" s="239">
        <v>33</v>
      </c>
      <c r="U7" s="38">
        <v>8</v>
      </c>
      <c r="V7" s="38">
        <v>7.83</v>
      </c>
      <c r="W7" s="38">
        <v>7.67</v>
      </c>
      <c r="X7" s="38">
        <v>8.2200000000000006</v>
      </c>
      <c r="Y7" s="38">
        <v>7.77</v>
      </c>
      <c r="Z7" s="195">
        <v>7.53</v>
      </c>
      <c r="AA7" s="196">
        <v>7.77</v>
      </c>
      <c r="AB7" s="196">
        <v>7.77</v>
      </c>
      <c r="AC7" s="196">
        <v>8.42</v>
      </c>
      <c r="AD7" s="196">
        <v>8.59</v>
      </c>
      <c r="AE7" s="196">
        <v>8.8000000000000007</v>
      </c>
      <c r="AF7" s="196">
        <v>8.8000000000000007</v>
      </c>
      <c r="AG7" s="196">
        <v>8.8000000000000007</v>
      </c>
      <c r="AH7" s="268">
        <v>8.8000000000000007</v>
      </c>
      <c r="AI7" s="268">
        <v>8.6</v>
      </c>
      <c r="AJ7" s="268">
        <v>7.95</v>
      </c>
      <c r="AK7" s="268">
        <v>6.15</v>
      </c>
    </row>
    <row r="8" spans="1:37">
      <c r="A8" s="239">
        <v>36</v>
      </c>
      <c r="B8" s="200">
        <v>2.758</v>
      </c>
      <c r="C8" s="197">
        <v>2.2050000000000001</v>
      </c>
      <c r="D8" s="197">
        <v>2.13</v>
      </c>
      <c r="E8" s="200">
        <v>1.85</v>
      </c>
      <c r="F8" s="198">
        <v>1.66</v>
      </c>
      <c r="G8" s="198">
        <v>1.52</v>
      </c>
      <c r="H8" s="199">
        <v>1.44</v>
      </c>
      <c r="I8" s="199">
        <v>1.55</v>
      </c>
      <c r="J8" s="199">
        <v>1.47</v>
      </c>
      <c r="K8" s="199">
        <v>1.49</v>
      </c>
      <c r="L8" s="199">
        <v>1.63</v>
      </c>
      <c r="M8" s="199">
        <v>1.45</v>
      </c>
      <c r="N8" s="199">
        <v>1.42</v>
      </c>
      <c r="O8" s="199">
        <v>1.87</v>
      </c>
      <c r="P8" s="199">
        <v>1.57</v>
      </c>
      <c r="Q8" s="199">
        <v>1.75</v>
      </c>
      <c r="R8" s="199">
        <v>2.46</v>
      </c>
      <c r="S8" s="4"/>
      <c r="T8" s="239">
        <v>36</v>
      </c>
      <c r="U8" s="38">
        <v>5.16</v>
      </c>
      <c r="V8" s="38">
        <v>4.9000000000000004</v>
      </c>
      <c r="W8" s="38">
        <v>4.58</v>
      </c>
      <c r="X8" s="38">
        <v>4.41</v>
      </c>
      <c r="Y8" s="38">
        <v>4.1500000000000004</v>
      </c>
      <c r="Z8" s="195">
        <v>4.04</v>
      </c>
      <c r="AA8" s="196">
        <v>4.13</v>
      </c>
      <c r="AB8" s="196">
        <v>4.4800000000000004</v>
      </c>
      <c r="AC8" s="196">
        <v>5.14</v>
      </c>
      <c r="AD8" s="196">
        <v>5.24</v>
      </c>
      <c r="AE8" s="196">
        <v>5.37</v>
      </c>
      <c r="AF8" s="196">
        <v>5.37</v>
      </c>
      <c r="AG8" s="196">
        <v>5.37</v>
      </c>
      <c r="AH8" s="268">
        <v>5.37</v>
      </c>
      <c r="AI8" s="268">
        <v>4.95</v>
      </c>
      <c r="AJ8" s="268">
        <v>4.58</v>
      </c>
      <c r="AK8" s="268">
        <v>3.99</v>
      </c>
    </row>
    <row r="9" spans="1:37">
      <c r="A9" s="239">
        <v>39</v>
      </c>
      <c r="B9" s="200">
        <v>1.0309999999999999</v>
      </c>
      <c r="C9" s="197">
        <v>1.03</v>
      </c>
      <c r="D9" s="197">
        <v>1.0900000000000001</v>
      </c>
      <c r="E9" s="200">
        <v>1.07</v>
      </c>
      <c r="F9" s="198">
        <v>1.06</v>
      </c>
      <c r="G9" s="198">
        <v>1.06</v>
      </c>
      <c r="H9" s="199">
        <v>1.04</v>
      </c>
      <c r="I9" s="199">
        <v>0.99</v>
      </c>
      <c r="J9" s="199">
        <v>0.97</v>
      </c>
      <c r="K9" s="199">
        <v>0.94</v>
      </c>
      <c r="L9" s="199">
        <v>1.06</v>
      </c>
      <c r="M9" s="199">
        <v>1.17</v>
      </c>
      <c r="N9" s="199">
        <v>1.43</v>
      </c>
      <c r="O9" s="199">
        <v>1.68</v>
      </c>
      <c r="P9" s="199">
        <v>1.75</v>
      </c>
      <c r="Q9" s="199">
        <v>2.04</v>
      </c>
      <c r="R9" s="199">
        <v>1.84</v>
      </c>
      <c r="S9" s="4"/>
      <c r="T9" s="239">
        <v>39</v>
      </c>
      <c r="U9" s="38">
        <v>1.94</v>
      </c>
      <c r="V9" s="38">
        <v>2.02</v>
      </c>
      <c r="W9" s="38">
        <v>2.0499999999999998</v>
      </c>
      <c r="X9" s="38">
        <v>2.17</v>
      </c>
      <c r="Y9" s="38">
        <v>2.2200000000000002</v>
      </c>
      <c r="Z9" s="195">
        <v>2.2999999999999998</v>
      </c>
      <c r="AA9" s="196">
        <v>2.39</v>
      </c>
      <c r="AB9" s="196">
        <v>2.4700000000000002</v>
      </c>
      <c r="AC9" s="196">
        <v>2.8</v>
      </c>
      <c r="AD9" s="196">
        <v>2.86</v>
      </c>
      <c r="AE9" s="196">
        <v>2.93</v>
      </c>
      <c r="AF9" s="196">
        <v>2.93</v>
      </c>
      <c r="AG9" s="196">
        <v>2.93</v>
      </c>
      <c r="AH9" s="268">
        <v>2.93</v>
      </c>
      <c r="AI9" s="268">
        <v>2.93</v>
      </c>
      <c r="AJ9" s="268">
        <v>3.02</v>
      </c>
      <c r="AK9" s="268">
        <v>2.85</v>
      </c>
    </row>
    <row r="10" spans="1:37">
      <c r="A10" s="239">
        <v>41</v>
      </c>
      <c r="B10" s="200">
        <v>1.4830000000000001</v>
      </c>
      <c r="C10" s="197">
        <v>1.41</v>
      </c>
      <c r="D10" s="197">
        <v>1.36</v>
      </c>
      <c r="E10" s="200">
        <v>1.42</v>
      </c>
      <c r="F10" s="198">
        <v>1.37</v>
      </c>
      <c r="G10" s="198">
        <v>1.34</v>
      </c>
      <c r="H10" s="199">
        <v>1.27</v>
      </c>
      <c r="I10" s="199">
        <v>1.19</v>
      </c>
      <c r="J10" s="199">
        <v>1.1200000000000001</v>
      </c>
      <c r="K10" s="199">
        <v>1.1200000000000001</v>
      </c>
      <c r="L10" s="199">
        <v>1.03</v>
      </c>
      <c r="M10" s="199">
        <v>0.98</v>
      </c>
      <c r="N10" s="199">
        <v>1.1599999999999999</v>
      </c>
      <c r="O10" s="199">
        <v>1.72</v>
      </c>
      <c r="P10" s="199">
        <v>1.27</v>
      </c>
      <c r="Q10" s="199">
        <v>1.39</v>
      </c>
      <c r="R10" s="199">
        <v>1.53</v>
      </c>
      <c r="S10" s="4"/>
      <c r="T10" s="239">
        <v>41</v>
      </c>
      <c r="U10" s="38">
        <v>2.85</v>
      </c>
      <c r="V10" s="38">
        <v>2.75</v>
      </c>
      <c r="W10" s="38">
        <v>2.57</v>
      </c>
      <c r="X10" s="38">
        <v>2.89</v>
      </c>
      <c r="Y10" s="38">
        <v>2.89</v>
      </c>
      <c r="Z10" s="195">
        <v>2.89</v>
      </c>
      <c r="AA10" s="196">
        <v>2.89</v>
      </c>
      <c r="AB10" s="196">
        <v>2.89</v>
      </c>
      <c r="AC10" s="196">
        <v>3.1</v>
      </c>
      <c r="AD10" s="196">
        <v>3.16</v>
      </c>
      <c r="AE10" s="196">
        <v>3.24</v>
      </c>
      <c r="AF10" s="196">
        <v>3.24</v>
      </c>
      <c r="AG10" s="196">
        <v>3.24</v>
      </c>
      <c r="AH10" s="268">
        <v>3.24</v>
      </c>
      <c r="AI10" s="268">
        <v>3.24</v>
      </c>
      <c r="AJ10" s="268">
        <v>3</v>
      </c>
      <c r="AK10" s="268">
        <v>2.2799999999999998</v>
      </c>
    </row>
    <row r="11" spans="1:37">
      <c r="A11" s="240">
        <v>110</v>
      </c>
      <c r="B11" s="200">
        <v>3.641</v>
      </c>
      <c r="C11" s="197">
        <v>3.93</v>
      </c>
      <c r="D11" s="197">
        <v>3.88</v>
      </c>
      <c r="E11" s="200">
        <v>3.8</v>
      </c>
      <c r="F11" s="198">
        <v>3.4</v>
      </c>
      <c r="G11" s="198">
        <v>3.01</v>
      </c>
      <c r="H11" s="199">
        <v>2.78</v>
      </c>
      <c r="I11" s="199">
        <v>2.94</v>
      </c>
      <c r="J11" s="199">
        <v>2.8</v>
      </c>
      <c r="K11" s="199">
        <v>2.79</v>
      </c>
      <c r="L11" s="199">
        <v>2.29</v>
      </c>
      <c r="M11" s="199">
        <v>2.1</v>
      </c>
      <c r="N11" s="199">
        <v>1.68</v>
      </c>
      <c r="O11" s="199">
        <v>2.27</v>
      </c>
      <c r="P11" s="199">
        <v>2.25</v>
      </c>
      <c r="Q11" s="199">
        <v>2.65</v>
      </c>
      <c r="R11" s="199">
        <v>2.2799999999999998</v>
      </c>
      <c r="S11" s="4"/>
      <c r="T11" s="240">
        <v>110</v>
      </c>
      <c r="U11" s="38">
        <v>7.23</v>
      </c>
      <c r="V11" s="38">
        <v>7.8</v>
      </c>
      <c r="W11" s="38">
        <v>7.8</v>
      </c>
      <c r="X11" s="38">
        <v>8.5299999999999994</v>
      </c>
      <c r="Y11" s="38">
        <v>8.27</v>
      </c>
      <c r="Z11" s="195">
        <v>7.9</v>
      </c>
      <c r="AA11" s="196">
        <v>7.79</v>
      </c>
      <c r="AB11" s="196">
        <v>7.79</v>
      </c>
      <c r="AC11" s="196">
        <v>7.79</v>
      </c>
      <c r="AD11" s="196">
        <v>7.95</v>
      </c>
      <c r="AE11" s="196">
        <v>8.15</v>
      </c>
      <c r="AF11" s="196">
        <v>8.15</v>
      </c>
      <c r="AG11" s="196">
        <v>8.15</v>
      </c>
      <c r="AH11" s="268">
        <v>8.15</v>
      </c>
      <c r="AI11" s="268">
        <v>7.01</v>
      </c>
      <c r="AJ11" s="268">
        <v>6.48</v>
      </c>
      <c r="AK11" s="268">
        <v>3.57</v>
      </c>
    </row>
    <row r="12" spans="1:37">
      <c r="A12" s="240">
        <v>113</v>
      </c>
      <c r="B12" s="200">
        <v>2.8220000000000001</v>
      </c>
      <c r="C12" s="197">
        <v>2.83</v>
      </c>
      <c r="D12" s="197">
        <v>3.03</v>
      </c>
      <c r="E12" s="200">
        <v>2.69</v>
      </c>
      <c r="F12" s="198">
        <v>2.42</v>
      </c>
      <c r="G12" s="198">
        <v>2.2400000000000002</v>
      </c>
      <c r="H12" s="199">
        <v>2.13</v>
      </c>
      <c r="I12" s="199">
        <v>2.2599999999999998</v>
      </c>
      <c r="J12" s="199">
        <v>2.12</v>
      </c>
      <c r="K12" s="199">
        <v>2.0699999999999998</v>
      </c>
      <c r="L12" s="199">
        <v>2.36</v>
      </c>
      <c r="M12" s="199">
        <v>2.13</v>
      </c>
      <c r="N12" s="199">
        <v>1.9</v>
      </c>
      <c r="O12" s="199">
        <v>2.5299999999999998</v>
      </c>
      <c r="P12" s="199">
        <v>2.75</v>
      </c>
      <c r="Q12" s="199">
        <v>3.32</v>
      </c>
      <c r="R12" s="199">
        <v>3.05</v>
      </c>
      <c r="S12" s="4"/>
      <c r="T12" s="240">
        <v>113</v>
      </c>
      <c r="U12" s="38">
        <v>5.58</v>
      </c>
      <c r="V12" s="38">
        <v>5.49</v>
      </c>
      <c r="W12" s="38">
        <v>5.63</v>
      </c>
      <c r="X12" s="38">
        <v>5.47</v>
      </c>
      <c r="Y12" s="38">
        <v>5.31</v>
      </c>
      <c r="Z12" s="195">
        <v>5.08</v>
      </c>
      <c r="AA12" s="196">
        <v>4.9800000000000004</v>
      </c>
      <c r="AB12" s="196">
        <v>4.9800000000000004</v>
      </c>
      <c r="AC12" s="196">
        <v>4.9800000000000004</v>
      </c>
      <c r="AD12" s="196">
        <v>5.08</v>
      </c>
      <c r="AE12" s="196">
        <v>5.2</v>
      </c>
      <c r="AF12" s="196">
        <v>5.2</v>
      </c>
      <c r="AG12" s="196">
        <v>5.2</v>
      </c>
      <c r="AH12" s="268">
        <v>5.2</v>
      </c>
      <c r="AI12" s="268">
        <v>5.2</v>
      </c>
      <c r="AJ12" s="268">
        <v>5.31</v>
      </c>
      <c r="AK12" s="268">
        <v>4.59</v>
      </c>
    </row>
    <row r="13" spans="1:37">
      <c r="A13" s="240">
        <v>119</v>
      </c>
      <c r="B13" s="200">
        <v>2.718</v>
      </c>
      <c r="C13" s="197">
        <v>2.67</v>
      </c>
      <c r="D13" s="197">
        <v>2.82</v>
      </c>
      <c r="E13" s="200">
        <v>2.89</v>
      </c>
      <c r="F13" s="198">
        <v>2.68</v>
      </c>
      <c r="G13" s="198">
        <v>2.4900000000000002</v>
      </c>
      <c r="H13" s="199">
        <v>2.48</v>
      </c>
      <c r="I13" s="199">
        <v>2.61</v>
      </c>
      <c r="J13" s="199">
        <v>2.48</v>
      </c>
      <c r="K13" s="199">
        <v>2.54</v>
      </c>
      <c r="L13" s="199">
        <v>2.93</v>
      </c>
      <c r="M13" s="199">
        <v>2.63</v>
      </c>
      <c r="N13" s="199">
        <v>2.0699999999999998</v>
      </c>
      <c r="O13" s="199">
        <v>2.58</v>
      </c>
      <c r="P13" s="199">
        <v>2.48</v>
      </c>
      <c r="Q13" s="199">
        <v>2.82</v>
      </c>
      <c r="R13" s="199">
        <v>2.19</v>
      </c>
      <c r="S13" s="4"/>
      <c r="T13" s="240">
        <v>119</v>
      </c>
      <c r="U13" s="38">
        <v>5.37</v>
      </c>
      <c r="V13" s="38">
        <v>5.32</v>
      </c>
      <c r="W13" s="38">
        <v>5.8</v>
      </c>
      <c r="X13" s="38">
        <v>6.4</v>
      </c>
      <c r="Y13" s="38">
        <v>6.4</v>
      </c>
      <c r="Z13" s="195">
        <v>6.14</v>
      </c>
      <c r="AA13" s="196">
        <v>6.4</v>
      </c>
      <c r="AB13" s="196">
        <v>6.4</v>
      </c>
      <c r="AC13" s="196">
        <v>6.4</v>
      </c>
      <c r="AD13" s="196">
        <v>6.53</v>
      </c>
      <c r="AE13" s="196">
        <v>6.69</v>
      </c>
      <c r="AF13" s="196">
        <v>6.69</v>
      </c>
      <c r="AG13" s="196">
        <v>6.69</v>
      </c>
      <c r="AH13" s="268">
        <v>6.69</v>
      </c>
      <c r="AI13" s="268">
        <v>6.16</v>
      </c>
      <c r="AJ13" s="268">
        <v>6.1</v>
      </c>
      <c r="AK13" s="268">
        <v>3.32</v>
      </c>
    </row>
    <row r="14" spans="1:37">
      <c r="A14" s="240">
        <v>134</v>
      </c>
      <c r="B14" s="200">
        <v>2.762</v>
      </c>
      <c r="C14" s="197">
        <v>2.4900000000000002</v>
      </c>
      <c r="D14" s="197">
        <v>2.67</v>
      </c>
      <c r="E14" s="200">
        <v>2.66</v>
      </c>
      <c r="F14" s="198">
        <v>2.56</v>
      </c>
      <c r="G14" s="198">
        <v>2.19</v>
      </c>
      <c r="H14" s="199">
        <v>2.06</v>
      </c>
      <c r="I14" s="199">
        <v>2.2200000000000002</v>
      </c>
      <c r="J14" s="199">
        <v>2.17</v>
      </c>
      <c r="K14" s="199">
        <v>2.2400000000000002</v>
      </c>
      <c r="L14" s="199">
        <v>2.36</v>
      </c>
      <c r="M14" s="199">
        <v>2.0699999999999998</v>
      </c>
      <c r="N14" s="199">
        <v>2.02</v>
      </c>
      <c r="O14" s="199">
        <v>2.58</v>
      </c>
      <c r="P14" s="199">
        <v>2.2200000000000002</v>
      </c>
      <c r="Q14" s="199">
        <v>2.4700000000000002</v>
      </c>
      <c r="R14" s="199">
        <v>2.5</v>
      </c>
      <c r="S14" s="4"/>
      <c r="T14" s="240">
        <v>134</v>
      </c>
      <c r="U14" s="38">
        <v>5.46</v>
      </c>
      <c r="V14" s="38">
        <v>5.38</v>
      </c>
      <c r="W14" s="38">
        <v>5.48</v>
      </c>
      <c r="X14" s="38">
        <v>6.11</v>
      </c>
      <c r="Y14" s="38">
        <v>6.36</v>
      </c>
      <c r="Z14" s="195">
        <v>5.98</v>
      </c>
      <c r="AA14" s="196">
        <v>5.98</v>
      </c>
      <c r="AB14" s="196">
        <v>5.98</v>
      </c>
      <c r="AC14" s="196">
        <v>6.24</v>
      </c>
      <c r="AD14" s="196">
        <v>6.36</v>
      </c>
      <c r="AE14" s="196">
        <v>6.52</v>
      </c>
      <c r="AF14" s="196">
        <v>6.52</v>
      </c>
      <c r="AG14" s="196">
        <v>6.52</v>
      </c>
      <c r="AH14" s="268">
        <v>6.52</v>
      </c>
      <c r="AI14" s="268">
        <v>6</v>
      </c>
      <c r="AJ14" s="268">
        <v>5.65</v>
      </c>
      <c r="AK14" s="268">
        <v>3.94</v>
      </c>
    </row>
    <row r="15" spans="1:37">
      <c r="A15" s="241">
        <v>159</v>
      </c>
      <c r="B15" s="200">
        <v>4.0129999999999999</v>
      </c>
      <c r="C15" s="197">
        <v>3.411</v>
      </c>
      <c r="D15" s="197">
        <v>3.41</v>
      </c>
      <c r="E15" s="200">
        <v>3.34</v>
      </c>
      <c r="F15" s="198">
        <v>3.41</v>
      </c>
      <c r="G15" s="198">
        <v>3.44</v>
      </c>
      <c r="H15" s="199">
        <v>3.27</v>
      </c>
      <c r="I15" s="199">
        <v>3.62</v>
      </c>
      <c r="J15" s="199">
        <v>3.34</v>
      </c>
      <c r="K15" s="199">
        <v>3.46</v>
      </c>
      <c r="L15" s="199">
        <v>3.59</v>
      </c>
      <c r="M15" s="199">
        <v>3.02</v>
      </c>
      <c r="N15" s="199">
        <v>3.44</v>
      </c>
      <c r="O15" s="199">
        <v>3.82</v>
      </c>
      <c r="P15" s="199">
        <v>3.54</v>
      </c>
      <c r="Q15" s="199">
        <v>3.63</v>
      </c>
      <c r="R15" s="199">
        <v>3.8</v>
      </c>
      <c r="S15" s="4"/>
      <c r="T15" s="241">
        <v>159</v>
      </c>
      <c r="U15" s="38">
        <v>6.63</v>
      </c>
      <c r="V15" s="38">
        <v>6.45</v>
      </c>
      <c r="W15" s="38">
        <v>6.45</v>
      </c>
      <c r="X15" s="38">
        <v>7.1</v>
      </c>
      <c r="Y15" s="38">
        <v>7.1</v>
      </c>
      <c r="Z15" s="195">
        <v>6.78</v>
      </c>
      <c r="AA15" s="196">
        <v>6.78</v>
      </c>
      <c r="AB15" s="196">
        <v>6.78</v>
      </c>
      <c r="AC15" s="196">
        <v>6.78</v>
      </c>
      <c r="AD15" s="196">
        <v>6.92</v>
      </c>
      <c r="AE15" s="196">
        <v>7.09</v>
      </c>
      <c r="AF15" s="196">
        <v>7.09</v>
      </c>
      <c r="AG15" s="196">
        <v>7.09</v>
      </c>
      <c r="AH15" s="268">
        <v>7.09</v>
      </c>
      <c r="AI15" s="268">
        <v>7.09</v>
      </c>
      <c r="AJ15" s="268">
        <v>6.89</v>
      </c>
      <c r="AK15" s="268">
        <v>4.9800000000000004</v>
      </c>
    </row>
    <row r="16" spans="1:37">
      <c r="A16" s="241">
        <v>167</v>
      </c>
      <c r="B16" s="200">
        <v>1.25</v>
      </c>
      <c r="C16" s="197">
        <v>1.224</v>
      </c>
      <c r="D16" s="197">
        <v>1.32</v>
      </c>
      <c r="E16" s="200">
        <v>1.28</v>
      </c>
      <c r="F16" s="198">
        <v>1.34</v>
      </c>
      <c r="G16" s="198">
        <v>1.42</v>
      </c>
      <c r="H16" s="199">
        <v>1.42</v>
      </c>
      <c r="I16" s="199">
        <v>1.58</v>
      </c>
      <c r="J16" s="199">
        <v>1.42</v>
      </c>
      <c r="K16" s="199">
        <v>1.46</v>
      </c>
      <c r="L16" s="199">
        <v>1.69</v>
      </c>
      <c r="M16" s="199">
        <v>1.52</v>
      </c>
      <c r="N16" s="199">
        <v>1.67</v>
      </c>
      <c r="O16" s="199">
        <v>1.73</v>
      </c>
      <c r="P16" s="199">
        <v>1.72</v>
      </c>
      <c r="Q16" s="199">
        <v>1.64</v>
      </c>
      <c r="R16" s="199">
        <v>1.62</v>
      </c>
      <c r="S16" s="4"/>
      <c r="T16" s="241">
        <v>167</v>
      </c>
      <c r="U16" s="38">
        <v>2.0699999999999998</v>
      </c>
      <c r="V16" s="38">
        <v>2.21</v>
      </c>
      <c r="W16" s="38">
        <v>2.39</v>
      </c>
      <c r="X16" s="38">
        <v>2.66</v>
      </c>
      <c r="Y16" s="38">
        <v>2.72</v>
      </c>
      <c r="Z16" s="195">
        <v>2.72</v>
      </c>
      <c r="AA16" s="196">
        <v>2.72</v>
      </c>
      <c r="AB16" s="196">
        <v>2.72</v>
      </c>
      <c r="AC16" s="196">
        <v>2.72</v>
      </c>
      <c r="AD16" s="196">
        <v>2.77</v>
      </c>
      <c r="AE16" s="196">
        <v>2.84</v>
      </c>
      <c r="AF16" s="196">
        <v>2.84</v>
      </c>
      <c r="AG16" s="196">
        <v>2.84</v>
      </c>
      <c r="AH16" s="268">
        <v>2.84</v>
      </c>
      <c r="AI16" s="268">
        <v>2.84</v>
      </c>
      <c r="AJ16" s="268">
        <v>2.87</v>
      </c>
      <c r="AK16" s="268">
        <v>2.06</v>
      </c>
    </row>
    <row r="17" spans="1:37">
      <c r="A17" s="241">
        <v>174</v>
      </c>
      <c r="B17" s="200">
        <v>1.9810000000000001</v>
      </c>
      <c r="C17" s="197">
        <v>1.764</v>
      </c>
      <c r="D17" s="197">
        <v>1.69</v>
      </c>
      <c r="E17" s="200">
        <v>1.72</v>
      </c>
      <c r="F17" s="198">
        <v>1.79</v>
      </c>
      <c r="G17" s="198">
        <v>1.88</v>
      </c>
      <c r="H17" s="199">
        <v>1.88</v>
      </c>
      <c r="I17" s="199">
        <v>1.86</v>
      </c>
      <c r="J17" s="199">
        <v>1.9</v>
      </c>
      <c r="K17" s="199">
        <v>1.99</v>
      </c>
      <c r="L17" s="199">
        <v>2.42</v>
      </c>
      <c r="M17" s="199">
        <v>2.12</v>
      </c>
      <c r="N17" s="199">
        <v>2.21</v>
      </c>
      <c r="O17" s="199">
        <v>1.97</v>
      </c>
      <c r="P17" s="199">
        <v>1.8</v>
      </c>
      <c r="Q17" s="199">
        <v>2.0299999999999998</v>
      </c>
      <c r="R17" s="199">
        <v>2.13</v>
      </c>
      <c r="S17" s="4"/>
      <c r="T17" s="241">
        <v>174</v>
      </c>
      <c r="U17" s="38">
        <v>3.33</v>
      </c>
      <c r="V17" s="38">
        <v>2.21</v>
      </c>
      <c r="W17" s="38">
        <v>3.12</v>
      </c>
      <c r="X17" s="38">
        <v>3.49</v>
      </c>
      <c r="Y17" s="38">
        <v>3.7</v>
      </c>
      <c r="Z17" s="195">
        <v>4</v>
      </c>
      <c r="AA17" s="196">
        <v>4.2699999999999996</v>
      </c>
      <c r="AB17" s="196">
        <v>4.3600000000000003</v>
      </c>
      <c r="AC17" s="196">
        <v>4.93</v>
      </c>
      <c r="AD17" s="196">
        <v>5.03</v>
      </c>
      <c r="AE17" s="196">
        <v>5.15</v>
      </c>
      <c r="AF17" s="196">
        <v>5.15</v>
      </c>
      <c r="AG17" s="196">
        <v>5.15</v>
      </c>
      <c r="AH17" s="268">
        <v>5.15</v>
      </c>
      <c r="AI17" s="268">
        <v>4.74</v>
      </c>
      <c r="AJ17" s="268">
        <v>4.38</v>
      </c>
      <c r="AK17" s="268">
        <v>2.95</v>
      </c>
    </row>
    <row r="18" spans="1:37">
      <c r="A18" s="241">
        <v>181</v>
      </c>
      <c r="B18" s="200">
        <v>1.9570000000000001</v>
      </c>
      <c r="C18" s="197">
        <v>1.7010000000000001</v>
      </c>
      <c r="D18" s="197">
        <v>1.58</v>
      </c>
      <c r="E18" s="200">
        <v>1.45</v>
      </c>
      <c r="F18" s="198">
        <v>1.42</v>
      </c>
      <c r="G18" s="198">
        <v>1.3</v>
      </c>
      <c r="H18" s="199">
        <v>1.19</v>
      </c>
      <c r="I18" s="199">
        <v>1.24</v>
      </c>
      <c r="J18" s="199">
        <v>1.26</v>
      </c>
      <c r="K18" s="199">
        <v>1.38</v>
      </c>
      <c r="L18" s="199">
        <v>1.66</v>
      </c>
      <c r="M18" s="199">
        <v>1.54</v>
      </c>
      <c r="N18" s="199">
        <v>1.67</v>
      </c>
      <c r="O18" s="199">
        <v>1.92</v>
      </c>
      <c r="P18" s="199">
        <v>2.0099999999999998</v>
      </c>
      <c r="Q18" s="199">
        <v>1.95</v>
      </c>
      <c r="R18" s="199">
        <v>1.97</v>
      </c>
      <c r="S18" s="4"/>
      <c r="T18" s="241">
        <v>181</v>
      </c>
      <c r="U18" s="38">
        <v>3.35</v>
      </c>
      <c r="V18" s="38">
        <v>3.22</v>
      </c>
      <c r="W18" s="38">
        <v>3.03</v>
      </c>
      <c r="X18" s="38">
        <v>3.1</v>
      </c>
      <c r="Y18" s="38">
        <v>3.1</v>
      </c>
      <c r="Z18" s="195">
        <v>3.14</v>
      </c>
      <c r="AA18" s="196">
        <v>3.14</v>
      </c>
      <c r="AB18" s="196">
        <v>3.14</v>
      </c>
      <c r="AC18" s="196">
        <v>3.51</v>
      </c>
      <c r="AD18" s="196">
        <v>3.58</v>
      </c>
      <c r="AE18" s="196">
        <v>3.67</v>
      </c>
      <c r="AF18" s="196">
        <v>3.67</v>
      </c>
      <c r="AG18" s="196">
        <v>3.67</v>
      </c>
      <c r="AH18" s="268">
        <v>3.67</v>
      </c>
      <c r="AI18" s="268">
        <v>3.67</v>
      </c>
      <c r="AJ18" s="268">
        <v>3.72</v>
      </c>
      <c r="AK18" s="268">
        <v>2.75</v>
      </c>
    </row>
    <row r="19" spans="1:37">
      <c r="A19" s="241">
        <v>184</v>
      </c>
      <c r="B19" s="200">
        <v>1.2649999999999999</v>
      </c>
      <c r="C19" s="197">
        <v>1.1499999999999999</v>
      </c>
      <c r="D19" s="197">
        <v>1.2</v>
      </c>
      <c r="E19" s="200">
        <v>1.3</v>
      </c>
      <c r="F19" s="198">
        <v>1.32</v>
      </c>
      <c r="G19" s="198">
        <v>1.34</v>
      </c>
      <c r="H19" s="199">
        <v>1.3</v>
      </c>
      <c r="I19" s="199">
        <v>1.34</v>
      </c>
      <c r="J19" s="199">
        <v>1.37</v>
      </c>
      <c r="K19" s="199">
        <v>1.39</v>
      </c>
      <c r="L19" s="199">
        <v>1.68</v>
      </c>
      <c r="M19" s="199">
        <v>1.86</v>
      </c>
      <c r="N19" s="199">
        <v>1.96</v>
      </c>
      <c r="O19" s="199">
        <v>1.85</v>
      </c>
      <c r="P19" s="199">
        <v>1.93</v>
      </c>
      <c r="Q19" s="199">
        <v>2.31</v>
      </c>
      <c r="R19" s="199">
        <v>2.38</v>
      </c>
      <c r="S19" s="4"/>
      <c r="T19" s="241">
        <v>184</v>
      </c>
      <c r="U19" s="38">
        <v>2.13</v>
      </c>
      <c r="V19" s="38">
        <v>2.13</v>
      </c>
      <c r="W19" s="38">
        <v>2.19</v>
      </c>
      <c r="X19" s="38">
        <v>2.4500000000000002</v>
      </c>
      <c r="Y19" s="38">
        <v>2.4500000000000002</v>
      </c>
      <c r="Z19" s="195">
        <v>2.4900000000000002</v>
      </c>
      <c r="AA19" s="196">
        <v>2.54</v>
      </c>
      <c r="AB19" s="196">
        <v>2.62</v>
      </c>
      <c r="AC19" s="196">
        <v>3.13</v>
      </c>
      <c r="AD19" s="196">
        <v>3.19</v>
      </c>
      <c r="AE19" s="196">
        <v>3.27</v>
      </c>
      <c r="AF19" s="196">
        <v>3.27</v>
      </c>
      <c r="AG19" s="196">
        <v>3.27</v>
      </c>
      <c r="AH19" s="268">
        <v>3.27</v>
      </c>
      <c r="AI19" s="268">
        <v>3.27</v>
      </c>
      <c r="AJ19" s="268">
        <v>3.33</v>
      </c>
      <c r="AK19" s="268">
        <v>3.24</v>
      </c>
    </row>
    <row r="20" spans="1:37">
      <c r="A20" s="241">
        <v>190</v>
      </c>
      <c r="B20" s="200">
        <v>3.17</v>
      </c>
      <c r="C20" s="197">
        <v>2.84</v>
      </c>
      <c r="D20" s="197">
        <v>2.66</v>
      </c>
      <c r="E20" s="200">
        <v>2.65</v>
      </c>
      <c r="F20" s="198">
        <v>2.4900000000000002</v>
      </c>
      <c r="G20" s="198">
        <v>2.25</v>
      </c>
      <c r="H20" s="199">
        <v>2.1800000000000002</v>
      </c>
      <c r="I20" s="199">
        <v>2.29</v>
      </c>
      <c r="J20" s="199">
        <v>2.25</v>
      </c>
      <c r="K20" s="199">
        <v>2.36</v>
      </c>
      <c r="L20" s="199">
        <v>2.8</v>
      </c>
      <c r="M20" s="199">
        <v>2.5299999999999998</v>
      </c>
      <c r="N20" s="199">
        <v>2.68</v>
      </c>
      <c r="O20" s="199">
        <v>3.08</v>
      </c>
      <c r="P20" s="199">
        <v>2.96</v>
      </c>
      <c r="Q20" s="199">
        <v>2.77</v>
      </c>
      <c r="R20" s="199">
        <v>2.9</v>
      </c>
      <c r="S20" s="4"/>
      <c r="T20" s="241">
        <v>190</v>
      </c>
      <c r="U20" s="38">
        <v>5.45</v>
      </c>
      <c r="V20" s="38">
        <v>5.07</v>
      </c>
      <c r="W20" s="38">
        <v>4.6900000000000004</v>
      </c>
      <c r="X20" s="38">
        <v>4.7699999999999996</v>
      </c>
      <c r="Y20" s="38">
        <v>4.5199999999999996</v>
      </c>
      <c r="Z20" s="195">
        <v>4.3099999999999996</v>
      </c>
      <c r="AA20" s="196">
        <v>4.3099999999999996</v>
      </c>
      <c r="AB20" s="196">
        <v>4.3099999999999996</v>
      </c>
      <c r="AC20" s="196">
        <v>4.72</v>
      </c>
      <c r="AD20" s="196">
        <v>4.8099999999999996</v>
      </c>
      <c r="AE20" s="196">
        <v>4.93</v>
      </c>
      <c r="AF20" s="196">
        <v>4.93</v>
      </c>
      <c r="AG20" s="196">
        <v>4.93</v>
      </c>
      <c r="AH20" s="268">
        <v>4.93</v>
      </c>
      <c r="AI20" s="268">
        <v>4.93</v>
      </c>
      <c r="AJ20" s="268">
        <v>5</v>
      </c>
      <c r="AK20" s="268">
        <v>3.82</v>
      </c>
    </row>
    <row r="21" spans="1:37">
      <c r="A21" s="242">
        <v>207</v>
      </c>
      <c r="B21" s="200">
        <v>2.1970000000000001</v>
      </c>
      <c r="C21" s="197">
        <v>2.04</v>
      </c>
      <c r="D21" s="197">
        <v>2.02</v>
      </c>
      <c r="E21" s="200">
        <v>2.02</v>
      </c>
      <c r="F21" s="198">
        <v>1.96</v>
      </c>
      <c r="G21" s="198">
        <v>1.85</v>
      </c>
      <c r="H21" s="199">
        <v>1.69</v>
      </c>
      <c r="I21" s="199">
        <v>1.68</v>
      </c>
      <c r="J21" s="199">
        <v>1.58</v>
      </c>
      <c r="K21" s="199">
        <v>1.59</v>
      </c>
      <c r="L21" s="199">
        <v>1.35</v>
      </c>
      <c r="M21" s="199">
        <v>1.23</v>
      </c>
      <c r="N21" s="199">
        <v>1.49</v>
      </c>
      <c r="O21" s="199">
        <v>1.55</v>
      </c>
      <c r="P21" s="199">
        <v>1.53</v>
      </c>
      <c r="Q21" s="199">
        <v>1.92</v>
      </c>
      <c r="R21" s="199">
        <v>1.84</v>
      </c>
      <c r="S21" s="4"/>
      <c r="T21" s="242">
        <v>207</v>
      </c>
      <c r="U21" s="38">
        <v>4.12</v>
      </c>
      <c r="V21" s="38">
        <v>4.0599999999999996</v>
      </c>
      <c r="W21" s="38">
        <v>4.0599999999999996</v>
      </c>
      <c r="X21" s="38">
        <v>4.3499999999999996</v>
      </c>
      <c r="Y21" s="38">
        <v>4.3499999999999996</v>
      </c>
      <c r="Z21" s="195">
        <v>4.3499999999999996</v>
      </c>
      <c r="AA21" s="196">
        <v>4.2699999999999996</v>
      </c>
      <c r="AB21" s="196">
        <v>4.2699999999999996</v>
      </c>
      <c r="AC21" s="196">
        <v>4.46</v>
      </c>
      <c r="AD21" s="196">
        <v>4.55</v>
      </c>
      <c r="AE21" s="196">
        <v>4.66</v>
      </c>
      <c r="AF21" s="196">
        <v>4.66</v>
      </c>
      <c r="AG21" s="196">
        <v>4.66</v>
      </c>
      <c r="AH21" s="268">
        <v>4.66</v>
      </c>
      <c r="AI21" s="268">
        <v>4.45</v>
      </c>
      <c r="AJ21" s="268">
        <v>4.49</v>
      </c>
      <c r="AK21" s="268">
        <v>2.96</v>
      </c>
    </row>
    <row r="22" spans="1:37">
      <c r="A22" s="242">
        <v>210</v>
      </c>
      <c r="B22" s="200">
        <v>1.9930000000000001</v>
      </c>
      <c r="C22" s="197">
        <v>1.64</v>
      </c>
      <c r="D22" s="197">
        <v>1.69</v>
      </c>
      <c r="E22" s="200">
        <v>1.52</v>
      </c>
      <c r="F22" s="198">
        <v>1.4</v>
      </c>
      <c r="G22" s="198">
        <v>1.3</v>
      </c>
      <c r="H22" s="199">
        <v>1.21</v>
      </c>
      <c r="I22" s="199">
        <v>1.26</v>
      </c>
      <c r="J22" s="199">
        <v>1.0900000000000001</v>
      </c>
      <c r="K22" s="199">
        <v>1.08</v>
      </c>
      <c r="L22" s="199">
        <v>0.92</v>
      </c>
      <c r="M22" s="199">
        <v>0.81</v>
      </c>
      <c r="N22" s="199">
        <v>0.96</v>
      </c>
      <c r="O22" s="199">
        <v>1.01</v>
      </c>
      <c r="P22" s="199">
        <v>1.08</v>
      </c>
      <c r="Q22" s="199">
        <v>1.39</v>
      </c>
      <c r="R22" s="199">
        <v>1.51</v>
      </c>
      <c r="S22" s="4"/>
      <c r="T22" s="242">
        <v>210</v>
      </c>
      <c r="U22" s="38">
        <v>3.7</v>
      </c>
      <c r="V22" s="38">
        <v>3.56</v>
      </c>
      <c r="W22" s="38">
        <v>3.66</v>
      </c>
      <c r="X22" s="38">
        <v>3.6</v>
      </c>
      <c r="Y22" s="38">
        <v>3.44</v>
      </c>
      <c r="Z22" s="195">
        <v>3.35</v>
      </c>
      <c r="AA22" s="196">
        <v>3.35</v>
      </c>
      <c r="AB22" s="196">
        <v>3.35</v>
      </c>
      <c r="AC22" s="196">
        <v>3.35</v>
      </c>
      <c r="AD22" s="196">
        <v>3.42</v>
      </c>
      <c r="AE22" s="196">
        <v>3.5</v>
      </c>
      <c r="AF22" s="196">
        <v>3.5</v>
      </c>
      <c r="AG22" s="196">
        <v>3.5</v>
      </c>
      <c r="AH22" s="268">
        <v>3.5</v>
      </c>
      <c r="AI22" s="268">
        <v>3.36</v>
      </c>
      <c r="AJ22" s="268">
        <v>3.38</v>
      </c>
      <c r="AK22" s="268">
        <v>2.52</v>
      </c>
    </row>
    <row r="23" spans="1:37">
      <c r="A23" s="242">
        <v>214</v>
      </c>
      <c r="B23" s="200">
        <v>1.0740000000000001</v>
      </c>
      <c r="C23" s="197">
        <v>0.82799999999999996</v>
      </c>
      <c r="D23" s="197">
        <v>0.84</v>
      </c>
      <c r="E23" s="200">
        <v>0.68</v>
      </c>
      <c r="F23" s="198">
        <v>0.71</v>
      </c>
      <c r="G23" s="198">
        <v>0.82</v>
      </c>
      <c r="H23" s="199">
        <v>0.77</v>
      </c>
      <c r="I23" s="199">
        <v>0.74</v>
      </c>
      <c r="J23" s="199">
        <v>0.82</v>
      </c>
      <c r="K23" s="199">
        <v>0.84</v>
      </c>
      <c r="L23" s="199">
        <v>0.74</v>
      </c>
      <c r="M23" s="199">
        <v>0.82</v>
      </c>
      <c r="N23" s="199">
        <v>0.86</v>
      </c>
      <c r="O23" s="199">
        <v>0.86</v>
      </c>
      <c r="P23" s="199">
        <v>0.77</v>
      </c>
      <c r="Q23" s="199">
        <v>0.87</v>
      </c>
      <c r="R23" s="199">
        <v>0.83</v>
      </c>
      <c r="S23" s="4"/>
      <c r="T23" s="242">
        <v>214</v>
      </c>
      <c r="U23" s="38">
        <v>2.02</v>
      </c>
      <c r="V23" s="38">
        <v>1.89</v>
      </c>
      <c r="W23" s="38">
        <v>1.86</v>
      </c>
      <c r="X23" s="38">
        <v>1.83</v>
      </c>
      <c r="Y23" s="38">
        <v>1.87</v>
      </c>
      <c r="Z23" s="195">
        <v>2.06</v>
      </c>
      <c r="AA23" s="196">
        <v>2.12</v>
      </c>
      <c r="AB23" s="196">
        <v>2.16</v>
      </c>
      <c r="AC23" s="196">
        <v>2.57</v>
      </c>
      <c r="AD23" s="196">
        <v>2.62</v>
      </c>
      <c r="AE23" s="196">
        <v>2.68</v>
      </c>
      <c r="AF23" s="196">
        <v>2.68</v>
      </c>
      <c r="AG23" s="196">
        <v>2.68</v>
      </c>
      <c r="AH23" s="268">
        <v>2.68</v>
      </c>
      <c r="AI23" s="268">
        <v>2.44</v>
      </c>
      <c r="AJ23" s="268">
        <v>2.2599999999999998</v>
      </c>
      <c r="AK23" s="268">
        <v>1.37</v>
      </c>
    </row>
    <row r="24" spans="1:37">
      <c r="A24" s="242">
        <v>216</v>
      </c>
      <c r="B24" s="200">
        <v>0.88200000000000001</v>
      </c>
      <c r="C24" s="197">
        <v>0.86</v>
      </c>
      <c r="D24" s="197">
        <v>0.86</v>
      </c>
      <c r="E24" s="200">
        <v>0.83</v>
      </c>
      <c r="F24" s="198">
        <v>0.84</v>
      </c>
      <c r="G24" s="198">
        <v>0.89</v>
      </c>
      <c r="H24" s="199">
        <v>0.93</v>
      </c>
      <c r="I24" s="199">
        <v>0.75</v>
      </c>
      <c r="J24" s="199">
        <v>0.74</v>
      </c>
      <c r="K24" s="199">
        <v>0.77</v>
      </c>
      <c r="L24" s="199">
        <v>0.67</v>
      </c>
      <c r="M24" s="199">
        <v>0.72</v>
      </c>
      <c r="N24" s="199">
        <v>0.75</v>
      </c>
      <c r="O24" s="199">
        <v>0.73</v>
      </c>
      <c r="P24" s="199">
        <v>0.75</v>
      </c>
      <c r="Q24" s="199">
        <v>0.93</v>
      </c>
      <c r="R24" s="199">
        <v>0.94</v>
      </c>
      <c r="S24" s="4"/>
      <c r="T24" s="242">
        <v>216</v>
      </c>
      <c r="U24" s="38">
        <v>1.64</v>
      </c>
      <c r="V24" s="38">
        <v>1.57</v>
      </c>
      <c r="W24" s="38">
        <v>1.53</v>
      </c>
      <c r="X24" s="38">
        <v>1.51</v>
      </c>
      <c r="Y24" s="38">
        <v>1.54</v>
      </c>
      <c r="Z24" s="195">
        <v>1.71</v>
      </c>
      <c r="AA24" s="196">
        <v>1.9</v>
      </c>
      <c r="AB24" s="196">
        <v>1.95</v>
      </c>
      <c r="AC24" s="196">
        <v>2.17</v>
      </c>
      <c r="AD24" s="196">
        <v>2.21</v>
      </c>
      <c r="AE24" s="196">
        <v>2.2599999999999998</v>
      </c>
      <c r="AF24" s="196">
        <v>2.2599999999999998</v>
      </c>
      <c r="AG24" s="196">
        <v>2.2599999999999998</v>
      </c>
      <c r="AH24" s="268">
        <v>2.2599999999999998</v>
      </c>
      <c r="AI24" s="268">
        <v>2.13</v>
      </c>
      <c r="AJ24" s="268">
        <v>2.14</v>
      </c>
      <c r="AK24" s="268">
        <v>1.51</v>
      </c>
    </row>
    <row r="25" spans="1:37">
      <c r="A25" s="242">
        <v>220</v>
      </c>
      <c r="B25" s="200">
        <v>2.1480000000000001</v>
      </c>
      <c r="C25" s="197">
        <v>1.85</v>
      </c>
      <c r="D25" s="197">
        <v>1.81</v>
      </c>
      <c r="E25" s="200">
        <v>1.7</v>
      </c>
      <c r="F25" s="198">
        <v>1.7</v>
      </c>
      <c r="G25" s="198">
        <v>1.63</v>
      </c>
      <c r="H25" s="199">
        <v>1.49</v>
      </c>
      <c r="I25" s="199">
        <v>1.55</v>
      </c>
      <c r="J25" s="199">
        <v>1.36</v>
      </c>
      <c r="K25" s="199">
        <v>1.33</v>
      </c>
      <c r="L25" s="199">
        <v>1.1299999999999999</v>
      </c>
      <c r="M25" s="199">
        <v>0.97</v>
      </c>
      <c r="N25" s="199">
        <v>1.1200000000000001</v>
      </c>
      <c r="O25" s="199">
        <v>1.1499999999999999</v>
      </c>
      <c r="P25" s="199">
        <v>1.1499999999999999</v>
      </c>
      <c r="Q25" s="199">
        <v>1.25</v>
      </c>
      <c r="R25" s="199">
        <v>1.2</v>
      </c>
      <c r="S25" s="4"/>
      <c r="T25" s="242">
        <v>220</v>
      </c>
      <c r="U25" s="38">
        <v>3.98</v>
      </c>
      <c r="V25" s="38">
        <v>3.93</v>
      </c>
      <c r="W25" s="38">
        <v>3.93</v>
      </c>
      <c r="X25" s="38">
        <v>4.01</v>
      </c>
      <c r="Y25" s="38">
        <v>4.01</v>
      </c>
      <c r="Z25" s="195">
        <v>3.9</v>
      </c>
      <c r="AA25" s="196">
        <v>3.83</v>
      </c>
      <c r="AB25" s="196">
        <v>3.83</v>
      </c>
      <c r="AC25" s="196">
        <v>3.83</v>
      </c>
      <c r="AD25" s="196">
        <v>3.91</v>
      </c>
      <c r="AE25" s="196">
        <v>4</v>
      </c>
      <c r="AF25" s="196">
        <v>4</v>
      </c>
      <c r="AG25" s="196">
        <v>4</v>
      </c>
      <c r="AH25" s="268">
        <v>4</v>
      </c>
      <c r="AI25" s="268">
        <v>3.54</v>
      </c>
      <c r="AJ25" s="268">
        <v>3.28</v>
      </c>
      <c r="AK25" s="268">
        <v>1.92</v>
      </c>
    </row>
    <row r="26" spans="1:37">
      <c r="A26" s="242">
        <v>222</v>
      </c>
      <c r="B26" s="200">
        <v>0.74199999999999999</v>
      </c>
      <c r="C26" s="197">
        <v>0.69</v>
      </c>
      <c r="D26" s="197">
        <v>0.74</v>
      </c>
      <c r="E26" s="200">
        <v>0.74</v>
      </c>
      <c r="F26" s="198">
        <v>0.74</v>
      </c>
      <c r="G26" s="198">
        <v>0.75</v>
      </c>
      <c r="H26" s="199">
        <v>0.69</v>
      </c>
      <c r="I26" s="199">
        <v>0.68</v>
      </c>
      <c r="J26" s="199">
        <v>0.61</v>
      </c>
      <c r="K26" s="199">
        <v>0.63</v>
      </c>
      <c r="L26" s="199">
        <v>0.55000000000000004</v>
      </c>
      <c r="M26" s="199">
        <v>0.66</v>
      </c>
      <c r="N26" s="199">
        <v>0.72</v>
      </c>
      <c r="O26" s="199">
        <v>0.83</v>
      </c>
      <c r="P26" s="199">
        <v>0.94</v>
      </c>
      <c r="Q26" s="199">
        <v>1.2</v>
      </c>
      <c r="R26" s="199">
        <v>1.1399999999999999</v>
      </c>
      <c r="S26" s="4"/>
      <c r="T26" s="242">
        <v>222</v>
      </c>
      <c r="U26" s="38">
        <v>1.37</v>
      </c>
      <c r="V26" s="38">
        <v>1.38</v>
      </c>
      <c r="W26" s="38">
        <v>1.44</v>
      </c>
      <c r="X26" s="38">
        <v>1.55</v>
      </c>
      <c r="Y26" s="38">
        <v>1.59</v>
      </c>
      <c r="Z26" s="195">
        <v>1.73</v>
      </c>
      <c r="AA26" s="196">
        <v>1.73</v>
      </c>
      <c r="AB26" s="196">
        <v>1.73</v>
      </c>
      <c r="AC26" s="196">
        <v>1.73</v>
      </c>
      <c r="AD26" s="196">
        <v>1.76</v>
      </c>
      <c r="AE26" s="196">
        <v>1.8</v>
      </c>
      <c r="AF26" s="196">
        <v>1.8</v>
      </c>
      <c r="AG26" s="196">
        <v>1.8</v>
      </c>
      <c r="AH26" s="268">
        <v>1.8</v>
      </c>
      <c r="AI26" s="268">
        <v>1.8</v>
      </c>
      <c r="AJ26" s="268">
        <v>1.88</v>
      </c>
      <c r="AK26" s="268">
        <v>1.83</v>
      </c>
    </row>
    <row r="27" spans="1:37">
      <c r="A27" s="242">
        <v>223</v>
      </c>
      <c r="B27" s="200">
        <v>1.0489999999999999</v>
      </c>
      <c r="C27" s="197">
        <v>0.93</v>
      </c>
      <c r="D27" s="197">
        <v>1.01</v>
      </c>
      <c r="E27" s="200">
        <v>1.04</v>
      </c>
      <c r="F27" s="198">
        <v>1.05</v>
      </c>
      <c r="G27" s="198">
        <v>0.99</v>
      </c>
      <c r="H27" s="199">
        <v>0.93</v>
      </c>
      <c r="I27" s="199">
        <v>0.93</v>
      </c>
      <c r="J27" s="199">
        <v>0.91</v>
      </c>
      <c r="K27" s="199">
        <v>0.9</v>
      </c>
      <c r="L27" s="199">
        <v>0.77</v>
      </c>
      <c r="M27" s="199">
        <v>0.73</v>
      </c>
      <c r="N27" s="199">
        <v>0.81</v>
      </c>
      <c r="O27" s="199">
        <v>0.83</v>
      </c>
      <c r="P27" s="199">
        <v>0.87</v>
      </c>
      <c r="Q27" s="199">
        <v>1.1299999999999999</v>
      </c>
      <c r="R27" s="199">
        <v>1.07</v>
      </c>
      <c r="S27" s="4"/>
      <c r="T27" s="242">
        <v>223</v>
      </c>
      <c r="U27" s="38">
        <v>1.94</v>
      </c>
      <c r="V27" s="38">
        <v>1.93</v>
      </c>
      <c r="W27" s="38">
        <v>2.0499999999999998</v>
      </c>
      <c r="X27" s="38">
        <v>2.2599999999999998</v>
      </c>
      <c r="Y27" s="38">
        <v>2.36</v>
      </c>
      <c r="Z27" s="195">
        <v>2.4</v>
      </c>
      <c r="AA27" s="196">
        <v>2.44</v>
      </c>
      <c r="AB27" s="196">
        <v>2.44</v>
      </c>
      <c r="AC27" s="196">
        <v>2.68</v>
      </c>
      <c r="AD27" s="196">
        <v>2.73</v>
      </c>
      <c r="AE27" s="196">
        <v>2.79</v>
      </c>
      <c r="AF27" s="196">
        <v>2.79</v>
      </c>
      <c r="AG27" s="196">
        <v>2.79</v>
      </c>
      <c r="AH27" s="268">
        <v>2.79</v>
      </c>
      <c r="AI27" s="268">
        <v>2.58</v>
      </c>
      <c r="AJ27" s="268">
        <v>2.66</v>
      </c>
      <c r="AK27" s="268">
        <v>1.74</v>
      </c>
    </row>
    <row r="28" spans="1:37">
      <c r="A28" s="242">
        <v>226</v>
      </c>
      <c r="B28" s="200">
        <v>0.875</v>
      </c>
      <c r="C28" s="197">
        <v>0.77</v>
      </c>
      <c r="D28" s="197">
        <v>0.78</v>
      </c>
      <c r="E28" s="200">
        <v>0.77</v>
      </c>
      <c r="F28" s="198">
        <v>0.71</v>
      </c>
      <c r="G28" s="198">
        <v>0.65</v>
      </c>
      <c r="H28" s="199">
        <v>0.59</v>
      </c>
      <c r="I28" s="199">
        <v>0.59</v>
      </c>
      <c r="J28" s="199">
        <v>0.56999999999999995</v>
      </c>
      <c r="K28" s="199">
        <v>0.57999999999999996</v>
      </c>
      <c r="L28" s="199">
        <v>0.53</v>
      </c>
      <c r="M28" s="199">
        <v>0.62</v>
      </c>
      <c r="N28" s="199">
        <v>0.75</v>
      </c>
      <c r="O28" s="199">
        <v>0.7</v>
      </c>
      <c r="P28" s="199">
        <v>0.76</v>
      </c>
      <c r="Q28" s="199">
        <v>1.06</v>
      </c>
      <c r="R28" s="199">
        <v>1.06</v>
      </c>
      <c r="S28" s="4"/>
      <c r="T28" s="242">
        <v>226</v>
      </c>
      <c r="U28" s="38">
        <v>1.62</v>
      </c>
      <c r="V28" s="38">
        <v>1.61</v>
      </c>
      <c r="W28" s="38">
        <v>1.58</v>
      </c>
      <c r="X28" s="38">
        <v>1.64</v>
      </c>
      <c r="Y28" s="38">
        <v>1.56</v>
      </c>
      <c r="Z28" s="195">
        <v>1.53</v>
      </c>
      <c r="AA28" s="196">
        <v>1.5</v>
      </c>
      <c r="AB28" s="196">
        <v>1.5</v>
      </c>
      <c r="AC28" s="196">
        <v>1.62</v>
      </c>
      <c r="AD28" s="196">
        <v>1.65</v>
      </c>
      <c r="AE28" s="196">
        <v>1.69</v>
      </c>
      <c r="AF28" s="196">
        <v>1.69</v>
      </c>
      <c r="AG28" s="196">
        <v>1.69</v>
      </c>
      <c r="AH28" s="268">
        <v>1.69</v>
      </c>
      <c r="AI28" s="268">
        <v>1.69</v>
      </c>
      <c r="AJ28" s="268">
        <v>1.77</v>
      </c>
      <c r="AK28" s="268">
        <v>1.73</v>
      </c>
    </row>
    <row r="29" spans="1:37">
      <c r="A29" s="242">
        <v>230</v>
      </c>
      <c r="B29" s="200">
        <v>0.70499999999999996</v>
      </c>
      <c r="C29" s="197">
        <v>0.59</v>
      </c>
      <c r="D29" s="197">
        <v>0.66</v>
      </c>
      <c r="E29" s="200">
        <v>0.73</v>
      </c>
      <c r="F29" s="198">
        <v>0.73</v>
      </c>
      <c r="G29" s="198">
        <v>0.71</v>
      </c>
      <c r="H29" s="199">
        <v>0.65</v>
      </c>
      <c r="I29" s="199">
        <v>0.64</v>
      </c>
      <c r="J29" s="199">
        <v>0.56000000000000005</v>
      </c>
      <c r="K29" s="199">
        <v>0.56999999999999995</v>
      </c>
      <c r="L29" s="199">
        <v>0.5</v>
      </c>
      <c r="M29" s="199">
        <v>0.55000000000000004</v>
      </c>
      <c r="N29" s="199">
        <v>0.6</v>
      </c>
      <c r="O29" s="199">
        <v>0.74</v>
      </c>
      <c r="P29" s="199">
        <v>0.71</v>
      </c>
      <c r="Q29" s="199">
        <v>0.79</v>
      </c>
      <c r="R29" s="199">
        <v>0.72</v>
      </c>
      <c r="S29" s="4"/>
      <c r="T29" s="242">
        <v>230</v>
      </c>
      <c r="U29" s="38">
        <v>1.31</v>
      </c>
      <c r="V29" s="38">
        <v>1.24</v>
      </c>
      <c r="W29" s="38">
        <v>1.37</v>
      </c>
      <c r="X29" s="38">
        <v>1.54</v>
      </c>
      <c r="Y29" s="38">
        <v>1.54</v>
      </c>
      <c r="Z29" s="195">
        <v>1.54</v>
      </c>
      <c r="AA29" s="196">
        <v>1.49</v>
      </c>
      <c r="AB29" s="196">
        <v>1.49</v>
      </c>
      <c r="AC29" s="196">
        <v>1.49</v>
      </c>
      <c r="AD29" s="196">
        <v>1.52</v>
      </c>
      <c r="AE29" s="196">
        <v>1.55</v>
      </c>
      <c r="AF29" s="196">
        <v>1.55</v>
      </c>
      <c r="AG29" s="196">
        <v>1.55</v>
      </c>
      <c r="AH29" s="268">
        <v>1.55</v>
      </c>
      <c r="AI29" s="268">
        <v>1.55</v>
      </c>
      <c r="AJ29" s="268">
        <v>1.6199999999999999</v>
      </c>
      <c r="AK29" s="268">
        <v>1.1499999999999999</v>
      </c>
    </row>
    <row r="30" spans="1:37">
      <c r="A30" s="242">
        <v>231</v>
      </c>
      <c r="B30" s="200">
        <v>1.26</v>
      </c>
      <c r="C30" s="197">
        <v>1.17</v>
      </c>
      <c r="D30" s="197">
        <v>1.24</v>
      </c>
      <c r="E30" s="200">
        <v>1.24</v>
      </c>
      <c r="F30" s="198">
        <v>1.29</v>
      </c>
      <c r="G30" s="198">
        <v>1.26</v>
      </c>
      <c r="H30" s="199">
        <v>1.17</v>
      </c>
      <c r="I30" s="199">
        <v>0.99</v>
      </c>
      <c r="J30" s="199">
        <v>0.98</v>
      </c>
      <c r="K30" s="199">
        <v>1.02</v>
      </c>
      <c r="L30" s="199">
        <v>0.87</v>
      </c>
      <c r="M30" s="199">
        <v>0.8</v>
      </c>
      <c r="N30" s="199">
        <v>0.88</v>
      </c>
      <c r="O30" s="199">
        <v>0.85</v>
      </c>
      <c r="P30" s="199">
        <v>0.85</v>
      </c>
      <c r="Q30" s="199">
        <v>1.02</v>
      </c>
      <c r="R30" s="199">
        <v>0.9</v>
      </c>
      <c r="S30" s="4"/>
      <c r="T30" s="242">
        <v>231</v>
      </c>
      <c r="U30" s="38">
        <v>2.37</v>
      </c>
      <c r="V30" s="38">
        <v>2.37</v>
      </c>
      <c r="W30" s="38">
        <v>2.5299999999999998</v>
      </c>
      <c r="X30" s="38">
        <v>2.74</v>
      </c>
      <c r="Y30" s="38">
        <v>2.92</v>
      </c>
      <c r="Z30" s="195">
        <v>3.11</v>
      </c>
      <c r="AA30" s="196">
        <v>3.11</v>
      </c>
      <c r="AB30" s="196">
        <v>3.11</v>
      </c>
      <c r="AC30" s="196">
        <v>3.43</v>
      </c>
      <c r="AD30" s="196">
        <v>3.5</v>
      </c>
      <c r="AE30" s="196">
        <v>3.58</v>
      </c>
      <c r="AF30" s="196">
        <v>3.58</v>
      </c>
      <c r="AG30" s="196">
        <v>3.58</v>
      </c>
      <c r="AH30" s="268">
        <v>3.58</v>
      </c>
      <c r="AI30" s="268">
        <v>3.08</v>
      </c>
      <c r="AJ30" s="268">
        <v>2.85</v>
      </c>
      <c r="AK30" s="268">
        <v>1.52</v>
      </c>
    </row>
    <row r="31" spans="1:37">
      <c r="A31" s="242">
        <v>237</v>
      </c>
      <c r="B31" s="200">
        <v>2.093</v>
      </c>
      <c r="C31" s="197">
        <v>1.91</v>
      </c>
      <c r="D31" s="197">
        <v>1.78</v>
      </c>
      <c r="E31" s="200">
        <v>1.67</v>
      </c>
      <c r="F31" s="198">
        <v>1.57</v>
      </c>
      <c r="G31" s="198">
        <v>1.54</v>
      </c>
      <c r="H31" s="199">
        <v>1.53</v>
      </c>
      <c r="I31" s="269" t="s">
        <v>11456</v>
      </c>
      <c r="J31" s="269" t="s">
        <v>11456</v>
      </c>
      <c r="K31" s="269" t="s">
        <v>11456</v>
      </c>
      <c r="L31" s="269" t="s">
        <v>11456</v>
      </c>
      <c r="M31" s="269" t="s">
        <v>11456</v>
      </c>
      <c r="N31" s="269" t="s">
        <v>11456</v>
      </c>
      <c r="O31" s="269" t="s">
        <v>11456</v>
      </c>
      <c r="P31" s="269" t="s">
        <v>11456</v>
      </c>
      <c r="Q31" s="269" t="s">
        <v>11456</v>
      </c>
      <c r="R31" s="269" t="s">
        <v>11456</v>
      </c>
      <c r="S31" s="4"/>
      <c r="T31" s="242">
        <v>237</v>
      </c>
      <c r="U31" s="38">
        <v>3.81</v>
      </c>
      <c r="V31" s="38">
        <v>3.66</v>
      </c>
      <c r="W31" s="38">
        <v>3.4</v>
      </c>
      <c r="X31" s="38">
        <v>3.34</v>
      </c>
      <c r="Y31" s="38">
        <v>3.21</v>
      </c>
      <c r="Z31" s="195">
        <v>3.3</v>
      </c>
      <c r="AA31" s="196">
        <v>3.48</v>
      </c>
      <c r="AB31" s="269" t="s">
        <v>11456</v>
      </c>
      <c r="AC31" s="269" t="s">
        <v>11456</v>
      </c>
      <c r="AD31" s="269" t="s">
        <v>11456</v>
      </c>
      <c r="AE31" s="269" t="s">
        <v>11456</v>
      </c>
      <c r="AF31" s="269" t="s">
        <v>11456</v>
      </c>
      <c r="AG31" s="269" t="s">
        <v>11456</v>
      </c>
      <c r="AH31" s="269" t="s">
        <v>11456</v>
      </c>
      <c r="AI31" s="269" t="s">
        <v>11456</v>
      </c>
      <c r="AJ31" s="269" t="s">
        <v>11456</v>
      </c>
      <c r="AK31" s="269" t="s">
        <v>11456</v>
      </c>
    </row>
    <row r="32" spans="1:37">
      <c r="A32" s="242">
        <v>238</v>
      </c>
      <c r="B32" s="200">
        <v>1.4239999999999999</v>
      </c>
      <c r="C32" s="197">
        <v>1.1879999999999999</v>
      </c>
      <c r="D32" s="197">
        <v>1.33</v>
      </c>
      <c r="E32" s="200">
        <v>1.29</v>
      </c>
      <c r="F32" s="198">
        <v>1.28</v>
      </c>
      <c r="G32" s="198">
        <v>1.25</v>
      </c>
      <c r="H32" s="199">
        <v>1.1399999999999999</v>
      </c>
      <c r="I32" s="199">
        <v>1.19</v>
      </c>
      <c r="J32" s="199">
        <v>1.23</v>
      </c>
      <c r="K32" s="199">
        <v>1.26</v>
      </c>
      <c r="L32" s="229">
        <v>1.46</v>
      </c>
      <c r="M32" s="229">
        <v>1.82</v>
      </c>
      <c r="N32" s="199">
        <v>1.9</v>
      </c>
      <c r="O32" s="199">
        <v>1.72</v>
      </c>
      <c r="P32" s="199">
        <v>1.61</v>
      </c>
      <c r="Q32" s="199">
        <v>1.98</v>
      </c>
      <c r="R32" s="199">
        <v>1.84</v>
      </c>
      <c r="S32" s="4"/>
      <c r="T32" s="242">
        <v>238</v>
      </c>
      <c r="U32" s="38">
        <v>2.63</v>
      </c>
      <c r="V32" s="38">
        <v>2.71</v>
      </c>
      <c r="W32" s="38">
        <v>3.02</v>
      </c>
      <c r="X32" s="38">
        <v>3.4</v>
      </c>
      <c r="Y32" s="38">
        <v>3.46</v>
      </c>
      <c r="Z32" s="195">
        <v>3.46</v>
      </c>
      <c r="AA32" s="196">
        <v>3.46</v>
      </c>
      <c r="AB32" s="196">
        <v>3.5</v>
      </c>
      <c r="AC32" s="196">
        <v>3.95</v>
      </c>
      <c r="AD32" s="196">
        <v>4.03</v>
      </c>
      <c r="AE32" s="229">
        <v>4.13</v>
      </c>
      <c r="AF32" s="229">
        <v>4.13</v>
      </c>
      <c r="AG32" s="196">
        <v>4.13</v>
      </c>
      <c r="AH32" s="268">
        <v>4.13</v>
      </c>
      <c r="AI32" s="268">
        <v>4.13</v>
      </c>
      <c r="AJ32" s="268">
        <v>4.17</v>
      </c>
      <c r="AK32" s="268">
        <v>3.08</v>
      </c>
    </row>
    <row r="33" spans="1:37">
      <c r="A33" s="242">
        <v>258</v>
      </c>
      <c r="B33" s="200">
        <v>1.214</v>
      </c>
      <c r="C33" s="197">
        <v>1.04</v>
      </c>
      <c r="D33" s="197">
        <v>1.1100000000000001</v>
      </c>
      <c r="E33" s="200">
        <v>1.1499999999999999</v>
      </c>
      <c r="F33" s="198">
        <v>1.1399999999999999</v>
      </c>
      <c r="G33" s="198">
        <v>1.07</v>
      </c>
      <c r="H33" s="199">
        <v>0.99</v>
      </c>
      <c r="I33" s="199">
        <v>0.86</v>
      </c>
      <c r="J33" s="199">
        <v>0.89</v>
      </c>
      <c r="K33" s="199">
        <v>0.93</v>
      </c>
      <c r="L33" s="199">
        <v>1.08</v>
      </c>
      <c r="M33" s="199">
        <v>1.33</v>
      </c>
      <c r="N33" s="199">
        <v>1.27</v>
      </c>
      <c r="O33" s="199">
        <v>1.2</v>
      </c>
      <c r="P33" s="199">
        <v>1.19</v>
      </c>
      <c r="Q33" s="199">
        <v>1.58</v>
      </c>
      <c r="R33" s="199">
        <v>1.47</v>
      </c>
      <c r="S33" s="4"/>
      <c r="T33" s="242">
        <v>258</v>
      </c>
      <c r="U33" s="38">
        <v>2.1800000000000002</v>
      </c>
      <c r="V33" s="38">
        <v>2.17</v>
      </c>
      <c r="W33" s="38">
        <v>2.27</v>
      </c>
      <c r="X33" s="38">
        <v>2.44</v>
      </c>
      <c r="Y33" s="38">
        <v>2.48</v>
      </c>
      <c r="Z33" s="195">
        <v>2.48</v>
      </c>
      <c r="AA33" s="196">
        <v>2.48</v>
      </c>
      <c r="AB33" s="196">
        <v>2.48</v>
      </c>
      <c r="AC33" s="196">
        <v>2.79</v>
      </c>
      <c r="AD33" s="196">
        <v>2.85</v>
      </c>
      <c r="AE33" s="196">
        <v>2.92</v>
      </c>
      <c r="AF33" s="196">
        <v>2.92</v>
      </c>
      <c r="AG33" s="196">
        <v>2.92</v>
      </c>
      <c r="AH33" s="268">
        <v>2.92</v>
      </c>
      <c r="AI33" s="268">
        <v>2.92</v>
      </c>
      <c r="AJ33" s="268">
        <v>2.94</v>
      </c>
      <c r="AK33" s="268">
        <v>2.4300000000000002</v>
      </c>
    </row>
    <row r="34" spans="1:37">
      <c r="A34" s="242">
        <v>261</v>
      </c>
      <c r="B34" s="200">
        <v>0.96499999999999997</v>
      </c>
      <c r="C34" s="197">
        <v>0.84599999999999997</v>
      </c>
      <c r="D34" s="197">
        <v>0.95</v>
      </c>
      <c r="E34" s="200">
        <v>0.92</v>
      </c>
      <c r="F34" s="198">
        <v>0.93</v>
      </c>
      <c r="G34" s="198">
        <v>1.01</v>
      </c>
      <c r="H34" s="199">
        <v>0.97</v>
      </c>
      <c r="I34" s="199">
        <v>1.03</v>
      </c>
      <c r="J34" s="199">
        <v>1</v>
      </c>
      <c r="K34" s="199">
        <v>1.03</v>
      </c>
      <c r="L34" s="199">
        <v>1.01</v>
      </c>
      <c r="M34" s="199">
        <v>0.99</v>
      </c>
      <c r="N34" s="199">
        <v>0.99</v>
      </c>
      <c r="O34" s="199">
        <v>1.07</v>
      </c>
      <c r="P34" s="199">
        <v>1.05</v>
      </c>
      <c r="Q34" s="199">
        <v>1.19</v>
      </c>
      <c r="R34" s="199">
        <v>1.23</v>
      </c>
      <c r="S34" s="4"/>
      <c r="T34" s="242">
        <v>261</v>
      </c>
      <c r="U34" s="38">
        <v>1.77</v>
      </c>
      <c r="V34" s="38">
        <v>1.82</v>
      </c>
      <c r="W34" s="38">
        <v>1.95</v>
      </c>
      <c r="X34" s="38">
        <v>2.17</v>
      </c>
      <c r="Y34" s="38">
        <v>2.17</v>
      </c>
      <c r="Z34" s="195">
        <v>2.21</v>
      </c>
      <c r="AA34" s="196">
        <v>2.21</v>
      </c>
      <c r="AB34" s="196">
        <v>2.21</v>
      </c>
      <c r="AC34" s="196">
        <v>2.35</v>
      </c>
      <c r="AD34" s="196">
        <v>2.4</v>
      </c>
      <c r="AE34" s="196">
        <v>2.46</v>
      </c>
      <c r="AF34" s="196">
        <v>2.46</v>
      </c>
      <c r="AG34" s="196">
        <v>2.46</v>
      </c>
      <c r="AH34" s="268">
        <v>2.46</v>
      </c>
      <c r="AI34" s="268">
        <v>2.46</v>
      </c>
      <c r="AJ34" s="268">
        <v>2.46</v>
      </c>
      <c r="AK34" s="268">
        <v>1.82</v>
      </c>
    </row>
    <row r="35" spans="1:37">
      <c r="A35" s="242">
        <v>263</v>
      </c>
      <c r="B35" s="200">
        <v>1.8759999999999999</v>
      </c>
      <c r="C35" s="197">
        <v>1.49</v>
      </c>
      <c r="D35" s="197">
        <v>1.47</v>
      </c>
      <c r="E35" s="200">
        <v>1.38</v>
      </c>
      <c r="F35" s="198">
        <v>1.26</v>
      </c>
      <c r="G35" s="198">
        <v>1.25</v>
      </c>
      <c r="H35" s="199">
        <v>1.1599999999999999</v>
      </c>
      <c r="I35" s="199">
        <v>1.22</v>
      </c>
      <c r="J35" s="199">
        <v>1.19</v>
      </c>
      <c r="K35" s="199">
        <v>1.21</v>
      </c>
      <c r="L35" s="199">
        <v>1.05</v>
      </c>
      <c r="M35" s="199">
        <v>1.3</v>
      </c>
      <c r="N35" s="199">
        <v>1.4</v>
      </c>
      <c r="O35" s="199">
        <v>1.43</v>
      </c>
      <c r="P35" s="199">
        <v>1.36</v>
      </c>
      <c r="Q35" s="199">
        <v>1.54</v>
      </c>
      <c r="R35" s="199">
        <v>1.46</v>
      </c>
      <c r="S35" s="4"/>
      <c r="T35" s="242">
        <v>263</v>
      </c>
      <c r="U35" s="38">
        <v>3.41</v>
      </c>
      <c r="V35" s="38">
        <v>3.17</v>
      </c>
      <c r="W35" s="38">
        <v>3.09</v>
      </c>
      <c r="X35" s="38">
        <v>3.04</v>
      </c>
      <c r="Y35" s="38">
        <v>2.89</v>
      </c>
      <c r="Z35" s="195">
        <v>2.89</v>
      </c>
      <c r="AA35" s="196">
        <v>2.89</v>
      </c>
      <c r="AB35" s="196">
        <v>2.89</v>
      </c>
      <c r="AC35" s="196">
        <v>3.09</v>
      </c>
      <c r="AD35" s="196">
        <v>3.15</v>
      </c>
      <c r="AE35" s="196">
        <v>3.23</v>
      </c>
      <c r="AF35" s="196">
        <v>3.23</v>
      </c>
      <c r="AG35" s="196">
        <v>3.23</v>
      </c>
      <c r="AH35" s="268">
        <v>3.23</v>
      </c>
      <c r="AI35" s="268">
        <v>3.23</v>
      </c>
      <c r="AJ35" s="268">
        <v>3.25</v>
      </c>
      <c r="AK35" s="268">
        <v>2.2599999999999998</v>
      </c>
    </row>
    <row r="36" spans="1:37">
      <c r="A36" s="242">
        <v>273</v>
      </c>
      <c r="B36" s="200">
        <v>1.4179999999999999</v>
      </c>
      <c r="C36" s="197">
        <v>1.2509999999999999</v>
      </c>
      <c r="D36" s="197">
        <v>1.4</v>
      </c>
      <c r="E36" s="200">
        <v>1.41</v>
      </c>
      <c r="F36" s="198">
        <v>1.45</v>
      </c>
      <c r="G36" s="269" t="s">
        <v>11456</v>
      </c>
      <c r="H36" s="269" t="s">
        <v>11456</v>
      </c>
      <c r="I36" s="269" t="s">
        <v>11456</v>
      </c>
      <c r="J36" s="269" t="s">
        <v>11456</v>
      </c>
      <c r="K36" s="269" t="s">
        <v>11456</v>
      </c>
      <c r="L36" s="269" t="s">
        <v>11456</v>
      </c>
      <c r="M36" s="269" t="s">
        <v>11456</v>
      </c>
      <c r="N36" s="269" t="s">
        <v>11456</v>
      </c>
      <c r="O36" s="269" t="s">
        <v>11456</v>
      </c>
      <c r="P36" s="269" t="s">
        <v>11456</v>
      </c>
      <c r="Q36" s="269" t="s">
        <v>11456</v>
      </c>
      <c r="R36" s="269" t="s">
        <v>11456</v>
      </c>
      <c r="S36" s="4"/>
      <c r="T36" s="242">
        <v>273</v>
      </c>
      <c r="U36" s="38">
        <v>2.57</v>
      </c>
      <c r="V36" s="38">
        <v>2.77</v>
      </c>
      <c r="W36" s="38">
        <v>3.11</v>
      </c>
      <c r="X36" s="38">
        <v>3.44</v>
      </c>
      <c r="Y36" s="38">
        <v>3.51</v>
      </c>
      <c r="Z36" s="269" t="s">
        <v>11456</v>
      </c>
      <c r="AA36" s="269" t="s">
        <v>11456</v>
      </c>
      <c r="AB36" s="269" t="s">
        <v>11456</v>
      </c>
      <c r="AC36" s="269" t="s">
        <v>11456</v>
      </c>
      <c r="AD36" s="269" t="s">
        <v>11456</v>
      </c>
      <c r="AE36" s="269" t="s">
        <v>11456</v>
      </c>
      <c r="AF36" s="269" t="s">
        <v>11456</v>
      </c>
      <c r="AG36" s="269" t="s">
        <v>11456</v>
      </c>
      <c r="AH36" s="269" t="s">
        <v>11456</v>
      </c>
      <c r="AI36" s="269" t="s">
        <v>11456</v>
      </c>
      <c r="AJ36" s="269" t="s">
        <v>11456</v>
      </c>
      <c r="AK36" s="269" t="s">
        <v>11456</v>
      </c>
    </row>
    <row r="37" spans="1:37">
      <c r="A37" s="242">
        <v>289</v>
      </c>
      <c r="B37" s="200">
        <v>2.1560000000000001</v>
      </c>
      <c r="C37" s="197">
        <v>1.74</v>
      </c>
      <c r="D37" s="197">
        <v>1.74</v>
      </c>
      <c r="E37" s="200">
        <v>1.66</v>
      </c>
      <c r="F37" s="198">
        <v>1.57</v>
      </c>
      <c r="G37" s="198">
        <v>1.55</v>
      </c>
      <c r="H37" s="199">
        <v>1.44</v>
      </c>
      <c r="I37" s="199">
        <v>1.5</v>
      </c>
      <c r="J37" s="199">
        <v>1.36</v>
      </c>
      <c r="K37" s="199">
        <v>1.38</v>
      </c>
      <c r="L37" s="199">
        <v>1.18</v>
      </c>
      <c r="M37" s="199">
        <v>1.47</v>
      </c>
      <c r="N37" s="199">
        <v>1.37</v>
      </c>
      <c r="O37" s="199">
        <v>1.28</v>
      </c>
      <c r="P37" s="199">
        <v>1.3</v>
      </c>
      <c r="Q37" s="199">
        <v>1.53</v>
      </c>
      <c r="R37" s="199">
        <v>1.54</v>
      </c>
      <c r="S37" s="4"/>
      <c r="T37" s="242">
        <v>289</v>
      </c>
      <c r="U37" s="38">
        <v>3.89</v>
      </c>
      <c r="V37" s="38">
        <v>3.79</v>
      </c>
      <c r="W37" s="38">
        <v>3.79</v>
      </c>
      <c r="X37" s="38">
        <v>3.79</v>
      </c>
      <c r="Y37" s="38">
        <v>3.62</v>
      </c>
      <c r="Z37" s="195">
        <v>3.55</v>
      </c>
      <c r="AA37" s="196">
        <v>3.55</v>
      </c>
      <c r="AB37" s="196">
        <v>3.55</v>
      </c>
      <c r="AC37" s="196">
        <v>3.55</v>
      </c>
      <c r="AD37" s="196">
        <v>3.62</v>
      </c>
      <c r="AE37" s="196">
        <v>3.71</v>
      </c>
      <c r="AF37" s="196">
        <v>3.71</v>
      </c>
      <c r="AG37" s="196">
        <v>3.71</v>
      </c>
      <c r="AH37" s="268">
        <v>3.71</v>
      </c>
      <c r="AI37" s="268">
        <v>3.5</v>
      </c>
      <c r="AJ37" s="268">
        <v>3.43</v>
      </c>
      <c r="AK37" s="268">
        <v>2.39</v>
      </c>
    </row>
    <row r="38" spans="1:37">
      <c r="A38" s="242">
        <v>301</v>
      </c>
      <c r="B38" s="200">
        <v>0.98799999999999999</v>
      </c>
      <c r="C38" s="197">
        <v>0.88</v>
      </c>
      <c r="D38" s="197">
        <v>0.95</v>
      </c>
      <c r="E38" s="200">
        <v>0.89</v>
      </c>
      <c r="F38" s="198">
        <v>0.88</v>
      </c>
      <c r="G38" s="198">
        <v>0.88</v>
      </c>
      <c r="H38" s="199">
        <v>0.83</v>
      </c>
      <c r="I38" s="199">
        <v>0.82</v>
      </c>
      <c r="J38" s="199">
        <v>0.83</v>
      </c>
      <c r="K38" s="199">
        <v>0.82</v>
      </c>
      <c r="L38" s="229">
        <v>0.85</v>
      </c>
      <c r="M38" s="229">
        <v>0.94</v>
      </c>
      <c r="N38" s="199">
        <v>0.85</v>
      </c>
      <c r="O38" s="199">
        <v>0.83</v>
      </c>
      <c r="P38" s="199">
        <v>0.74</v>
      </c>
      <c r="Q38" s="199">
        <v>0.96</v>
      </c>
      <c r="R38" s="199">
        <v>0.98</v>
      </c>
      <c r="S38" s="4"/>
      <c r="T38" s="242">
        <v>301</v>
      </c>
      <c r="U38" s="38">
        <v>1.82</v>
      </c>
      <c r="V38" s="38">
        <v>1.83</v>
      </c>
      <c r="W38" s="38">
        <v>1.91</v>
      </c>
      <c r="X38" s="38">
        <v>1.95</v>
      </c>
      <c r="Y38" s="38">
        <v>1.98</v>
      </c>
      <c r="Z38" s="195">
        <v>1.98</v>
      </c>
      <c r="AA38" s="196">
        <v>2.0099999999999998</v>
      </c>
      <c r="AB38" s="196">
        <v>2.0099999999999998</v>
      </c>
      <c r="AC38" s="196">
        <v>2.3199999999999998</v>
      </c>
      <c r="AD38" s="196">
        <v>2.37</v>
      </c>
      <c r="AE38" s="229">
        <v>2.4300000000000002</v>
      </c>
      <c r="AF38" s="229">
        <v>2.4300000000000002</v>
      </c>
      <c r="AG38" s="196">
        <v>2.4300000000000002</v>
      </c>
      <c r="AH38" s="268">
        <v>2.4300000000000002</v>
      </c>
      <c r="AI38" s="268">
        <v>2.19</v>
      </c>
      <c r="AJ38" s="268">
        <v>2.23</v>
      </c>
      <c r="AK38" s="268">
        <v>1.58</v>
      </c>
    </row>
    <row r="39" spans="1:37">
      <c r="A39" s="242">
        <v>308</v>
      </c>
      <c r="B39" s="200">
        <v>3.1829999999999998</v>
      </c>
      <c r="C39" s="197">
        <v>2.48</v>
      </c>
      <c r="D39" s="197">
        <v>2.4500000000000002</v>
      </c>
      <c r="E39" s="200">
        <v>2.4300000000000002</v>
      </c>
      <c r="F39" s="198">
        <v>2.31</v>
      </c>
      <c r="G39" s="198">
        <v>2.38</v>
      </c>
      <c r="H39" s="199">
        <v>2.2000000000000002</v>
      </c>
      <c r="I39" s="199">
        <v>2.38</v>
      </c>
      <c r="J39" s="199">
        <v>2.16</v>
      </c>
      <c r="K39" s="199">
        <v>2.15</v>
      </c>
      <c r="L39" s="199">
        <v>1.82</v>
      </c>
      <c r="M39" s="199">
        <v>1.87</v>
      </c>
      <c r="N39" s="199">
        <v>2.1800000000000002</v>
      </c>
      <c r="O39" s="199">
        <v>2.2200000000000002</v>
      </c>
      <c r="P39" s="199">
        <v>2.3199999999999998</v>
      </c>
      <c r="Q39" s="199">
        <v>2.88</v>
      </c>
      <c r="R39" s="199">
        <v>2.57</v>
      </c>
      <c r="S39" s="4"/>
      <c r="T39" s="242">
        <v>308</v>
      </c>
      <c r="U39" s="38">
        <v>5.74</v>
      </c>
      <c r="V39" s="38">
        <v>5.44</v>
      </c>
      <c r="W39" s="38">
        <v>5.44</v>
      </c>
      <c r="X39" s="38">
        <v>5.61</v>
      </c>
      <c r="Y39" s="38">
        <v>5.34</v>
      </c>
      <c r="Z39" s="195">
        <v>5.19</v>
      </c>
      <c r="AA39" s="196">
        <v>5.0999999999999996</v>
      </c>
      <c r="AB39" s="196">
        <v>5.33</v>
      </c>
      <c r="AC39" s="196">
        <v>5.33</v>
      </c>
      <c r="AD39" s="196">
        <v>5.44</v>
      </c>
      <c r="AE39" s="196">
        <v>5.57</v>
      </c>
      <c r="AF39" s="196">
        <v>5.57</v>
      </c>
      <c r="AG39" s="196">
        <v>5.57</v>
      </c>
      <c r="AH39" s="268">
        <v>5.57</v>
      </c>
      <c r="AI39" s="268">
        <v>5.57</v>
      </c>
      <c r="AJ39" s="268">
        <v>5.64</v>
      </c>
      <c r="AK39" s="268">
        <v>3.94</v>
      </c>
    </row>
    <row r="40" spans="1:37">
      <c r="A40" s="242">
        <v>311</v>
      </c>
      <c r="B40" s="200">
        <v>2.7149999999999999</v>
      </c>
      <c r="C40" s="197">
        <v>2.1869999999999998</v>
      </c>
      <c r="D40" s="197">
        <v>2.09</v>
      </c>
      <c r="E40" s="200">
        <v>1.86</v>
      </c>
      <c r="F40" s="198">
        <v>1.77</v>
      </c>
      <c r="G40" s="198">
        <v>1.77</v>
      </c>
      <c r="H40" s="199">
        <v>1.63</v>
      </c>
      <c r="I40" s="199">
        <v>1.72</v>
      </c>
      <c r="J40" s="199">
        <v>1.57</v>
      </c>
      <c r="K40" s="199">
        <v>1.6</v>
      </c>
      <c r="L40" s="199">
        <v>1.36</v>
      </c>
      <c r="M40" s="199">
        <v>1.68</v>
      </c>
      <c r="N40" s="199">
        <v>1.82</v>
      </c>
      <c r="O40" s="199">
        <v>1.74</v>
      </c>
      <c r="P40" s="199">
        <v>1.62</v>
      </c>
      <c r="Q40" s="199">
        <v>1.92</v>
      </c>
      <c r="R40" s="199">
        <v>1.87</v>
      </c>
      <c r="S40" s="4"/>
      <c r="T40" s="242">
        <v>311</v>
      </c>
      <c r="U40" s="38">
        <v>4.8499999999999996</v>
      </c>
      <c r="V40" s="38">
        <v>4.7</v>
      </c>
      <c r="W40" s="38">
        <v>4.54</v>
      </c>
      <c r="X40" s="38">
        <v>4.46</v>
      </c>
      <c r="Y40" s="38">
        <v>4.24</v>
      </c>
      <c r="Z40" s="195">
        <v>4.13</v>
      </c>
      <c r="AA40" s="196">
        <v>3.98</v>
      </c>
      <c r="AB40" s="196">
        <v>3.98</v>
      </c>
      <c r="AC40" s="196">
        <v>3.98</v>
      </c>
      <c r="AD40" s="196">
        <v>4.0599999999999996</v>
      </c>
      <c r="AE40" s="196">
        <v>4.16</v>
      </c>
      <c r="AF40" s="196">
        <v>4.16</v>
      </c>
      <c r="AG40" s="196">
        <v>4.16</v>
      </c>
      <c r="AH40" s="268">
        <v>4.16</v>
      </c>
      <c r="AI40" s="268">
        <v>4.16</v>
      </c>
      <c r="AJ40" s="268">
        <v>4.1900000000000004</v>
      </c>
      <c r="AK40" s="268">
        <v>2.86</v>
      </c>
    </row>
    <row r="41" spans="1:37">
      <c r="A41" s="242">
        <v>312</v>
      </c>
      <c r="B41" s="200">
        <v>4.55</v>
      </c>
      <c r="C41" s="197">
        <v>3.72</v>
      </c>
      <c r="D41" s="197">
        <v>3.64</v>
      </c>
      <c r="E41" s="200">
        <v>3.73</v>
      </c>
      <c r="F41" s="198">
        <v>3.42</v>
      </c>
      <c r="G41" s="198">
        <v>3.21</v>
      </c>
      <c r="H41" s="199">
        <v>2.92</v>
      </c>
      <c r="I41" s="199">
        <v>2.91</v>
      </c>
      <c r="J41" s="199">
        <v>2.5499999999999998</v>
      </c>
      <c r="K41" s="199">
        <v>2.52</v>
      </c>
      <c r="L41" s="199">
        <v>2.44</v>
      </c>
      <c r="M41" s="199">
        <v>3.09</v>
      </c>
      <c r="N41" s="199">
        <v>2.71</v>
      </c>
      <c r="O41" s="199">
        <v>2.83</v>
      </c>
      <c r="P41" s="199">
        <v>3.13</v>
      </c>
      <c r="Q41" s="199">
        <v>3.79</v>
      </c>
      <c r="R41" s="199">
        <v>3.75</v>
      </c>
      <c r="S41" s="4"/>
      <c r="T41" s="242">
        <v>312</v>
      </c>
      <c r="U41" s="38">
        <v>8.06</v>
      </c>
      <c r="V41" s="38">
        <v>7.84</v>
      </c>
      <c r="W41" s="38">
        <v>7.68</v>
      </c>
      <c r="X41" s="38">
        <v>7.68</v>
      </c>
      <c r="Y41" s="38">
        <v>7.3</v>
      </c>
      <c r="Z41" s="195">
        <v>7.07</v>
      </c>
      <c r="AA41" s="196">
        <v>6.83</v>
      </c>
      <c r="AB41" s="196">
        <v>6.83</v>
      </c>
      <c r="AC41" s="196">
        <v>6.83</v>
      </c>
      <c r="AD41" s="196">
        <v>6.97</v>
      </c>
      <c r="AE41" s="196">
        <v>7.14</v>
      </c>
      <c r="AF41" s="196">
        <v>7.14</v>
      </c>
      <c r="AG41" s="196">
        <v>7.14</v>
      </c>
      <c r="AH41" s="268">
        <v>7.14</v>
      </c>
      <c r="AI41" s="268">
        <v>7.14</v>
      </c>
      <c r="AJ41" s="268">
        <v>7.26</v>
      </c>
      <c r="AK41" s="268">
        <v>5.99</v>
      </c>
    </row>
    <row r="42" spans="1:37">
      <c r="A42" s="242">
        <v>322</v>
      </c>
      <c r="B42" s="200">
        <v>1.5349999999999999</v>
      </c>
      <c r="C42" s="197">
        <v>1.5289999999999999</v>
      </c>
      <c r="D42" s="197">
        <v>1.51</v>
      </c>
      <c r="E42" s="200">
        <v>1.51</v>
      </c>
      <c r="F42" s="198">
        <v>1.48</v>
      </c>
      <c r="G42" s="198">
        <v>1.5</v>
      </c>
      <c r="H42" s="199">
        <v>1.42</v>
      </c>
      <c r="I42" s="199">
        <v>1.18</v>
      </c>
      <c r="J42" s="199">
        <v>1.1599999999999999</v>
      </c>
      <c r="K42" s="199">
        <v>1.2</v>
      </c>
      <c r="L42" s="199">
        <v>1.42</v>
      </c>
      <c r="M42" s="199">
        <v>1.79</v>
      </c>
      <c r="N42" s="199">
        <v>1.76</v>
      </c>
      <c r="O42" s="199">
        <v>1.84</v>
      </c>
      <c r="P42" s="199">
        <v>1.71</v>
      </c>
      <c r="Q42" s="199">
        <v>1.8</v>
      </c>
      <c r="R42" s="199">
        <v>1.63</v>
      </c>
      <c r="S42" s="4"/>
      <c r="T42" s="242">
        <v>322</v>
      </c>
      <c r="U42" s="38">
        <v>2.86</v>
      </c>
      <c r="V42" s="38">
        <v>2.8</v>
      </c>
      <c r="W42" s="38">
        <v>2.8</v>
      </c>
      <c r="X42" s="38">
        <v>2.86</v>
      </c>
      <c r="Y42" s="38">
        <v>2.86</v>
      </c>
      <c r="Z42" s="195">
        <v>2.98</v>
      </c>
      <c r="AA42" s="196">
        <v>2.98</v>
      </c>
      <c r="AB42" s="196">
        <v>2.98</v>
      </c>
      <c r="AC42" s="196">
        <v>3.2</v>
      </c>
      <c r="AD42" s="196">
        <v>3.26</v>
      </c>
      <c r="AE42" s="196">
        <v>3.34</v>
      </c>
      <c r="AF42" s="196">
        <v>3.34</v>
      </c>
      <c r="AG42" s="196">
        <v>3.34</v>
      </c>
      <c r="AH42" s="268">
        <v>3.34</v>
      </c>
      <c r="AI42" s="268">
        <v>3.34</v>
      </c>
      <c r="AJ42" s="268">
        <v>3.37</v>
      </c>
      <c r="AK42" s="268">
        <v>2.57</v>
      </c>
    </row>
    <row r="43" spans="1:37">
      <c r="A43" s="242">
        <v>323</v>
      </c>
      <c r="B43" s="200">
        <v>1.3939999999999999</v>
      </c>
      <c r="C43" s="197">
        <v>1.1100000000000001</v>
      </c>
      <c r="D43" s="197">
        <v>1.1599999999999999</v>
      </c>
      <c r="E43" s="200">
        <v>1.08</v>
      </c>
      <c r="F43" s="198">
        <v>1.03</v>
      </c>
      <c r="G43" s="198">
        <v>0.97</v>
      </c>
      <c r="H43" s="199">
        <v>0.9</v>
      </c>
      <c r="I43" s="199">
        <v>0.88</v>
      </c>
      <c r="J43" s="199">
        <v>0.79</v>
      </c>
      <c r="K43" s="199">
        <v>0.79</v>
      </c>
      <c r="L43" s="199">
        <v>0.7</v>
      </c>
      <c r="M43" s="199">
        <v>0.7</v>
      </c>
      <c r="N43" s="199">
        <v>0.72</v>
      </c>
      <c r="O43" s="199">
        <v>0.83</v>
      </c>
      <c r="P43" s="199">
        <v>0.72</v>
      </c>
      <c r="Q43" s="199">
        <v>0.75</v>
      </c>
      <c r="R43" s="199">
        <v>0.8</v>
      </c>
      <c r="S43" s="4"/>
      <c r="T43" s="242">
        <v>323</v>
      </c>
      <c r="U43" s="38">
        <v>2.52</v>
      </c>
      <c r="V43" s="38">
        <v>2.3199999999999998</v>
      </c>
      <c r="W43" s="38">
        <v>2.3199999999999998</v>
      </c>
      <c r="X43" s="38">
        <v>2.2799999999999998</v>
      </c>
      <c r="Y43" s="38">
        <v>2.2400000000000002</v>
      </c>
      <c r="Z43" s="195">
        <v>2.2400000000000002</v>
      </c>
      <c r="AA43" s="196">
        <v>2.2400000000000002</v>
      </c>
      <c r="AB43" s="196">
        <v>2.2400000000000002</v>
      </c>
      <c r="AC43" s="196">
        <v>2.2400000000000002</v>
      </c>
      <c r="AD43" s="196">
        <v>2.2799999999999998</v>
      </c>
      <c r="AE43" s="196">
        <v>2.33</v>
      </c>
      <c r="AF43" s="196">
        <v>2.33</v>
      </c>
      <c r="AG43" s="196">
        <v>2.33</v>
      </c>
      <c r="AH43" s="268">
        <v>2.33</v>
      </c>
      <c r="AI43" s="268">
        <v>2.14</v>
      </c>
      <c r="AJ43" s="268">
        <v>1.98</v>
      </c>
      <c r="AK43" s="268">
        <v>1.28</v>
      </c>
    </row>
    <row r="44" spans="1:37">
      <c r="A44" s="242">
        <v>325</v>
      </c>
      <c r="B44" s="200">
        <v>2.4060000000000001</v>
      </c>
      <c r="C44" s="197">
        <v>2.16</v>
      </c>
      <c r="D44" s="197">
        <v>2.0499999999999998</v>
      </c>
      <c r="E44" s="200">
        <v>2.09</v>
      </c>
      <c r="F44" s="198">
        <v>2.0299999999999998</v>
      </c>
      <c r="G44" s="198">
        <v>1.97</v>
      </c>
      <c r="H44" s="199">
        <v>1.85</v>
      </c>
      <c r="I44" s="199">
        <v>1.76</v>
      </c>
      <c r="J44" s="199">
        <v>1.56</v>
      </c>
      <c r="K44" s="199">
        <v>1.53</v>
      </c>
      <c r="L44" s="199">
        <v>1.3</v>
      </c>
      <c r="M44" s="199">
        <v>1.51</v>
      </c>
      <c r="N44" s="199">
        <v>1.64</v>
      </c>
      <c r="O44" s="199">
        <v>1.76</v>
      </c>
      <c r="P44" s="199">
        <v>1.49</v>
      </c>
      <c r="Q44" s="199">
        <v>1.62</v>
      </c>
      <c r="R44" s="199">
        <v>1.5</v>
      </c>
      <c r="S44" s="4"/>
      <c r="T44" s="242">
        <v>325</v>
      </c>
      <c r="U44" s="38">
        <v>4.37</v>
      </c>
      <c r="V44" s="38">
        <v>4.0999999999999996</v>
      </c>
      <c r="W44" s="38">
        <v>4.01</v>
      </c>
      <c r="X44" s="38">
        <v>4.12</v>
      </c>
      <c r="Y44" s="38">
        <v>4.12</v>
      </c>
      <c r="Z44" s="195">
        <v>4.12</v>
      </c>
      <c r="AA44" s="196">
        <v>4.12</v>
      </c>
      <c r="AB44" s="196">
        <v>4.12</v>
      </c>
      <c r="AC44" s="196">
        <v>4.12</v>
      </c>
      <c r="AD44" s="196">
        <v>4.2</v>
      </c>
      <c r="AE44" s="196">
        <v>4.3</v>
      </c>
      <c r="AF44" s="196">
        <v>4.3</v>
      </c>
      <c r="AG44" s="196">
        <v>4.3</v>
      </c>
      <c r="AH44" s="268">
        <v>4.3</v>
      </c>
      <c r="AI44" s="268">
        <v>4.17</v>
      </c>
      <c r="AJ44" s="268">
        <v>3.86</v>
      </c>
      <c r="AK44" s="268">
        <v>2.36</v>
      </c>
    </row>
    <row r="45" spans="1:37">
      <c r="A45" s="242">
        <v>328</v>
      </c>
      <c r="B45" s="200">
        <v>2.012</v>
      </c>
      <c r="C45" s="197">
        <v>1.647</v>
      </c>
      <c r="D45" s="197">
        <v>1.64</v>
      </c>
      <c r="E45" s="200">
        <v>1.7</v>
      </c>
      <c r="F45" s="198">
        <v>1.68</v>
      </c>
      <c r="G45" s="198">
        <v>1.65</v>
      </c>
      <c r="H45" s="199">
        <v>1.59</v>
      </c>
      <c r="I45" s="199">
        <v>1.66</v>
      </c>
      <c r="J45" s="199">
        <v>1.54</v>
      </c>
      <c r="K45" s="199">
        <v>1.6</v>
      </c>
      <c r="L45" s="199">
        <v>1.43</v>
      </c>
      <c r="M45" s="199">
        <v>1.79</v>
      </c>
      <c r="N45" s="199">
        <v>1.79</v>
      </c>
      <c r="O45" s="199">
        <v>1.5</v>
      </c>
      <c r="P45" s="199">
        <v>1.52</v>
      </c>
      <c r="Q45" s="199">
        <v>1.8</v>
      </c>
      <c r="R45" s="199">
        <v>1.38</v>
      </c>
      <c r="S45" s="4"/>
      <c r="T45" s="242">
        <v>328</v>
      </c>
      <c r="U45" s="38">
        <v>3.65</v>
      </c>
      <c r="V45" s="38">
        <v>3.54</v>
      </c>
      <c r="W45" s="38">
        <v>3.54</v>
      </c>
      <c r="X45" s="38">
        <v>3.86</v>
      </c>
      <c r="Y45" s="38">
        <v>3.93</v>
      </c>
      <c r="Z45" s="195">
        <v>3.93</v>
      </c>
      <c r="AA45" s="196">
        <v>3.99</v>
      </c>
      <c r="AB45" s="196">
        <v>3.99</v>
      </c>
      <c r="AC45" s="196">
        <v>3.99</v>
      </c>
      <c r="AD45" s="196">
        <v>4.07</v>
      </c>
      <c r="AE45" s="196">
        <v>4.17</v>
      </c>
      <c r="AF45" s="196">
        <v>4.17</v>
      </c>
      <c r="AG45" s="196">
        <v>4.17</v>
      </c>
      <c r="AH45" s="268">
        <v>4.17</v>
      </c>
      <c r="AI45" s="268">
        <v>4</v>
      </c>
      <c r="AJ45" s="268">
        <v>3.99</v>
      </c>
      <c r="AK45" s="268">
        <v>2.09</v>
      </c>
    </row>
    <row r="46" spans="1:37">
      <c r="A46" s="242">
        <v>333</v>
      </c>
      <c r="B46" s="200">
        <v>0.81899999999999995</v>
      </c>
      <c r="C46" s="197">
        <v>0.65700000000000003</v>
      </c>
      <c r="D46" s="197">
        <v>0.69</v>
      </c>
      <c r="E46" s="200">
        <v>0.68</v>
      </c>
      <c r="F46" s="198">
        <v>0.69</v>
      </c>
      <c r="G46" s="198">
        <v>0.7</v>
      </c>
      <c r="H46" s="199">
        <v>0.67</v>
      </c>
      <c r="I46" s="199">
        <v>0.71</v>
      </c>
      <c r="J46" s="199">
        <v>0.71</v>
      </c>
      <c r="K46" s="199">
        <v>0.73</v>
      </c>
      <c r="L46" s="199">
        <v>0.65</v>
      </c>
      <c r="M46" s="199">
        <v>0.75</v>
      </c>
      <c r="N46" s="199">
        <v>0.82</v>
      </c>
      <c r="O46" s="199">
        <v>0.85</v>
      </c>
      <c r="P46" s="199">
        <v>0.83</v>
      </c>
      <c r="Q46" s="199">
        <v>0.77</v>
      </c>
      <c r="R46" s="199">
        <v>0.66</v>
      </c>
      <c r="S46" s="4"/>
      <c r="T46" s="242">
        <v>333</v>
      </c>
      <c r="U46" s="38">
        <v>1.51</v>
      </c>
      <c r="V46" s="38">
        <v>1.45</v>
      </c>
      <c r="W46" s="38">
        <v>1.49</v>
      </c>
      <c r="X46" s="38">
        <v>1.56</v>
      </c>
      <c r="Y46" s="38">
        <v>1.56</v>
      </c>
      <c r="Z46" s="195">
        <v>1.59</v>
      </c>
      <c r="AA46" s="196">
        <v>1.59</v>
      </c>
      <c r="AB46" s="196">
        <v>1.59</v>
      </c>
      <c r="AC46" s="196">
        <v>1.68</v>
      </c>
      <c r="AD46" s="196">
        <v>1.71</v>
      </c>
      <c r="AE46" s="196">
        <v>1.75</v>
      </c>
      <c r="AF46" s="196">
        <v>1.75</v>
      </c>
      <c r="AG46" s="196">
        <v>1.75</v>
      </c>
      <c r="AH46" s="268">
        <v>1.75</v>
      </c>
      <c r="AI46" s="268">
        <v>1.75</v>
      </c>
      <c r="AJ46" s="268">
        <v>1.65</v>
      </c>
      <c r="AK46" s="268">
        <v>1.01</v>
      </c>
    </row>
    <row r="47" spans="1:37">
      <c r="A47" s="242">
        <v>335</v>
      </c>
      <c r="B47" s="200">
        <v>0.32300000000000001</v>
      </c>
      <c r="C47" s="197">
        <v>0.31</v>
      </c>
      <c r="D47" s="197">
        <v>0.3</v>
      </c>
      <c r="E47" s="200">
        <v>0.28999999999999998</v>
      </c>
      <c r="F47" s="198">
        <v>0.27</v>
      </c>
      <c r="G47" s="198">
        <v>0.26</v>
      </c>
      <c r="H47" s="199">
        <v>0.24</v>
      </c>
      <c r="I47" s="199">
        <v>0.24</v>
      </c>
      <c r="J47" s="199">
        <v>0.21</v>
      </c>
      <c r="K47" s="199">
        <v>0.22</v>
      </c>
      <c r="L47" s="199">
        <v>0.19</v>
      </c>
      <c r="M47" s="199">
        <v>0.24</v>
      </c>
      <c r="N47" s="199">
        <v>0.28999999999999998</v>
      </c>
      <c r="O47" s="199">
        <v>0.26</v>
      </c>
      <c r="P47" s="199">
        <v>0.21</v>
      </c>
      <c r="Q47" s="199">
        <v>0.21</v>
      </c>
      <c r="R47" s="199">
        <v>0.2</v>
      </c>
      <c r="S47" s="4"/>
      <c r="T47" s="242">
        <v>335</v>
      </c>
      <c r="U47" s="38">
        <v>0.6</v>
      </c>
      <c r="V47" s="38">
        <v>0.6</v>
      </c>
      <c r="W47" s="38">
        <v>0.59</v>
      </c>
      <c r="X47" s="38">
        <v>0.59</v>
      </c>
      <c r="Y47" s="38">
        <v>0.56000000000000005</v>
      </c>
      <c r="Z47" s="195">
        <v>0.55000000000000004</v>
      </c>
      <c r="AA47" s="196">
        <v>0.54</v>
      </c>
      <c r="AB47" s="196">
        <v>0.54</v>
      </c>
      <c r="AC47" s="196">
        <v>0.54</v>
      </c>
      <c r="AD47" s="196">
        <v>0.55000000000000004</v>
      </c>
      <c r="AE47" s="196">
        <v>0.56000000000000005</v>
      </c>
      <c r="AF47" s="196">
        <v>0.56000000000000005</v>
      </c>
      <c r="AG47" s="196">
        <v>0.56000000000000005</v>
      </c>
      <c r="AH47" s="268">
        <v>0.56000000000000005</v>
      </c>
      <c r="AI47" s="268">
        <v>0.55000000000000004</v>
      </c>
      <c r="AJ47" s="268">
        <v>0.51</v>
      </c>
      <c r="AK47" s="268">
        <v>0.32</v>
      </c>
    </row>
    <row r="48" spans="1:37">
      <c r="A48" s="242">
        <v>338</v>
      </c>
      <c r="B48" s="200">
        <v>0.93600000000000005</v>
      </c>
      <c r="C48" s="197">
        <v>0.9</v>
      </c>
      <c r="D48" s="197">
        <v>0.97</v>
      </c>
      <c r="E48" s="200">
        <v>1.02</v>
      </c>
      <c r="F48" s="198">
        <v>0.99</v>
      </c>
      <c r="G48" s="198">
        <v>0.95</v>
      </c>
      <c r="H48" s="199">
        <v>0.88</v>
      </c>
      <c r="I48" s="199">
        <v>0.91</v>
      </c>
      <c r="J48" s="199">
        <v>0.93</v>
      </c>
      <c r="K48" s="199">
        <v>0.93</v>
      </c>
      <c r="L48" s="199">
        <v>0.75</v>
      </c>
      <c r="M48" s="199">
        <v>0.7</v>
      </c>
      <c r="N48" s="199">
        <v>0.84</v>
      </c>
      <c r="O48" s="199">
        <v>0.94</v>
      </c>
      <c r="P48" s="199">
        <v>0.93</v>
      </c>
      <c r="Q48" s="199">
        <v>0.91</v>
      </c>
      <c r="R48" s="199">
        <v>1.1299999999999999</v>
      </c>
      <c r="S48" s="4"/>
      <c r="T48" s="242">
        <v>338</v>
      </c>
      <c r="U48" s="38">
        <v>1.72</v>
      </c>
      <c r="V48" s="38">
        <v>1.77</v>
      </c>
      <c r="W48" s="38">
        <v>1.88</v>
      </c>
      <c r="X48" s="38">
        <v>2.02</v>
      </c>
      <c r="Y48" s="38">
        <v>2.02</v>
      </c>
      <c r="Z48" s="195">
        <v>2.02</v>
      </c>
      <c r="AA48" s="196">
        <v>1.99</v>
      </c>
      <c r="AB48" s="196">
        <v>2.19</v>
      </c>
      <c r="AC48" s="196">
        <v>2.54</v>
      </c>
      <c r="AD48" s="196">
        <v>2.59</v>
      </c>
      <c r="AE48" s="196">
        <v>2.65</v>
      </c>
      <c r="AF48" s="196">
        <v>2.65</v>
      </c>
      <c r="AG48" s="196">
        <v>2.65</v>
      </c>
      <c r="AH48" s="268">
        <v>2.65</v>
      </c>
      <c r="AI48" s="268">
        <v>2.57</v>
      </c>
      <c r="AJ48" s="268">
        <v>2.38</v>
      </c>
      <c r="AK48" s="268">
        <v>1.8</v>
      </c>
    </row>
    <row r="49" spans="1:37">
      <c r="A49" s="242">
        <v>341</v>
      </c>
      <c r="B49" s="200">
        <v>1.2110000000000001</v>
      </c>
      <c r="C49" s="197">
        <v>1.0529999999999999</v>
      </c>
      <c r="D49" s="197">
        <v>1.1499999999999999</v>
      </c>
      <c r="E49" s="200">
        <v>1.19</v>
      </c>
      <c r="F49" s="198">
        <v>1.17</v>
      </c>
      <c r="G49" s="198">
        <v>1.1499999999999999</v>
      </c>
      <c r="H49" s="199">
        <v>1.06</v>
      </c>
      <c r="I49" s="199">
        <v>1.1000000000000001</v>
      </c>
      <c r="J49" s="199">
        <v>1.07</v>
      </c>
      <c r="K49" s="199">
        <v>1.08</v>
      </c>
      <c r="L49" s="199">
        <v>0.92</v>
      </c>
      <c r="M49" s="199">
        <v>1.19</v>
      </c>
      <c r="N49" s="199">
        <v>1.51</v>
      </c>
      <c r="O49" s="199">
        <v>1.43</v>
      </c>
      <c r="P49" s="199">
        <v>1.18</v>
      </c>
      <c r="Q49" s="199">
        <v>1.34</v>
      </c>
      <c r="R49" s="199">
        <v>1.46</v>
      </c>
      <c r="S49" s="4"/>
      <c r="T49" s="242">
        <v>341</v>
      </c>
      <c r="U49" s="38">
        <v>2.2200000000000002</v>
      </c>
      <c r="V49" s="38">
        <v>2.31</v>
      </c>
      <c r="W49" s="38">
        <v>2.5499999999999998</v>
      </c>
      <c r="X49" s="38">
        <v>2.88</v>
      </c>
      <c r="Y49" s="38">
        <v>2.88</v>
      </c>
      <c r="Z49" s="195">
        <v>2.88</v>
      </c>
      <c r="AA49" s="196">
        <v>2.88</v>
      </c>
      <c r="AB49" s="196">
        <v>2.88</v>
      </c>
      <c r="AC49" s="196">
        <v>3.05</v>
      </c>
      <c r="AD49" s="196">
        <v>3.11</v>
      </c>
      <c r="AE49" s="196">
        <v>3.18</v>
      </c>
      <c r="AF49" s="196">
        <v>3.18</v>
      </c>
      <c r="AG49" s="196">
        <v>3.18</v>
      </c>
      <c r="AH49" s="268">
        <v>3.18</v>
      </c>
      <c r="AI49" s="268">
        <v>3.18</v>
      </c>
      <c r="AJ49" s="268">
        <v>3.1</v>
      </c>
      <c r="AK49" s="268">
        <v>2.35</v>
      </c>
    </row>
    <row r="50" spans="1:37">
      <c r="A50" s="242">
        <v>352</v>
      </c>
      <c r="B50" s="200">
        <v>1.077</v>
      </c>
      <c r="C50" s="197">
        <v>0.97</v>
      </c>
      <c r="D50" s="197">
        <v>1.04</v>
      </c>
      <c r="E50" s="200">
        <v>1.03</v>
      </c>
      <c r="F50" s="198">
        <v>1.08</v>
      </c>
      <c r="G50" s="198">
        <v>1.0900000000000001</v>
      </c>
      <c r="H50" s="199">
        <v>1.04</v>
      </c>
      <c r="I50" s="199">
        <v>1.1100000000000001</v>
      </c>
      <c r="J50" s="199">
        <v>1.0900000000000001</v>
      </c>
      <c r="K50" s="199">
        <v>1.08</v>
      </c>
      <c r="L50" s="199">
        <v>0.93</v>
      </c>
      <c r="M50" s="199">
        <v>1.2</v>
      </c>
      <c r="N50" s="199">
        <v>1.41</v>
      </c>
      <c r="O50" s="199">
        <v>1.58</v>
      </c>
      <c r="P50" s="199">
        <v>1.47</v>
      </c>
      <c r="Q50" s="199">
        <v>1.76</v>
      </c>
      <c r="R50" s="199">
        <v>1.65</v>
      </c>
      <c r="S50" s="4"/>
      <c r="T50" s="242">
        <v>352</v>
      </c>
      <c r="U50" s="38">
        <v>2.02</v>
      </c>
      <c r="V50" s="38">
        <v>2.0499999999999998</v>
      </c>
      <c r="W50" s="38">
        <v>2.16</v>
      </c>
      <c r="X50" s="38">
        <v>2.31</v>
      </c>
      <c r="Y50" s="38">
        <v>2.4</v>
      </c>
      <c r="Z50" s="195">
        <v>2.4</v>
      </c>
      <c r="AA50" s="196">
        <v>2.4</v>
      </c>
      <c r="AB50" s="196">
        <v>2.4</v>
      </c>
      <c r="AC50" s="196">
        <v>2.5099999999999998</v>
      </c>
      <c r="AD50" s="196">
        <v>2.56</v>
      </c>
      <c r="AE50" s="196">
        <v>2.62</v>
      </c>
      <c r="AF50" s="196">
        <v>2.62</v>
      </c>
      <c r="AG50" s="196">
        <v>2.62</v>
      </c>
      <c r="AH50" s="268">
        <v>2.62</v>
      </c>
      <c r="AI50" s="268">
        <v>2.62</v>
      </c>
      <c r="AJ50" s="268">
        <v>2.68</v>
      </c>
      <c r="AK50" s="268">
        <v>2.4900000000000002</v>
      </c>
    </row>
    <row r="51" spans="1:37">
      <c r="A51" s="242">
        <v>358</v>
      </c>
      <c r="B51" s="200">
        <v>2.4710000000000001</v>
      </c>
      <c r="C51" s="197">
        <v>2.08</v>
      </c>
      <c r="D51" s="197">
        <v>1.86</v>
      </c>
      <c r="E51" s="200">
        <v>1.82</v>
      </c>
      <c r="F51" s="198">
        <v>1.81</v>
      </c>
      <c r="G51" s="198">
        <v>1.71</v>
      </c>
      <c r="H51" s="199">
        <v>1.65</v>
      </c>
      <c r="I51" s="199">
        <v>1.72</v>
      </c>
      <c r="J51" s="199">
        <v>1.49</v>
      </c>
      <c r="K51" s="199">
        <v>1.5</v>
      </c>
      <c r="L51" s="199">
        <v>1.39</v>
      </c>
      <c r="M51" s="199">
        <v>1.75</v>
      </c>
      <c r="N51" s="199">
        <v>2.2400000000000002</v>
      </c>
      <c r="O51" s="199">
        <v>2.0699999999999998</v>
      </c>
      <c r="P51" s="199">
        <v>2.2599999999999998</v>
      </c>
      <c r="Q51" s="199">
        <v>2.89</v>
      </c>
      <c r="R51" s="199">
        <v>2.98</v>
      </c>
      <c r="S51" s="4"/>
      <c r="T51" s="242">
        <v>358</v>
      </c>
      <c r="U51" s="38">
        <v>4.57</v>
      </c>
      <c r="V51" s="38">
        <v>4.1100000000000003</v>
      </c>
      <c r="W51" s="38">
        <v>3.81</v>
      </c>
      <c r="X51" s="38">
        <v>3.88</v>
      </c>
      <c r="Y51" s="38">
        <v>3.97</v>
      </c>
      <c r="Z51" s="195">
        <v>3.97</v>
      </c>
      <c r="AA51" s="196">
        <v>4.05</v>
      </c>
      <c r="AB51" s="196">
        <v>4.1100000000000003</v>
      </c>
      <c r="AC51" s="196">
        <v>4.1100000000000003</v>
      </c>
      <c r="AD51" s="196">
        <v>4.1900000000000004</v>
      </c>
      <c r="AE51" s="196">
        <v>4.29</v>
      </c>
      <c r="AF51" s="196">
        <v>4.29</v>
      </c>
      <c r="AG51" s="196">
        <v>4.29</v>
      </c>
      <c r="AH51" s="268">
        <v>4.29</v>
      </c>
      <c r="AI51" s="268">
        <v>4.29</v>
      </c>
      <c r="AJ51" s="268">
        <v>4.37</v>
      </c>
      <c r="AK51" s="268">
        <v>4.37</v>
      </c>
    </row>
    <row r="52" spans="1:37">
      <c r="A52" s="242">
        <v>361</v>
      </c>
      <c r="B52" s="200">
        <v>1.3959999999999999</v>
      </c>
      <c r="C52" s="197">
        <v>1.206</v>
      </c>
      <c r="D52" s="197">
        <v>1.19</v>
      </c>
      <c r="E52" s="200">
        <v>1.1399999999999999</v>
      </c>
      <c r="F52" s="198">
        <v>1.18</v>
      </c>
      <c r="G52" s="198">
        <v>1.27</v>
      </c>
      <c r="H52" s="199">
        <v>1.24</v>
      </c>
      <c r="I52" s="199">
        <v>1.34</v>
      </c>
      <c r="J52" s="199">
        <v>1.36</v>
      </c>
      <c r="K52" s="199">
        <v>1.34</v>
      </c>
      <c r="L52" s="199">
        <v>1.6</v>
      </c>
      <c r="M52" s="199">
        <v>1.48</v>
      </c>
      <c r="N52" s="199">
        <v>1.46</v>
      </c>
      <c r="O52" s="199">
        <v>1.45</v>
      </c>
      <c r="P52" s="199">
        <v>1.22</v>
      </c>
      <c r="Q52" s="199">
        <v>1.26</v>
      </c>
      <c r="R52" s="199">
        <v>1.33</v>
      </c>
      <c r="S52" s="4"/>
      <c r="T52" s="242">
        <v>361</v>
      </c>
      <c r="U52" s="38">
        <v>2.54</v>
      </c>
      <c r="V52" s="38">
        <v>2.59</v>
      </c>
      <c r="W52" s="38">
        <v>2.58</v>
      </c>
      <c r="X52" s="38">
        <v>2.68</v>
      </c>
      <c r="Y52" s="38">
        <v>2.76</v>
      </c>
      <c r="Z52" s="195">
        <v>2.86</v>
      </c>
      <c r="AA52" s="196">
        <v>2.93</v>
      </c>
      <c r="AB52" s="196">
        <v>2.93</v>
      </c>
      <c r="AC52" s="196">
        <v>3.44</v>
      </c>
      <c r="AD52" s="196">
        <v>3.51</v>
      </c>
      <c r="AE52" s="196">
        <v>3.59</v>
      </c>
      <c r="AF52" s="196">
        <v>3.59</v>
      </c>
      <c r="AG52" s="196">
        <v>3.59</v>
      </c>
      <c r="AH52" s="268">
        <v>3.59</v>
      </c>
      <c r="AI52" s="268">
        <v>3.31</v>
      </c>
      <c r="AJ52" s="268">
        <v>3.06</v>
      </c>
      <c r="AK52" s="268">
        <v>2.0499999999999998</v>
      </c>
    </row>
    <row r="53" spans="1:37">
      <c r="A53" s="242">
        <v>370</v>
      </c>
      <c r="B53" s="200">
        <v>2.4209999999999998</v>
      </c>
      <c r="C53" s="197">
        <v>2.1960000000000002</v>
      </c>
      <c r="D53" s="197">
        <v>2.2200000000000002</v>
      </c>
      <c r="E53" s="200">
        <v>1.77</v>
      </c>
      <c r="F53" s="198">
        <v>1.83</v>
      </c>
      <c r="G53" s="269" t="s">
        <v>11456</v>
      </c>
      <c r="H53" s="269" t="s">
        <v>11456</v>
      </c>
      <c r="I53" s="269" t="s">
        <v>11456</v>
      </c>
      <c r="J53" s="269" t="s">
        <v>11456</v>
      </c>
      <c r="K53" s="269" t="s">
        <v>11456</v>
      </c>
      <c r="L53" s="269" t="s">
        <v>11456</v>
      </c>
      <c r="M53" s="269" t="s">
        <v>11456</v>
      </c>
      <c r="N53" s="269" t="s">
        <v>11456</v>
      </c>
      <c r="O53" s="269" t="s">
        <v>11456</v>
      </c>
      <c r="P53" s="269" t="s">
        <v>11456</v>
      </c>
      <c r="Q53" s="269" t="s">
        <v>11456</v>
      </c>
      <c r="R53" s="269" t="s">
        <v>11456</v>
      </c>
      <c r="S53" s="4"/>
      <c r="T53" s="242">
        <v>370</v>
      </c>
      <c r="U53" s="38">
        <v>4.4400000000000004</v>
      </c>
      <c r="V53" s="38">
        <v>4.75</v>
      </c>
      <c r="W53" s="38">
        <v>4.9800000000000004</v>
      </c>
      <c r="X53" s="38">
        <v>4.8899999999999997</v>
      </c>
      <c r="Y53" s="38">
        <v>4.9800000000000004</v>
      </c>
      <c r="Z53" s="269" t="s">
        <v>11456</v>
      </c>
      <c r="AA53" s="269" t="s">
        <v>11456</v>
      </c>
      <c r="AB53" s="269" t="s">
        <v>11456</v>
      </c>
      <c r="AC53" s="269" t="s">
        <v>11456</v>
      </c>
      <c r="AD53" s="269" t="s">
        <v>11456</v>
      </c>
      <c r="AE53" s="269" t="s">
        <v>11456</v>
      </c>
      <c r="AF53" s="269" t="s">
        <v>11456</v>
      </c>
      <c r="AG53" s="269" t="s">
        <v>11456</v>
      </c>
      <c r="AH53" s="269" t="s">
        <v>11456</v>
      </c>
      <c r="AI53" s="269" t="s">
        <v>11456</v>
      </c>
      <c r="AJ53" s="269" t="s">
        <v>11456</v>
      </c>
      <c r="AK53" s="269" t="s">
        <v>11456</v>
      </c>
    </row>
    <row r="54" spans="1:37">
      <c r="A54" s="242">
        <v>374</v>
      </c>
      <c r="B54" s="200">
        <v>2.0059999999999998</v>
      </c>
      <c r="C54" s="197">
        <v>1.86</v>
      </c>
      <c r="D54" s="197">
        <v>1.77</v>
      </c>
      <c r="E54" s="200">
        <v>1.68</v>
      </c>
      <c r="F54" s="198">
        <v>1.64</v>
      </c>
      <c r="G54" s="198">
        <v>1.56</v>
      </c>
      <c r="H54" s="199">
        <v>1.44</v>
      </c>
      <c r="I54" s="199">
        <v>1.38</v>
      </c>
      <c r="J54" s="199">
        <v>1.24</v>
      </c>
      <c r="K54" s="199">
        <v>1.25</v>
      </c>
      <c r="L54" s="199">
        <v>1.07</v>
      </c>
      <c r="M54" s="199">
        <v>1.18</v>
      </c>
      <c r="N54" s="199">
        <v>1.3</v>
      </c>
      <c r="O54" s="199">
        <v>1.27</v>
      </c>
      <c r="P54" s="199">
        <v>1.28</v>
      </c>
      <c r="Q54" s="199">
        <v>1.64</v>
      </c>
      <c r="R54" s="199">
        <v>1.62</v>
      </c>
      <c r="S54" s="4"/>
      <c r="T54" s="242">
        <v>374</v>
      </c>
      <c r="U54" s="38">
        <v>3.67</v>
      </c>
      <c r="V54" s="38">
        <v>3.67</v>
      </c>
      <c r="W54" s="38">
        <v>3.51</v>
      </c>
      <c r="X54" s="38">
        <v>3.45</v>
      </c>
      <c r="Y54" s="38">
        <v>3.45</v>
      </c>
      <c r="Z54" s="195">
        <v>3.45</v>
      </c>
      <c r="AA54" s="196">
        <v>3.41</v>
      </c>
      <c r="AB54" s="196">
        <v>3.41</v>
      </c>
      <c r="AC54" s="196">
        <v>3.41</v>
      </c>
      <c r="AD54" s="196">
        <v>3.48</v>
      </c>
      <c r="AE54" s="196">
        <v>3.56</v>
      </c>
      <c r="AF54" s="196">
        <v>3.56</v>
      </c>
      <c r="AG54" s="196">
        <v>3.56</v>
      </c>
      <c r="AH54" s="268">
        <v>3.56</v>
      </c>
      <c r="AI54" s="268">
        <v>3.56</v>
      </c>
      <c r="AJ54" s="268">
        <v>3.59</v>
      </c>
      <c r="AK54" s="268">
        <v>2.58</v>
      </c>
    </row>
    <row r="55" spans="1:37">
      <c r="A55" s="242">
        <v>375</v>
      </c>
      <c r="B55" s="200">
        <v>2.319</v>
      </c>
      <c r="C55" s="197">
        <v>2.09</v>
      </c>
      <c r="D55" s="197">
        <v>2.08</v>
      </c>
      <c r="E55" s="200">
        <v>2.0699999999999998</v>
      </c>
      <c r="F55" s="198">
        <v>2.08</v>
      </c>
      <c r="G55" s="198">
        <v>2</v>
      </c>
      <c r="H55" s="199">
        <v>1.87</v>
      </c>
      <c r="I55" s="199">
        <v>2</v>
      </c>
      <c r="J55" s="199">
        <v>1.79</v>
      </c>
      <c r="K55" s="199">
        <v>1.78</v>
      </c>
      <c r="L55" s="199">
        <v>1.59</v>
      </c>
      <c r="M55" s="199">
        <v>1.98</v>
      </c>
      <c r="N55" s="199">
        <v>2.13</v>
      </c>
      <c r="O55" s="199">
        <v>2.2400000000000002</v>
      </c>
      <c r="P55" s="199">
        <v>2.29</v>
      </c>
      <c r="Q55" s="199">
        <v>2.69</v>
      </c>
      <c r="R55" s="199">
        <v>2.56</v>
      </c>
      <c r="S55" s="4"/>
      <c r="T55" s="242">
        <v>375</v>
      </c>
      <c r="U55" s="38">
        <v>4.3</v>
      </c>
      <c r="V55" s="38">
        <v>4.09</v>
      </c>
      <c r="W55" s="38">
        <v>4.18</v>
      </c>
      <c r="X55" s="38">
        <v>4.3099999999999996</v>
      </c>
      <c r="Y55" s="38">
        <v>4.4400000000000004</v>
      </c>
      <c r="Z55" s="195">
        <v>4.51</v>
      </c>
      <c r="AA55" s="196">
        <v>4.51</v>
      </c>
      <c r="AB55" s="196">
        <v>4.51</v>
      </c>
      <c r="AC55" s="196">
        <v>4.51</v>
      </c>
      <c r="AD55" s="196">
        <v>4.5999999999999996</v>
      </c>
      <c r="AE55" s="196">
        <v>4.71</v>
      </c>
      <c r="AF55" s="196">
        <v>4.71</v>
      </c>
      <c r="AG55" s="196">
        <v>4.71</v>
      </c>
      <c r="AH55" s="268">
        <v>4.71</v>
      </c>
      <c r="AI55" s="268">
        <v>4.71</v>
      </c>
      <c r="AJ55" s="268">
        <v>4.78</v>
      </c>
      <c r="AK55" s="268">
        <v>3.97</v>
      </c>
    </row>
    <row r="56" spans="1:37">
      <c r="A56" s="242">
        <v>377</v>
      </c>
      <c r="B56" s="200">
        <v>2.1549999999999998</v>
      </c>
      <c r="C56" s="197">
        <v>1.83</v>
      </c>
      <c r="D56" s="197">
        <v>1.76</v>
      </c>
      <c r="E56" s="200">
        <v>1.74</v>
      </c>
      <c r="F56" s="198">
        <v>1.73</v>
      </c>
      <c r="G56" s="198">
        <v>1.67</v>
      </c>
      <c r="H56" s="199">
        <v>1.54</v>
      </c>
      <c r="I56" s="199">
        <v>1.61</v>
      </c>
      <c r="J56" s="199">
        <v>1.43</v>
      </c>
      <c r="K56" s="199">
        <v>1.45</v>
      </c>
      <c r="L56" s="229">
        <v>1.25</v>
      </c>
      <c r="M56" s="229">
        <v>1.57</v>
      </c>
      <c r="N56" s="199">
        <v>1.66</v>
      </c>
      <c r="O56" s="199">
        <v>1.36</v>
      </c>
      <c r="P56" s="199">
        <v>1.46</v>
      </c>
      <c r="Q56" s="199">
        <v>1.86</v>
      </c>
      <c r="R56" s="199">
        <v>1.95</v>
      </c>
      <c r="S56" s="4"/>
      <c r="T56" s="242">
        <v>377</v>
      </c>
      <c r="U56" s="38">
        <v>3.94</v>
      </c>
      <c r="V56" s="38">
        <v>3.96</v>
      </c>
      <c r="W56" s="38">
        <v>3.89</v>
      </c>
      <c r="X56" s="38">
        <v>4.01</v>
      </c>
      <c r="Y56" s="38">
        <v>4.09</v>
      </c>
      <c r="Z56" s="195">
        <v>4.09</v>
      </c>
      <c r="AA56" s="196">
        <v>4.01</v>
      </c>
      <c r="AB56" s="196">
        <v>4.01</v>
      </c>
      <c r="AC56" s="196">
        <v>4.01</v>
      </c>
      <c r="AD56" s="196">
        <v>4.09</v>
      </c>
      <c r="AE56" s="229">
        <v>4.1900000000000004</v>
      </c>
      <c r="AF56" s="229">
        <v>4.1900000000000004</v>
      </c>
      <c r="AG56" s="196">
        <v>4.1900000000000004</v>
      </c>
      <c r="AH56" s="268">
        <v>4.1900000000000004</v>
      </c>
      <c r="AI56" s="268">
        <v>4.1900000000000004</v>
      </c>
      <c r="AJ56" s="268">
        <v>4.22</v>
      </c>
      <c r="AK56" s="268">
        <v>3.12</v>
      </c>
    </row>
    <row r="57" spans="1:37">
      <c r="A57" s="242">
        <v>379</v>
      </c>
      <c r="B57" s="200">
        <v>1.123</v>
      </c>
      <c r="C57" s="197">
        <v>1.0529999999999999</v>
      </c>
      <c r="D57" s="197">
        <v>1.08</v>
      </c>
      <c r="E57" s="200">
        <v>1.01</v>
      </c>
      <c r="F57" s="198">
        <v>1.05</v>
      </c>
      <c r="G57" s="198">
        <v>0.98</v>
      </c>
      <c r="H57" s="199">
        <v>0.91</v>
      </c>
      <c r="I57" s="199">
        <v>0.94</v>
      </c>
      <c r="J57" s="199">
        <v>0.84</v>
      </c>
      <c r="K57" s="199">
        <v>0.85</v>
      </c>
      <c r="L57" s="199">
        <v>0.72</v>
      </c>
      <c r="M57" s="199">
        <v>0.8</v>
      </c>
      <c r="N57" s="199">
        <v>0.72</v>
      </c>
      <c r="O57" s="199">
        <v>0.8</v>
      </c>
      <c r="P57" s="199">
        <v>0.8</v>
      </c>
      <c r="Q57" s="199">
        <v>0.88</v>
      </c>
      <c r="R57" s="199">
        <v>0.9</v>
      </c>
      <c r="S57" s="4"/>
      <c r="T57" s="242">
        <v>379</v>
      </c>
      <c r="U57" s="38">
        <v>2.2799999999999998</v>
      </c>
      <c r="V57" s="38">
        <v>2.2999999999999998</v>
      </c>
      <c r="W57" s="38">
        <v>2.37</v>
      </c>
      <c r="X57" s="38">
        <v>2.56</v>
      </c>
      <c r="Y57" s="38">
        <v>2.76</v>
      </c>
      <c r="Z57" s="195">
        <v>2.68</v>
      </c>
      <c r="AA57" s="196">
        <v>2.63</v>
      </c>
      <c r="AB57" s="196">
        <v>2.63</v>
      </c>
      <c r="AC57" s="196">
        <v>2.63</v>
      </c>
      <c r="AD57" s="196">
        <v>2.68</v>
      </c>
      <c r="AE57" s="196">
        <v>2.74</v>
      </c>
      <c r="AF57" s="196">
        <v>2.74</v>
      </c>
      <c r="AG57" s="196">
        <v>2.74</v>
      </c>
      <c r="AH57" s="268">
        <v>2.74</v>
      </c>
      <c r="AI57" s="268">
        <v>2.5299999999999998</v>
      </c>
      <c r="AJ57" s="268">
        <v>2.34</v>
      </c>
      <c r="AK57" s="268">
        <v>1.49</v>
      </c>
    </row>
    <row r="58" spans="1:37">
      <c r="A58" s="242">
        <v>382</v>
      </c>
      <c r="B58" s="200">
        <v>0.89600000000000002</v>
      </c>
      <c r="C58" s="197">
        <v>0.75600000000000001</v>
      </c>
      <c r="D58" s="197">
        <v>0.8</v>
      </c>
      <c r="E58" s="200">
        <v>0.76</v>
      </c>
      <c r="F58" s="198">
        <v>0.76</v>
      </c>
      <c r="G58" s="198">
        <v>0.73</v>
      </c>
      <c r="H58" s="199">
        <v>0.69</v>
      </c>
      <c r="I58" s="199">
        <v>0.76</v>
      </c>
      <c r="J58" s="199">
        <v>0.77</v>
      </c>
      <c r="K58" s="199">
        <v>0.79</v>
      </c>
      <c r="L58" s="199">
        <v>0.81</v>
      </c>
      <c r="M58" s="199">
        <v>1.01</v>
      </c>
      <c r="N58" s="199">
        <v>0.9</v>
      </c>
      <c r="O58" s="199">
        <v>0.91</v>
      </c>
      <c r="P58" s="199">
        <v>0.96</v>
      </c>
      <c r="Q58" s="199">
        <v>1.1599999999999999</v>
      </c>
      <c r="R58" s="199">
        <v>1.03</v>
      </c>
      <c r="S58" s="4"/>
      <c r="T58" s="242">
        <v>382</v>
      </c>
      <c r="U58" s="38">
        <v>1.64</v>
      </c>
      <c r="V58" s="38">
        <v>1.64</v>
      </c>
      <c r="W58" s="38">
        <v>1.68</v>
      </c>
      <c r="X58" s="38">
        <v>1.73</v>
      </c>
      <c r="Y58" s="38">
        <v>1.78</v>
      </c>
      <c r="Z58" s="195">
        <v>1.81</v>
      </c>
      <c r="AA58" s="196">
        <v>1.84</v>
      </c>
      <c r="AB58" s="196">
        <v>1.93</v>
      </c>
      <c r="AC58" s="196">
        <v>2.13</v>
      </c>
      <c r="AD58" s="196">
        <v>2.17</v>
      </c>
      <c r="AE58" s="196">
        <v>2.2200000000000002</v>
      </c>
      <c r="AF58" s="196">
        <v>2.2200000000000002</v>
      </c>
      <c r="AG58" s="196">
        <v>2.2200000000000002</v>
      </c>
      <c r="AH58" s="268">
        <v>2.2200000000000002</v>
      </c>
      <c r="AI58" s="268">
        <v>2.2200000000000002</v>
      </c>
      <c r="AJ58" s="268">
        <v>2.31</v>
      </c>
      <c r="AK58" s="268">
        <v>1.63</v>
      </c>
    </row>
    <row r="59" spans="1:37">
      <c r="A59" s="242">
        <v>383</v>
      </c>
      <c r="B59" s="200">
        <v>1.2450000000000001</v>
      </c>
      <c r="C59" s="197">
        <v>1.0349999999999999</v>
      </c>
      <c r="D59" s="197">
        <v>1.1499999999999999</v>
      </c>
      <c r="E59" s="200">
        <v>1.06</v>
      </c>
      <c r="F59" s="198">
        <v>1.0900000000000001</v>
      </c>
      <c r="G59" s="198">
        <v>1.18</v>
      </c>
      <c r="H59" s="199">
        <v>1.06</v>
      </c>
      <c r="I59" s="199">
        <v>1.1000000000000001</v>
      </c>
      <c r="J59" s="199">
        <v>1.02</v>
      </c>
      <c r="K59" s="199">
        <v>1.06</v>
      </c>
      <c r="L59" s="199">
        <v>0.91</v>
      </c>
      <c r="M59" s="199">
        <v>1.1200000000000001</v>
      </c>
      <c r="N59" s="199">
        <v>1.5</v>
      </c>
      <c r="O59" s="199">
        <v>1.46</v>
      </c>
      <c r="P59" s="199">
        <v>1</v>
      </c>
      <c r="Q59" s="199">
        <v>1.08</v>
      </c>
      <c r="R59" s="199">
        <v>1.31</v>
      </c>
      <c r="S59" s="4"/>
      <c r="T59" s="242">
        <v>383</v>
      </c>
      <c r="U59" s="38">
        <v>2.29</v>
      </c>
      <c r="V59" s="38">
        <v>2.2799999999999998</v>
      </c>
      <c r="W59" s="38">
        <v>2.5</v>
      </c>
      <c r="X59" s="38">
        <v>2.69</v>
      </c>
      <c r="Y59" s="38">
        <v>2.73</v>
      </c>
      <c r="Z59" s="195">
        <v>2.73</v>
      </c>
      <c r="AA59" s="196">
        <v>2.64</v>
      </c>
      <c r="AB59" s="196">
        <v>2.67</v>
      </c>
      <c r="AC59" s="196">
        <v>2.67</v>
      </c>
      <c r="AD59" s="196">
        <v>2.72</v>
      </c>
      <c r="AE59" s="196">
        <v>2.78</v>
      </c>
      <c r="AF59" s="196">
        <v>2.78</v>
      </c>
      <c r="AG59" s="196">
        <v>2.78</v>
      </c>
      <c r="AH59" s="268">
        <v>2.78</v>
      </c>
      <c r="AI59" s="268">
        <v>2.6</v>
      </c>
      <c r="AJ59" s="268">
        <v>2.41</v>
      </c>
      <c r="AK59" s="268">
        <v>2</v>
      </c>
    </row>
    <row r="60" spans="1:37">
      <c r="A60" s="242">
        <v>385</v>
      </c>
      <c r="B60" s="200">
        <v>1.3069999999999999</v>
      </c>
      <c r="C60" s="197">
        <v>1.1499999999999999</v>
      </c>
      <c r="D60" s="197">
        <v>1.1499999999999999</v>
      </c>
      <c r="E60" s="200">
        <v>1.1399999999999999</v>
      </c>
      <c r="F60" s="198">
        <v>1.1499999999999999</v>
      </c>
      <c r="G60" s="198">
        <v>1.1200000000000001</v>
      </c>
      <c r="H60" s="199">
        <v>1.02</v>
      </c>
      <c r="I60" s="199">
        <v>1.03</v>
      </c>
      <c r="J60" s="199">
        <v>0.91</v>
      </c>
      <c r="K60" s="199">
        <v>0.92</v>
      </c>
      <c r="L60" s="199">
        <v>1</v>
      </c>
      <c r="M60" s="199">
        <v>1.24</v>
      </c>
      <c r="N60" s="199">
        <v>1.32</v>
      </c>
      <c r="O60" s="199">
        <v>1.33</v>
      </c>
      <c r="P60" s="199">
        <v>1.32</v>
      </c>
      <c r="Q60" s="199">
        <v>1.66</v>
      </c>
      <c r="R60" s="199">
        <v>1.65</v>
      </c>
      <c r="S60" s="4"/>
      <c r="T60" s="242">
        <v>385</v>
      </c>
      <c r="U60" s="38">
        <v>2.4</v>
      </c>
      <c r="V60" s="38">
        <v>2.39</v>
      </c>
      <c r="W60" s="38">
        <v>2.39</v>
      </c>
      <c r="X60" s="38">
        <v>2.48</v>
      </c>
      <c r="Y60" s="38">
        <v>2.56</v>
      </c>
      <c r="Z60" s="195">
        <v>2.56</v>
      </c>
      <c r="AA60" s="196">
        <v>2.5</v>
      </c>
      <c r="AB60" s="196">
        <v>2.5</v>
      </c>
      <c r="AC60" s="196">
        <v>2.5</v>
      </c>
      <c r="AD60" s="196">
        <v>2.5499999999999998</v>
      </c>
      <c r="AE60" s="196">
        <v>2.61</v>
      </c>
      <c r="AF60" s="196">
        <v>2.61</v>
      </c>
      <c r="AG60" s="196">
        <v>2.61</v>
      </c>
      <c r="AH60" s="268">
        <v>2.61</v>
      </c>
      <c r="AI60" s="268">
        <v>2.61</v>
      </c>
      <c r="AJ60" s="268">
        <v>2.64</v>
      </c>
      <c r="AK60" s="268">
        <v>2.64</v>
      </c>
    </row>
    <row r="61" spans="1:37">
      <c r="A61" s="242">
        <v>387</v>
      </c>
      <c r="B61" s="200">
        <v>1.7589999999999999</v>
      </c>
      <c r="C61" s="197">
        <v>1.64</v>
      </c>
      <c r="D61" s="197">
        <v>1.62</v>
      </c>
      <c r="E61" s="200">
        <v>1.68</v>
      </c>
      <c r="F61" s="198">
        <v>1.64</v>
      </c>
      <c r="G61" s="198">
        <v>1.54</v>
      </c>
      <c r="H61" s="199">
        <v>1.42</v>
      </c>
      <c r="I61" s="199">
        <v>1.38</v>
      </c>
      <c r="J61" s="199">
        <v>1.21</v>
      </c>
      <c r="K61" s="199">
        <v>1.2</v>
      </c>
      <c r="L61" s="199">
        <v>1.03</v>
      </c>
      <c r="M61" s="199">
        <v>1.27</v>
      </c>
      <c r="N61" s="199">
        <v>1.31</v>
      </c>
      <c r="O61" s="199">
        <v>1.21</v>
      </c>
      <c r="P61" s="199">
        <v>1.26</v>
      </c>
      <c r="Q61" s="199">
        <v>1.58</v>
      </c>
      <c r="R61" s="199">
        <v>1.58</v>
      </c>
      <c r="S61" s="4"/>
      <c r="T61" s="242">
        <v>387</v>
      </c>
      <c r="U61" s="38">
        <v>3.26</v>
      </c>
      <c r="V61" s="38">
        <v>3.25</v>
      </c>
      <c r="W61" s="38">
        <v>3.32</v>
      </c>
      <c r="X61" s="38">
        <v>3.56</v>
      </c>
      <c r="Y61" s="38">
        <v>3.56</v>
      </c>
      <c r="Z61" s="195">
        <v>3.56</v>
      </c>
      <c r="AA61" s="196">
        <v>3.52</v>
      </c>
      <c r="AB61" s="196">
        <v>3.52</v>
      </c>
      <c r="AC61" s="196">
        <v>3.52</v>
      </c>
      <c r="AD61" s="196">
        <v>3.59</v>
      </c>
      <c r="AE61" s="196">
        <v>3.68</v>
      </c>
      <c r="AF61" s="196">
        <v>3.68</v>
      </c>
      <c r="AG61" s="196">
        <v>3.68</v>
      </c>
      <c r="AH61" s="268">
        <v>3.68</v>
      </c>
      <c r="AI61" s="268">
        <v>3.68</v>
      </c>
      <c r="AJ61" s="268">
        <v>3.7</v>
      </c>
      <c r="AK61" s="268">
        <v>2.57</v>
      </c>
    </row>
    <row r="62" spans="1:37">
      <c r="A62" s="242">
        <v>389</v>
      </c>
      <c r="B62" s="200">
        <v>1.546</v>
      </c>
      <c r="C62" s="197">
        <v>1.38</v>
      </c>
      <c r="D62" s="197">
        <v>1.31</v>
      </c>
      <c r="E62" s="200">
        <v>1.27</v>
      </c>
      <c r="F62" s="198">
        <v>1.17</v>
      </c>
      <c r="G62" s="198">
        <v>1.0900000000000001</v>
      </c>
      <c r="H62" s="199">
        <v>1.03</v>
      </c>
      <c r="I62" s="199">
        <v>1</v>
      </c>
      <c r="J62" s="199">
        <v>0.92</v>
      </c>
      <c r="K62" s="199">
        <v>0.99</v>
      </c>
      <c r="L62" s="199">
        <v>1.17</v>
      </c>
      <c r="M62" s="199">
        <v>1.45</v>
      </c>
      <c r="N62" s="199">
        <v>1.43</v>
      </c>
      <c r="O62" s="199">
        <v>1.55</v>
      </c>
      <c r="P62" s="199">
        <v>1.61</v>
      </c>
      <c r="Q62" s="199">
        <v>1.79</v>
      </c>
      <c r="R62" s="199">
        <v>1.83</v>
      </c>
      <c r="S62" s="4"/>
      <c r="T62" s="242">
        <v>389</v>
      </c>
      <c r="U62" s="38">
        <v>2.88</v>
      </c>
      <c r="V62" s="38">
        <v>2.68</v>
      </c>
      <c r="W62" s="38">
        <v>2.5299999999999998</v>
      </c>
      <c r="X62" s="38">
        <v>2.62</v>
      </c>
      <c r="Y62" s="38">
        <v>2.4900000000000002</v>
      </c>
      <c r="Z62" s="195">
        <v>2.41</v>
      </c>
      <c r="AA62" s="196">
        <v>2.4500000000000002</v>
      </c>
      <c r="AB62" s="196">
        <v>2.48</v>
      </c>
      <c r="AC62" s="196">
        <v>2.48</v>
      </c>
      <c r="AD62" s="196">
        <v>2.5299999999999998</v>
      </c>
      <c r="AE62" s="196">
        <v>2.59</v>
      </c>
      <c r="AF62" s="196">
        <v>2.59</v>
      </c>
      <c r="AG62" s="196">
        <v>2.59</v>
      </c>
      <c r="AH62" s="268">
        <v>2.59</v>
      </c>
      <c r="AI62" s="268">
        <v>2.59</v>
      </c>
      <c r="AJ62" s="268">
        <v>2.62</v>
      </c>
      <c r="AK62" s="268">
        <v>2.62</v>
      </c>
    </row>
    <row r="63" spans="1:37">
      <c r="A63" s="242">
        <v>390</v>
      </c>
      <c r="B63" s="200">
        <v>1.42</v>
      </c>
      <c r="C63" s="197">
        <v>1.18</v>
      </c>
      <c r="D63" s="197">
        <v>1.19</v>
      </c>
      <c r="E63" s="200">
        <v>1.1399999999999999</v>
      </c>
      <c r="F63" s="198">
        <v>1.18</v>
      </c>
      <c r="G63" s="198">
        <v>1.31</v>
      </c>
      <c r="H63" s="199">
        <v>1.33</v>
      </c>
      <c r="I63" s="199">
        <v>1.55</v>
      </c>
      <c r="J63" s="199">
        <v>1.59</v>
      </c>
      <c r="K63" s="199">
        <v>1.59</v>
      </c>
      <c r="L63" s="199">
        <v>1.9</v>
      </c>
      <c r="M63" s="199">
        <v>2.36</v>
      </c>
      <c r="N63" s="199">
        <v>2.2599999999999998</v>
      </c>
      <c r="O63" s="199">
        <v>2.1800000000000002</v>
      </c>
      <c r="P63" s="199">
        <v>1.4</v>
      </c>
      <c r="Q63" s="199">
        <v>1.38</v>
      </c>
      <c r="R63" s="199">
        <v>1.43</v>
      </c>
      <c r="S63" s="4"/>
      <c r="T63" s="242">
        <v>390</v>
      </c>
      <c r="U63" s="38">
        <v>2.63</v>
      </c>
      <c r="V63" s="38">
        <v>2.58</v>
      </c>
      <c r="W63" s="38">
        <v>2.58</v>
      </c>
      <c r="X63" s="38">
        <v>2.68</v>
      </c>
      <c r="Y63" s="38">
        <v>2.76</v>
      </c>
      <c r="Z63" s="195">
        <v>2.86</v>
      </c>
      <c r="AA63" s="196">
        <v>2.93</v>
      </c>
      <c r="AB63" s="196">
        <v>3.03</v>
      </c>
      <c r="AC63" s="196">
        <v>3.44</v>
      </c>
      <c r="AD63" s="196">
        <v>3.51</v>
      </c>
      <c r="AE63" s="196">
        <v>3.59</v>
      </c>
      <c r="AF63" s="196">
        <v>3.59</v>
      </c>
      <c r="AG63" s="196">
        <v>3.59</v>
      </c>
      <c r="AH63" s="268">
        <v>3.59</v>
      </c>
      <c r="AI63" s="268">
        <v>3.31</v>
      </c>
      <c r="AJ63" s="268">
        <v>3.06</v>
      </c>
      <c r="AK63" s="268">
        <v>2.0499999999999998</v>
      </c>
    </row>
    <row r="64" spans="1:37">
      <c r="A64" s="242">
        <v>393</v>
      </c>
      <c r="B64" s="200">
        <v>1.3340000000000001</v>
      </c>
      <c r="C64" s="197">
        <v>1.1599999999999999</v>
      </c>
      <c r="D64" s="197">
        <v>1.29</v>
      </c>
      <c r="E64" s="200">
        <v>1.33</v>
      </c>
      <c r="F64" s="198">
        <v>1.28</v>
      </c>
      <c r="G64" s="198">
        <v>1.1399999999999999</v>
      </c>
      <c r="H64" s="199">
        <v>1.02</v>
      </c>
      <c r="I64" s="199">
        <v>1.02</v>
      </c>
      <c r="J64" s="199">
        <v>0.98</v>
      </c>
      <c r="K64" s="199">
        <v>0.98</v>
      </c>
      <c r="L64" s="199">
        <v>0.91</v>
      </c>
      <c r="M64" s="199">
        <v>1.1499999999999999</v>
      </c>
      <c r="N64" s="199">
        <v>1.19</v>
      </c>
      <c r="O64" s="199">
        <v>1.19</v>
      </c>
      <c r="P64" s="199">
        <v>0.95</v>
      </c>
      <c r="Q64" s="199">
        <v>1.2</v>
      </c>
      <c r="R64" s="199">
        <v>1.25</v>
      </c>
      <c r="S64" s="4"/>
      <c r="T64" s="242">
        <v>393</v>
      </c>
      <c r="U64" s="38">
        <v>2.4700000000000002</v>
      </c>
      <c r="V64" s="38">
        <v>2.54</v>
      </c>
      <c r="W64" s="38">
        <v>2.81</v>
      </c>
      <c r="X64" s="38">
        <v>3.15</v>
      </c>
      <c r="Y64" s="38">
        <v>3.15</v>
      </c>
      <c r="Z64" s="195">
        <v>3.05</v>
      </c>
      <c r="AA64" s="196">
        <v>3</v>
      </c>
      <c r="AB64" s="196">
        <v>3</v>
      </c>
      <c r="AC64" s="196">
        <v>3.23</v>
      </c>
      <c r="AD64" s="196">
        <v>3.29</v>
      </c>
      <c r="AE64" s="196">
        <v>3.37</v>
      </c>
      <c r="AF64" s="196">
        <v>3.37</v>
      </c>
      <c r="AG64" s="196">
        <v>3.37</v>
      </c>
      <c r="AH64" s="268">
        <v>3.37</v>
      </c>
      <c r="AI64" s="268">
        <v>3.11</v>
      </c>
      <c r="AJ64" s="268">
        <v>2.99</v>
      </c>
      <c r="AK64" s="268">
        <v>2.1</v>
      </c>
    </row>
    <row r="65" spans="1:37">
      <c r="A65" s="242">
        <v>402</v>
      </c>
      <c r="B65" s="200">
        <v>1.091</v>
      </c>
      <c r="C65" s="197">
        <v>0.9</v>
      </c>
      <c r="D65" s="197">
        <v>0.93</v>
      </c>
      <c r="E65" s="200">
        <v>0.74</v>
      </c>
      <c r="F65" s="198">
        <v>0.71</v>
      </c>
      <c r="G65" s="198">
        <v>0.71</v>
      </c>
      <c r="H65" s="199">
        <v>0.67</v>
      </c>
      <c r="I65" s="199">
        <v>0.72</v>
      </c>
      <c r="J65" s="199">
        <v>0.71</v>
      </c>
      <c r="K65" s="199">
        <v>0.73</v>
      </c>
      <c r="L65" s="199">
        <v>0.81</v>
      </c>
      <c r="M65" s="199">
        <v>0.97</v>
      </c>
      <c r="N65" s="199">
        <v>0.99</v>
      </c>
      <c r="O65" s="199">
        <v>0.89</v>
      </c>
      <c r="P65" s="199">
        <v>0.91</v>
      </c>
      <c r="Q65" s="199">
        <v>1.2</v>
      </c>
      <c r="R65" s="199">
        <v>0.98</v>
      </c>
      <c r="S65" s="4"/>
      <c r="T65" s="242">
        <v>402</v>
      </c>
      <c r="U65" s="38">
        <v>2.0099999999999998</v>
      </c>
      <c r="V65" s="38">
        <v>2.0099999999999998</v>
      </c>
      <c r="W65" s="38">
        <v>2.0499999999999998</v>
      </c>
      <c r="X65" s="38">
        <v>2.0099999999999998</v>
      </c>
      <c r="Y65" s="38">
        <v>2.0099999999999998</v>
      </c>
      <c r="Z65" s="195">
        <v>2.0099999999999998</v>
      </c>
      <c r="AA65" s="196">
        <v>2.0099999999999998</v>
      </c>
      <c r="AB65" s="196">
        <v>2.0499999999999998</v>
      </c>
      <c r="AC65" s="196">
        <v>2.23</v>
      </c>
      <c r="AD65" s="196">
        <v>2.27</v>
      </c>
      <c r="AE65" s="196">
        <v>2.3199999999999998</v>
      </c>
      <c r="AF65" s="196">
        <v>2.3199999999999998</v>
      </c>
      <c r="AG65" s="196">
        <v>2.3199999999999998</v>
      </c>
      <c r="AH65" s="268">
        <v>2.3199999999999998</v>
      </c>
      <c r="AI65" s="268">
        <v>2.3199999999999998</v>
      </c>
      <c r="AJ65" s="268">
        <v>2.38</v>
      </c>
      <c r="AK65" s="268">
        <v>1.62</v>
      </c>
    </row>
    <row r="66" spans="1:37">
      <c r="A66" s="242">
        <v>403</v>
      </c>
      <c r="B66" s="200">
        <v>0.85</v>
      </c>
      <c r="C66" s="197">
        <v>0.71</v>
      </c>
      <c r="D66" s="197">
        <v>0.73</v>
      </c>
      <c r="E66" s="200">
        <v>0.72</v>
      </c>
      <c r="F66" s="198">
        <v>0.69</v>
      </c>
      <c r="G66" s="198">
        <v>0.68</v>
      </c>
      <c r="H66" s="199">
        <v>0.63</v>
      </c>
      <c r="I66" s="199">
        <v>0.66</v>
      </c>
      <c r="J66" s="199">
        <v>0.63</v>
      </c>
      <c r="K66" s="199">
        <v>0.63</v>
      </c>
      <c r="L66" s="199">
        <v>0.62</v>
      </c>
      <c r="M66" s="199">
        <v>0.72</v>
      </c>
      <c r="N66" s="199">
        <v>0.78</v>
      </c>
      <c r="O66" s="199">
        <v>0.81</v>
      </c>
      <c r="P66" s="199">
        <v>0.74</v>
      </c>
      <c r="Q66" s="199">
        <v>0.85</v>
      </c>
      <c r="R66" s="199">
        <v>0.8</v>
      </c>
      <c r="S66" s="4"/>
      <c r="T66" s="242">
        <v>403</v>
      </c>
      <c r="U66" s="38">
        <v>1.57</v>
      </c>
      <c r="V66" s="38">
        <v>1.49</v>
      </c>
      <c r="W66" s="38">
        <v>1.49</v>
      </c>
      <c r="X66" s="38">
        <v>1.55</v>
      </c>
      <c r="Y66" s="38">
        <v>1.55</v>
      </c>
      <c r="Z66" s="195">
        <v>1.58</v>
      </c>
      <c r="AA66" s="196">
        <v>1.58</v>
      </c>
      <c r="AB66" s="196">
        <v>1.58</v>
      </c>
      <c r="AC66" s="196">
        <v>1.67</v>
      </c>
      <c r="AD66" s="196">
        <v>1.7</v>
      </c>
      <c r="AE66" s="196">
        <v>1.74</v>
      </c>
      <c r="AF66" s="196">
        <v>1.74</v>
      </c>
      <c r="AG66" s="196">
        <v>1.74</v>
      </c>
      <c r="AH66" s="268">
        <v>1.74</v>
      </c>
      <c r="AI66" s="268">
        <v>1.74</v>
      </c>
      <c r="AJ66" s="268">
        <v>1.82</v>
      </c>
      <c r="AK66" s="268">
        <v>1.27</v>
      </c>
    </row>
    <row r="67" spans="1:37">
      <c r="A67" s="242">
        <v>406</v>
      </c>
      <c r="B67" s="200">
        <v>1.5529999999999999</v>
      </c>
      <c r="C67" s="197">
        <v>1.39</v>
      </c>
      <c r="D67" s="197">
        <v>1.3</v>
      </c>
      <c r="E67" s="200">
        <v>1.2</v>
      </c>
      <c r="F67" s="198">
        <v>1.21</v>
      </c>
      <c r="G67" s="198">
        <v>1.1299999999999999</v>
      </c>
      <c r="H67" s="199">
        <v>1.01</v>
      </c>
      <c r="I67" s="199">
        <v>0.93</v>
      </c>
      <c r="J67" s="199">
        <v>0.88</v>
      </c>
      <c r="K67" s="199">
        <v>0.91</v>
      </c>
      <c r="L67" s="199">
        <v>0.78</v>
      </c>
      <c r="M67" s="199">
        <v>0.75</v>
      </c>
      <c r="N67" s="199">
        <v>1</v>
      </c>
      <c r="O67" s="199">
        <v>1.02</v>
      </c>
      <c r="P67" s="199">
        <v>0.99</v>
      </c>
      <c r="Q67" s="199">
        <v>1.33</v>
      </c>
      <c r="R67" s="199">
        <v>1.32</v>
      </c>
      <c r="S67" s="4"/>
      <c r="T67" s="242">
        <v>406</v>
      </c>
      <c r="U67" s="38">
        <v>2.94</v>
      </c>
      <c r="V67" s="38">
        <v>2.7</v>
      </c>
      <c r="W67" s="38">
        <v>2.56</v>
      </c>
      <c r="X67" s="38">
        <v>2.58</v>
      </c>
      <c r="Y67" s="38">
        <v>2.67</v>
      </c>
      <c r="Z67" s="195">
        <v>2.67</v>
      </c>
      <c r="AA67" s="196">
        <v>2.59</v>
      </c>
      <c r="AB67" s="196">
        <v>2.59</v>
      </c>
      <c r="AC67" s="196">
        <v>2.59</v>
      </c>
      <c r="AD67" s="196">
        <v>2.64</v>
      </c>
      <c r="AE67" s="196">
        <v>2.7</v>
      </c>
      <c r="AF67" s="196">
        <v>2.7</v>
      </c>
      <c r="AG67" s="196">
        <v>2.7</v>
      </c>
      <c r="AH67" s="268">
        <v>2.7</v>
      </c>
      <c r="AI67" s="268">
        <v>2.7</v>
      </c>
      <c r="AJ67" s="268">
        <v>2.74</v>
      </c>
      <c r="AK67" s="268">
        <v>2.13</v>
      </c>
    </row>
    <row r="68" spans="1:37">
      <c r="A68" s="242">
        <v>408</v>
      </c>
      <c r="B68" s="200">
        <v>1.19</v>
      </c>
      <c r="C68" s="197">
        <v>0.95</v>
      </c>
      <c r="D68" s="197">
        <v>1</v>
      </c>
      <c r="E68" s="200">
        <v>0.96</v>
      </c>
      <c r="F68" s="198">
        <v>0.93</v>
      </c>
      <c r="G68" s="198">
        <v>0.93</v>
      </c>
      <c r="H68" s="199">
        <v>0.88</v>
      </c>
      <c r="I68" s="199">
        <v>0.98</v>
      </c>
      <c r="J68" s="199">
        <v>0.95</v>
      </c>
      <c r="K68" s="199">
        <v>0.97</v>
      </c>
      <c r="L68" s="199">
        <v>0.83</v>
      </c>
      <c r="M68" s="199">
        <v>0.95</v>
      </c>
      <c r="N68" s="199">
        <v>0.98</v>
      </c>
      <c r="O68" s="199">
        <v>1.07</v>
      </c>
      <c r="P68" s="199">
        <v>1</v>
      </c>
      <c r="Q68" s="199">
        <v>1.2</v>
      </c>
      <c r="R68" s="199">
        <v>1.18</v>
      </c>
      <c r="S68" s="4"/>
      <c r="T68" s="242">
        <v>408</v>
      </c>
      <c r="U68" s="38">
        <v>2.2200000000000002</v>
      </c>
      <c r="V68" s="38">
        <v>2.13</v>
      </c>
      <c r="W68" s="38">
        <v>2.19</v>
      </c>
      <c r="X68" s="38">
        <v>2.37</v>
      </c>
      <c r="Y68" s="38">
        <v>2.27</v>
      </c>
      <c r="Z68" s="195">
        <v>2.27</v>
      </c>
      <c r="AA68" s="196">
        <v>2.35</v>
      </c>
      <c r="AB68" s="196">
        <v>2.35</v>
      </c>
      <c r="AC68" s="196">
        <v>2.35</v>
      </c>
      <c r="AD68" s="196">
        <v>2.4</v>
      </c>
      <c r="AE68" s="196">
        <v>2.46</v>
      </c>
      <c r="AF68" s="196">
        <v>2.46</v>
      </c>
      <c r="AG68" s="196">
        <v>2.46</v>
      </c>
      <c r="AH68" s="268">
        <v>2.46</v>
      </c>
      <c r="AI68" s="268">
        <v>2.46</v>
      </c>
      <c r="AJ68" s="268">
        <v>2.56</v>
      </c>
      <c r="AK68" s="268">
        <v>1.79</v>
      </c>
    </row>
    <row r="69" spans="1:37">
      <c r="A69" s="242">
        <v>411</v>
      </c>
      <c r="B69" s="200">
        <v>1.744</v>
      </c>
      <c r="C69" s="197">
        <v>1.48</v>
      </c>
      <c r="D69" s="197">
        <v>1.46</v>
      </c>
      <c r="E69" s="200">
        <v>1.27</v>
      </c>
      <c r="F69" s="198">
        <v>1.1599999999999999</v>
      </c>
      <c r="G69" s="198">
        <v>1.05</v>
      </c>
      <c r="H69" s="199">
        <v>0.95</v>
      </c>
      <c r="I69" s="199">
        <v>0.95</v>
      </c>
      <c r="J69" s="199">
        <v>0.88</v>
      </c>
      <c r="K69" s="199">
        <v>0.89</v>
      </c>
      <c r="L69" s="199">
        <v>0.9</v>
      </c>
      <c r="M69" s="199">
        <v>1.1299999999999999</v>
      </c>
      <c r="N69" s="199">
        <v>1.1299999999999999</v>
      </c>
      <c r="O69" s="199">
        <v>1.1200000000000001</v>
      </c>
      <c r="P69" s="199">
        <v>1.1000000000000001</v>
      </c>
      <c r="Q69" s="199">
        <v>1.42</v>
      </c>
      <c r="R69" s="199">
        <v>1.37</v>
      </c>
      <c r="S69" s="4"/>
      <c r="T69" s="242">
        <v>411</v>
      </c>
      <c r="U69" s="38">
        <v>3.29</v>
      </c>
      <c r="V69" s="38">
        <v>3.1</v>
      </c>
      <c r="W69" s="38">
        <v>2.99</v>
      </c>
      <c r="X69" s="38">
        <v>2.91</v>
      </c>
      <c r="Y69" s="38">
        <v>2.76</v>
      </c>
      <c r="Z69" s="195">
        <v>2.68</v>
      </c>
      <c r="AA69" s="196">
        <v>2.63</v>
      </c>
      <c r="AB69" s="196">
        <v>2.63</v>
      </c>
      <c r="AC69" s="196">
        <v>2.76</v>
      </c>
      <c r="AD69" s="196">
        <v>2.82</v>
      </c>
      <c r="AE69" s="196">
        <v>2.89</v>
      </c>
      <c r="AF69" s="196">
        <v>2.89</v>
      </c>
      <c r="AG69" s="196">
        <v>2.89</v>
      </c>
      <c r="AH69" s="268">
        <v>2.89</v>
      </c>
      <c r="AI69" s="268">
        <v>2.89</v>
      </c>
      <c r="AJ69" s="268">
        <v>2.91</v>
      </c>
      <c r="AK69" s="268">
        <v>2.2999999999999998</v>
      </c>
    </row>
    <row r="70" spans="1:37">
      <c r="A70" s="242">
        <v>417</v>
      </c>
      <c r="B70" s="200">
        <v>0.52400000000000002</v>
      </c>
      <c r="C70" s="197">
        <v>0.51</v>
      </c>
      <c r="D70" s="197">
        <v>0.57999999999999996</v>
      </c>
      <c r="E70" s="200">
        <v>0.6</v>
      </c>
      <c r="F70" s="198">
        <v>0.63</v>
      </c>
      <c r="G70" s="198">
        <v>0.56999999999999995</v>
      </c>
      <c r="H70" s="199">
        <v>0.51</v>
      </c>
      <c r="I70" s="199">
        <v>0.51</v>
      </c>
      <c r="J70" s="199">
        <v>0.48</v>
      </c>
      <c r="K70" s="199">
        <v>0.48</v>
      </c>
      <c r="L70" s="199">
        <v>0.42</v>
      </c>
      <c r="M70" s="199">
        <v>0.38</v>
      </c>
      <c r="N70" s="199">
        <v>0.44</v>
      </c>
      <c r="O70" s="199">
        <v>0.5</v>
      </c>
      <c r="P70" s="199">
        <v>0.47</v>
      </c>
      <c r="Q70" s="199">
        <v>0.56000000000000005</v>
      </c>
      <c r="R70" s="199">
        <v>0.52</v>
      </c>
      <c r="S70" s="4"/>
      <c r="T70" s="242">
        <v>417</v>
      </c>
      <c r="U70" s="38">
        <v>1.01</v>
      </c>
      <c r="V70" s="38">
        <v>1.07</v>
      </c>
      <c r="W70" s="38">
        <v>1.18</v>
      </c>
      <c r="X70" s="38">
        <v>1.33</v>
      </c>
      <c r="Y70" s="38">
        <v>1.44</v>
      </c>
      <c r="Z70" s="195">
        <v>1.44</v>
      </c>
      <c r="AA70" s="196">
        <v>1.41</v>
      </c>
      <c r="AB70" s="196">
        <v>1.41</v>
      </c>
      <c r="AC70" s="196">
        <v>1.5</v>
      </c>
      <c r="AD70" s="196">
        <v>1.53</v>
      </c>
      <c r="AE70" s="196">
        <v>1.56</v>
      </c>
      <c r="AF70" s="196">
        <v>1.56</v>
      </c>
      <c r="AG70" s="196">
        <v>1.56</v>
      </c>
      <c r="AH70" s="268">
        <v>1.56</v>
      </c>
      <c r="AI70" s="268">
        <v>1.44</v>
      </c>
      <c r="AJ70" s="268">
        <v>1.38</v>
      </c>
      <c r="AK70" s="268">
        <v>0.87</v>
      </c>
    </row>
    <row r="71" spans="1:37">
      <c r="A71" s="242">
        <v>419</v>
      </c>
      <c r="B71" s="200">
        <v>1.42</v>
      </c>
      <c r="C71" s="197">
        <v>1.18</v>
      </c>
      <c r="D71" s="197">
        <v>1.19</v>
      </c>
      <c r="E71" s="200">
        <v>1.1399999999999999</v>
      </c>
      <c r="F71" s="198">
        <v>1.1299999999999999</v>
      </c>
      <c r="G71" s="198">
        <v>1.06</v>
      </c>
      <c r="H71" s="199">
        <v>0.98</v>
      </c>
      <c r="I71" s="199">
        <v>0.97</v>
      </c>
      <c r="J71" s="199">
        <v>1</v>
      </c>
      <c r="K71" s="199">
        <v>1.01</v>
      </c>
      <c r="L71" s="199">
        <v>1.2</v>
      </c>
      <c r="M71" s="199">
        <v>1.4</v>
      </c>
      <c r="N71" s="199">
        <v>1.1499999999999999</v>
      </c>
      <c r="O71" s="199">
        <v>1.06</v>
      </c>
      <c r="P71" s="199">
        <v>0.97</v>
      </c>
      <c r="Q71" s="199">
        <v>1.1000000000000001</v>
      </c>
      <c r="R71" s="199">
        <v>1.2</v>
      </c>
      <c r="S71" s="4"/>
      <c r="T71" s="242">
        <v>419</v>
      </c>
      <c r="U71" s="38">
        <v>2.63</v>
      </c>
      <c r="V71" s="38">
        <v>2.58</v>
      </c>
      <c r="W71" s="38">
        <v>2.58</v>
      </c>
      <c r="X71" s="38">
        <v>2.68</v>
      </c>
      <c r="Y71" s="38">
        <v>2.76</v>
      </c>
      <c r="Z71" s="195">
        <v>2.86</v>
      </c>
      <c r="AA71" s="196">
        <v>2.93</v>
      </c>
      <c r="AB71" s="196">
        <v>3.03</v>
      </c>
      <c r="AC71" s="196">
        <v>3.44</v>
      </c>
      <c r="AD71" s="196">
        <v>3.51</v>
      </c>
      <c r="AE71" s="196">
        <v>3.59</v>
      </c>
      <c r="AF71" s="196">
        <v>3.59</v>
      </c>
      <c r="AG71" s="196">
        <v>3.59</v>
      </c>
      <c r="AH71" s="268">
        <v>3.59</v>
      </c>
      <c r="AI71" s="268">
        <v>3.31</v>
      </c>
      <c r="AJ71" s="268">
        <v>3.06</v>
      </c>
      <c r="AK71" s="268">
        <v>2.0499999999999998</v>
      </c>
    </row>
    <row r="72" spans="1:37">
      <c r="A72" s="242">
        <v>420</v>
      </c>
      <c r="B72" s="200">
        <v>0.78400000000000003</v>
      </c>
      <c r="C72" s="197">
        <v>0.68</v>
      </c>
      <c r="D72" s="197">
        <v>0.71</v>
      </c>
      <c r="E72" s="200">
        <v>0.66</v>
      </c>
      <c r="F72" s="198">
        <v>0.64</v>
      </c>
      <c r="G72" s="198">
        <v>0.59</v>
      </c>
      <c r="H72" s="199">
        <v>0.56000000000000005</v>
      </c>
      <c r="I72" s="199">
        <v>0.6</v>
      </c>
      <c r="J72" s="199">
        <v>0.62</v>
      </c>
      <c r="K72" s="199">
        <v>0.63</v>
      </c>
      <c r="L72" s="199">
        <v>0.74</v>
      </c>
      <c r="M72" s="199">
        <v>0.89</v>
      </c>
      <c r="N72" s="199">
        <v>0.91</v>
      </c>
      <c r="O72" s="199">
        <v>0.91</v>
      </c>
      <c r="P72" s="199">
        <v>0.9</v>
      </c>
      <c r="Q72" s="199">
        <v>0.97</v>
      </c>
      <c r="R72" s="199">
        <v>0.77</v>
      </c>
      <c r="S72" s="4"/>
      <c r="T72" s="242">
        <v>420</v>
      </c>
      <c r="U72" s="38">
        <v>1.47</v>
      </c>
      <c r="V72" s="38">
        <v>1.47</v>
      </c>
      <c r="W72" s="38">
        <v>1.5</v>
      </c>
      <c r="X72" s="38">
        <v>1.56</v>
      </c>
      <c r="Y72" s="38">
        <v>1.56</v>
      </c>
      <c r="Z72" s="195">
        <v>1.58</v>
      </c>
      <c r="AA72" s="196">
        <v>1.61</v>
      </c>
      <c r="AB72" s="196">
        <v>1.61</v>
      </c>
      <c r="AC72" s="196">
        <v>1.81</v>
      </c>
      <c r="AD72" s="196">
        <v>1.85</v>
      </c>
      <c r="AE72" s="196">
        <v>1.89</v>
      </c>
      <c r="AF72" s="196">
        <v>1.89</v>
      </c>
      <c r="AG72" s="196">
        <v>1.89</v>
      </c>
      <c r="AH72" s="268">
        <v>1.89</v>
      </c>
      <c r="AI72" s="268">
        <v>1.89</v>
      </c>
      <c r="AJ72" s="268">
        <v>1.98</v>
      </c>
      <c r="AK72" s="268">
        <v>1.26</v>
      </c>
    </row>
    <row r="73" spans="1:37">
      <c r="A73" s="242">
        <v>421</v>
      </c>
      <c r="B73" s="200">
        <v>1.42</v>
      </c>
      <c r="C73" s="197">
        <v>1.18</v>
      </c>
      <c r="D73" s="197">
        <v>1.19</v>
      </c>
      <c r="E73" s="200">
        <v>1.1399999999999999</v>
      </c>
      <c r="F73" s="198">
        <v>1.1299999999999999</v>
      </c>
      <c r="G73" s="198">
        <v>1.07</v>
      </c>
      <c r="H73" s="199">
        <v>1</v>
      </c>
      <c r="I73" s="199">
        <v>1.0900000000000001</v>
      </c>
      <c r="J73" s="199">
        <v>1.1200000000000001</v>
      </c>
      <c r="K73" s="199">
        <v>1.1200000000000001</v>
      </c>
      <c r="L73" s="199">
        <v>1.34</v>
      </c>
      <c r="M73" s="199">
        <v>1.69</v>
      </c>
      <c r="N73" s="199">
        <v>1.42</v>
      </c>
      <c r="O73" s="199">
        <v>1.0900000000000001</v>
      </c>
      <c r="P73" s="199">
        <v>1.06</v>
      </c>
      <c r="Q73" s="199">
        <v>1.1599999999999999</v>
      </c>
      <c r="R73" s="199">
        <v>1.24</v>
      </c>
      <c r="S73" s="4"/>
      <c r="T73" s="242">
        <v>421</v>
      </c>
      <c r="U73" s="38">
        <v>2.63</v>
      </c>
      <c r="V73" s="38">
        <v>2.58</v>
      </c>
      <c r="W73" s="38">
        <v>2.58</v>
      </c>
      <c r="X73" s="38">
        <v>2.68</v>
      </c>
      <c r="Y73" s="38">
        <v>2.76</v>
      </c>
      <c r="Z73" s="195">
        <v>2.86</v>
      </c>
      <c r="AA73" s="196">
        <v>2.93</v>
      </c>
      <c r="AB73" s="196">
        <v>3.03</v>
      </c>
      <c r="AC73" s="196">
        <v>3.44</v>
      </c>
      <c r="AD73" s="196">
        <v>3.51</v>
      </c>
      <c r="AE73" s="196">
        <v>3.59</v>
      </c>
      <c r="AF73" s="196">
        <v>3.59</v>
      </c>
      <c r="AG73" s="196">
        <v>3.59</v>
      </c>
      <c r="AH73" s="268">
        <v>3.59</v>
      </c>
      <c r="AI73" s="268">
        <v>3.31</v>
      </c>
      <c r="AJ73" s="268">
        <v>3.06</v>
      </c>
      <c r="AK73" s="268">
        <v>2.0499999999999998</v>
      </c>
    </row>
    <row r="74" spans="1:37">
      <c r="A74" s="242">
        <v>424</v>
      </c>
      <c r="B74" s="200">
        <v>1.42</v>
      </c>
      <c r="C74" s="197">
        <v>1.18</v>
      </c>
      <c r="D74" s="197">
        <v>1.19</v>
      </c>
      <c r="E74" s="200">
        <v>1.1399999999999999</v>
      </c>
      <c r="F74" s="198">
        <v>1.1299999999999999</v>
      </c>
      <c r="G74" s="198">
        <v>1.08</v>
      </c>
      <c r="H74" s="199">
        <v>1.01</v>
      </c>
      <c r="I74" s="199">
        <v>1.08</v>
      </c>
      <c r="J74" s="199">
        <v>1.08</v>
      </c>
      <c r="K74" s="199">
        <v>1.1000000000000001</v>
      </c>
      <c r="L74" s="199">
        <v>1.31</v>
      </c>
      <c r="M74" s="199">
        <v>1.35</v>
      </c>
      <c r="N74" s="199">
        <v>1.3</v>
      </c>
      <c r="O74" s="199">
        <v>1.03</v>
      </c>
      <c r="P74" s="199">
        <v>1.04</v>
      </c>
      <c r="Q74" s="199">
        <v>1.1499999999999999</v>
      </c>
      <c r="R74" s="199">
        <v>1.23</v>
      </c>
      <c r="S74" s="4"/>
      <c r="T74" s="242">
        <v>424</v>
      </c>
      <c r="U74" s="38">
        <v>2.63</v>
      </c>
      <c r="V74" s="38">
        <v>2.58</v>
      </c>
      <c r="W74" s="38">
        <v>2.58</v>
      </c>
      <c r="X74" s="38">
        <v>2.68</v>
      </c>
      <c r="Y74" s="38">
        <v>2.76</v>
      </c>
      <c r="Z74" s="195">
        <v>2.86</v>
      </c>
      <c r="AA74" s="196">
        <v>2.93</v>
      </c>
      <c r="AB74" s="196">
        <v>3.03</v>
      </c>
      <c r="AC74" s="196">
        <v>3.44</v>
      </c>
      <c r="AD74" s="196">
        <v>3.51</v>
      </c>
      <c r="AE74" s="196">
        <v>3.59</v>
      </c>
      <c r="AF74" s="196">
        <v>3.59</v>
      </c>
      <c r="AG74" s="196">
        <v>3.59</v>
      </c>
      <c r="AH74" s="268">
        <v>3.59</v>
      </c>
      <c r="AI74" s="268">
        <v>3.31</v>
      </c>
      <c r="AJ74" s="268">
        <v>3.06</v>
      </c>
      <c r="AK74" s="268">
        <v>2.0499999999999998</v>
      </c>
    </row>
    <row r="75" spans="1:37">
      <c r="A75" s="242">
        <v>425</v>
      </c>
      <c r="B75" s="200">
        <v>1.42</v>
      </c>
      <c r="C75" s="197">
        <v>1.18</v>
      </c>
      <c r="D75" s="197">
        <v>1.19</v>
      </c>
      <c r="E75" s="200">
        <v>1.1399999999999999</v>
      </c>
      <c r="F75" s="198">
        <v>1.17</v>
      </c>
      <c r="G75" s="198">
        <v>1.1399999999999999</v>
      </c>
      <c r="H75" s="199">
        <v>1.07</v>
      </c>
      <c r="I75" s="199">
        <v>1.1000000000000001</v>
      </c>
      <c r="J75" s="199">
        <v>1.1200000000000001</v>
      </c>
      <c r="K75" s="199">
        <v>1.07</v>
      </c>
      <c r="L75" s="199">
        <v>1.27</v>
      </c>
      <c r="M75" s="199">
        <v>1.43</v>
      </c>
      <c r="N75" s="199">
        <v>1.37</v>
      </c>
      <c r="O75" s="199">
        <v>1.21</v>
      </c>
      <c r="P75" s="199">
        <v>1.02</v>
      </c>
      <c r="Q75" s="199">
        <v>1.1299999999999999</v>
      </c>
      <c r="R75" s="199">
        <v>1.22</v>
      </c>
      <c r="S75" s="4"/>
      <c r="T75" s="242">
        <v>425</v>
      </c>
      <c r="U75" s="38">
        <v>2.63</v>
      </c>
      <c r="V75" s="38">
        <v>2.58</v>
      </c>
      <c r="W75" s="38">
        <v>2.58</v>
      </c>
      <c r="X75" s="38">
        <v>2.68</v>
      </c>
      <c r="Y75" s="38">
        <v>2.76</v>
      </c>
      <c r="Z75" s="195">
        <v>2.86</v>
      </c>
      <c r="AA75" s="196">
        <v>2.93</v>
      </c>
      <c r="AB75" s="196">
        <v>3.03</v>
      </c>
      <c r="AC75" s="196">
        <v>3.44</v>
      </c>
      <c r="AD75" s="196">
        <v>3.51</v>
      </c>
      <c r="AE75" s="196">
        <v>3.59</v>
      </c>
      <c r="AF75" s="196">
        <v>3.59</v>
      </c>
      <c r="AG75" s="196">
        <v>3.59</v>
      </c>
      <c r="AH75" s="268">
        <v>3.59</v>
      </c>
      <c r="AI75" s="268">
        <v>3.31</v>
      </c>
      <c r="AJ75" s="268">
        <v>3.06</v>
      </c>
      <c r="AK75" s="268">
        <v>2.0499999999999998</v>
      </c>
    </row>
    <row r="76" spans="1:37">
      <c r="A76" s="242">
        <v>428</v>
      </c>
      <c r="B76" s="200">
        <v>1.359</v>
      </c>
      <c r="C76" s="197">
        <v>1.044</v>
      </c>
      <c r="D76" s="197">
        <v>1.06</v>
      </c>
      <c r="E76" s="200">
        <v>1.0900000000000001</v>
      </c>
      <c r="F76" s="198">
        <v>1.18</v>
      </c>
      <c r="G76" s="198">
        <v>1.1200000000000001</v>
      </c>
      <c r="H76" s="199">
        <v>1.03</v>
      </c>
      <c r="I76" s="199">
        <v>1.1399999999999999</v>
      </c>
      <c r="J76" s="199">
        <v>1.21</v>
      </c>
      <c r="K76" s="199">
        <v>1.19</v>
      </c>
      <c r="L76" s="199">
        <v>1.41</v>
      </c>
      <c r="M76" s="199">
        <v>1.82</v>
      </c>
      <c r="N76" s="199">
        <v>1.7</v>
      </c>
      <c r="O76" s="199">
        <v>1.1499999999999999</v>
      </c>
      <c r="P76" s="199">
        <v>1.07</v>
      </c>
      <c r="Q76" s="199">
        <v>1.08</v>
      </c>
      <c r="R76" s="199">
        <v>1.02</v>
      </c>
      <c r="S76" s="4"/>
      <c r="T76" s="242">
        <v>428</v>
      </c>
      <c r="U76" s="38">
        <v>2.5</v>
      </c>
      <c r="V76" s="38">
        <v>2.29</v>
      </c>
      <c r="W76" s="38">
        <v>2.33</v>
      </c>
      <c r="X76" s="38">
        <v>2.73</v>
      </c>
      <c r="Y76" s="38">
        <v>3.04</v>
      </c>
      <c r="Z76" s="195">
        <v>3.23</v>
      </c>
      <c r="AA76" s="196">
        <v>3.33</v>
      </c>
      <c r="AB76" s="196">
        <v>3.65</v>
      </c>
      <c r="AC76" s="196">
        <v>4.38</v>
      </c>
      <c r="AD76" s="196">
        <v>4.47</v>
      </c>
      <c r="AE76" s="196">
        <v>4.58</v>
      </c>
      <c r="AF76" s="196">
        <v>4.58</v>
      </c>
      <c r="AG76" s="196">
        <v>4.58</v>
      </c>
      <c r="AH76" s="268">
        <v>4.58</v>
      </c>
      <c r="AI76" s="268">
        <v>4</v>
      </c>
      <c r="AJ76" s="268">
        <v>3.7</v>
      </c>
      <c r="AK76" s="268">
        <v>1.93</v>
      </c>
    </row>
    <row r="77" spans="1:37">
      <c r="A77" s="242">
        <v>432</v>
      </c>
      <c r="B77" s="200">
        <v>1.6779999999999999</v>
      </c>
      <c r="C77" s="197">
        <v>1.54</v>
      </c>
      <c r="D77" s="197">
        <v>1.72</v>
      </c>
      <c r="E77" s="200">
        <v>1.7</v>
      </c>
      <c r="F77" s="198">
        <v>1.67</v>
      </c>
      <c r="G77" s="198">
        <v>1.67</v>
      </c>
      <c r="H77" s="199">
        <v>1.57</v>
      </c>
      <c r="I77" s="199">
        <v>1.63</v>
      </c>
      <c r="J77" s="199">
        <v>1.46</v>
      </c>
      <c r="K77" s="199">
        <v>1.49</v>
      </c>
      <c r="L77" s="199">
        <v>1.51</v>
      </c>
      <c r="M77" s="199">
        <v>1.89</v>
      </c>
      <c r="N77" s="199">
        <v>1.8</v>
      </c>
      <c r="O77" s="199">
        <v>1.95</v>
      </c>
      <c r="P77" s="199">
        <v>1.79</v>
      </c>
      <c r="Q77" s="199">
        <v>2.08</v>
      </c>
      <c r="R77" s="199">
        <v>2.27</v>
      </c>
      <c r="S77" s="4"/>
      <c r="T77" s="242">
        <v>432</v>
      </c>
      <c r="U77" s="38">
        <v>3.18</v>
      </c>
      <c r="V77" s="38">
        <v>3.34</v>
      </c>
      <c r="W77" s="38">
        <v>3.72</v>
      </c>
      <c r="X77" s="38">
        <v>4.2</v>
      </c>
      <c r="Y77" s="38">
        <v>4.2</v>
      </c>
      <c r="Z77" s="195">
        <v>4.26</v>
      </c>
      <c r="AA77" s="196">
        <v>4.21</v>
      </c>
      <c r="AB77" s="196">
        <v>4.21</v>
      </c>
      <c r="AC77" s="196">
        <v>4.21</v>
      </c>
      <c r="AD77" s="196">
        <v>4.29</v>
      </c>
      <c r="AE77" s="196">
        <v>4.3899999999999997</v>
      </c>
      <c r="AF77" s="196">
        <v>4.3899999999999997</v>
      </c>
      <c r="AG77" s="196">
        <v>4.3899999999999997</v>
      </c>
      <c r="AH77" s="268">
        <v>4.3899999999999997</v>
      </c>
      <c r="AI77" s="268">
        <v>4.3899999999999997</v>
      </c>
      <c r="AJ77" s="268">
        <v>4.4400000000000004</v>
      </c>
      <c r="AK77" s="268">
        <v>3.68</v>
      </c>
    </row>
    <row r="78" spans="1:37">
      <c r="A78" s="242">
        <v>442</v>
      </c>
      <c r="B78" s="200">
        <v>1.31</v>
      </c>
      <c r="C78" s="197">
        <v>1.026</v>
      </c>
      <c r="D78" s="197">
        <v>1.01</v>
      </c>
      <c r="E78" s="200">
        <v>0.89</v>
      </c>
      <c r="F78" s="198">
        <v>0.92</v>
      </c>
      <c r="G78" s="198">
        <v>1</v>
      </c>
      <c r="H78" s="199">
        <v>0.95</v>
      </c>
      <c r="I78" s="199">
        <v>0.95</v>
      </c>
      <c r="J78" s="199">
        <v>0.82</v>
      </c>
      <c r="K78" s="199">
        <v>0.81</v>
      </c>
      <c r="L78" s="199">
        <v>0.72</v>
      </c>
      <c r="M78" s="199">
        <v>0.69</v>
      </c>
      <c r="N78" s="199">
        <v>0.71</v>
      </c>
      <c r="O78" s="199">
        <v>0.63</v>
      </c>
      <c r="P78" s="199">
        <v>0.67</v>
      </c>
      <c r="Q78" s="199">
        <v>0.9</v>
      </c>
      <c r="R78" s="199">
        <v>0.93</v>
      </c>
      <c r="S78" s="4"/>
      <c r="T78" s="242">
        <v>442</v>
      </c>
      <c r="U78" s="38">
        <v>2.5</v>
      </c>
      <c r="V78" s="38">
        <v>2.2999999999999998</v>
      </c>
      <c r="W78" s="38">
        <v>2.2400000000000002</v>
      </c>
      <c r="X78" s="38">
        <v>2.2000000000000002</v>
      </c>
      <c r="Y78" s="38">
        <v>2.2599999999999998</v>
      </c>
      <c r="Z78" s="195">
        <v>2.5</v>
      </c>
      <c r="AA78" s="196">
        <v>2.6</v>
      </c>
      <c r="AB78" s="196">
        <v>2.63</v>
      </c>
      <c r="AC78" s="196">
        <v>2.63</v>
      </c>
      <c r="AD78" s="196">
        <v>2.68</v>
      </c>
      <c r="AE78" s="196">
        <v>2.74</v>
      </c>
      <c r="AF78" s="196">
        <v>2.74</v>
      </c>
      <c r="AG78" s="196">
        <v>2.74</v>
      </c>
      <c r="AH78" s="268">
        <v>2.74</v>
      </c>
      <c r="AI78" s="268">
        <v>2.36</v>
      </c>
      <c r="AJ78" s="268">
        <v>2.2200000000000002</v>
      </c>
      <c r="AK78" s="268">
        <v>1.57</v>
      </c>
    </row>
    <row r="79" spans="1:37">
      <c r="A79" s="242">
        <v>460</v>
      </c>
      <c r="B79" s="200">
        <v>1.1120000000000001</v>
      </c>
      <c r="C79" s="197">
        <v>1.008</v>
      </c>
      <c r="D79" s="197">
        <v>1.1299999999999999</v>
      </c>
      <c r="E79" s="200">
        <v>1.1299999999999999</v>
      </c>
      <c r="F79" s="198">
        <v>1.1299999999999999</v>
      </c>
      <c r="G79" s="198">
        <v>1.06</v>
      </c>
      <c r="H79" s="199">
        <v>0.98</v>
      </c>
      <c r="I79" s="199">
        <v>0.96</v>
      </c>
      <c r="J79" s="199">
        <v>0.86</v>
      </c>
      <c r="K79" s="199">
        <v>0.87</v>
      </c>
      <c r="L79" s="199">
        <v>0.94</v>
      </c>
      <c r="M79" s="199">
        <v>1.05</v>
      </c>
      <c r="N79" s="199">
        <v>1.28</v>
      </c>
      <c r="O79" s="199">
        <v>1.34</v>
      </c>
      <c r="P79" s="199">
        <v>1.26</v>
      </c>
      <c r="Q79" s="199">
        <v>1.45</v>
      </c>
      <c r="R79" s="199">
        <v>1.21</v>
      </c>
      <c r="S79" s="4"/>
      <c r="T79" s="242">
        <v>460</v>
      </c>
      <c r="U79" s="38">
        <v>2.0299999999999998</v>
      </c>
      <c r="V79" s="38">
        <v>2.15</v>
      </c>
      <c r="W79" s="38">
        <v>2.37</v>
      </c>
      <c r="X79" s="38">
        <v>2.4500000000000002</v>
      </c>
      <c r="Y79" s="38">
        <v>2.5099999999999998</v>
      </c>
      <c r="Z79" s="195">
        <v>2.54</v>
      </c>
      <c r="AA79" s="196">
        <v>2.54</v>
      </c>
      <c r="AB79" s="196">
        <v>2.54</v>
      </c>
      <c r="AC79" s="196">
        <v>2.54</v>
      </c>
      <c r="AD79" s="196">
        <v>2.59</v>
      </c>
      <c r="AE79" s="196">
        <v>2.65</v>
      </c>
      <c r="AF79" s="196">
        <v>2.65</v>
      </c>
      <c r="AG79" s="196">
        <v>2.65</v>
      </c>
      <c r="AH79" s="268">
        <v>2.65</v>
      </c>
      <c r="AI79" s="268">
        <v>2.65</v>
      </c>
      <c r="AJ79" s="268">
        <v>2.67</v>
      </c>
      <c r="AK79" s="268">
        <v>1.98</v>
      </c>
    </row>
    <row r="80" spans="1:37">
      <c r="A80" s="242">
        <v>466</v>
      </c>
      <c r="B80" s="200">
        <v>1.1870000000000001</v>
      </c>
      <c r="C80" s="197">
        <v>0.96</v>
      </c>
      <c r="D80" s="197">
        <v>0.98</v>
      </c>
      <c r="E80" s="200">
        <v>0.96</v>
      </c>
      <c r="F80" s="198">
        <v>0.93</v>
      </c>
      <c r="G80" s="198">
        <v>0.85</v>
      </c>
      <c r="H80" s="199">
        <v>0.78</v>
      </c>
      <c r="I80" s="199">
        <v>0.8</v>
      </c>
      <c r="J80" s="199">
        <v>0.76</v>
      </c>
      <c r="K80" s="199">
        <v>0.74</v>
      </c>
      <c r="L80" s="199">
        <v>0.64</v>
      </c>
      <c r="M80" s="199">
        <v>0.8</v>
      </c>
      <c r="N80" s="199">
        <v>0.75</v>
      </c>
      <c r="O80" s="199">
        <v>0.7</v>
      </c>
      <c r="P80" s="199">
        <v>0.83</v>
      </c>
      <c r="Q80" s="199">
        <v>1.07</v>
      </c>
      <c r="R80" s="199">
        <v>1</v>
      </c>
      <c r="S80" s="4"/>
      <c r="T80" s="242">
        <v>466</v>
      </c>
      <c r="U80" s="38">
        <v>2.1800000000000002</v>
      </c>
      <c r="V80" s="38">
        <v>2.09</v>
      </c>
      <c r="W80" s="38">
        <v>2.09</v>
      </c>
      <c r="X80" s="38">
        <v>2.17</v>
      </c>
      <c r="Y80" s="38">
        <v>2.17</v>
      </c>
      <c r="Z80" s="195">
        <v>2.17</v>
      </c>
      <c r="AA80" s="196">
        <v>2.17</v>
      </c>
      <c r="AB80" s="196">
        <v>2.17</v>
      </c>
      <c r="AC80" s="196">
        <v>2.34</v>
      </c>
      <c r="AD80" s="196">
        <v>2.39</v>
      </c>
      <c r="AE80" s="196">
        <v>2.4500000000000002</v>
      </c>
      <c r="AF80" s="196">
        <v>2.4500000000000002</v>
      </c>
      <c r="AG80" s="196">
        <v>2.4500000000000002</v>
      </c>
      <c r="AH80" s="268">
        <v>2.4500000000000002</v>
      </c>
      <c r="AI80" s="268">
        <v>2.4500000000000002</v>
      </c>
      <c r="AJ80" s="268">
        <v>2.54</v>
      </c>
      <c r="AK80" s="268">
        <v>1.67</v>
      </c>
    </row>
    <row r="81" spans="1:37">
      <c r="A81" s="242">
        <v>468</v>
      </c>
      <c r="B81" s="200">
        <v>0.16700000000000001</v>
      </c>
      <c r="C81" s="197">
        <v>0.14000000000000001</v>
      </c>
      <c r="D81" s="197">
        <v>0.16</v>
      </c>
      <c r="E81" s="200">
        <v>0.15</v>
      </c>
      <c r="F81" s="198">
        <v>0.16</v>
      </c>
      <c r="G81" s="198">
        <v>0.18</v>
      </c>
      <c r="H81" s="199">
        <v>0.18</v>
      </c>
      <c r="I81" s="199">
        <v>0.19</v>
      </c>
      <c r="J81" s="199">
        <v>0.17</v>
      </c>
      <c r="K81" s="199">
        <v>0.17</v>
      </c>
      <c r="L81" s="199">
        <v>0.15</v>
      </c>
      <c r="M81" s="199">
        <v>0.13</v>
      </c>
      <c r="N81" s="199">
        <v>0.17</v>
      </c>
      <c r="O81" s="199">
        <v>0.15</v>
      </c>
      <c r="P81" s="199">
        <v>0.15</v>
      </c>
      <c r="Q81" s="199">
        <v>0.14000000000000001</v>
      </c>
      <c r="R81" s="199">
        <v>0.14000000000000001</v>
      </c>
      <c r="S81" s="4"/>
      <c r="T81" s="242">
        <v>468</v>
      </c>
      <c r="U81" s="38">
        <v>0.3</v>
      </c>
      <c r="V81" s="38">
        <v>0.3</v>
      </c>
      <c r="W81" s="38">
        <v>0.32</v>
      </c>
      <c r="X81" s="38">
        <v>0.32</v>
      </c>
      <c r="Y81" s="38">
        <v>0.34</v>
      </c>
      <c r="Z81" s="195">
        <v>0.37</v>
      </c>
      <c r="AA81" s="196">
        <v>0.39</v>
      </c>
      <c r="AB81" s="196">
        <v>0.39</v>
      </c>
      <c r="AC81" s="196">
        <v>0.39</v>
      </c>
      <c r="AD81" s="196">
        <v>0.39</v>
      </c>
      <c r="AE81" s="196">
        <v>0.39</v>
      </c>
      <c r="AF81" s="196">
        <v>0.39</v>
      </c>
      <c r="AG81" s="196">
        <v>0.39</v>
      </c>
      <c r="AH81" s="268">
        <v>0.39</v>
      </c>
      <c r="AI81" s="268">
        <v>0.36</v>
      </c>
      <c r="AJ81" s="268">
        <v>0.34</v>
      </c>
      <c r="AK81" s="268">
        <v>0.21</v>
      </c>
    </row>
    <row r="82" spans="1:37">
      <c r="A82" s="242">
        <v>477</v>
      </c>
      <c r="B82" s="200">
        <v>0.57599999999999996</v>
      </c>
      <c r="C82" s="197">
        <v>0.52</v>
      </c>
      <c r="D82" s="197">
        <v>0.57999999999999996</v>
      </c>
      <c r="E82" s="200">
        <v>0.62</v>
      </c>
      <c r="F82" s="198">
        <v>0.64</v>
      </c>
      <c r="G82" s="198">
        <v>0.65</v>
      </c>
      <c r="H82" s="199">
        <v>0.63</v>
      </c>
      <c r="I82" s="199">
        <v>0.65</v>
      </c>
      <c r="J82" s="199">
        <v>0.57999999999999996</v>
      </c>
      <c r="K82" s="199">
        <v>0.59</v>
      </c>
      <c r="L82" s="199">
        <v>0.52</v>
      </c>
      <c r="M82" s="199">
        <v>0.62</v>
      </c>
      <c r="N82" s="199">
        <v>0.7</v>
      </c>
      <c r="O82" s="199">
        <v>0.74</v>
      </c>
      <c r="P82" s="199">
        <v>0.67</v>
      </c>
      <c r="Q82" s="199">
        <v>0.66</v>
      </c>
      <c r="R82" s="199">
        <v>0.54</v>
      </c>
      <c r="S82" s="4"/>
      <c r="T82" s="242">
        <v>477</v>
      </c>
      <c r="U82" s="38">
        <v>1.08</v>
      </c>
      <c r="V82" s="38">
        <v>1.1499999999999999</v>
      </c>
      <c r="W82" s="38">
        <v>1.27</v>
      </c>
      <c r="X82" s="38">
        <v>1.43</v>
      </c>
      <c r="Y82" s="38">
        <v>1.47</v>
      </c>
      <c r="Z82" s="195">
        <v>1.51</v>
      </c>
      <c r="AA82" s="196">
        <v>1.49</v>
      </c>
      <c r="AB82" s="196">
        <v>1.49</v>
      </c>
      <c r="AC82" s="196">
        <v>1.49</v>
      </c>
      <c r="AD82" s="196">
        <v>1.52</v>
      </c>
      <c r="AE82" s="196">
        <v>1.55</v>
      </c>
      <c r="AF82" s="196">
        <v>1.55</v>
      </c>
      <c r="AG82" s="196">
        <v>1.55</v>
      </c>
      <c r="AH82" s="268">
        <v>1.55</v>
      </c>
      <c r="AI82" s="268">
        <v>1.55</v>
      </c>
      <c r="AJ82" s="268">
        <v>1.47</v>
      </c>
      <c r="AK82" s="268">
        <v>0.84</v>
      </c>
    </row>
    <row r="83" spans="1:37">
      <c r="A83" s="242">
        <v>485</v>
      </c>
      <c r="B83" s="200">
        <v>1.966</v>
      </c>
      <c r="C83" s="197">
        <v>1.86</v>
      </c>
      <c r="D83" s="197">
        <v>1.93</v>
      </c>
      <c r="E83" s="200">
        <v>1.84</v>
      </c>
      <c r="F83" s="198">
        <v>1.83</v>
      </c>
      <c r="G83" s="198">
        <v>1.71</v>
      </c>
      <c r="H83" s="199">
        <v>1.57</v>
      </c>
      <c r="I83" s="199">
        <v>1.52</v>
      </c>
      <c r="J83" s="199">
        <v>1.31</v>
      </c>
      <c r="K83" s="199">
        <v>1.31</v>
      </c>
      <c r="L83" s="199">
        <v>1.19</v>
      </c>
      <c r="M83" s="199">
        <v>1.51</v>
      </c>
      <c r="N83" s="199">
        <v>1.32</v>
      </c>
      <c r="O83" s="199">
        <v>1.48</v>
      </c>
      <c r="P83" s="199">
        <v>1.5</v>
      </c>
      <c r="Q83" s="199">
        <v>1.87</v>
      </c>
      <c r="R83" s="199">
        <v>1.75</v>
      </c>
      <c r="S83" s="4"/>
      <c r="T83" s="242">
        <v>485</v>
      </c>
      <c r="U83" s="38">
        <v>3.68</v>
      </c>
      <c r="V83" s="38">
        <v>3.91</v>
      </c>
      <c r="W83" s="38">
        <v>4.32</v>
      </c>
      <c r="X83" s="38">
        <v>4.46</v>
      </c>
      <c r="Y83" s="38">
        <v>4.46</v>
      </c>
      <c r="Z83" s="195">
        <v>4.34</v>
      </c>
      <c r="AA83" s="196">
        <v>4.34</v>
      </c>
      <c r="AB83" s="196">
        <v>4.34</v>
      </c>
      <c r="AC83" s="196">
        <v>4.34</v>
      </c>
      <c r="AD83" s="196">
        <v>4.43</v>
      </c>
      <c r="AE83" s="196">
        <v>4.54</v>
      </c>
      <c r="AF83" s="196">
        <v>4.54</v>
      </c>
      <c r="AG83" s="196">
        <v>4.54</v>
      </c>
      <c r="AH83" s="268">
        <v>4.54</v>
      </c>
      <c r="AI83" s="268">
        <v>4.54</v>
      </c>
      <c r="AJ83" s="268">
        <v>4.58</v>
      </c>
      <c r="AK83" s="268">
        <v>2.98</v>
      </c>
    </row>
    <row r="84" spans="1:37">
      <c r="A84" s="242">
        <v>496</v>
      </c>
      <c r="B84" s="200">
        <v>2.9</v>
      </c>
      <c r="C84" s="197">
        <v>2.2589999999999999</v>
      </c>
      <c r="D84" s="197">
        <v>2.21</v>
      </c>
      <c r="E84" s="200">
        <v>2.14</v>
      </c>
      <c r="F84" s="198">
        <v>2.15</v>
      </c>
      <c r="G84" s="198">
        <v>2.17</v>
      </c>
      <c r="H84" s="199">
        <v>1.96</v>
      </c>
      <c r="I84" s="199">
        <v>1.95</v>
      </c>
      <c r="J84" s="199">
        <v>1.75</v>
      </c>
      <c r="K84" s="199">
        <v>1.8</v>
      </c>
      <c r="L84" s="199">
        <v>1.52</v>
      </c>
      <c r="M84" s="199">
        <v>1.69</v>
      </c>
      <c r="N84" s="199">
        <v>1.89</v>
      </c>
      <c r="O84" s="199">
        <v>1.76</v>
      </c>
      <c r="P84" s="199">
        <v>1.69</v>
      </c>
      <c r="Q84" s="199">
        <v>1.87</v>
      </c>
      <c r="R84" s="199">
        <v>1.91</v>
      </c>
      <c r="S84" s="4"/>
      <c r="T84" s="242">
        <v>496</v>
      </c>
      <c r="U84" s="38">
        <v>5.43</v>
      </c>
      <c r="V84" s="38">
        <v>5.18</v>
      </c>
      <c r="W84" s="38">
        <v>5.08</v>
      </c>
      <c r="X84" s="38">
        <v>5.44</v>
      </c>
      <c r="Y84" s="38">
        <v>5.44</v>
      </c>
      <c r="Z84" s="195">
        <v>5.3</v>
      </c>
      <c r="AA84" s="196">
        <v>5.19</v>
      </c>
      <c r="AB84" s="196">
        <v>5.19</v>
      </c>
      <c r="AC84" s="196">
        <v>5.19</v>
      </c>
      <c r="AD84" s="196">
        <v>5.29</v>
      </c>
      <c r="AE84" s="196">
        <v>5.42</v>
      </c>
      <c r="AF84" s="196">
        <v>5.42</v>
      </c>
      <c r="AG84" s="196">
        <v>5.42</v>
      </c>
      <c r="AH84" s="268">
        <v>5.42</v>
      </c>
      <c r="AI84" s="268">
        <v>5.0199999999999996</v>
      </c>
      <c r="AJ84" s="268">
        <v>4.6399999999999997</v>
      </c>
      <c r="AK84" s="268">
        <v>3.09</v>
      </c>
    </row>
    <row r="85" spans="1:37">
      <c r="A85" s="242">
        <v>497</v>
      </c>
      <c r="B85" s="200">
        <v>1.9259999999999999</v>
      </c>
      <c r="C85" s="197">
        <v>1.5209999999999999</v>
      </c>
      <c r="D85" s="197">
        <v>1.53</v>
      </c>
      <c r="E85" s="200">
        <v>1.24</v>
      </c>
      <c r="F85" s="198">
        <v>1.26</v>
      </c>
      <c r="G85" s="198">
        <v>1.29</v>
      </c>
      <c r="H85" s="199">
        <v>1.22</v>
      </c>
      <c r="I85" s="199">
        <v>1.27</v>
      </c>
      <c r="J85" s="199">
        <v>1.19</v>
      </c>
      <c r="K85" s="199">
        <v>1.17</v>
      </c>
      <c r="L85" s="199">
        <v>0.98</v>
      </c>
      <c r="M85" s="199">
        <v>1.23</v>
      </c>
      <c r="N85" s="199">
        <v>1.1000000000000001</v>
      </c>
      <c r="O85" s="199">
        <v>1.1399999999999999</v>
      </c>
      <c r="P85" s="199">
        <v>1.29</v>
      </c>
      <c r="Q85" s="199">
        <v>1.8</v>
      </c>
      <c r="R85" s="199">
        <v>1.95</v>
      </c>
      <c r="S85" s="4"/>
      <c r="T85" s="242">
        <v>497</v>
      </c>
      <c r="U85" s="38">
        <v>3.71</v>
      </c>
      <c r="V85" s="38">
        <v>3.6</v>
      </c>
      <c r="W85" s="38">
        <v>3.6</v>
      </c>
      <c r="X85" s="38">
        <v>3.59</v>
      </c>
      <c r="Y85" s="38">
        <v>3.59</v>
      </c>
      <c r="Z85" s="195">
        <v>3.59</v>
      </c>
      <c r="AA85" s="196">
        <v>3.52</v>
      </c>
      <c r="AB85" s="196">
        <v>3.52</v>
      </c>
      <c r="AC85" s="196">
        <v>3.76</v>
      </c>
      <c r="AD85" s="196">
        <v>3.84</v>
      </c>
      <c r="AE85" s="196">
        <v>3.93</v>
      </c>
      <c r="AF85" s="196">
        <v>3.93</v>
      </c>
      <c r="AG85" s="196">
        <v>3.93</v>
      </c>
      <c r="AH85" s="268">
        <v>3.93</v>
      </c>
      <c r="AI85" s="268">
        <v>3.93</v>
      </c>
      <c r="AJ85" s="268">
        <v>3.97</v>
      </c>
      <c r="AK85" s="268">
        <v>3.32</v>
      </c>
    </row>
    <row r="86" spans="1:37">
      <c r="A86" s="242">
        <v>501</v>
      </c>
      <c r="B86" s="200">
        <v>1.278</v>
      </c>
      <c r="C86" s="197">
        <v>1.19</v>
      </c>
      <c r="D86" s="197">
        <v>1.19</v>
      </c>
      <c r="E86" s="200">
        <v>1.22</v>
      </c>
      <c r="F86" s="198">
        <v>1.21</v>
      </c>
      <c r="G86" s="198">
        <v>1.2</v>
      </c>
      <c r="H86" s="199">
        <v>1.1100000000000001</v>
      </c>
      <c r="I86" s="199">
        <v>1.02</v>
      </c>
      <c r="J86" s="199">
        <v>0.95</v>
      </c>
      <c r="K86" s="199">
        <v>0.95</v>
      </c>
      <c r="L86" s="199">
        <v>0.81</v>
      </c>
      <c r="M86" s="199">
        <v>0.9</v>
      </c>
      <c r="N86" s="199">
        <v>1.06</v>
      </c>
      <c r="O86" s="199">
        <v>1.17</v>
      </c>
      <c r="P86" s="199">
        <v>1.27</v>
      </c>
      <c r="Q86" s="199">
        <v>1.57</v>
      </c>
      <c r="R86" s="199">
        <v>1.61</v>
      </c>
      <c r="S86" s="4"/>
      <c r="T86" s="242">
        <v>501</v>
      </c>
      <c r="U86" s="38">
        <v>2.4</v>
      </c>
      <c r="V86" s="38">
        <v>2.42</v>
      </c>
      <c r="W86" s="38">
        <v>2.37</v>
      </c>
      <c r="X86" s="38">
        <v>2.5499999999999998</v>
      </c>
      <c r="Y86" s="38">
        <v>2.59</v>
      </c>
      <c r="Z86" s="195">
        <v>2.73</v>
      </c>
      <c r="AA86" s="196">
        <v>2.73</v>
      </c>
      <c r="AB86" s="196">
        <v>2.73</v>
      </c>
      <c r="AC86" s="196">
        <v>2.87</v>
      </c>
      <c r="AD86" s="196">
        <v>2.93</v>
      </c>
      <c r="AE86" s="196">
        <v>3</v>
      </c>
      <c r="AF86" s="196">
        <v>3</v>
      </c>
      <c r="AG86" s="196">
        <v>3</v>
      </c>
      <c r="AH86" s="268">
        <v>3</v>
      </c>
      <c r="AI86" s="268">
        <v>3</v>
      </c>
      <c r="AJ86" s="268">
        <v>3.02</v>
      </c>
      <c r="AK86" s="268">
        <v>2.67</v>
      </c>
    </row>
    <row r="87" spans="1:37">
      <c r="A87" s="242">
        <v>502</v>
      </c>
      <c r="B87" s="200">
        <v>1.3109999999999999</v>
      </c>
      <c r="C87" s="197">
        <v>1.008</v>
      </c>
      <c r="D87" s="197">
        <v>1.0900000000000001</v>
      </c>
      <c r="E87" s="200">
        <v>0.85</v>
      </c>
      <c r="F87" s="198">
        <v>0.83</v>
      </c>
      <c r="G87" s="198">
        <v>0.85</v>
      </c>
      <c r="H87" s="199">
        <v>0.81</v>
      </c>
      <c r="I87" s="199">
        <v>0.93</v>
      </c>
      <c r="J87" s="199">
        <v>0.97</v>
      </c>
      <c r="K87" s="199">
        <v>0.99</v>
      </c>
      <c r="L87" s="199">
        <v>1.18</v>
      </c>
      <c r="M87" s="199">
        <v>1.48</v>
      </c>
      <c r="N87" s="199">
        <v>1.47</v>
      </c>
      <c r="O87" s="199">
        <v>1.61</v>
      </c>
      <c r="P87" s="199">
        <v>1.49</v>
      </c>
      <c r="Q87" s="199">
        <v>1.54</v>
      </c>
      <c r="R87" s="199">
        <v>1.51</v>
      </c>
      <c r="S87" s="4"/>
      <c r="T87" s="242">
        <v>502</v>
      </c>
      <c r="U87" s="38">
        <v>2.4700000000000002</v>
      </c>
      <c r="V87" s="38">
        <v>2.38</v>
      </c>
      <c r="W87" s="38">
        <v>2.4700000000000002</v>
      </c>
      <c r="X87" s="38">
        <v>2.56</v>
      </c>
      <c r="Y87" s="38">
        <v>2.44</v>
      </c>
      <c r="Z87" s="195">
        <v>2.44</v>
      </c>
      <c r="AA87" s="196">
        <v>2.44</v>
      </c>
      <c r="AB87" s="196">
        <v>2.56</v>
      </c>
      <c r="AC87" s="196">
        <v>2.92</v>
      </c>
      <c r="AD87" s="196">
        <v>2.98</v>
      </c>
      <c r="AE87" s="196">
        <v>3.05</v>
      </c>
      <c r="AF87" s="196">
        <v>3.05</v>
      </c>
      <c r="AG87" s="196">
        <v>3.05</v>
      </c>
      <c r="AH87" s="268">
        <v>3.05</v>
      </c>
      <c r="AI87" s="268">
        <v>3.05</v>
      </c>
      <c r="AJ87" s="268">
        <v>3.07</v>
      </c>
      <c r="AK87" s="268">
        <v>2.4700000000000002</v>
      </c>
    </row>
    <row r="88" spans="1:37">
      <c r="A88" s="242">
        <v>507</v>
      </c>
      <c r="B88" s="200">
        <v>0.46800000000000003</v>
      </c>
      <c r="C88" s="197">
        <v>0.43</v>
      </c>
      <c r="D88" s="197">
        <v>0.47</v>
      </c>
      <c r="E88" s="200">
        <v>0.51</v>
      </c>
      <c r="F88" s="198">
        <v>0.52</v>
      </c>
      <c r="G88" s="198">
        <v>0.49</v>
      </c>
      <c r="H88" s="199">
        <v>0.53</v>
      </c>
      <c r="I88" s="199">
        <v>0.56000000000000005</v>
      </c>
      <c r="J88" s="199">
        <v>0.56999999999999995</v>
      </c>
      <c r="K88" s="199">
        <v>0.56999999999999995</v>
      </c>
      <c r="L88" s="199">
        <v>0.67</v>
      </c>
      <c r="M88" s="199">
        <v>0.65</v>
      </c>
      <c r="N88" s="199">
        <v>0.73</v>
      </c>
      <c r="O88" s="199">
        <v>0.78</v>
      </c>
      <c r="P88" s="199">
        <v>0.84</v>
      </c>
      <c r="Q88" s="199">
        <v>0.94</v>
      </c>
      <c r="R88" s="199">
        <v>0.92</v>
      </c>
      <c r="S88" s="4"/>
      <c r="T88" s="242">
        <v>507</v>
      </c>
      <c r="U88" s="38">
        <v>0.82</v>
      </c>
      <c r="V88" s="38">
        <v>0.8</v>
      </c>
      <c r="W88" s="38">
        <v>0.84</v>
      </c>
      <c r="X88" s="38">
        <v>0.91</v>
      </c>
      <c r="Y88" s="38">
        <v>0.93</v>
      </c>
      <c r="Z88" s="195">
        <v>0.89</v>
      </c>
      <c r="AA88" s="196">
        <v>0.99</v>
      </c>
      <c r="AB88" s="196">
        <v>0.99</v>
      </c>
      <c r="AC88" s="196">
        <v>1.1299999999999999</v>
      </c>
      <c r="AD88" s="196">
        <v>1.1499999999999999</v>
      </c>
      <c r="AE88" s="196">
        <v>1.17</v>
      </c>
      <c r="AF88" s="196">
        <v>1.17</v>
      </c>
      <c r="AG88" s="196">
        <v>1.17</v>
      </c>
      <c r="AH88" s="268">
        <v>1.17</v>
      </c>
      <c r="AI88" s="268">
        <v>1.17</v>
      </c>
      <c r="AJ88" s="268">
        <v>1.22</v>
      </c>
      <c r="AK88" s="268">
        <v>1.22</v>
      </c>
    </row>
    <row r="89" spans="1:37">
      <c r="A89" s="242">
        <v>512</v>
      </c>
      <c r="B89" s="200">
        <v>0.79800000000000004</v>
      </c>
      <c r="C89" s="197">
        <v>0.74</v>
      </c>
      <c r="D89" s="197">
        <v>0.74</v>
      </c>
      <c r="E89" s="200">
        <v>0.78</v>
      </c>
      <c r="F89" s="198">
        <v>0.76</v>
      </c>
      <c r="G89" s="198">
        <v>0.72</v>
      </c>
      <c r="H89" s="199">
        <v>0.67</v>
      </c>
      <c r="I89" s="199">
        <v>0.7</v>
      </c>
      <c r="J89" s="199">
        <v>0.67</v>
      </c>
      <c r="K89" s="199">
        <v>0.69</v>
      </c>
      <c r="L89" s="199">
        <v>0.74</v>
      </c>
      <c r="M89" s="199">
        <v>0.9</v>
      </c>
      <c r="N89" s="199">
        <v>0.98</v>
      </c>
      <c r="O89" s="199">
        <v>1.05</v>
      </c>
      <c r="P89" s="199">
        <v>1.0900000000000001</v>
      </c>
      <c r="Q89" s="199">
        <v>1.24</v>
      </c>
      <c r="R89" s="199">
        <v>1.28</v>
      </c>
      <c r="S89" s="4"/>
      <c r="T89" s="242">
        <v>512</v>
      </c>
      <c r="U89" s="38">
        <v>1.47</v>
      </c>
      <c r="V89" s="38">
        <v>1.47</v>
      </c>
      <c r="W89" s="38">
        <v>1.44</v>
      </c>
      <c r="X89" s="38">
        <v>1.56</v>
      </c>
      <c r="Y89" s="38">
        <v>1.56</v>
      </c>
      <c r="Z89" s="195">
        <v>1.56</v>
      </c>
      <c r="AA89" s="196">
        <v>1.56</v>
      </c>
      <c r="AB89" s="196">
        <v>1.56</v>
      </c>
      <c r="AC89" s="196">
        <v>1.68</v>
      </c>
      <c r="AD89" s="196">
        <v>1.71</v>
      </c>
      <c r="AE89" s="196">
        <v>1.75</v>
      </c>
      <c r="AF89" s="196">
        <v>1.75</v>
      </c>
      <c r="AG89" s="196">
        <v>1.75</v>
      </c>
      <c r="AH89" s="268">
        <v>1.75</v>
      </c>
      <c r="AI89" s="268">
        <v>1.75</v>
      </c>
      <c r="AJ89" s="268">
        <v>1.83</v>
      </c>
      <c r="AK89" s="268">
        <v>1.83</v>
      </c>
    </row>
    <row r="90" spans="1:37">
      <c r="A90" s="242">
        <v>514</v>
      </c>
      <c r="B90" s="200">
        <v>0.26900000000000002</v>
      </c>
      <c r="C90" s="197">
        <v>0.24299999999999999</v>
      </c>
      <c r="D90" s="197">
        <v>0.27</v>
      </c>
      <c r="E90" s="200">
        <v>0.27</v>
      </c>
      <c r="F90" s="198">
        <v>0.3</v>
      </c>
      <c r="G90" s="198">
        <v>0.32</v>
      </c>
      <c r="H90" s="199">
        <v>0.34</v>
      </c>
      <c r="I90" s="199">
        <v>0.37</v>
      </c>
      <c r="J90" s="199">
        <v>0.36</v>
      </c>
      <c r="K90" s="199">
        <v>0.36</v>
      </c>
      <c r="L90" s="199">
        <v>0.33</v>
      </c>
      <c r="M90" s="199">
        <v>0.31</v>
      </c>
      <c r="N90" s="199">
        <v>0.41</v>
      </c>
      <c r="O90" s="199">
        <v>0.37</v>
      </c>
      <c r="P90" s="199">
        <v>0.41</v>
      </c>
      <c r="Q90" s="199">
        <v>0.39</v>
      </c>
      <c r="R90" s="199">
        <v>0.32</v>
      </c>
      <c r="S90" s="4"/>
      <c r="T90" s="242">
        <v>514</v>
      </c>
      <c r="U90" s="38">
        <v>0.49</v>
      </c>
      <c r="V90" s="38">
        <v>0.5</v>
      </c>
      <c r="W90" s="38">
        <v>0.54</v>
      </c>
      <c r="X90" s="38">
        <v>0.61</v>
      </c>
      <c r="Y90" s="38">
        <v>0.65</v>
      </c>
      <c r="Z90" s="195">
        <v>0.66</v>
      </c>
      <c r="AA90" s="196">
        <v>0.73</v>
      </c>
      <c r="AB90" s="196">
        <v>0.8</v>
      </c>
      <c r="AC90" s="196">
        <v>0.92</v>
      </c>
      <c r="AD90" s="196">
        <v>0.94</v>
      </c>
      <c r="AE90" s="196">
        <v>0.96</v>
      </c>
      <c r="AF90" s="196">
        <v>0.96</v>
      </c>
      <c r="AG90" s="196">
        <v>0.96</v>
      </c>
      <c r="AH90" s="268">
        <v>0.96</v>
      </c>
      <c r="AI90" s="268">
        <v>0.96</v>
      </c>
      <c r="AJ90" s="268">
        <v>0.89</v>
      </c>
      <c r="AK90" s="268">
        <v>0.52</v>
      </c>
    </row>
    <row r="91" spans="1:37">
      <c r="A91" s="242">
        <v>517</v>
      </c>
      <c r="B91" s="200">
        <v>0.66700000000000004</v>
      </c>
      <c r="C91" s="197">
        <v>0.63</v>
      </c>
      <c r="D91" s="197">
        <v>0.68</v>
      </c>
      <c r="E91" s="200">
        <v>0.72</v>
      </c>
      <c r="F91" s="198">
        <v>0.7</v>
      </c>
      <c r="G91" s="198">
        <v>0.68</v>
      </c>
      <c r="H91" s="199">
        <v>0.66</v>
      </c>
      <c r="I91" s="199">
        <v>0.69</v>
      </c>
      <c r="J91" s="199">
        <v>0.64</v>
      </c>
      <c r="K91" s="199">
        <v>0.64</v>
      </c>
      <c r="L91" s="199">
        <v>0.56999999999999995</v>
      </c>
      <c r="M91" s="199">
        <v>0.55000000000000004</v>
      </c>
      <c r="N91" s="199">
        <v>0.66</v>
      </c>
      <c r="O91" s="199">
        <v>0.54</v>
      </c>
      <c r="P91" s="199">
        <v>0.49</v>
      </c>
      <c r="Q91" s="199">
        <v>0.52</v>
      </c>
      <c r="R91" s="199">
        <v>0.43</v>
      </c>
      <c r="S91" s="4"/>
      <c r="T91" s="242">
        <v>517</v>
      </c>
      <c r="U91" s="38">
        <v>1.21</v>
      </c>
      <c r="V91" s="38">
        <v>1.2</v>
      </c>
      <c r="W91" s="38">
        <v>1.25</v>
      </c>
      <c r="X91" s="38">
        <v>1.36</v>
      </c>
      <c r="Y91" s="38">
        <v>1.36</v>
      </c>
      <c r="Z91" s="195">
        <v>1.38</v>
      </c>
      <c r="AA91" s="196">
        <v>1.41</v>
      </c>
      <c r="AB91" s="196">
        <v>1.54</v>
      </c>
      <c r="AC91" s="196">
        <v>1.61</v>
      </c>
      <c r="AD91" s="196">
        <v>1.64</v>
      </c>
      <c r="AE91" s="196">
        <v>1.68</v>
      </c>
      <c r="AF91" s="196">
        <v>1.68</v>
      </c>
      <c r="AG91" s="196">
        <v>1.68</v>
      </c>
      <c r="AH91" s="268">
        <v>1.68</v>
      </c>
      <c r="AI91" s="268">
        <v>1.45</v>
      </c>
      <c r="AJ91" s="268">
        <v>1.34</v>
      </c>
      <c r="AK91" s="268">
        <v>0.7</v>
      </c>
    </row>
    <row r="92" spans="1:37">
      <c r="A92" s="242">
        <v>524</v>
      </c>
      <c r="B92" s="200">
        <v>0.64300000000000002</v>
      </c>
      <c r="C92" s="197">
        <v>0.62</v>
      </c>
      <c r="D92" s="197">
        <v>0.7</v>
      </c>
      <c r="E92" s="200">
        <v>0.78</v>
      </c>
      <c r="F92" s="198">
        <v>0.81</v>
      </c>
      <c r="G92" s="198">
        <v>0.89</v>
      </c>
      <c r="H92" s="199">
        <v>0.86</v>
      </c>
      <c r="I92" s="199">
        <v>0.91</v>
      </c>
      <c r="J92" s="199">
        <v>0.85</v>
      </c>
      <c r="K92" s="199">
        <v>0.85</v>
      </c>
      <c r="L92" s="199">
        <v>0.74</v>
      </c>
      <c r="M92" s="199">
        <v>0.71</v>
      </c>
      <c r="N92" s="199">
        <v>0.78</v>
      </c>
      <c r="O92" s="199">
        <v>0.9</v>
      </c>
      <c r="P92" s="199">
        <v>0.92</v>
      </c>
      <c r="Q92" s="199">
        <v>1.05</v>
      </c>
      <c r="R92" s="199">
        <v>0.9</v>
      </c>
      <c r="S92" s="4"/>
      <c r="T92" s="242">
        <v>524</v>
      </c>
      <c r="U92" s="38">
        <v>1.1599999999999999</v>
      </c>
      <c r="V92" s="38">
        <v>1.21</v>
      </c>
      <c r="W92" s="38">
        <v>1.35</v>
      </c>
      <c r="X92" s="38">
        <v>1.52</v>
      </c>
      <c r="Y92" s="38">
        <v>1.58</v>
      </c>
      <c r="Z92" s="195">
        <v>1.75</v>
      </c>
      <c r="AA92" s="196">
        <v>1.79</v>
      </c>
      <c r="AB92" s="196">
        <v>1.79</v>
      </c>
      <c r="AC92" s="196">
        <v>1.88</v>
      </c>
      <c r="AD92" s="196">
        <v>1.92</v>
      </c>
      <c r="AE92" s="196">
        <v>1.96</v>
      </c>
      <c r="AF92" s="196">
        <v>1.96</v>
      </c>
      <c r="AG92" s="196">
        <v>1.96</v>
      </c>
      <c r="AH92" s="268">
        <v>1.96</v>
      </c>
      <c r="AI92" s="268">
        <v>1.96</v>
      </c>
      <c r="AJ92" s="268">
        <v>2.0500000000000003</v>
      </c>
      <c r="AK92" s="268">
        <v>1.33</v>
      </c>
    </row>
    <row r="93" spans="1:37">
      <c r="A93" s="242">
        <v>529</v>
      </c>
      <c r="B93" s="200">
        <v>0.54</v>
      </c>
      <c r="C93" s="197">
        <v>0.45900000000000002</v>
      </c>
      <c r="D93" s="197">
        <v>0.48</v>
      </c>
      <c r="E93" s="200">
        <v>0.41</v>
      </c>
      <c r="F93" s="198">
        <v>0.41</v>
      </c>
      <c r="G93" s="198">
        <v>0.44</v>
      </c>
      <c r="H93" s="199">
        <v>0.44</v>
      </c>
      <c r="I93" s="199">
        <v>0.49</v>
      </c>
      <c r="J93" s="199">
        <v>0.44</v>
      </c>
      <c r="K93" s="199">
        <v>0.45</v>
      </c>
      <c r="L93" s="199">
        <v>0.39</v>
      </c>
      <c r="M93" s="199">
        <v>0.35</v>
      </c>
      <c r="N93" s="199">
        <v>0.45</v>
      </c>
      <c r="O93" s="199">
        <v>0.45</v>
      </c>
      <c r="P93" s="199">
        <v>0.44</v>
      </c>
      <c r="Q93" s="199">
        <v>0.5</v>
      </c>
      <c r="R93" s="199">
        <v>0.43</v>
      </c>
      <c r="S93" s="4"/>
      <c r="T93" s="242">
        <v>529</v>
      </c>
      <c r="U93" s="38">
        <v>0.97</v>
      </c>
      <c r="V93" s="38">
        <v>0.98</v>
      </c>
      <c r="W93" s="38">
        <v>1</v>
      </c>
      <c r="X93" s="38">
        <v>1.03</v>
      </c>
      <c r="Y93" s="38">
        <v>0.99</v>
      </c>
      <c r="Z93" s="195">
        <v>0.96</v>
      </c>
      <c r="AA93" s="196">
        <v>0.98</v>
      </c>
      <c r="AB93" s="196">
        <v>0.98</v>
      </c>
      <c r="AC93" s="196">
        <v>0.98</v>
      </c>
      <c r="AD93" s="196">
        <v>1</v>
      </c>
      <c r="AE93" s="196">
        <v>1.02</v>
      </c>
      <c r="AF93" s="196">
        <v>1.02</v>
      </c>
      <c r="AG93" s="196">
        <v>1.02</v>
      </c>
      <c r="AH93" s="268">
        <v>1.02</v>
      </c>
      <c r="AI93" s="268">
        <v>1.02</v>
      </c>
      <c r="AJ93" s="268">
        <v>1.04</v>
      </c>
      <c r="AK93" s="268">
        <v>0.65</v>
      </c>
    </row>
    <row r="94" spans="1:37">
      <c r="A94" s="242">
        <v>533</v>
      </c>
      <c r="B94" s="200">
        <v>2.0350000000000001</v>
      </c>
      <c r="C94" s="197">
        <v>1.647</v>
      </c>
      <c r="D94" s="197">
        <v>1.54</v>
      </c>
      <c r="E94" s="200">
        <v>1.28</v>
      </c>
      <c r="F94" s="198">
        <v>1.28</v>
      </c>
      <c r="G94" s="198">
        <v>1.36</v>
      </c>
      <c r="H94" s="199">
        <v>1.36</v>
      </c>
      <c r="I94" s="199">
        <v>1.55</v>
      </c>
      <c r="J94" s="199">
        <v>1.43</v>
      </c>
      <c r="K94" s="199">
        <v>1.43</v>
      </c>
      <c r="L94" s="199">
        <v>1.22</v>
      </c>
      <c r="M94" s="199">
        <v>1.25</v>
      </c>
      <c r="N94" s="199">
        <v>1.1399999999999999</v>
      </c>
      <c r="O94" s="199">
        <v>1.19</v>
      </c>
      <c r="P94" s="199">
        <v>1.1499999999999999</v>
      </c>
      <c r="Q94" s="199">
        <v>1.27</v>
      </c>
      <c r="R94" s="199">
        <v>1.22</v>
      </c>
      <c r="S94" s="4"/>
      <c r="T94" s="242">
        <v>533</v>
      </c>
      <c r="U94" s="38">
        <v>3.64</v>
      </c>
      <c r="V94" s="38">
        <v>3.53</v>
      </c>
      <c r="W94" s="38">
        <v>3.32</v>
      </c>
      <c r="X94" s="38">
        <v>3.14</v>
      </c>
      <c r="Y94" s="38">
        <v>3.14</v>
      </c>
      <c r="Z94" s="195">
        <v>3.06</v>
      </c>
      <c r="AA94" s="196">
        <v>3.06</v>
      </c>
      <c r="AB94" s="196">
        <v>3.06</v>
      </c>
      <c r="AC94" s="196">
        <v>3.06</v>
      </c>
      <c r="AD94" s="196">
        <v>3.12</v>
      </c>
      <c r="AE94" s="196">
        <v>3.19</v>
      </c>
      <c r="AF94" s="196">
        <v>3.19</v>
      </c>
      <c r="AG94" s="196">
        <v>3.19</v>
      </c>
      <c r="AH94" s="268">
        <v>3.19</v>
      </c>
      <c r="AI94" s="268">
        <v>2.75</v>
      </c>
      <c r="AJ94" s="268">
        <v>2.5499999999999998</v>
      </c>
      <c r="AK94" s="268">
        <v>1.73</v>
      </c>
    </row>
    <row r="95" spans="1:37">
      <c r="A95" s="242">
        <v>538</v>
      </c>
      <c r="B95" s="200">
        <v>2.5960000000000001</v>
      </c>
      <c r="C95" s="197">
        <v>2.169</v>
      </c>
      <c r="D95" s="197">
        <v>2.13</v>
      </c>
      <c r="E95" s="200">
        <v>1.97</v>
      </c>
      <c r="F95" s="198">
        <v>1.84</v>
      </c>
      <c r="G95" s="198">
        <v>1.93</v>
      </c>
      <c r="H95" s="199">
        <v>1.75</v>
      </c>
      <c r="I95" s="199">
        <v>1.87</v>
      </c>
      <c r="J95" s="199">
        <v>1.71</v>
      </c>
      <c r="K95" s="199">
        <v>1.74</v>
      </c>
      <c r="L95" s="199">
        <v>1.48</v>
      </c>
      <c r="M95" s="199">
        <v>1.31</v>
      </c>
      <c r="N95" s="199">
        <v>1.37</v>
      </c>
      <c r="O95" s="199">
        <v>1.54</v>
      </c>
      <c r="P95" s="199">
        <v>1.66</v>
      </c>
      <c r="Q95" s="199">
        <v>1.9</v>
      </c>
      <c r="R95" s="199">
        <v>1.72</v>
      </c>
      <c r="S95" s="4"/>
      <c r="T95" s="242">
        <v>538</v>
      </c>
      <c r="U95" s="38">
        <v>4.8099999999999996</v>
      </c>
      <c r="V95" s="38">
        <v>4.71</v>
      </c>
      <c r="W95" s="38">
        <v>4.71</v>
      </c>
      <c r="X95" s="38">
        <v>4.51</v>
      </c>
      <c r="Y95" s="38">
        <v>4.28</v>
      </c>
      <c r="Z95" s="195">
        <v>4.1500000000000004</v>
      </c>
      <c r="AA95" s="196">
        <v>3.92</v>
      </c>
      <c r="AB95" s="196">
        <v>4.0999999999999996</v>
      </c>
      <c r="AC95" s="196">
        <v>4.0999999999999996</v>
      </c>
      <c r="AD95" s="196">
        <v>4.18</v>
      </c>
      <c r="AE95" s="196">
        <v>4.28</v>
      </c>
      <c r="AF95" s="196">
        <v>4.28</v>
      </c>
      <c r="AG95" s="196">
        <v>4.28</v>
      </c>
      <c r="AH95" s="268">
        <v>4.28</v>
      </c>
      <c r="AI95" s="268">
        <v>4.17</v>
      </c>
      <c r="AJ95" s="268">
        <v>4.07</v>
      </c>
      <c r="AK95" s="268">
        <v>2.56</v>
      </c>
    </row>
    <row r="96" spans="1:37">
      <c r="A96" s="242">
        <v>542</v>
      </c>
      <c r="B96" s="200">
        <v>1.204</v>
      </c>
      <c r="C96" s="197">
        <v>1.0169999999999999</v>
      </c>
      <c r="D96" s="197">
        <v>1.03</v>
      </c>
      <c r="E96" s="200">
        <v>1.01</v>
      </c>
      <c r="F96" s="198">
        <v>0.95</v>
      </c>
      <c r="G96" s="198">
        <v>0.92</v>
      </c>
      <c r="H96" s="199">
        <v>0.85</v>
      </c>
      <c r="I96" s="199">
        <v>0.88</v>
      </c>
      <c r="J96" s="199">
        <v>0.81</v>
      </c>
      <c r="K96" s="199">
        <v>0.84</v>
      </c>
      <c r="L96" s="199">
        <v>0.73</v>
      </c>
      <c r="M96" s="199">
        <v>0.69</v>
      </c>
      <c r="N96" s="199">
        <v>0.81</v>
      </c>
      <c r="O96" s="199">
        <v>0.83</v>
      </c>
      <c r="P96" s="199">
        <v>0.83</v>
      </c>
      <c r="Q96" s="199">
        <v>1.2</v>
      </c>
      <c r="R96" s="199">
        <v>1.03</v>
      </c>
      <c r="S96" s="4"/>
      <c r="T96" s="242">
        <v>542</v>
      </c>
      <c r="U96" s="38">
        <v>2.14</v>
      </c>
      <c r="V96" s="38">
        <v>2.14</v>
      </c>
      <c r="W96" s="38">
        <v>2.14</v>
      </c>
      <c r="X96" s="38">
        <v>2.1800000000000002</v>
      </c>
      <c r="Y96" s="38">
        <v>2.04</v>
      </c>
      <c r="Z96" s="195">
        <v>2.04</v>
      </c>
      <c r="AA96" s="196">
        <v>2.04</v>
      </c>
      <c r="AB96" s="196">
        <v>2.04</v>
      </c>
      <c r="AC96" s="196">
        <v>2.04</v>
      </c>
      <c r="AD96" s="196">
        <v>2.08</v>
      </c>
      <c r="AE96" s="196">
        <v>2.13</v>
      </c>
      <c r="AF96" s="196">
        <v>2.13</v>
      </c>
      <c r="AG96" s="196">
        <v>2.13</v>
      </c>
      <c r="AH96" s="268">
        <v>2.13</v>
      </c>
      <c r="AI96" s="268">
        <v>2.08</v>
      </c>
      <c r="AJ96" s="268">
        <v>2.1800000000000002</v>
      </c>
      <c r="AK96" s="268">
        <v>1.57</v>
      </c>
    </row>
    <row r="97" spans="1:37">
      <c r="A97" s="243">
        <v>551</v>
      </c>
      <c r="B97" s="200">
        <v>0.97</v>
      </c>
      <c r="C97" s="197">
        <v>0.83</v>
      </c>
      <c r="D97" s="197">
        <v>0.86</v>
      </c>
      <c r="E97" s="200">
        <v>0.94</v>
      </c>
      <c r="F97" s="198">
        <v>0.98</v>
      </c>
      <c r="G97" s="198">
        <v>0.98</v>
      </c>
      <c r="H97" s="199">
        <v>0.96</v>
      </c>
      <c r="I97" s="199">
        <v>0.91</v>
      </c>
      <c r="J97" s="199">
        <v>0.85</v>
      </c>
      <c r="K97" s="199">
        <v>0.91</v>
      </c>
      <c r="L97" s="199">
        <v>0.95</v>
      </c>
      <c r="M97" s="199">
        <v>0.89</v>
      </c>
      <c r="N97" s="199">
        <v>1</v>
      </c>
      <c r="O97" s="199">
        <v>0.99</v>
      </c>
      <c r="P97" s="199">
        <v>1</v>
      </c>
      <c r="Q97" s="199">
        <v>1.46</v>
      </c>
      <c r="R97" s="199">
        <v>1.34</v>
      </c>
      <c r="S97" s="4"/>
      <c r="T97" s="243">
        <v>551</v>
      </c>
      <c r="U97" s="38">
        <v>1.73</v>
      </c>
      <c r="V97" s="38">
        <v>1.66</v>
      </c>
      <c r="W97" s="38">
        <v>1.59</v>
      </c>
      <c r="X97" s="38">
        <v>1.71</v>
      </c>
      <c r="Y97" s="38">
        <v>1.78</v>
      </c>
      <c r="Z97" s="195">
        <v>1.83</v>
      </c>
      <c r="AA97" s="196">
        <v>1.9</v>
      </c>
      <c r="AB97" s="196">
        <v>1.9</v>
      </c>
      <c r="AC97" s="196">
        <v>2</v>
      </c>
      <c r="AD97" s="196">
        <v>2.04</v>
      </c>
      <c r="AE97" s="196">
        <v>2.09</v>
      </c>
      <c r="AF97" s="196">
        <v>2.09</v>
      </c>
      <c r="AG97" s="196">
        <v>2.09</v>
      </c>
      <c r="AH97" s="268">
        <v>2.09</v>
      </c>
      <c r="AI97" s="268">
        <v>2.09</v>
      </c>
      <c r="AJ97" s="268">
        <v>2.16</v>
      </c>
      <c r="AK97" s="268">
        <v>1.84</v>
      </c>
    </row>
    <row r="98" spans="1:37">
      <c r="A98" s="243">
        <v>553</v>
      </c>
      <c r="B98" s="200">
        <v>0.67600000000000005</v>
      </c>
      <c r="C98" s="197">
        <v>0.53100000000000003</v>
      </c>
      <c r="D98" s="197">
        <v>0.54</v>
      </c>
      <c r="E98" s="200">
        <v>0.63</v>
      </c>
      <c r="F98" s="198">
        <v>0.69</v>
      </c>
      <c r="G98" s="198">
        <v>0.72</v>
      </c>
      <c r="H98" s="199">
        <v>0.73</v>
      </c>
      <c r="I98" s="199">
        <v>0.73</v>
      </c>
      <c r="J98" s="199">
        <v>0.75</v>
      </c>
      <c r="K98" s="199">
        <v>0.78</v>
      </c>
      <c r="L98" s="199">
        <v>0.68</v>
      </c>
      <c r="M98" s="199">
        <v>0.61</v>
      </c>
      <c r="N98" s="199">
        <v>0.67</v>
      </c>
      <c r="O98" s="199">
        <v>0.8</v>
      </c>
      <c r="P98" s="199">
        <v>0.81</v>
      </c>
      <c r="Q98" s="199">
        <v>1</v>
      </c>
      <c r="R98" s="199">
        <v>1.06</v>
      </c>
      <c r="S98" s="4"/>
      <c r="T98" s="243">
        <v>553</v>
      </c>
      <c r="U98" s="38">
        <v>1.25</v>
      </c>
      <c r="V98" s="38">
        <v>1.1200000000000001</v>
      </c>
      <c r="W98" s="38">
        <v>1.05</v>
      </c>
      <c r="X98" s="38">
        <v>1.22</v>
      </c>
      <c r="Y98" s="38">
        <v>1.36</v>
      </c>
      <c r="Z98" s="195">
        <v>1.44</v>
      </c>
      <c r="AA98" s="196">
        <v>1.53</v>
      </c>
      <c r="AB98" s="196">
        <v>1.57</v>
      </c>
      <c r="AC98" s="196">
        <v>1.85</v>
      </c>
      <c r="AD98" s="196">
        <v>1.89</v>
      </c>
      <c r="AE98" s="196">
        <v>1.93</v>
      </c>
      <c r="AF98" s="196">
        <v>1.93</v>
      </c>
      <c r="AG98" s="196">
        <v>1.93</v>
      </c>
      <c r="AH98" s="268">
        <v>1.93</v>
      </c>
      <c r="AI98" s="268">
        <v>1.91</v>
      </c>
      <c r="AJ98" s="268">
        <v>2</v>
      </c>
      <c r="AK98" s="268">
        <v>1.49</v>
      </c>
    </row>
    <row r="99" spans="1:37">
      <c r="A99" s="243">
        <v>560</v>
      </c>
      <c r="B99" s="200">
        <v>1.39</v>
      </c>
      <c r="C99" s="197">
        <v>1.47</v>
      </c>
      <c r="D99" s="197">
        <v>1.46</v>
      </c>
      <c r="E99" s="200">
        <v>1.38</v>
      </c>
      <c r="F99" s="198">
        <v>1.37</v>
      </c>
      <c r="G99" s="198">
        <v>1.27</v>
      </c>
      <c r="H99" s="199">
        <v>1.17</v>
      </c>
      <c r="I99" s="199">
        <v>1.0900000000000001</v>
      </c>
      <c r="J99" s="199">
        <v>1.18</v>
      </c>
      <c r="K99" s="199">
        <v>1.26</v>
      </c>
      <c r="L99" s="199">
        <v>1.22</v>
      </c>
      <c r="M99" s="199">
        <v>1.1000000000000001</v>
      </c>
      <c r="N99" s="199">
        <v>1.1000000000000001</v>
      </c>
      <c r="O99" s="199">
        <v>1.18</v>
      </c>
      <c r="P99" s="199">
        <v>1.1000000000000001</v>
      </c>
      <c r="Q99" s="199">
        <v>1.27</v>
      </c>
      <c r="R99" s="199">
        <v>1.38</v>
      </c>
      <c r="S99" s="4"/>
      <c r="T99" s="243">
        <v>560</v>
      </c>
      <c r="U99" s="38">
        <v>2.8</v>
      </c>
      <c r="V99" s="38">
        <v>2.8</v>
      </c>
      <c r="W99" s="38">
        <v>2.73</v>
      </c>
      <c r="X99" s="38">
        <v>2.73</v>
      </c>
      <c r="Y99" s="38">
        <v>2.73</v>
      </c>
      <c r="Z99" s="195">
        <v>2.68</v>
      </c>
      <c r="AA99" s="196">
        <v>2.64</v>
      </c>
      <c r="AB99" s="196">
        <v>2.77</v>
      </c>
      <c r="AC99" s="196">
        <v>3.28</v>
      </c>
      <c r="AD99" s="196">
        <v>3.35</v>
      </c>
      <c r="AE99" s="196">
        <v>3.43</v>
      </c>
      <c r="AF99" s="196">
        <v>3.43</v>
      </c>
      <c r="AG99" s="196">
        <v>3.43</v>
      </c>
      <c r="AH99" s="268">
        <v>3.43</v>
      </c>
      <c r="AI99" s="268">
        <v>2.95</v>
      </c>
      <c r="AJ99" s="268">
        <v>2.73</v>
      </c>
      <c r="AK99" s="268">
        <v>1.99</v>
      </c>
    </row>
    <row r="100" spans="1:37">
      <c r="A100" s="243">
        <v>570</v>
      </c>
      <c r="B100" s="200">
        <v>2.968</v>
      </c>
      <c r="C100" s="197">
        <v>2.5379999999999998</v>
      </c>
      <c r="D100" s="197">
        <v>2.4900000000000002</v>
      </c>
      <c r="E100" s="200">
        <v>2.4300000000000002</v>
      </c>
      <c r="F100" s="198">
        <v>2.4900000000000002</v>
      </c>
      <c r="G100" s="198">
        <v>2.38</v>
      </c>
      <c r="H100" s="199">
        <v>2.25</v>
      </c>
      <c r="I100" s="199">
        <v>2.2200000000000002</v>
      </c>
      <c r="J100" s="199">
        <v>2.19</v>
      </c>
      <c r="K100" s="199">
        <v>2.29</v>
      </c>
      <c r="L100" s="199">
        <v>2.4500000000000002</v>
      </c>
      <c r="M100" s="199">
        <v>2.16</v>
      </c>
      <c r="N100" s="199">
        <v>2.23</v>
      </c>
      <c r="O100" s="199">
        <v>2.65</v>
      </c>
      <c r="P100" s="199">
        <v>2.5499999999999998</v>
      </c>
      <c r="Q100" s="199">
        <v>3.12</v>
      </c>
      <c r="R100" s="199">
        <v>3.24</v>
      </c>
      <c r="S100" s="4"/>
      <c r="T100" s="243">
        <v>570</v>
      </c>
      <c r="U100" s="38">
        <v>5.94</v>
      </c>
      <c r="V100" s="38">
        <v>5.83</v>
      </c>
      <c r="W100" s="38">
        <v>5.68</v>
      </c>
      <c r="X100" s="38">
        <v>5.84</v>
      </c>
      <c r="Y100" s="38">
        <v>5.84</v>
      </c>
      <c r="Z100" s="195">
        <v>5.7</v>
      </c>
      <c r="AA100" s="196">
        <v>5.79</v>
      </c>
      <c r="AB100" s="196">
        <v>5.79</v>
      </c>
      <c r="AC100" s="196">
        <v>6.43</v>
      </c>
      <c r="AD100" s="196">
        <v>6.56</v>
      </c>
      <c r="AE100" s="196">
        <v>6.72</v>
      </c>
      <c r="AF100" s="196">
        <v>6.72</v>
      </c>
      <c r="AG100" s="196">
        <v>6.72</v>
      </c>
      <c r="AH100" s="268">
        <v>6.72</v>
      </c>
      <c r="AI100" s="268">
        <v>6.72</v>
      </c>
      <c r="AJ100" s="268">
        <v>6.97</v>
      </c>
      <c r="AK100" s="268">
        <v>4.88</v>
      </c>
    </row>
    <row r="101" spans="1:37">
      <c r="A101" s="243">
        <v>577</v>
      </c>
      <c r="B101" s="200">
        <v>1.331</v>
      </c>
      <c r="C101" s="197">
        <v>1.206</v>
      </c>
      <c r="D101" s="197">
        <v>1.18</v>
      </c>
      <c r="E101" s="200">
        <v>1.02</v>
      </c>
      <c r="F101" s="198">
        <v>1.02</v>
      </c>
      <c r="G101" s="198">
        <v>0.97</v>
      </c>
      <c r="H101" s="199">
        <v>0.86</v>
      </c>
      <c r="I101" s="199">
        <v>0.82</v>
      </c>
      <c r="J101" s="199">
        <v>0.91</v>
      </c>
      <c r="K101" s="199">
        <v>1.02</v>
      </c>
      <c r="L101" s="199">
        <v>1.2</v>
      </c>
      <c r="M101" s="199">
        <v>1.0900000000000001</v>
      </c>
      <c r="N101" s="199">
        <v>1.3</v>
      </c>
      <c r="O101" s="199">
        <v>1.56</v>
      </c>
      <c r="P101" s="199">
        <v>1.47</v>
      </c>
      <c r="Q101" s="199">
        <v>1.51</v>
      </c>
      <c r="R101" s="199">
        <v>1.6</v>
      </c>
      <c r="S101" s="4"/>
      <c r="T101" s="243">
        <v>577</v>
      </c>
      <c r="U101" s="38">
        <v>2.78</v>
      </c>
      <c r="V101" s="38">
        <v>2.75</v>
      </c>
      <c r="W101" s="38">
        <v>2.62</v>
      </c>
      <c r="X101" s="38">
        <v>2.54</v>
      </c>
      <c r="Y101" s="38">
        <v>2.54</v>
      </c>
      <c r="Z101" s="195">
        <v>2.48</v>
      </c>
      <c r="AA101" s="196">
        <v>2.4300000000000002</v>
      </c>
      <c r="AB101" s="196">
        <v>2.46</v>
      </c>
      <c r="AC101" s="196">
        <v>2.89</v>
      </c>
      <c r="AD101" s="196">
        <v>2.95</v>
      </c>
      <c r="AE101" s="196">
        <v>3.02</v>
      </c>
      <c r="AF101" s="196">
        <v>3.02</v>
      </c>
      <c r="AG101" s="196">
        <v>3.02</v>
      </c>
      <c r="AH101" s="268">
        <v>3.02</v>
      </c>
      <c r="AI101" s="268">
        <v>3.02</v>
      </c>
      <c r="AJ101" s="268">
        <v>3.14</v>
      </c>
      <c r="AK101" s="268">
        <v>2.4</v>
      </c>
    </row>
    <row r="102" spans="1:37">
      <c r="A102" s="243">
        <v>580</v>
      </c>
      <c r="B102" s="200">
        <v>2.2040000000000002</v>
      </c>
      <c r="C102" s="197">
        <v>1.89</v>
      </c>
      <c r="D102" s="197">
        <v>1.89</v>
      </c>
      <c r="E102" s="200">
        <v>1.98</v>
      </c>
      <c r="F102" s="198">
        <v>1.96</v>
      </c>
      <c r="G102" s="198">
        <v>1.83</v>
      </c>
      <c r="H102" s="199">
        <v>1.77</v>
      </c>
      <c r="I102" s="199">
        <v>1.71</v>
      </c>
      <c r="J102" s="199">
        <v>1.64</v>
      </c>
      <c r="K102" s="199">
        <v>1.76</v>
      </c>
      <c r="L102" s="199">
        <v>1.84</v>
      </c>
      <c r="M102" s="199">
        <v>1.62</v>
      </c>
      <c r="N102" s="199">
        <v>1.63</v>
      </c>
      <c r="O102" s="199">
        <v>2.14</v>
      </c>
      <c r="P102" s="199">
        <v>1.93</v>
      </c>
      <c r="Q102" s="199">
        <v>2.33</v>
      </c>
      <c r="R102" s="199">
        <v>2.3199999999999998</v>
      </c>
      <c r="S102" s="4"/>
      <c r="T102" s="243">
        <v>580</v>
      </c>
      <c r="U102" s="38">
        <v>4.3</v>
      </c>
      <c r="V102" s="38">
        <v>4.1500000000000004</v>
      </c>
      <c r="W102" s="38">
        <v>4.1500000000000004</v>
      </c>
      <c r="X102" s="38">
        <v>4.4800000000000004</v>
      </c>
      <c r="Y102" s="38">
        <v>4.4800000000000004</v>
      </c>
      <c r="Z102" s="195">
        <v>4.3600000000000003</v>
      </c>
      <c r="AA102" s="196">
        <v>4.43</v>
      </c>
      <c r="AB102" s="196">
        <v>4.43</v>
      </c>
      <c r="AC102" s="196">
        <v>4.8899999999999997</v>
      </c>
      <c r="AD102" s="196">
        <v>4.99</v>
      </c>
      <c r="AE102" s="196">
        <v>5.1100000000000003</v>
      </c>
      <c r="AF102" s="196">
        <v>5.1100000000000003</v>
      </c>
      <c r="AG102" s="196">
        <v>5.1100000000000003</v>
      </c>
      <c r="AH102" s="268">
        <v>5.1100000000000003</v>
      </c>
      <c r="AI102" s="268">
        <v>5.1100000000000003</v>
      </c>
      <c r="AJ102" s="268">
        <v>5.24</v>
      </c>
      <c r="AK102" s="268">
        <v>3.47</v>
      </c>
    </row>
    <row r="103" spans="1:37">
      <c r="A103" s="243">
        <v>584</v>
      </c>
      <c r="B103" s="200">
        <v>1.298</v>
      </c>
      <c r="C103" s="197">
        <v>1.125</v>
      </c>
      <c r="D103" s="197">
        <v>1.17</v>
      </c>
      <c r="E103" s="200">
        <v>1.02</v>
      </c>
      <c r="F103" s="198">
        <v>1.06</v>
      </c>
      <c r="G103" s="198">
        <v>1.19</v>
      </c>
      <c r="H103" s="199">
        <v>1.17</v>
      </c>
      <c r="I103" s="199">
        <v>1.1599999999999999</v>
      </c>
      <c r="J103" s="199">
        <v>1.1299999999999999</v>
      </c>
      <c r="K103" s="199">
        <v>1.19</v>
      </c>
      <c r="L103" s="199">
        <v>1.03</v>
      </c>
      <c r="M103" s="199">
        <v>0.96</v>
      </c>
      <c r="N103" s="199">
        <v>1.1499999999999999</v>
      </c>
      <c r="O103" s="199">
        <v>1.22</v>
      </c>
      <c r="P103" s="199">
        <v>1.3</v>
      </c>
      <c r="Q103" s="199">
        <v>1.37</v>
      </c>
      <c r="R103" s="199">
        <v>1.57</v>
      </c>
      <c r="S103" s="4"/>
      <c r="T103" s="243">
        <v>584</v>
      </c>
      <c r="U103" s="38">
        <v>2.57</v>
      </c>
      <c r="V103" s="38">
        <v>2.6</v>
      </c>
      <c r="W103" s="38">
        <v>2.6</v>
      </c>
      <c r="X103" s="38">
        <v>2.65</v>
      </c>
      <c r="Y103" s="38">
        <v>2.65</v>
      </c>
      <c r="Z103" s="195">
        <v>2.65</v>
      </c>
      <c r="AA103" s="196">
        <v>2.71</v>
      </c>
      <c r="AB103" s="196">
        <v>2.71</v>
      </c>
      <c r="AC103" s="196">
        <v>2.91</v>
      </c>
      <c r="AD103" s="196">
        <v>2.97</v>
      </c>
      <c r="AE103" s="196">
        <v>3.04</v>
      </c>
      <c r="AF103" s="196">
        <v>3.04</v>
      </c>
      <c r="AG103" s="196">
        <v>3.04</v>
      </c>
      <c r="AH103" s="268">
        <v>3.04</v>
      </c>
      <c r="AI103" s="268">
        <v>3.04</v>
      </c>
      <c r="AJ103" s="268">
        <v>2.81</v>
      </c>
      <c r="AK103" s="268">
        <v>2.25</v>
      </c>
    </row>
    <row r="104" spans="1:37">
      <c r="A104" s="243">
        <v>590</v>
      </c>
      <c r="B104" s="200">
        <v>3.3849999999999998</v>
      </c>
      <c r="C104" s="197">
        <v>3.08</v>
      </c>
      <c r="D104" s="197">
        <v>2.99</v>
      </c>
      <c r="E104" s="200">
        <v>2.86</v>
      </c>
      <c r="F104" s="198">
        <v>2.85</v>
      </c>
      <c r="G104" s="198">
        <v>2.66</v>
      </c>
      <c r="H104" s="199">
        <v>2.5499999999999998</v>
      </c>
      <c r="I104" s="199">
        <v>2.56</v>
      </c>
      <c r="J104" s="199">
        <v>2.38</v>
      </c>
      <c r="K104" s="199">
        <v>2.4700000000000002</v>
      </c>
      <c r="L104" s="199">
        <v>2.12</v>
      </c>
      <c r="M104" s="199">
        <v>2.15</v>
      </c>
      <c r="N104" s="199">
        <v>2.17</v>
      </c>
      <c r="O104" s="199">
        <v>3.26</v>
      </c>
      <c r="P104" s="199">
        <v>3.68</v>
      </c>
      <c r="Q104" s="199">
        <v>4.8099999999999996</v>
      </c>
      <c r="R104" s="199">
        <v>5.37</v>
      </c>
      <c r="S104" s="4"/>
      <c r="T104" s="243">
        <v>590</v>
      </c>
      <c r="U104" s="38">
        <v>6.53</v>
      </c>
      <c r="V104" s="38">
        <v>6.29</v>
      </c>
      <c r="W104" s="38">
        <v>6.08</v>
      </c>
      <c r="X104" s="38">
        <v>5.91</v>
      </c>
      <c r="Y104" s="38">
        <v>5.91</v>
      </c>
      <c r="Z104" s="195">
        <v>5.75</v>
      </c>
      <c r="AA104" s="196">
        <v>5.85</v>
      </c>
      <c r="AB104" s="196">
        <v>5.85</v>
      </c>
      <c r="AC104" s="196">
        <v>6.18</v>
      </c>
      <c r="AD104" s="196">
        <v>6.3</v>
      </c>
      <c r="AE104" s="196">
        <v>6.46</v>
      </c>
      <c r="AF104" s="196">
        <v>6.46</v>
      </c>
      <c r="AG104" s="196">
        <v>6.46</v>
      </c>
      <c r="AH104" s="268">
        <v>6.46</v>
      </c>
      <c r="AI104" s="268">
        <v>6.76</v>
      </c>
      <c r="AJ104" s="268">
        <v>7.09</v>
      </c>
      <c r="AK104" s="268">
        <v>7.09</v>
      </c>
    </row>
    <row r="105" spans="1:37">
      <c r="A105" s="244">
        <v>604</v>
      </c>
      <c r="B105" s="200">
        <v>1.3</v>
      </c>
      <c r="C105" s="197">
        <v>1.08</v>
      </c>
      <c r="D105" s="197">
        <v>1.08</v>
      </c>
      <c r="E105" s="200">
        <v>0.94</v>
      </c>
      <c r="F105" s="198">
        <v>0.94</v>
      </c>
      <c r="G105" s="198">
        <v>0.9</v>
      </c>
      <c r="H105" s="199">
        <v>0.87</v>
      </c>
      <c r="I105" s="199">
        <v>0.94</v>
      </c>
      <c r="J105" s="199">
        <v>0.88</v>
      </c>
      <c r="K105" s="199">
        <v>0.92</v>
      </c>
      <c r="L105" s="199">
        <v>0.91</v>
      </c>
      <c r="M105" s="199">
        <v>0.81</v>
      </c>
      <c r="N105" s="199">
        <v>0.82</v>
      </c>
      <c r="O105" s="199">
        <v>0.91</v>
      </c>
      <c r="P105" s="199">
        <v>0.88</v>
      </c>
      <c r="Q105" s="199">
        <v>1.0900000000000001</v>
      </c>
      <c r="R105" s="199">
        <v>1</v>
      </c>
      <c r="S105" s="4"/>
      <c r="T105" s="244">
        <v>604</v>
      </c>
      <c r="U105" s="38">
        <v>2.4300000000000002</v>
      </c>
      <c r="V105" s="38">
        <v>2.36</v>
      </c>
      <c r="W105" s="38">
        <v>2.2799999999999998</v>
      </c>
      <c r="X105" s="38">
        <v>2.2400000000000002</v>
      </c>
      <c r="Y105" s="38">
        <v>2.33</v>
      </c>
      <c r="Z105" s="195">
        <v>2.33</v>
      </c>
      <c r="AA105" s="196">
        <v>2.4300000000000002</v>
      </c>
      <c r="AB105" s="196">
        <v>2.4300000000000002</v>
      </c>
      <c r="AC105" s="196">
        <v>2.4300000000000002</v>
      </c>
      <c r="AD105" s="196">
        <v>2.48</v>
      </c>
      <c r="AE105" s="196">
        <v>2.54</v>
      </c>
      <c r="AF105" s="196">
        <v>2.54</v>
      </c>
      <c r="AG105" s="196">
        <v>2.54</v>
      </c>
      <c r="AH105" s="268">
        <v>2.54</v>
      </c>
      <c r="AI105" s="268">
        <v>2.34</v>
      </c>
      <c r="AJ105" s="268">
        <v>2.27</v>
      </c>
      <c r="AK105" s="268">
        <v>1.44</v>
      </c>
    </row>
    <row r="106" spans="1:37">
      <c r="A106" s="244">
        <v>606</v>
      </c>
      <c r="B106" s="200">
        <v>0.69799999999999995</v>
      </c>
      <c r="C106" s="197">
        <v>0.61199999999999999</v>
      </c>
      <c r="D106" s="197">
        <v>0.64</v>
      </c>
      <c r="E106" s="200">
        <v>0.6</v>
      </c>
      <c r="F106" s="198">
        <v>0.68</v>
      </c>
      <c r="G106" s="198">
        <v>0.75</v>
      </c>
      <c r="H106" s="199">
        <v>0.81</v>
      </c>
      <c r="I106" s="199">
        <v>0.91</v>
      </c>
      <c r="J106" s="199">
        <v>0.98</v>
      </c>
      <c r="K106" s="199">
        <v>0.99</v>
      </c>
      <c r="L106" s="199">
        <v>0.87</v>
      </c>
      <c r="M106" s="199">
        <v>0.87</v>
      </c>
      <c r="N106" s="199">
        <v>0.84</v>
      </c>
      <c r="O106" s="199">
        <v>0.91</v>
      </c>
      <c r="P106" s="199">
        <v>0.94</v>
      </c>
      <c r="Q106" s="199">
        <v>1.07</v>
      </c>
      <c r="R106" s="199">
        <v>1.04</v>
      </c>
      <c r="S106" s="4"/>
      <c r="T106" s="244">
        <v>606</v>
      </c>
      <c r="U106" s="38">
        <v>1.29</v>
      </c>
      <c r="V106" s="38">
        <v>1.3</v>
      </c>
      <c r="W106" s="38">
        <v>1.3</v>
      </c>
      <c r="X106" s="38">
        <v>1.48</v>
      </c>
      <c r="Y106" s="38">
        <v>1.63</v>
      </c>
      <c r="Z106" s="195">
        <v>1.71</v>
      </c>
      <c r="AA106" s="196">
        <v>1.81</v>
      </c>
      <c r="AB106" s="196">
        <v>1.81</v>
      </c>
      <c r="AC106" s="196">
        <v>2.11</v>
      </c>
      <c r="AD106" s="196">
        <v>2.15</v>
      </c>
      <c r="AE106" s="196">
        <v>2.2000000000000002</v>
      </c>
      <c r="AF106" s="196">
        <v>2.2000000000000002</v>
      </c>
      <c r="AG106" s="196">
        <v>2.2000000000000002</v>
      </c>
      <c r="AH106" s="268">
        <v>2.2000000000000002</v>
      </c>
      <c r="AI106" s="268">
        <v>2.09</v>
      </c>
      <c r="AJ106" s="268">
        <v>2.04</v>
      </c>
      <c r="AK106" s="268">
        <v>1.41</v>
      </c>
    </row>
    <row r="107" spans="1:37">
      <c r="A107" s="244">
        <v>607</v>
      </c>
      <c r="B107" s="200">
        <v>1.742</v>
      </c>
      <c r="C107" s="197">
        <v>1.47</v>
      </c>
      <c r="D107" s="197">
        <v>1.49</v>
      </c>
      <c r="E107" s="200">
        <v>1.43</v>
      </c>
      <c r="F107" s="198">
        <v>1.43</v>
      </c>
      <c r="G107" s="198">
        <v>1.49</v>
      </c>
      <c r="H107" s="199">
        <v>1.51</v>
      </c>
      <c r="I107" s="199">
        <v>1.63</v>
      </c>
      <c r="J107" s="199">
        <v>1.44</v>
      </c>
      <c r="K107" s="199">
        <v>1.45</v>
      </c>
      <c r="L107" s="199">
        <v>1.25</v>
      </c>
      <c r="M107" s="199">
        <v>1.1000000000000001</v>
      </c>
      <c r="N107" s="199">
        <v>1.07</v>
      </c>
      <c r="O107" s="199">
        <v>1.06</v>
      </c>
      <c r="P107" s="199">
        <v>0.99</v>
      </c>
      <c r="Q107" s="199">
        <v>1.1499999999999999</v>
      </c>
      <c r="R107" s="199">
        <v>1.1100000000000001</v>
      </c>
      <c r="S107" s="4"/>
      <c r="T107" s="244">
        <v>607</v>
      </c>
      <c r="U107" s="38">
        <v>3.2</v>
      </c>
      <c r="V107" s="38">
        <v>3.11</v>
      </c>
      <c r="W107" s="38">
        <v>3.11</v>
      </c>
      <c r="X107" s="38">
        <v>3.26</v>
      </c>
      <c r="Y107" s="38">
        <v>3.2</v>
      </c>
      <c r="Z107" s="195">
        <v>3.31</v>
      </c>
      <c r="AA107" s="196">
        <v>3.51</v>
      </c>
      <c r="AB107" s="196">
        <v>3.57</v>
      </c>
      <c r="AC107" s="196">
        <v>3.57</v>
      </c>
      <c r="AD107" s="196">
        <v>3.64</v>
      </c>
      <c r="AE107" s="196">
        <v>3.73</v>
      </c>
      <c r="AF107" s="196">
        <v>3.73</v>
      </c>
      <c r="AG107" s="196">
        <v>3.73</v>
      </c>
      <c r="AH107" s="268">
        <v>3.73</v>
      </c>
      <c r="AI107" s="268">
        <v>3.21</v>
      </c>
      <c r="AJ107" s="268">
        <v>2.97</v>
      </c>
      <c r="AK107" s="268">
        <v>1.56</v>
      </c>
    </row>
    <row r="108" spans="1:37">
      <c r="A108" s="244">
        <v>608</v>
      </c>
      <c r="B108" s="200">
        <v>1.798</v>
      </c>
      <c r="C108" s="197">
        <v>1.6379999999999999</v>
      </c>
      <c r="D108" s="197">
        <v>1.65</v>
      </c>
      <c r="E108" s="200">
        <v>1.37</v>
      </c>
      <c r="F108" s="198">
        <v>1.5</v>
      </c>
      <c r="G108" s="198">
        <v>1.54</v>
      </c>
      <c r="H108" s="199">
        <v>1.42</v>
      </c>
      <c r="I108" s="199">
        <v>1.58</v>
      </c>
      <c r="J108" s="199">
        <v>1.47</v>
      </c>
      <c r="K108" s="199">
        <v>1.56</v>
      </c>
      <c r="L108" s="199">
        <v>1.34</v>
      </c>
      <c r="M108" s="199">
        <v>1.18</v>
      </c>
      <c r="N108" s="199">
        <v>1.1200000000000001</v>
      </c>
      <c r="O108" s="199">
        <v>0.92</v>
      </c>
      <c r="P108" s="199">
        <v>0.77</v>
      </c>
      <c r="Q108" s="199">
        <v>1</v>
      </c>
      <c r="R108" s="199">
        <v>1.27</v>
      </c>
      <c r="S108" s="4"/>
      <c r="T108" s="244">
        <v>608</v>
      </c>
      <c r="U108" s="38">
        <v>3.56</v>
      </c>
      <c r="V108" s="38">
        <v>3.62</v>
      </c>
      <c r="W108" s="38">
        <v>3.73</v>
      </c>
      <c r="X108" s="38">
        <v>3.92</v>
      </c>
      <c r="Y108" s="38">
        <v>4.1399999999999997</v>
      </c>
      <c r="Z108" s="195">
        <v>4.04</v>
      </c>
      <c r="AA108" s="196">
        <v>3.99</v>
      </c>
      <c r="AB108" s="196">
        <v>3.99</v>
      </c>
      <c r="AC108" s="196">
        <v>3.99</v>
      </c>
      <c r="AD108" s="196">
        <v>4.07</v>
      </c>
      <c r="AE108" s="196">
        <v>4.17</v>
      </c>
      <c r="AF108" s="196">
        <v>4.17</v>
      </c>
      <c r="AG108" s="196">
        <v>4.17</v>
      </c>
      <c r="AH108" s="268">
        <v>4.17</v>
      </c>
      <c r="AI108" s="268">
        <v>3.59</v>
      </c>
      <c r="AJ108" s="268">
        <v>3.32</v>
      </c>
      <c r="AK108" s="268">
        <v>1.81</v>
      </c>
    </row>
    <row r="109" spans="1:37">
      <c r="A109" s="244">
        <v>612</v>
      </c>
      <c r="B109" s="200">
        <v>1.4079999999999999</v>
      </c>
      <c r="C109" s="197">
        <v>1.179</v>
      </c>
      <c r="D109" s="197">
        <v>1.17</v>
      </c>
      <c r="E109" s="200">
        <v>0.96</v>
      </c>
      <c r="F109" s="198">
        <v>0.91</v>
      </c>
      <c r="G109" s="198">
        <v>0.93</v>
      </c>
      <c r="H109" s="199">
        <v>0.9</v>
      </c>
      <c r="I109" s="199">
        <v>0.96</v>
      </c>
      <c r="J109" s="199">
        <v>0.86</v>
      </c>
      <c r="K109" s="199">
        <v>0.85</v>
      </c>
      <c r="L109" s="199">
        <v>0.75</v>
      </c>
      <c r="M109" s="199">
        <v>0.68</v>
      </c>
      <c r="N109" s="199">
        <v>0.72</v>
      </c>
      <c r="O109" s="199">
        <v>0.81</v>
      </c>
      <c r="P109" s="199">
        <v>0.86</v>
      </c>
      <c r="Q109" s="199">
        <v>1.18</v>
      </c>
      <c r="R109" s="199">
        <v>1.1499999999999999</v>
      </c>
      <c r="S109" s="4"/>
      <c r="T109" s="244">
        <v>612</v>
      </c>
      <c r="U109" s="38">
        <v>2.58</v>
      </c>
      <c r="V109" s="38">
        <v>2.4500000000000002</v>
      </c>
      <c r="W109" s="38">
        <v>2.35</v>
      </c>
      <c r="X109" s="38">
        <v>2.35</v>
      </c>
      <c r="Y109" s="38">
        <v>2.2999999999999998</v>
      </c>
      <c r="Z109" s="195">
        <v>2.37</v>
      </c>
      <c r="AA109" s="196">
        <v>2.37</v>
      </c>
      <c r="AB109" s="196">
        <v>2.37</v>
      </c>
      <c r="AC109" s="196">
        <v>2.37</v>
      </c>
      <c r="AD109" s="196">
        <v>2.42</v>
      </c>
      <c r="AE109" s="196">
        <v>2.48</v>
      </c>
      <c r="AF109" s="196">
        <v>2.48</v>
      </c>
      <c r="AG109" s="196">
        <v>2.48</v>
      </c>
      <c r="AH109" s="268">
        <v>2.48</v>
      </c>
      <c r="AI109" s="268">
        <v>2.29</v>
      </c>
      <c r="AJ109" s="268">
        <v>2.4</v>
      </c>
      <c r="AK109" s="268">
        <v>1.69</v>
      </c>
    </row>
    <row r="110" spans="1:37">
      <c r="A110" s="244">
        <v>630</v>
      </c>
      <c r="B110" s="200">
        <v>2.0379999999999998</v>
      </c>
      <c r="C110" s="197">
        <v>1.76</v>
      </c>
      <c r="D110" s="197">
        <v>1.7</v>
      </c>
      <c r="E110" s="200">
        <v>1.57</v>
      </c>
      <c r="F110" s="198">
        <v>1.51</v>
      </c>
      <c r="G110" s="198">
        <v>1.49</v>
      </c>
      <c r="H110" s="199">
        <v>1.42</v>
      </c>
      <c r="I110" s="199">
        <v>1.56</v>
      </c>
      <c r="J110" s="199">
        <v>1.44</v>
      </c>
      <c r="K110" s="199">
        <v>1.47</v>
      </c>
      <c r="L110" s="199">
        <v>1.58</v>
      </c>
      <c r="M110" s="199">
        <v>1.46</v>
      </c>
      <c r="N110" s="199">
        <v>1.52</v>
      </c>
      <c r="O110" s="199">
        <v>1.66</v>
      </c>
      <c r="P110" s="199">
        <v>1.55</v>
      </c>
      <c r="Q110" s="199">
        <v>1.83</v>
      </c>
      <c r="R110" s="199">
        <v>1.79</v>
      </c>
      <c r="S110" s="4"/>
      <c r="T110" s="244">
        <v>630</v>
      </c>
      <c r="U110" s="38">
        <v>3.72</v>
      </c>
      <c r="V110" s="38">
        <v>3.57</v>
      </c>
      <c r="W110" s="38">
        <v>3.41</v>
      </c>
      <c r="X110" s="38">
        <v>3.4</v>
      </c>
      <c r="Y110" s="38">
        <v>3.33</v>
      </c>
      <c r="Z110" s="195">
        <v>3.39</v>
      </c>
      <c r="AA110" s="196">
        <v>3.39</v>
      </c>
      <c r="AB110" s="196">
        <v>3.39</v>
      </c>
      <c r="AC110" s="196">
        <v>3.39</v>
      </c>
      <c r="AD110" s="196">
        <v>3.46</v>
      </c>
      <c r="AE110" s="196">
        <v>3.54</v>
      </c>
      <c r="AF110" s="196">
        <v>3.54</v>
      </c>
      <c r="AG110" s="196">
        <v>3.54</v>
      </c>
      <c r="AH110" s="268">
        <v>3.54</v>
      </c>
      <c r="AI110" s="268">
        <v>3.54</v>
      </c>
      <c r="AJ110" s="268">
        <v>3.71</v>
      </c>
      <c r="AK110" s="268">
        <v>2.5099999999999998</v>
      </c>
    </row>
    <row r="111" spans="1:37">
      <c r="A111" s="244">
        <v>633</v>
      </c>
      <c r="B111" s="200">
        <v>0.93700000000000006</v>
      </c>
      <c r="C111" s="197">
        <v>0.84599999999999997</v>
      </c>
      <c r="D111" s="197">
        <v>0.94</v>
      </c>
      <c r="E111" s="200">
        <v>0.87</v>
      </c>
      <c r="F111" s="198">
        <v>0.97</v>
      </c>
      <c r="G111" s="198">
        <v>1.1000000000000001</v>
      </c>
      <c r="H111" s="199">
        <v>1.07</v>
      </c>
      <c r="I111" s="199">
        <v>1.21</v>
      </c>
      <c r="J111" s="199">
        <v>1.1499999999999999</v>
      </c>
      <c r="K111" s="199">
        <v>1.1599999999999999</v>
      </c>
      <c r="L111" s="199">
        <v>1.02</v>
      </c>
      <c r="M111" s="199">
        <v>0.91</v>
      </c>
      <c r="N111" s="199">
        <v>0.97</v>
      </c>
      <c r="O111" s="199">
        <v>1.02</v>
      </c>
      <c r="P111" s="199">
        <v>1.07</v>
      </c>
      <c r="Q111" s="199">
        <v>1.42</v>
      </c>
      <c r="R111" s="199">
        <v>1.28</v>
      </c>
      <c r="S111" s="4"/>
      <c r="T111" s="244">
        <v>633</v>
      </c>
      <c r="U111" s="38">
        <v>1.7</v>
      </c>
      <c r="V111" s="38">
        <v>1.75</v>
      </c>
      <c r="W111" s="38">
        <v>1.9</v>
      </c>
      <c r="X111" s="38">
        <v>2.12</v>
      </c>
      <c r="Y111" s="38">
        <v>2.2999999999999998</v>
      </c>
      <c r="Z111" s="195">
        <v>2.39</v>
      </c>
      <c r="AA111" s="196">
        <v>2.4900000000000002</v>
      </c>
      <c r="AB111" s="196">
        <v>2.4900000000000002</v>
      </c>
      <c r="AC111" s="196">
        <v>2.4900000000000002</v>
      </c>
      <c r="AD111" s="196">
        <v>2.54</v>
      </c>
      <c r="AE111" s="196">
        <v>2.6</v>
      </c>
      <c r="AF111" s="196">
        <v>2.6</v>
      </c>
      <c r="AG111" s="196">
        <v>2.6</v>
      </c>
      <c r="AH111" s="268">
        <v>2.6</v>
      </c>
      <c r="AI111" s="268">
        <v>2.44</v>
      </c>
      <c r="AJ111" s="268">
        <v>2.56</v>
      </c>
      <c r="AK111" s="268">
        <v>1.74</v>
      </c>
    </row>
    <row r="112" spans="1:37">
      <c r="A112" s="244">
        <v>636</v>
      </c>
      <c r="B112" s="200">
        <v>0.67100000000000004</v>
      </c>
      <c r="C112" s="197">
        <v>0.57999999999999996</v>
      </c>
      <c r="D112" s="197">
        <v>0.59</v>
      </c>
      <c r="E112" s="200">
        <v>0.57999999999999996</v>
      </c>
      <c r="F112" s="198">
        <v>0.59</v>
      </c>
      <c r="G112" s="198">
        <v>0.6</v>
      </c>
      <c r="H112" s="199">
        <v>0.59</v>
      </c>
      <c r="I112" s="199">
        <v>0.64</v>
      </c>
      <c r="J112" s="199">
        <v>0.6</v>
      </c>
      <c r="K112" s="199">
        <v>0.63</v>
      </c>
      <c r="L112" s="199">
        <v>0.59</v>
      </c>
      <c r="M112" s="199">
        <v>0.53</v>
      </c>
      <c r="N112" s="199">
        <v>0.56999999999999995</v>
      </c>
      <c r="O112" s="199">
        <v>0.59</v>
      </c>
      <c r="P112" s="199">
        <v>0.55000000000000004</v>
      </c>
      <c r="Q112" s="199">
        <v>0.62</v>
      </c>
      <c r="R112" s="199">
        <v>0.61</v>
      </c>
      <c r="S112" s="4"/>
      <c r="T112" s="244">
        <v>636</v>
      </c>
      <c r="U112" s="38">
        <v>1.23</v>
      </c>
      <c r="V112" s="38">
        <v>1.22</v>
      </c>
      <c r="W112" s="38">
        <v>1.19</v>
      </c>
      <c r="X112" s="38">
        <v>1.24</v>
      </c>
      <c r="Y112" s="38">
        <v>1.29</v>
      </c>
      <c r="Z112" s="195">
        <v>1.33</v>
      </c>
      <c r="AA112" s="196">
        <v>1.4</v>
      </c>
      <c r="AB112" s="196">
        <v>1.4</v>
      </c>
      <c r="AC112" s="196">
        <v>1.4</v>
      </c>
      <c r="AD112" s="196">
        <v>1.43</v>
      </c>
      <c r="AE112" s="196">
        <v>1.46</v>
      </c>
      <c r="AF112" s="196">
        <v>1.46</v>
      </c>
      <c r="AG112" s="196">
        <v>1.46</v>
      </c>
      <c r="AH112" s="268">
        <v>1.46</v>
      </c>
      <c r="AI112" s="268">
        <v>1.32</v>
      </c>
      <c r="AJ112" s="268">
        <v>1.23</v>
      </c>
      <c r="AK112" s="268">
        <v>0.86</v>
      </c>
    </row>
    <row r="113" spans="1:37">
      <c r="A113" s="244">
        <v>638</v>
      </c>
      <c r="B113" s="200">
        <v>0.252</v>
      </c>
      <c r="C113" s="197">
        <v>0.19800000000000001</v>
      </c>
      <c r="D113" s="197">
        <v>0.21</v>
      </c>
      <c r="E113" s="200">
        <v>0.19</v>
      </c>
      <c r="F113" s="198">
        <v>0.22</v>
      </c>
      <c r="G113" s="198">
        <v>0.25</v>
      </c>
      <c r="H113" s="199">
        <v>0.27</v>
      </c>
      <c r="I113" s="199">
        <v>0.3</v>
      </c>
      <c r="J113" s="199">
        <v>0.32</v>
      </c>
      <c r="K113" s="199">
        <v>0.33</v>
      </c>
      <c r="L113" s="199">
        <v>0.42</v>
      </c>
      <c r="M113" s="199">
        <v>0.36</v>
      </c>
      <c r="N113" s="199">
        <v>0.33</v>
      </c>
      <c r="O113" s="199">
        <v>0.32</v>
      </c>
      <c r="P113" s="199">
        <v>0.28999999999999998</v>
      </c>
      <c r="Q113" s="199">
        <v>0.28000000000000003</v>
      </c>
      <c r="R113" s="199">
        <v>0.28999999999999998</v>
      </c>
      <c r="S113" s="4"/>
      <c r="T113" s="244">
        <v>638</v>
      </c>
      <c r="U113" s="38">
        <v>0.46</v>
      </c>
      <c r="V113" s="38">
        <v>0.44</v>
      </c>
      <c r="W113" s="38">
        <v>0.43</v>
      </c>
      <c r="X113" s="38">
        <v>0.47</v>
      </c>
      <c r="Y113" s="38">
        <v>0.52</v>
      </c>
      <c r="Z113" s="195">
        <v>0.56000000000000005</v>
      </c>
      <c r="AA113" s="196">
        <v>0.61</v>
      </c>
      <c r="AB113" s="196">
        <v>0.61</v>
      </c>
      <c r="AC113" s="196">
        <v>0.68</v>
      </c>
      <c r="AD113" s="196">
        <v>0.69</v>
      </c>
      <c r="AE113" s="196">
        <v>0.7</v>
      </c>
      <c r="AF113" s="196">
        <v>0.7</v>
      </c>
      <c r="AG113" s="196">
        <v>0.7</v>
      </c>
      <c r="AH113" s="268">
        <v>0.7</v>
      </c>
      <c r="AI113" s="268">
        <v>0.65</v>
      </c>
      <c r="AJ113" s="268">
        <v>0.61</v>
      </c>
      <c r="AK113" s="268">
        <v>0.4</v>
      </c>
    </row>
    <row r="114" spans="1:37">
      <c r="A114" s="244">
        <v>641</v>
      </c>
      <c r="B114" s="200">
        <v>0.499</v>
      </c>
      <c r="C114" s="197">
        <v>0.45900000000000002</v>
      </c>
      <c r="D114" s="197">
        <v>0.46</v>
      </c>
      <c r="E114" s="200">
        <v>0.49</v>
      </c>
      <c r="F114" s="198">
        <v>0.53</v>
      </c>
      <c r="G114" s="198">
        <v>0.54</v>
      </c>
      <c r="H114" s="199">
        <v>0.56000000000000005</v>
      </c>
      <c r="I114" s="199">
        <v>0.62</v>
      </c>
      <c r="J114" s="199">
        <v>0.66</v>
      </c>
      <c r="K114" s="199">
        <v>0.7</v>
      </c>
      <c r="L114" s="199">
        <v>0.64</v>
      </c>
      <c r="M114" s="199">
        <v>0.56999999999999995</v>
      </c>
      <c r="N114" s="199">
        <v>0.56999999999999995</v>
      </c>
      <c r="O114" s="199">
        <v>0.53</v>
      </c>
      <c r="P114" s="199">
        <v>0.49</v>
      </c>
      <c r="Q114" s="199">
        <v>0.53</v>
      </c>
      <c r="R114" s="199">
        <v>0.52</v>
      </c>
      <c r="S114" s="4"/>
      <c r="T114" s="244">
        <v>641</v>
      </c>
      <c r="U114" s="38">
        <v>0.94</v>
      </c>
      <c r="V114" s="38">
        <v>0.95</v>
      </c>
      <c r="W114" s="38">
        <v>0.92</v>
      </c>
      <c r="X114" s="38">
        <v>1.03</v>
      </c>
      <c r="Y114" s="38">
        <v>1.0900000000000001</v>
      </c>
      <c r="Z114" s="195">
        <v>1.1299999999999999</v>
      </c>
      <c r="AA114" s="196">
        <v>1.26</v>
      </c>
      <c r="AB114" s="196">
        <v>1.32</v>
      </c>
      <c r="AC114" s="196">
        <v>1.53</v>
      </c>
      <c r="AD114" s="196">
        <v>1.56</v>
      </c>
      <c r="AE114" s="196">
        <v>1.59</v>
      </c>
      <c r="AF114" s="196">
        <v>1.59</v>
      </c>
      <c r="AG114" s="196">
        <v>1.59</v>
      </c>
      <c r="AH114" s="268">
        <v>1.59</v>
      </c>
      <c r="AI114" s="268">
        <v>1.37</v>
      </c>
      <c r="AJ114" s="268">
        <v>1.27</v>
      </c>
      <c r="AK114" s="268">
        <v>0.72</v>
      </c>
    </row>
    <row r="115" spans="1:37">
      <c r="A115" s="244">
        <v>657</v>
      </c>
      <c r="B115" s="200">
        <v>0.35799999999999998</v>
      </c>
      <c r="C115" s="197">
        <v>0.28799999999999998</v>
      </c>
      <c r="D115" s="197">
        <v>0.3</v>
      </c>
      <c r="E115" s="200">
        <v>0.27</v>
      </c>
      <c r="F115" s="198">
        <v>0.3</v>
      </c>
      <c r="G115" s="198">
        <v>0.32</v>
      </c>
      <c r="H115" s="199">
        <v>0.32</v>
      </c>
      <c r="I115" s="199">
        <v>0.35</v>
      </c>
      <c r="J115" s="199">
        <v>0.37</v>
      </c>
      <c r="K115" s="199">
        <v>0.4</v>
      </c>
      <c r="L115" s="199">
        <v>0.5</v>
      </c>
      <c r="M115" s="199">
        <v>0.52</v>
      </c>
      <c r="N115" s="199">
        <v>0.51</v>
      </c>
      <c r="O115" s="199">
        <v>0.45</v>
      </c>
      <c r="P115" s="199">
        <v>0.47</v>
      </c>
      <c r="Q115" s="199">
        <v>0.56000000000000005</v>
      </c>
      <c r="R115" s="199">
        <v>0.57999999999999996</v>
      </c>
      <c r="S115" s="4"/>
      <c r="T115" s="244">
        <v>657</v>
      </c>
      <c r="U115" s="38">
        <v>0.65</v>
      </c>
      <c r="V115" s="38">
        <v>0.62</v>
      </c>
      <c r="W115" s="38">
        <v>0.61</v>
      </c>
      <c r="X115" s="38">
        <v>0.63</v>
      </c>
      <c r="Y115" s="38">
        <v>0.66</v>
      </c>
      <c r="Z115" s="195">
        <v>0.68</v>
      </c>
      <c r="AA115" s="196">
        <v>0.71</v>
      </c>
      <c r="AB115" s="196">
        <v>0.71</v>
      </c>
      <c r="AC115" s="196">
        <v>0.78</v>
      </c>
      <c r="AD115" s="196">
        <v>0.79</v>
      </c>
      <c r="AE115" s="196">
        <v>0.81</v>
      </c>
      <c r="AF115" s="196">
        <v>0.81</v>
      </c>
      <c r="AG115" s="196">
        <v>0.81</v>
      </c>
      <c r="AH115" s="268">
        <v>0.81</v>
      </c>
      <c r="AI115" s="268">
        <v>0.81</v>
      </c>
      <c r="AJ115" s="268">
        <v>0.85</v>
      </c>
      <c r="AK115" s="268">
        <v>0.79</v>
      </c>
    </row>
    <row r="116" spans="1:37">
      <c r="A116" s="244">
        <v>668</v>
      </c>
      <c r="B116" s="200">
        <v>0.214</v>
      </c>
      <c r="C116" s="197">
        <v>0.2</v>
      </c>
      <c r="D116" s="197">
        <v>0.2</v>
      </c>
      <c r="E116" s="200">
        <v>0.22</v>
      </c>
      <c r="F116" s="198">
        <v>0.23</v>
      </c>
      <c r="G116" s="198">
        <v>0.24</v>
      </c>
      <c r="H116" s="199">
        <v>0.25</v>
      </c>
      <c r="I116" s="199">
        <v>0.26</v>
      </c>
      <c r="J116" s="199">
        <v>0.25</v>
      </c>
      <c r="K116" s="199">
        <v>0.27</v>
      </c>
      <c r="L116" s="199">
        <v>0.26</v>
      </c>
      <c r="M116" s="199">
        <v>0.22</v>
      </c>
      <c r="N116" s="199">
        <v>0.25</v>
      </c>
      <c r="O116" s="199">
        <v>0.24</v>
      </c>
      <c r="P116" s="199">
        <v>0.22</v>
      </c>
      <c r="Q116" s="199">
        <v>0.24</v>
      </c>
      <c r="R116" s="199">
        <v>0.22</v>
      </c>
      <c r="S116" s="4"/>
      <c r="T116" s="244">
        <v>668</v>
      </c>
      <c r="U116" s="38">
        <v>0.38</v>
      </c>
      <c r="V116" s="38">
        <v>0.38</v>
      </c>
      <c r="W116" s="38">
        <v>0.37</v>
      </c>
      <c r="X116" s="38">
        <v>0.41</v>
      </c>
      <c r="Y116" s="38">
        <v>0.43</v>
      </c>
      <c r="Z116" s="195">
        <v>0.44</v>
      </c>
      <c r="AA116" s="196">
        <v>0.46</v>
      </c>
      <c r="AB116" s="196">
        <v>0.46</v>
      </c>
      <c r="AC116" s="196">
        <v>0.48</v>
      </c>
      <c r="AD116" s="196">
        <v>0.49</v>
      </c>
      <c r="AE116" s="196">
        <v>0.5</v>
      </c>
      <c r="AF116" s="196">
        <v>0.5</v>
      </c>
      <c r="AG116" s="196">
        <v>0.5</v>
      </c>
      <c r="AH116" s="268">
        <v>0.5</v>
      </c>
      <c r="AI116" s="268">
        <v>0.45</v>
      </c>
      <c r="AJ116" s="268">
        <v>0.43</v>
      </c>
      <c r="AK116" s="268">
        <v>0.28999999999999998</v>
      </c>
    </row>
    <row r="117" spans="1:37">
      <c r="A117" s="244">
        <v>670</v>
      </c>
      <c r="B117" s="200">
        <v>0.85599999999999998</v>
      </c>
      <c r="C117" s="197">
        <v>0.747</v>
      </c>
      <c r="D117" s="197">
        <v>0.77</v>
      </c>
      <c r="E117" s="200">
        <v>0.76</v>
      </c>
      <c r="F117" s="198">
        <v>0.82</v>
      </c>
      <c r="G117" s="198">
        <v>0.87</v>
      </c>
      <c r="H117" s="199">
        <v>0.82</v>
      </c>
      <c r="I117" s="199">
        <v>0.85</v>
      </c>
      <c r="J117" s="199">
        <v>0.77</v>
      </c>
      <c r="K117" s="199">
        <v>0.78</v>
      </c>
      <c r="L117" s="199">
        <v>0.77</v>
      </c>
      <c r="M117" s="199">
        <v>0.72</v>
      </c>
      <c r="N117" s="199">
        <v>0.79</v>
      </c>
      <c r="O117" s="199">
        <v>0.85</v>
      </c>
      <c r="P117" s="199">
        <v>0.8</v>
      </c>
      <c r="Q117" s="199">
        <v>1</v>
      </c>
      <c r="R117" s="199">
        <v>0.98</v>
      </c>
      <c r="S117" s="4"/>
      <c r="T117" s="244">
        <v>670</v>
      </c>
      <c r="U117" s="38">
        <v>1.53</v>
      </c>
      <c r="V117" s="38">
        <v>1.54</v>
      </c>
      <c r="W117" s="38">
        <v>1.5</v>
      </c>
      <c r="X117" s="38">
        <v>1.62</v>
      </c>
      <c r="Y117" s="38">
        <v>1.73</v>
      </c>
      <c r="Z117" s="195">
        <v>1.76</v>
      </c>
      <c r="AA117" s="196">
        <v>1.76</v>
      </c>
      <c r="AB117" s="196">
        <v>1.76</v>
      </c>
      <c r="AC117" s="196">
        <v>1.76</v>
      </c>
      <c r="AD117" s="196">
        <v>1.8</v>
      </c>
      <c r="AE117" s="196">
        <v>1.84</v>
      </c>
      <c r="AF117" s="196">
        <v>1.84</v>
      </c>
      <c r="AG117" s="196">
        <v>1.84</v>
      </c>
      <c r="AH117" s="268">
        <v>1.84</v>
      </c>
      <c r="AI117" s="268">
        <v>1.83</v>
      </c>
      <c r="AJ117" s="268">
        <v>1.92</v>
      </c>
      <c r="AK117" s="268">
        <v>1.36</v>
      </c>
    </row>
    <row r="118" spans="1:37">
      <c r="A118" s="244">
        <v>681</v>
      </c>
      <c r="B118" s="200">
        <v>1.5680000000000001</v>
      </c>
      <c r="C118" s="197">
        <v>1.5</v>
      </c>
      <c r="D118" s="197">
        <v>1.52</v>
      </c>
      <c r="E118" s="200">
        <v>1.42</v>
      </c>
      <c r="F118" s="198">
        <v>1.4</v>
      </c>
      <c r="G118" s="198">
        <v>1.3</v>
      </c>
      <c r="H118" s="199">
        <v>1.22</v>
      </c>
      <c r="I118" s="199">
        <v>1.26</v>
      </c>
      <c r="J118" s="199">
        <v>1.23</v>
      </c>
      <c r="K118" s="199">
        <v>1.25</v>
      </c>
      <c r="L118" s="199">
        <v>1.17</v>
      </c>
      <c r="M118" s="199">
        <v>1.04</v>
      </c>
      <c r="N118" s="199">
        <v>1.03</v>
      </c>
      <c r="O118" s="199">
        <v>1.08</v>
      </c>
      <c r="P118" s="199">
        <v>1.1000000000000001</v>
      </c>
      <c r="Q118" s="199">
        <v>1.4</v>
      </c>
      <c r="R118" s="199">
        <v>1.39</v>
      </c>
      <c r="S118" s="4"/>
      <c r="T118" s="244">
        <v>681</v>
      </c>
      <c r="U118" s="38">
        <v>2.88</v>
      </c>
      <c r="V118" s="38">
        <v>2.8</v>
      </c>
      <c r="W118" s="38">
        <v>2.8</v>
      </c>
      <c r="X118" s="38">
        <v>2.79</v>
      </c>
      <c r="Y118" s="38">
        <v>2.79</v>
      </c>
      <c r="Z118" s="195">
        <v>2.72</v>
      </c>
      <c r="AA118" s="196">
        <v>2.72</v>
      </c>
      <c r="AB118" s="196">
        <v>2.72</v>
      </c>
      <c r="AC118" s="196">
        <v>2.88</v>
      </c>
      <c r="AD118" s="196">
        <v>2.94</v>
      </c>
      <c r="AE118" s="196">
        <v>3.01</v>
      </c>
      <c r="AF118" s="196">
        <v>3.01</v>
      </c>
      <c r="AG118" s="196">
        <v>3.01</v>
      </c>
      <c r="AH118" s="268">
        <v>3.01</v>
      </c>
      <c r="AI118" s="268">
        <v>2.72</v>
      </c>
      <c r="AJ118" s="268">
        <v>2.77</v>
      </c>
      <c r="AK118" s="268">
        <v>1.93</v>
      </c>
    </row>
    <row r="119" spans="1:37">
      <c r="A119" s="244">
        <v>685</v>
      </c>
      <c r="B119" s="200">
        <v>1.5920000000000001</v>
      </c>
      <c r="C119" s="197">
        <v>1.76</v>
      </c>
      <c r="D119" s="197">
        <v>1.59</v>
      </c>
      <c r="E119" s="200">
        <v>1.55</v>
      </c>
      <c r="F119" s="198">
        <v>1.54</v>
      </c>
      <c r="G119" s="198">
        <v>1.54</v>
      </c>
      <c r="H119" s="199">
        <v>1.46</v>
      </c>
      <c r="I119" s="199">
        <v>1.54</v>
      </c>
      <c r="J119" s="199">
        <v>1.37</v>
      </c>
      <c r="K119" s="199">
        <v>1.41</v>
      </c>
      <c r="L119" s="199">
        <v>1.28</v>
      </c>
      <c r="M119" s="199">
        <v>1.1299999999999999</v>
      </c>
      <c r="N119" s="199">
        <v>1.42</v>
      </c>
      <c r="O119" s="199">
        <v>1.47</v>
      </c>
      <c r="P119" s="199">
        <v>1.56</v>
      </c>
      <c r="Q119" s="199">
        <v>2.14</v>
      </c>
      <c r="R119" s="199">
        <v>2.4500000000000002</v>
      </c>
      <c r="S119" s="4"/>
      <c r="T119" s="244">
        <v>685</v>
      </c>
      <c r="U119" s="38">
        <v>2.91</v>
      </c>
      <c r="V119" s="38">
        <v>3.03</v>
      </c>
      <c r="W119" s="38">
        <v>2.8</v>
      </c>
      <c r="X119" s="38">
        <v>2.79</v>
      </c>
      <c r="Y119" s="38">
        <v>2.79</v>
      </c>
      <c r="Z119" s="195">
        <v>2.86</v>
      </c>
      <c r="AA119" s="196">
        <v>2.83</v>
      </c>
      <c r="AB119" s="196">
        <v>3.11</v>
      </c>
      <c r="AC119" s="196">
        <v>3.11</v>
      </c>
      <c r="AD119" s="196">
        <v>3.17</v>
      </c>
      <c r="AE119" s="196">
        <v>3.25</v>
      </c>
      <c r="AF119" s="196">
        <v>3.25</v>
      </c>
      <c r="AG119" s="196">
        <v>3.25</v>
      </c>
      <c r="AH119" s="268">
        <v>3.25</v>
      </c>
      <c r="AI119" s="268">
        <v>3.25</v>
      </c>
      <c r="AJ119" s="268">
        <v>3.41</v>
      </c>
      <c r="AK119" s="268">
        <v>3.41</v>
      </c>
    </row>
    <row r="120" spans="1:37">
      <c r="A120" s="244">
        <v>689</v>
      </c>
      <c r="B120" s="200">
        <v>4.3849999999999998</v>
      </c>
      <c r="C120" s="197">
        <v>3.75</v>
      </c>
      <c r="D120" s="197">
        <v>3.51</v>
      </c>
      <c r="E120" s="200">
        <v>3.15</v>
      </c>
      <c r="F120" s="198">
        <v>2.96</v>
      </c>
      <c r="G120" s="198">
        <v>2.86</v>
      </c>
      <c r="H120" s="199">
        <v>2.7</v>
      </c>
      <c r="I120" s="199">
        <v>2.82</v>
      </c>
      <c r="J120" s="199">
        <v>2.56</v>
      </c>
      <c r="K120" s="199">
        <v>2.66</v>
      </c>
      <c r="L120" s="199">
        <v>2.4</v>
      </c>
      <c r="M120" s="199">
        <v>2.2200000000000002</v>
      </c>
      <c r="N120" s="199">
        <v>2</v>
      </c>
      <c r="O120" s="199">
        <v>2.17</v>
      </c>
      <c r="P120" s="199">
        <v>2.25</v>
      </c>
      <c r="Q120" s="199">
        <v>3.01</v>
      </c>
      <c r="R120" s="199">
        <v>2.87</v>
      </c>
      <c r="S120" s="4"/>
      <c r="T120" s="244">
        <v>689</v>
      </c>
      <c r="U120" s="38">
        <v>7.97</v>
      </c>
      <c r="V120" s="38">
        <v>7.25</v>
      </c>
      <c r="W120" s="38">
        <v>6.71</v>
      </c>
      <c r="X120" s="38">
        <v>6.38</v>
      </c>
      <c r="Y120" s="38">
        <v>6.07</v>
      </c>
      <c r="Z120" s="195">
        <v>5.9</v>
      </c>
      <c r="AA120" s="196">
        <v>5.9</v>
      </c>
      <c r="AB120" s="196">
        <v>5.9</v>
      </c>
      <c r="AC120" s="196">
        <v>5.9</v>
      </c>
      <c r="AD120" s="196">
        <v>6.02</v>
      </c>
      <c r="AE120" s="196">
        <v>6.17</v>
      </c>
      <c r="AF120" s="196">
        <v>6.17</v>
      </c>
      <c r="AG120" s="196">
        <v>6.17</v>
      </c>
      <c r="AH120" s="268">
        <v>6.17</v>
      </c>
      <c r="AI120" s="268">
        <v>5.65</v>
      </c>
      <c r="AJ120" s="268">
        <v>5.93</v>
      </c>
      <c r="AK120" s="268">
        <v>4</v>
      </c>
    </row>
    <row r="121" spans="1:37">
      <c r="A121" s="245">
        <v>810</v>
      </c>
      <c r="B121" s="200">
        <v>0.376</v>
      </c>
      <c r="C121" s="197">
        <v>0.35</v>
      </c>
      <c r="D121" s="197">
        <v>0.36</v>
      </c>
      <c r="E121" s="200">
        <v>0.35</v>
      </c>
      <c r="F121" s="198">
        <v>0.37</v>
      </c>
      <c r="G121" s="198">
        <v>0.39</v>
      </c>
      <c r="H121" s="199">
        <v>0.38</v>
      </c>
      <c r="I121" s="199">
        <v>0.42</v>
      </c>
      <c r="J121" s="199">
        <v>0.38</v>
      </c>
      <c r="K121" s="199">
        <v>0.39</v>
      </c>
      <c r="L121" s="199">
        <v>0.37</v>
      </c>
      <c r="M121" s="199">
        <v>0.4</v>
      </c>
      <c r="N121" s="199">
        <v>0.33</v>
      </c>
      <c r="O121" s="199">
        <v>0.4</v>
      </c>
      <c r="P121" s="199">
        <v>0.37</v>
      </c>
      <c r="Q121" s="199">
        <v>0.47</v>
      </c>
      <c r="R121" s="199">
        <v>0.47</v>
      </c>
      <c r="S121" s="4"/>
      <c r="T121" s="245">
        <v>810</v>
      </c>
      <c r="U121" s="38">
        <v>0.68</v>
      </c>
      <c r="V121" s="38">
        <v>0.65</v>
      </c>
      <c r="W121" s="38">
        <v>0.65</v>
      </c>
      <c r="X121" s="38">
        <v>0.7</v>
      </c>
      <c r="Y121" s="38">
        <v>0.76</v>
      </c>
      <c r="Z121" s="195">
        <v>0.77</v>
      </c>
      <c r="AA121" s="196">
        <v>0.76</v>
      </c>
      <c r="AB121" s="196">
        <v>0.78</v>
      </c>
      <c r="AC121" s="196">
        <v>0.78</v>
      </c>
      <c r="AD121" s="196">
        <v>0.79</v>
      </c>
      <c r="AE121" s="196">
        <v>0.81</v>
      </c>
      <c r="AF121" s="196">
        <v>0.81</v>
      </c>
      <c r="AG121" s="196">
        <v>0.81</v>
      </c>
      <c r="AH121" s="268">
        <v>0.81</v>
      </c>
      <c r="AI121" s="268">
        <v>0.81</v>
      </c>
      <c r="AJ121" s="268">
        <v>0.85</v>
      </c>
      <c r="AK121" s="268">
        <v>0.7</v>
      </c>
    </row>
    <row r="122" spans="1:37">
      <c r="A122" s="245">
        <v>817</v>
      </c>
      <c r="B122" s="200">
        <v>0.20300000000000001</v>
      </c>
      <c r="C122" s="197">
        <v>0.17100000000000001</v>
      </c>
      <c r="D122" s="197">
        <v>0.17</v>
      </c>
      <c r="E122" s="200">
        <v>0.15</v>
      </c>
      <c r="F122" s="198">
        <v>0.15</v>
      </c>
      <c r="G122" s="198">
        <v>0.15</v>
      </c>
      <c r="H122" s="199">
        <v>0.14000000000000001</v>
      </c>
      <c r="I122" s="199">
        <v>0.15</v>
      </c>
      <c r="J122" s="199">
        <v>0.15</v>
      </c>
      <c r="K122" s="199">
        <v>0.15</v>
      </c>
      <c r="L122" s="199">
        <v>0.15</v>
      </c>
      <c r="M122" s="199">
        <v>0.13</v>
      </c>
      <c r="N122" s="199">
        <v>0.14000000000000001</v>
      </c>
      <c r="O122" s="199">
        <v>0.15</v>
      </c>
      <c r="P122" s="199">
        <v>0.15</v>
      </c>
      <c r="Q122" s="199">
        <v>0.18</v>
      </c>
      <c r="R122" s="199">
        <v>0.18</v>
      </c>
      <c r="S122" s="4"/>
      <c r="T122" s="245">
        <v>817</v>
      </c>
      <c r="U122" s="38">
        <v>0.36</v>
      </c>
      <c r="V122" s="38">
        <v>0.35</v>
      </c>
      <c r="W122" s="38">
        <v>0.33</v>
      </c>
      <c r="X122" s="38">
        <v>0.35</v>
      </c>
      <c r="Y122" s="38">
        <v>0.35</v>
      </c>
      <c r="Z122" s="195">
        <v>0.34</v>
      </c>
      <c r="AA122" s="196">
        <v>0.34</v>
      </c>
      <c r="AB122" s="196">
        <v>0.34</v>
      </c>
      <c r="AC122" s="196">
        <v>0.36</v>
      </c>
      <c r="AD122" s="196">
        <v>0.36</v>
      </c>
      <c r="AE122" s="196">
        <v>0.36</v>
      </c>
      <c r="AF122" s="196">
        <v>0.36</v>
      </c>
      <c r="AG122" s="196">
        <v>0.36</v>
      </c>
      <c r="AH122" s="268">
        <v>0.36</v>
      </c>
      <c r="AI122" s="268">
        <v>0.36</v>
      </c>
      <c r="AJ122" s="268">
        <v>0.37</v>
      </c>
      <c r="AK122" s="268">
        <v>0.28999999999999998</v>
      </c>
    </row>
    <row r="123" spans="1:37">
      <c r="A123" s="245">
        <v>830</v>
      </c>
      <c r="B123" s="200">
        <v>1.9910000000000001</v>
      </c>
      <c r="C123" s="197">
        <v>1.88</v>
      </c>
      <c r="D123" s="197">
        <v>1.88</v>
      </c>
      <c r="E123" s="200">
        <v>1.92</v>
      </c>
      <c r="F123" s="198">
        <v>1.99</v>
      </c>
      <c r="G123" s="198">
        <v>1.97</v>
      </c>
      <c r="H123" s="199">
        <v>1.94</v>
      </c>
      <c r="I123" s="199">
        <v>2.0499999999999998</v>
      </c>
      <c r="J123" s="199">
        <v>1.77</v>
      </c>
      <c r="K123" s="199">
        <v>1.8</v>
      </c>
      <c r="L123" s="199">
        <v>1.52</v>
      </c>
      <c r="M123" s="199">
        <v>1.32</v>
      </c>
      <c r="N123" s="199">
        <v>1.27</v>
      </c>
      <c r="O123" s="199">
        <v>1.29</v>
      </c>
      <c r="P123" s="199">
        <v>1.38</v>
      </c>
      <c r="Q123" s="199">
        <v>1.79</v>
      </c>
      <c r="R123" s="199">
        <v>1.68</v>
      </c>
      <c r="S123" s="4"/>
      <c r="T123" s="245">
        <v>830</v>
      </c>
      <c r="U123" s="38">
        <v>3.55</v>
      </c>
      <c r="V123" s="38">
        <v>3.66</v>
      </c>
      <c r="W123" s="38">
        <v>3.66</v>
      </c>
      <c r="X123" s="38">
        <v>4.08</v>
      </c>
      <c r="Y123" s="38">
        <v>4.3</v>
      </c>
      <c r="Z123" s="195">
        <v>4.3</v>
      </c>
      <c r="AA123" s="196">
        <v>4.25</v>
      </c>
      <c r="AB123" s="196">
        <v>4.25</v>
      </c>
      <c r="AC123" s="196">
        <v>4.25</v>
      </c>
      <c r="AD123" s="196">
        <v>4.34</v>
      </c>
      <c r="AE123" s="196">
        <v>4.45</v>
      </c>
      <c r="AF123" s="196">
        <v>4.45</v>
      </c>
      <c r="AG123" s="196">
        <v>4.45</v>
      </c>
      <c r="AH123" s="268">
        <v>4.45</v>
      </c>
      <c r="AI123" s="268">
        <v>3.83</v>
      </c>
      <c r="AJ123" s="268">
        <v>4.0199999999999996</v>
      </c>
      <c r="AK123" s="268">
        <v>2.6</v>
      </c>
    </row>
    <row r="124" spans="1:37">
      <c r="A124" s="245">
        <v>833</v>
      </c>
      <c r="B124" s="200">
        <v>0.41799999999999998</v>
      </c>
      <c r="C124" s="197">
        <v>0.46</v>
      </c>
      <c r="D124" s="197">
        <v>0.47</v>
      </c>
      <c r="E124" s="200">
        <v>0.45</v>
      </c>
      <c r="F124" s="198">
        <v>0.43</v>
      </c>
      <c r="G124" s="198">
        <v>0.43</v>
      </c>
      <c r="H124" s="199">
        <v>0.42</v>
      </c>
      <c r="I124" s="199">
        <v>0.34</v>
      </c>
      <c r="J124" s="199">
        <v>0.3</v>
      </c>
      <c r="K124" s="199">
        <v>0.32</v>
      </c>
      <c r="L124" s="199">
        <v>0.26</v>
      </c>
      <c r="M124" s="199">
        <v>0.25</v>
      </c>
      <c r="N124" s="199">
        <v>0.33</v>
      </c>
      <c r="O124" s="199">
        <v>0.31</v>
      </c>
      <c r="P124" s="199">
        <v>0.31</v>
      </c>
      <c r="Q124" s="199">
        <v>0.32</v>
      </c>
      <c r="R124" s="199">
        <v>0.28000000000000003</v>
      </c>
      <c r="S124" s="4"/>
      <c r="T124" s="245">
        <v>833</v>
      </c>
      <c r="U124" s="38">
        <v>0.74</v>
      </c>
      <c r="V124" s="38">
        <v>0.77</v>
      </c>
      <c r="W124" s="38">
        <v>0.77</v>
      </c>
      <c r="X124" s="38">
        <v>0.76</v>
      </c>
      <c r="Y124" s="38">
        <v>0.74</v>
      </c>
      <c r="Z124" s="195">
        <v>0.75</v>
      </c>
      <c r="AA124" s="196">
        <v>0.75</v>
      </c>
      <c r="AB124" s="196">
        <v>0.76</v>
      </c>
      <c r="AC124" s="196">
        <v>0.76</v>
      </c>
      <c r="AD124" s="196">
        <v>0.77</v>
      </c>
      <c r="AE124" s="196">
        <v>0.78</v>
      </c>
      <c r="AF124" s="196">
        <v>0.78</v>
      </c>
      <c r="AG124" s="196">
        <v>0.78</v>
      </c>
      <c r="AH124" s="268">
        <v>0.78</v>
      </c>
      <c r="AI124" s="268">
        <v>0.77</v>
      </c>
      <c r="AJ124" s="268">
        <v>0.74</v>
      </c>
      <c r="AK124" s="268">
        <v>0.45</v>
      </c>
    </row>
    <row r="125" spans="1:37">
      <c r="A125" s="245">
        <v>835</v>
      </c>
      <c r="B125" s="200">
        <v>0.72399999999999998</v>
      </c>
      <c r="C125" s="197">
        <v>0.64</v>
      </c>
      <c r="D125" s="197">
        <v>0.63</v>
      </c>
      <c r="E125" s="200">
        <v>0.59</v>
      </c>
      <c r="F125" s="198">
        <v>0.55000000000000004</v>
      </c>
      <c r="G125" s="198">
        <v>0.54</v>
      </c>
      <c r="H125" s="199">
        <v>0.53</v>
      </c>
      <c r="I125" s="199">
        <v>0.54</v>
      </c>
      <c r="J125" s="199">
        <v>0.47</v>
      </c>
      <c r="K125" s="199">
        <v>0.49</v>
      </c>
      <c r="L125" s="199">
        <v>0.41</v>
      </c>
      <c r="M125" s="199">
        <v>0.44</v>
      </c>
      <c r="N125" s="199">
        <v>0.46</v>
      </c>
      <c r="O125" s="199">
        <v>0.48</v>
      </c>
      <c r="P125" s="199">
        <v>0.51</v>
      </c>
      <c r="Q125" s="199">
        <v>0.67</v>
      </c>
      <c r="R125" s="199">
        <v>0.71</v>
      </c>
      <c r="S125" s="4"/>
      <c r="T125" s="245">
        <v>835</v>
      </c>
      <c r="U125" s="38">
        <v>1.19</v>
      </c>
      <c r="V125" s="38">
        <v>1.1499999999999999</v>
      </c>
      <c r="W125" s="38">
        <v>1.07</v>
      </c>
      <c r="X125" s="38">
        <v>1.03</v>
      </c>
      <c r="Y125" s="38">
        <v>1.01</v>
      </c>
      <c r="Z125" s="195">
        <v>1.01</v>
      </c>
      <c r="AA125" s="196">
        <v>1.01</v>
      </c>
      <c r="AB125" s="196">
        <v>1.01</v>
      </c>
      <c r="AC125" s="196">
        <v>1.03</v>
      </c>
      <c r="AD125" s="196">
        <v>1.05</v>
      </c>
      <c r="AE125" s="196">
        <v>1.07</v>
      </c>
      <c r="AF125" s="196">
        <v>1.07</v>
      </c>
      <c r="AG125" s="196">
        <v>1.07</v>
      </c>
      <c r="AH125" s="268">
        <v>1.07</v>
      </c>
      <c r="AI125" s="268">
        <v>1.07</v>
      </c>
      <c r="AJ125" s="268">
        <v>1.1200000000000001</v>
      </c>
      <c r="AK125" s="268">
        <v>1.0900000000000001</v>
      </c>
    </row>
    <row r="126" spans="1:37">
      <c r="A126" s="245">
        <v>838</v>
      </c>
      <c r="B126" s="200">
        <v>0.16300000000000001</v>
      </c>
      <c r="C126" s="197">
        <v>0.17</v>
      </c>
      <c r="D126" s="197">
        <v>0.19</v>
      </c>
      <c r="E126" s="200">
        <v>0.2</v>
      </c>
      <c r="F126" s="198">
        <v>0.23</v>
      </c>
      <c r="G126" s="198">
        <v>0.26</v>
      </c>
      <c r="H126" s="199">
        <v>0.27</v>
      </c>
      <c r="I126" s="199">
        <v>0.3</v>
      </c>
      <c r="J126" s="199">
        <v>0.33</v>
      </c>
      <c r="K126" s="199">
        <v>0.35</v>
      </c>
      <c r="L126" s="199">
        <v>0.28000000000000003</v>
      </c>
      <c r="M126" s="199">
        <v>0.36</v>
      </c>
      <c r="N126" s="199">
        <v>0.37</v>
      </c>
      <c r="O126" s="199">
        <v>0.27</v>
      </c>
      <c r="P126" s="199">
        <v>0.28000000000000003</v>
      </c>
      <c r="Q126" s="199">
        <v>0.28999999999999998</v>
      </c>
      <c r="R126" s="199">
        <v>0.2</v>
      </c>
      <c r="S126" s="4"/>
      <c r="T126" s="245">
        <v>838</v>
      </c>
      <c r="U126" s="38">
        <v>0.3</v>
      </c>
      <c r="V126" s="38">
        <v>0.31</v>
      </c>
      <c r="W126" s="38">
        <v>0.34</v>
      </c>
      <c r="X126" s="38">
        <v>0.39</v>
      </c>
      <c r="Y126" s="38">
        <v>0.44</v>
      </c>
      <c r="Z126" s="195">
        <v>0.49</v>
      </c>
      <c r="AA126" s="196">
        <v>0.54</v>
      </c>
      <c r="AB126" s="196">
        <v>0.56999999999999995</v>
      </c>
      <c r="AC126" s="196">
        <v>0.67</v>
      </c>
      <c r="AD126" s="196">
        <v>0.68</v>
      </c>
      <c r="AE126" s="196">
        <v>0.69</v>
      </c>
      <c r="AF126" s="196">
        <v>0.69</v>
      </c>
      <c r="AG126" s="196">
        <v>0.69</v>
      </c>
      <c r="AH126" s="268">
        <v>0.69</v>
      </c>
      <c r="AI126" s="268">
        <v>0.62</v>
      </c>
      <c r="AJ126" s="268">
        <v>0.61</v>
      </c>
      <c r="AK126" s="268">
        <v>0.32</v>
      </c>
    </row>
    <row r="127" spans="1:37">
      <c r="A127" s="245">
        <v>845</v>
      </c>
      <c r="B127" s="200">
        <v>0.9</v>
      </c>
      <c r="C127" s="197">
        <v>0.81</v>
      </c>
      <c r="D127" s="197">
        <v>0.85</v>
      </c>
      <c r="E127" s="200">
        <v>0.83</v>
      </c>
      <c r="F127" s="198">
        <v>0.8</v>
      </c>
      <c r="G127" s="198">
        <v>0.82</v>
      </c>
      <c r="H127" s="199">
        <v>0.84</v>
      </c>
      <c r="I127" s="199">
        <v>0.92</v>
      </c>
      <c r="J127" s="199">
        <v>1.05</v>
      </c>
      <c r="K127" s="199">
        <v>1.06</v>
      </c>
      <c r="L127" s="199">
        <v>1.27</v>
      </c>
      <c r="M127" s="199">
        <v>1.1200000000000001</v>
      </c>
      <c r="N127" s="199">
        <v>1.24</v>
      </c>
      <c r="O127" s="199">
        <v>1.36</v>
      </c>
      <c r="P127" s="199">
        <v>1.33</v>
      </c>
      <c r="Q127" s="199">
        <v>1.94</v>
      </c>
      <c r="R127" s="199">
        <v>2.1</v>
      </c>
      <c r="S127" s="4"/>
      <c r="T127" s="245">
        <v>845</v>
      </c>
      <c r="U127" s="38">
        <v>1.62</v>
      </c>
      <c r="V127" s="38">
        <v>1.62</v>
      </c>
      <c r="W127" s="38">
        <v>1.62</v>
      </c>
      <c r="X127" s="38">
        <v>1.73</v>
      </c>
      <c r="Y127" s="38">
        <v>1.7</v>
      </c>
      <c r="Z127" s="195">
        <v>1.74</v>
      </c>
      <c r="AA127" s="196">
        <v>1.84</v>
      </c>
      <c r="AB127" s="196">
        <v>1.86</v>
      </c>
      <c r="AC127" s="196">
        <v>2.15</v>
      </c>
      <c r="AD127" s="196">
        <v>2.19</v>
      </c>
      <c r="AE127" s="196">
        <v>2.2400000000000002</v>
      </c>
      <c r="AF127" s="196">
        <v>2.2400000000000002</v>
      </c>
      <c r="AG127" s="196">
        <v>2.88</v>
      </c>
      <c r="AH127" s="268">
        <v>2.88</v>
      </c>
      <c r="AI127" s="268">
        <v>3.05</v>
      </c>
      <c r="AJ127" s="268">
        <v>3.2</v>
      </c>
      <c r="AK127" s="268">
        <v>3.15</v>
      </c>
    </row>
    <row r="128" spans="1:37">
      <c r="A128" s="245">
        <v>851</v>
      </c>
      <c r="B128" s="200">
        <v>1.4179999999999999</v>
      </c>
      <c r="C128" s="197">
        <v>1.25</v>
      </c>
      <c r="D128" s="197">
        <v>1.26</v>
      </c>
      <c r="E128" s="200">
        <v>1.06</v>
      </c>
      <c r="F128" s="198">
        <v>0.98</v>
      </c>
      <c r="G128" s="198">
        <v>0.94</v>
      </c>
      <c r="H128" s="199">
        <v>0.86</v>
      </c>
      <c r="I128" s="199">
        <v>0.92</v>
      </c>
      <c r="J128" s="199">
        <v>1.01</v>
      </c>
      <c r="K128" s="199">
        <v>1.04</v>
      </c>
      <c r="L128" s="199">
        <v>1.21</v>
      </c>
      <c r="M128" s="199">
        <v>1.1000000000000001</v>
      </c>
      <c r="N128" s="199">
        <v>1.04</v>
      </c>
      <c r="O128" s="199">
        <v>1.03</v>
      </c>
      <c r="P128" s="199">
        <v>1</v>
      </c>
      <c r="Q128" s="199">
        <v>1.39</v>
      </c>
      <c r="R128" s="199">
        <v>1.55</v>
      </c>
      <c r="S128" s="4"/>
      <c r="T128" s="245">
        <v>851</v>
      </c>
      <c r="U128" s="38">
        <v>2.77</v>
      </c>
      <c r="V128" s="38">
        <v>2.76</v>
      </c>
      <c r="W128" s="38">
        <v>2.67</v>
      </c>
      <c r="X128" s="38">
        <v>2.74</v>
      </c>
      <c r="Y128" s="38">
        <v>2.69</v>
      </c>
      <c r="Z128" s="195">
        <v>2.69</v>
      </c>
      <c r="AA128" s="196">
        <v>2.69</v>
      </c>
      <c r="AB128" s="196">
        <v>2.69</v>
      </c>
      <c r="AC128" s="196">
        <v>3.15</v>
      </c>
      <c r="AD128" s="196">
        <v>3.21</v>
      </c>
      <c r="AE128" s="196">
        <v>3.29</v>
      </c>
      <c r="AF128" s="196">
        <v>3.29</v>
      </c>
      <c r="AG128" s="196">
        <v>3.29</v>
      </c>
      <c r="AH128" s="268">
        <v>3.29</v>
      </c>
      <c r="AI128" s="268">
        <v>3.08</v>
      </c>
      <c r="AJ128" s="268">
        <v>3.23</v>
      </c>
      <c r="AK128" s="268">
        <v>2.58</v>
      </c>
    </row>
    <row r="129" spans="1:37">
      <c r="A129" s="245">
        <v>852</v>
      </c>
      <c r="B129" s="200">
        <v>1.4179999999999999</v>
      </c>
      <c r="C129" s="197">
        <v>1.224</v>
      </c>
      <c r="D129" s="197">
        <v>1.3</v>
      </c>
      <c r="E129" s="200">
        <v>1.1599999999999999</v>
      </c>
      <c r="F129" s="198">
        <v>1.1000000000000001</v>
      </c>
      <c r="G129" s="198">
        <v>1.08</v>
      </c>
      <c r="H129" s="199">
        <v>1.04</v>
      </c>
      <c r="I129" s="199">
        <v>1.1200000000000001</v>
      </c>
      <c r="J129" s="199">
        <v>1.07</v>
      </c>
      <c r="K129" s="199">
        <v>1.1100000000000001</v>
      </c>
      <c r="L129" s="199">
        <v>1.0900000000000001</v>
      </c>
      <c r="M129" s="199">
        <v>0.94</v>
      </c>
      <c r="N129" s="199">
        <v>1</v>
      </c>
      <c r="O129" s="199">
        <v>0.99</v>
      </c>
      <c r="P129" s="199">
        <v>0.92</v>
      </c>
      <c r="Q129" s="199">
        <v>1.26</v>
      </c>
      <c r="R129" s="199">
        <v>1.28</v>
      </c>
      <c r="S129" s="4"/>
      <c r="T129" s="245">
        <v>852</v>
      </c>
      <c r="U129" s="38">
        <v>2.77</v>
      </c>
      <c r="V129" s="38">
        <v>2.76</v>
      </c>
      <c r="W129" s="38">
        <v>2.8</v>
      </c>
      <c r="X129" s="38">
        <v>3.12</v>
      </c>
      <c r="Y129" s="38">
        <v>3.06</v>
      </c>
      <c r="Z129" s="195">
        <v>3.06</v>
      </c>
      <c r="AA129" s="196">
        <v>3.06</v>
      </c>
      <c r="AB129" s="196">
        <v>3.1</v>
      </c>
      <c r="AC129" s="196">
        <v>3.16</v>
      </c>
      <c r="AD129" s="196">
        <v>3.22</v>
      </c>
      <c r="AE129" s="196">
        <v>3.3</v>
      </c>
      <c r="AF129" s="196">
        <v>3.3</v>
      </c>
      <c r="AG129" s="196">
        <v>3.3</v>
      </c>
      <c r="AH129" s="268">
        <v>3.3</v>
      </c>
      <c r="AI129" s="268">
        <v>2.84</v>
      </c>
      <c r="AJ129" s="268">
        <v>2.98</v>
      </c>
      <c r="AK129" s="268">
        <v>2.11</v>
      </c>
    </row>
    <row r="130" spans="1:37">
      <c r="A130" s="245">
        <v>853</v>
      </c>
      <c r="B130" s="200">
        <v>0.441</v>
      </c>
      <c r="C130" s="197">
        <v>0.38</v>
      </c>
      <c r="D130" s="197">
        <v>0.39</v>
      </c>
      <c r="E130" s="200">
        <v>0.35</v>
      </c>
      <c r="F130" s="198">
        <v>0.34</v>
      </c>
      <c r="G130" s="198">
        <v>0.34</v>
      </c>
      <c r="H130" s="199">
        <v>0.32</v>
      </c>
      <c r="I130" s="199">
        <v>0.34</v>
      </c>
      <c r="J130" s="199">
        <v>0.34</v>
      </c>
      <c r="K130" s="199">
        <v>0.36</v>
      </c>
      <c r="L130" s="199">
        <v>0.39</v>
      </c>
      <c r="M130" s="199">
        <v>0.34</v>
      </c>
      <c r="N130" s="199">
        <v>0.34</v>
      </c>
      <c r="O130" s="199">
        <v>0.35</v>
      </c>
      <c r="P130" s="199">
        <v>0.35</v>
      </c>
      <c r="Q130" s="199">
        <v>0.41</v>
      </c>
      <c r="R130" s="199">
        <v>0.56999999999999995</v>
      </c>
      <c r="S130" s="4"/>
      <c r="T130" s="245">
        <v>853</v>
      </c>
      <c r="U130" s="38">
        <v>0.86</v>
      </c>
      <c r="V130" s="38">
        <v>0.85</v>
      </c>
      <c r="W130" s="38">
        <v>0.83</v>
      </c>
      <c r="X130" s="38">
        <v>0.91</v>
      </c>
      <c r="Y130" s="38">
        <v>0.94</v>
      </c>
      <c r="Z130" s="195">
        <v>0.94</v>
      </c>
      <c r="AA130" s="196">
        <v>0.98</v>
      </c>
      <c r="AB130" s="196">
        <v>0.98</v>
      </c>
      <c r="AC130" s="196">
        <v>1.06</v>
      </c>
      <c r="AD130" s="196">
        <v>1.08</v>
      </c>
      <c r="AE130" s="196">
        <v>1.1000000000000001</v>
      </c>
      <c r="AF130" s="196">
        <v>1.1000000000000001</v>
      </c>
      <c r="AG130" s="196">
        <v>1.1000000000000001</v>
      </c>
      <c r="AH130" s="268">
        <v>1.1000000000000001</v>
      </c>
      <c r="AI130" s="268">
        <v>1.04</v>
      </c>
      <c r="AJ130" s="268">
        <v>1.02</v>
      </c>
      <c r="AK130" s="268">
        <v>0.95</v>
      </c>
    </row>
    <row r="131" spans="1:37">
      <c r="A131" s="245">
        <v>857</v>
      </c>
      <c r="B131" s="200">
        <v>1.137</v>
      </c>
      <c r="C131" s="197">
        <v>0.95399999999999996</v>
      </c>
      <c r="D131" s="197">
        <v>0.98</v>
      </c>
      <c r="E131" s="200">
        <v>0.87</v>
      </c>
      <c r="F131" s="198">
        <v>0.89</v>
      </c>
      <c r="G131" s="198">
        <v>0.93</v>
      </c>
      <c r="H131" s="199">
        <v>0.88</v>
      </c>
      <c r="I131" s="199">
        <v>0.92</v>
      </c>
      <c r="J131" s="199">
        <v>0.94</v>
      </c>
      <c r="K131" s="199">
        <v>0.98</v>
      </c>
      <c r="L131" s="199">
        <v>1.19</v>
      </c>
      <c r="M131" s="199">
        <v>1.1000000000000001</v>
      </c>
      <c r="N131" s="199">
        <v>0.92</v>
      </c>
      <c r="O131" s="199">
        <v>0.99</v>
      </c>
      <c r="P131" s="199">
        <v>0.92</v>
      </c>
      <c r="Q131" s="199">
        <v>1.34</v>
      </c>
      <c r="R131" s="199">
        <v>1.38</v>
      </c>
      <c r="S131" s="4"/>
      <c r="T131" s="245">
        <v>857</v>
      </c>
      <c r="U131" s="38">
        <v>2.19</v>
      </c>
      <c r="V131" s="38">
        <v>2.13</v>
      </c>
      <c r="W131" s="38">
        <v>2.17</v>
      </c>
      <c r="X131" s="38">
        <v>2.41</v>
      </c>
      <c r="Y131" s="38">
        <v>2.63</v>
      </c>
      <c r="Z131" s="195">
        <v>2.74</v>
      </c>
      <c r="AA131" s="196">
        <v>2.89</v>
      </c>
      <c r="AB131" s="196">
        <v>2.93</v>
      </c>
      <c r="AC131" s="196">
        <v>3.17</v>
      </c>
      <c r="AD131" s="196">
        <v>3.23</v>
      </c>
      <c r="AE131" s="196">
        <v>3.31</v>
      </c>
      <c r="AF131" s="196">
        <v>3.31</v>
      </c>
      <c r="AG131" s="196">
        <v>3.31</v>
      </c>
      <c r="AH131" s="268">
        <v>3.31</v>
      </c>
      <c r="AI131" s="268">
        <v>3.05</v>
      </c>
      <c r="AJ131" s="268">
        <v>3.2</v>
      </c>
      <c r="AK131" s="268">
        <v>2.36</v>
      </c>
    </row>
    <row r="132" spans="1:37">
      <c r="A132" s="245">
        <v>858</v>
      </c>
      <c r="B132" s="200">
        <v>1.331</v>
      </c>
      <c r="C132" s="197">
        <v>1.1399999999999999</v>
      </c>
      <c r="D132" s="197">
        <v>1.2</v>
      </c>
      <c r="E132" s="200">
        <v>1.1299999999999999</v>
      </c>
      <c r="F132" s="198">
        <v>1.1599999999999999</v>
      </c>
      <c r="G132" s="198">
        <v>1.19</v>
      </c>
      <c r="H132" s="199">
        <v>1.08</v>
      </c>
      <c r="I132" s="199">
        <v>1.17</v>
      </c>
      <c r="J132" s="199">
        <v>1.1599999999999999</v>
      </c>
      <c r="K132" s="199">
        <v>1.22</v>
      </c>
      <c r="L132" s="199">
        <v>1.44</v>
      </c>
      <c r="M132" s="199">
        <v>1.35</v>
      </c>
      <c r="N132" s="199">
        <v>1.21</v>
      </c>
      <c r="O132" s="199">
        <v>1.4</v>
      </c>
      <c r="P132" s="199">
        <v>1.42</v>
      </c>
      <c r="Q132" s="199">
        <v>1.95</v>
      </c>
      <c r="R132" s="199">
        <v>1.97</v>
      </c>
      <c r="S132" s="4"/>
      <c r="T132" s="245">
        <v>858</v>
      </c>
      <c r="U132" s="38">
        <v>2.44</v>
      </c>
      <c r="V132" s="38">
        <v>2.41</v>
      </c>
      <c r="W132" s="38">
        <v>2.46</v>
      </c>
      <c r="X132" s="38">
        <v>2.65</v>
      </c>
      <c r="Y132" s="38">
        <v>2.85</v>
      </c>
      <c r="Z132" s="195">
        <v>2.99</v>
      </c>
      <c r="AA132" s="196">
        <v>2.96</v>
      </c>
      <c r="AB132" s="196">
        <v>2.96</v>
      </c>
      <c r="AC132" s="196">
        <v>3.01</v>
      </c>
      <c r="AD132" s="196">
        <v>3.07</v>
      </c>
      <c r="AE132" s="196">
        <v>3.14</v>
      </c>
      <c r="AF132" s="196">
        <v>3.14</v>
      </c>
      <c r="AG132" s="196">
        <v>3.14</v>
      </c>
      <c r="AH132" s="268">
        <v>3.14</v>
      </c>
      <c r="AI132" s="268">
        <v>3.14</v>
      </c>
      <c r="AJ132" s="268">
        <v>3.29</v>
      </c>
      <c r="AK132" s="268">
        <v>3.14</v>
      </c>
    </row>
    <row r="133" spans="1:37">
      <c r="A133" s="245">
        <v>861</v>
      </c>
      <c r="B133" s="200">
        <v>0.441</v>
      </c>
      <c r="C133" s="197">
        <v>0.38</v>
      </c>
      <c r="D133" s="197">
        <v>0.39</v>
      </c>
      <c r="E133" s="200">
        <v>0.35</v>
      </c>
      <c r="F133" s="198">
        <v>0.37</v>
      </c>
      <c r="G133" s="198">
        <v>0.39</v>
      </c>
      <c r="H133" s="199">
        <v>0.4</v>
      </c>
      <c r="I133" s="199">
        <v>0.43</v>
      </c>
      <c r="J133" s="199">
        <v>0.42</v>
      </c>
      <c r="K133" s="199">
        <v>0.44</v>
      </c>
      <c r="L133" s="199">
        <v>0.47</v>
      </c>
      <c r="M133" s="199">
        <v>0.41</v>
      </c>
      <c r="N133" s="199">
        <v>0.39</v>
      </c>
      <c r="O133" s="199">
        <v>0.43</v>
      </c>
      <c r="P133" s="199">
        <v>0.4</v>
      </c>
      <c r="Q133" s="199">
        <v>0.44</v>
      </c>
      <c r="R133" s="199">
        <v>0.6</v>
      </c>
      <c r="S133" s="4"/>
      <c r="T133" s="245">
        <v>861</v>
      </c>
      <c r="U133" s="38">
        <v>0.86</v>
      </c>
      <c r="V133" s="38">
        <v>0.85</v>
      </c>
      <c r="W133" s="38">
        <v>0.83</v>
      </c>
      <c r="X133" s="38">
        <v>0.91</v>
      </c>
      <c r="Y133" s="38">
        <v>0.94</v>
      </c>
      <c r="Z133" s="195">
        <v>0.94</v>
      </c>
      <c r="AA133" s="196">
        <v>0.98</v>
      </c>
      <c r="AB133" s="196">
        <v>0.98</v>
      </c>
      <c r="AC133" s="196">
        <v>1.06</v>
      </c>
      <c r="AD133" s="196">
        <v>1.08</v>
      </c>
      <c r="AE133" s="196">
        <v>1.1000000000000001</v>
      </c>
      <c r="AF133" s="196">
        <v>1.1000000000000001</v>
      </c>
      <c r="AG133" s="196">
        <v>1.1000000000000001</v>
      </c>
      <c r="AH133" s="268">
        <v>1.1000000000000001</v>
      </c>
      <c r="AI133" s="268">
        <v>1.04</v>
      </c>
      <c r="AJ133" s="268">
        <v>1.02</v>
      </c>
      <c r="AK133" s="268">
        <v>0.95</v>
      </c>
    </row>
    <row r="134" spans="1:37">
      <c r="A134" s="245">
        <v>875</v>
      </c>
      <c r="B134" s="200">
        <v>0.32200000000000001</v>
      </c>
      <c r="C134" s="197">
        <v>0.3</v>
      </c>
      <c r="D134" s="197">
        <v>0.3</v>
      </c>
      <c r="E134" s="200">
        <v>0.28999999999999998</v>
      </c>
      <c r="F134" s="198">
        <v>0.28999999999999998</v>
      </c>
      <c r="G134" s="198">
        <v>0.28000000000000003</v>
      </c>
      <c r="H134" s="199">
        <v>0.26</v>
      </c>
      <c r="I134" s="199">
        <v>0.28999999999999998</v>
      </c>
      <c r="J134" s="199">
        <v>0.28999999999999998</v>
      </c>
      <c r="K134" s="199">
        <v>0.3</v>
      </c>
      <c r="L134" s="199">
        <v>0.32</v>
      </c>
      <c r="M134" s="199">
        <v>0.28000000000000003</v>
      </c>
      <c r="N134" s="199">
        <v>0.34</v>
      </c>
      <c r="O134" s="199">
        <v>0.35</v>
      </c>
      <c r="P134" s="199">
        <v>0.36</v>
      </c>
      <c r="Q134" s="199">
        <v>0.43</v>
      </c>
      <c r="R134" s="199">
        <v>0.45</v>
      </c>
      <c r="S134" s="4"/>
      <c r="T134" s="245">
        <v>875</v>
      </c>
      <c r="U134" s="38">
        <v>0.6</v>
      </c>
      <c r="V134" s="38">
        <v>0.6</v>
      </c>
      <c r="W134" s="38">
        <v>0.59</v>
      </c>
      <c r="X134" s="38">
        <v>0.62</v>
      </c>
      <c r="Y134" s="38">
        <v>0.65</v>
      </c>
      <c r="Z134" s="195">
        <v>0.67</v>
      </c>
      <c r="AA134" s="196">
        <v>0.67</v>
      </c>
      <c r="AB134" s="196">
        <v>0.7</v>
      </c>
      <c r="AC134" s="196">
        <v>0.71</v>
      </c>
      <c r="AD134" s="196">
        <v>0.72</v>
      </c>
      <c r="AE134" s="196">
        <v>0.73</v>
      </c>
      <c r="AF134" s="196">
        <v>0.73</v>
      </c>
      <c r="AG134" s="196">
        <v>0.73</v>
      </c>
      <c r="AH134" s="268">
        <v>0.73</v>
      </c>
      <c r="AI134" s="268">
        <v>0.73</v>
      </c>
      <c r="AJ134" s="268">
        <v>0.76</v>
      </c>
      <c r="AK134" s="268">
        <v>0.72</v>
      </c>
    </row>
    <row r="135" spans="1:37">
      <c r="A135" s="246">
        <v>905</v>
      </c>
      <c r="B135" s="200">
        <v>1.292</v>
      </c>
      <c r="C135" s="197">
        <v>1.1339999999999999</v>
      </c>
      <c r="D135" s="197">
        <v>1.18</v>
      </c>
      <c r="E135" s="200">
        <v>1.01</v>
      </c>
      <c r="F135" s="198">
        <v>1.05</v>
      </c>
      <c r="G135" s="198">
        <v>1.1599999999999999</v>
      </c>
      <c r="H135" s="199">
        <v>1.18</v>
      </c>
      <c r="I135" s="199">
        <v>1.3</v>
      </c>
      <c r="J135" s="199">
        <v>1.35</v>
      </c>
      <c r="K135" s="199">
        <v>1.44</v>
      </c>
      <c r="L135" s="199">
        <v>1.26</v>
      </c>
      <c r="M135" s="199">
        <v>1.22</v>
      </c>
      <c r="N135" s="199">
        <v>1.21</v>
      </c>
      <c r="O135" s="199">
        <v>1.18</v>
      </c>
      <c r="P135" s="199">
        <v>1.17</v>
      </c>
      <c r="Q135" s="199">
        <v>1.55</v>
      </c>
      <c r="R135" s="199">
        <v>1.5</v>
      </c>
      <c r="S135" s="4"/>
      <c r="T135" s="246">
        <v>905</v>
      </c>
      <c r="U135" s="38">
        <v>2.42</v>
      </c>
      <c r="V135" s="38">
        <v>2.41</v>
      </c>
      <c r="W135" s="38">
        <v>2.41</v>
      </c>
      <c r="X135" s="38">
        <v>2.4900000000000002</v>
      </c>
      <c r="Y135" s="38">
        <v>2.4900000000000002</v>
      </c>
      <c r="Z135" s="195">
        <v>2.4900000000000002</v>
      </c>
      <c r="AA135" s="196">
        <v>2.6</v>
      </c>
      <c r="AB135" s="196">
        <v>2.6</v>
      </c>
      <c r="AC135" s="196">
        <v>2.91</v>
      </c>
      <c r="AD135" s="196">
        <v>2.97</v>
      </c>
      <c r="AE135" s="196">
        <v>3.04</v>
      </c>
      <c r="AF135" s="196">
        <v>3.04</v>
      </c>
      <c r="AG135" s="196">
        <v>3.04</v>
      </c>
      <c r="AH135" s="268">
        <v>3.04</v>
      </c>
      <c r="AI135" s="268">
        <v>2.7</v>
      </c>
      <c r="AJ135" s="268">
        <v>2.83</v>
      </c>
      <c r="AK135" s="268">
        <v>1.99</v>
      </c>
    </row>
    <row r="136" spans="1:37">
      <c r="A136" s="246">
        <v>908</v>
      </c>
      <c r="B136" s="200">
        <v>0.67400000000000004</v>
      </c>
      <c r="C136" s="197">
        <v>0.7</v>
      </c>
      <c r="D136" s="197">
        <v>0.71</v>
      </c>
      <c r="E136" s="200">
        <v>0.65</v>
      </c>
      <c r="F136" s="198">
        <v>0.68</v>
      </c>
      <c r="G136" s="198">
        <v>0.65</v>
      </c>
      <c r="H136" s="199">
        <v>0.61</v>
      </c>
      <c r="I136" s="199">
        <v>0.55000000000000004</v>
      </c>
      <c r="J136" s="199">
        <v>0.51</v>
      </c>
      <c r="K136" s="199">
        <v>0.54</v>
      </c>
      <c r="L136" s="199">
        <v>0.48</v>
      </c>
      <c r="M136" s="199">
        <v>0.42</v>
      </c>
      <c r="N136" s="199">
        <v>0.43</v>
      </c>
      <c r="O136" s="199">
        <v>0.37</v>
      </c>
      <c r="P136" s="199">
        <v>0.37</v>
      </c>
      <c r="Q136" s="199">
        <v>0.49</v>
      </c>
      <c r="R136" s="199">
        <v>0.51</v>
      </c>
      <c r="S136" s="4"/>
      <c r="T136" s="246">
        <v>908</v>
      </c>
      <c r="U136" s="38">
        <v>1.27</v>
      </c>
      <c r="V136" s="38">
        <v>1.26</v>
      </c>
      <c r="W136" s="38">
        <v>1.19</v>
      </c>
      <c r="X136" s="38">
        <v>1.17</v>
      </c>
      <c r="Y136" s="38">
        <v>1.23</v>
      </c>
      <c r="Z136" s="195">
        <v>1.23</v>
      </c>
      <c r="AA136" s="196">
        <v>1.23</v>
      </c>
      <c r="AB136" s="196">
        <v>1.25</v>
      </c>
      <c r="AC136" s="196">
        <v>1.25</v>
      </c>
      <c r="AD136" s="196">
        <v>1.28</v>
      </c>
      <c r="AE136" s="196">
        <v>1.31</v>
      </c>
      <c r="AF136" s="196">
        <v>1.31</v>
      </c>
      <c r="AG136" s="196">
        <v>1.31</v>
      </c>
      <c r="AH136" s="268">
        <v>1.31</v>
      </c>
      <c r="AI136" s="268">
        <v>1.1299999999999999</v>
      </c>
      <c r="AJ136" s="268">
        <v>1.05</v>
      </c>
      <c r="AK136" s="268">
        <v>0.72</v>
      </c>
    </row>
    <row r="137" spans="1:37">
      <c r="A137" s="246">
        <v>911</v>
      </c>
      <c r="B137" s="200">
        <v>0.9</v>
      </c>
      <c r="C137" s="197">
        <v>0.77400000000000002</v>
      </c>
      <c r="D137" s="197">
        <v>0.79</v>
      </c>
      <c r="E137" s="200">
        <v>0.71</v>
      </c>
      <c r="F137" s="198">
        <v>0.71</v>
      </c>
      <c r="G137" s="198">
        <v>0.67</v>
      </c>
      <c r="H137" s="199">
        <v>0.62</v>
      </c>
      <c r="I137" s="199">
        <v>0.69</v>
      </c>
      <c r="J137" s="199">
        <v>0.71</v>
      </c>
      <c r="K137" s="199">
        <v>0.73</v>
      </c>
      <c r="L137" s="199">
        <v>0.66</v>
      </c>
      <c r="M137" s="199">
        <v>0.68</v>
      </c>
      <c r="N137" s="199">
        <v>0.72</v>
      </c>
      <c r="O137" s="199">
        <v>0.77</v>
      </c>
      <c r="P137" s="199">
        <v>0.68</v>
      </c>
      <c r="Q137" s="199">
        <v>0.84</v>
      </c>
      <c r="R137" s="199">
        <v>0.73</v>
      </c>
      <c r="S137" s="4"/>
      <c r="T137" s="246">
        <v>911</v>
      </c>
      <c r="U137" s="38">
        <v>1.71</v>
      </c>
      <c r="V137" s="38">
        <v>1.61</v>
      </c>
      <c r="W137" s="38">
        <v>1.53</v>
      </c>
      <c r="X137" s="38">
        <v>1.52</v>
      </c>
      <c r="Y137" s="38">
        <v>1.52</v>
      </c>
      <c r="Z137" s="195">
        <v>1.52</v>
      </c>
      <c r="AA137" s="196">
        <v>1.52</v>
      </c>
      <c r="AB137" s="196">
        <v>1.54</v>
      </c>
      <c r="AC137" s="196">
        <v>1.67</v>
      </c>
      <c r="AD137" s="196">
        <v>1.7</v>
      </c>
      <c r="AE137" s="196">
        <v>1.74</v>
      </c>
      <c r="AF137" s="196">
        <v>1.74</v>
      </c>
      <c r="AG137" s="196">
        <v>1.74</v>
      </c>
      <c r="AH137" s="268">
        <v>1.74</v>
      </c>
      <c r="AI137" s="268">
        <v>1.61</v>
      </c>
      <c r="AJ137" s="268">
        <v>1.65</v>
      </c>
      <c r="AK137" s="268">
        <v>1.01</v>
      </c>
    </row>
    <row r="138" spans="1:37">
      <c r="A138" s="246">
        <v>919</v>
      </c>
      <c r="B138" s="200">
        <v>0.96599999999999997</v>
      </c>
      <c r="C138" s="197">
        <v>0.85499999999999998</v>
      </c>
      <c r="D138" s="197">
        <v>0.85</v>
      </c>
      <c r="E138" s="200">
        <v>0.8</v>
      </c>
      <c r="F138" s="198">
        <v>0.79</v>
      </c>
      <c r="G138" s="198">
        <v>0.73</v>
      </c>
      <c r="H138" s="199">
        <v>0.67</v>
      </c>
      <c r="I138" s="199">
        <v>0.71</v>
      </c>
      <c r="J138" s="199">
        <v>0.65</v>
      </c>
      <c r="K138" s="199">
        <v>0.68</v>
      </c>
      <c r="L138" s="199">
        <v>0.63</v>
      </c>
      <c r="M138" s="199">
        <v>0.65</v>
      </c>
      <c r="N138" s="199">
        <v>0.68</v>
      </c>
      <c r="O138" s="199">
        <v>0.69</v>
      </c>
      <c r="P138" s="199">
        <v>0.62</v>
      </c>
      <c r="Q138" s="199">
        <v>0.75</v>
      </c>
      <c r="R138" s="199">
        <v>0.74</v>
      </c>
      <c r="S138" s="4"/>
      <c r="T138" s="246">
        <v>919</v>
      </c>
      <c r="U138" s="38">
        <v>1.81</v>
      </c>
      <c r="V138" s="38">
        <v>1.76</v>
      </c>
      <c r="W138" s="38">
        <v>1.67</v>
      </c>
      <c r="X138" s="38">
        <v>1.65</v>
      </c>
      <c r="Y138" s="38">
        <v>1.65</v>
      </c>
      <c r="Z138" s="195">
        <v>1.65</v>
      </c>
      <c r="AA138" s="196">
        <v>1.65</v>
      </c>
      <c r="AB138" s="196">
        <v>1.65</v>
      </c>
      <c r="AC138" s="196">
        <v>1.65</v>
      </c>
      <c r="AD138" s="196">
        <v>1.68</v>
      </c>
      <c r="AE138" s="196">
        <v>1.72</v>
      </c>
      <c r="AF138" s="196">
        <v>1.72</v>
      </c>
      <c r="AG138" s="196">
        <v>1.72</v>
      </c>
      <c r="AH138" s="268">
        <v>1.72</v>
      </c>
      <c r="AI138" s="268">
        <v>1.58</v>
      </c>
      <c r="AJ138" s="268">
        <v>1.52</v>
      </c>
      <c r="AK138" s="268">
        <v>1.04</v>
      </c>
    </row>
    <row r="139" spans="1:37">
      <c r="A139" s="246">
        <v>921</v>
      </c>
      <c r="B139" s="200">
        <v>1.468</v>
      </c>
      <c r="C139" s="197">
        <v>1.37</v>
      </c>
      <c r="D139" s="197">
        <v>1.33</v>
      </c>
      <c r="E139" s="200">
        <v>1.24</v>
      </c>
      <c r="F139" s="198">
        <v>1.28</v>
      </c>
      <c r="G139" s="198">
        <v>1.22</v>
      </c>
      <c r="H139" s="199">
        <v>1.1499999999999999</v>
      </c>
      <c r="I139" s="199">
        <v>1.22</v>
      </c>
      <c r="J139" s="199">
        <v>1.2</v>
      </c>
      <c r="K139" s="199">
        <v>1.23</v>
      </c>
      <c r="L139" s="199">
        <v>1.25</v>
      </c>
      <c r="M139" s="199">
        <v>1.25</v>
      </c>
      <c r="N139" s="199">
        <v>1.25</v>
      </c>
      <c r="O139" s="199">
        <v>1.23</v>
      </c>
      <c r="P139" s="199">
        <v>1.04</v>
      </c>
      <c r="Q139" s="199">
        <v>1.46</v>
      </c>
      <c r="R139" s="199">
        <v>1.42</v>
      </c>
      <c r="S139" s="4"/>
      <c r="T139" s="246">
        <v>921</v>
      </c>
      <c r="U139" s="38">
        <v>2.73</v>
      </c>
      <c r="V139" s="38">
        <v>2.72</v>
      </c>
      <c r="W139" s="38">
        <v>2.58</v>
      </c>
      <c r="X139" s="38">
        <v>2.54</v>
      </c>
      <c r="Y139" s="38">
        <v>2.65</v>
      </c>
      <c r="Z139" s="195">
        <v>2.68</v>
      </c>
      <c r="AA139" s="196">
        <v>2.68</v>
      </c>
      <c r="AB139" s="196">
        <v>2.68</v>
      </c>
      <c r="AC139" s="196">
        <v>2.97</v>
      </c>
      <c r="AD139" s="196">
        <v>3.03</v>
      </c>
      <c r="AE139" s="196">
        <v>3.1</v>
      </c>
      <c r="AF139" s="196">
        <v>3.1</v>
      </c>
      <c r="AG139" s="196">
        <v>3.1</v>
      </c>
      <c r="AH139" s="268">
        <v>3.1</v>
      </c>
      <c r="AI139" s="268">
        <v>2.69</v>
      </c>
      <c r="AJ139" s="268">
        <v>2.82</v>
      </c>
      <c r="AK139" s="268">
        <v>1.98</v>
      </c>
    </row>
    <row r="140" spans="1:37">
      <c r="A140" s="246">
        <v>923</v>
      </c>
      <c r="B140" s="200">
        <v>1.766</v>
      </c>
      <c r="C140" s="197">
        <v>1.6020000000000001</v>
      </c>
      <c r="D140" s="197">
        <v>1.51</v>
      </c>
      <c r="E140" s="200">
        <v>1.4</v>
      </c>
      <c r="F140" s="198">
        <v>1.39</v>
      </c>
      <c r="G140" s="198">
        <v>1.43</v>
      </c>
      <c r="H140" s="199">
        <v>1.32</v>
      </c>
      <c r="I140" s="199">
        <v>1.4</v>
      </c>
      <c r="J140" s="199">
        <v>1.33</v>
      </c>
      <c r="K140" s="199">
        <v>1.38</v>
      </c>
      <c r="L140" s="199">
        <v>1.19</v>
      </c>
      <c r="M140" s="199">
        <v>1.1599999999999999</v>
      </c>
      <c r="N140" s="199">
        <v>1.2</v>
      </c>
      <c r="O140" s="199">
        <v>1.17</v>
      </c>
      <c r="P140" s="199">
        <v>1.02</v>
      </c>
      <c r="Q140" s="199">
        <v>1.4</v>
      </c>
      <c r="R140" s="199">
        <v>1.44</v>
      </c>
      <c r="S140" s="4"/>
      <c r="T140" s="246">
        <v>923</v>
      </c>
      <c r="U140" s="38">
        <v>3.36</v>
      </c>
      <c r="V140" s="38">
        <v>3.36</v>
      </c>
      <c r="W140" s="38">
        <v>3.16</v>
      </c>
      <c r="X140" s="38">
        <v>3.26</v>
      </c>
      <c r="Y140" s="38">
        <v>3.26</v>
      </c>
      <c r="Z140" s="195">
        <v>3.41</v>
      </c>
      <c r="AA140" s="196">
        <v>3.41</v>
      </c>
      <c r="AB140" s="196">
        <v>3.41</v>
      </c>
      <c r="AC140" s="196">
        <v>3.57</v>
      </c>
      <c r="AD140" s="196">
        <v>3.64</v>
      </c>
      <c r="AE140" s="196">
        <v>3.73</v>
      </c>
      <c r="AF140" s="196">
        <v>3.73</v>
      </c>
      <c r="AG140" s="196">
        <v>3.73</v>
      </c>
      <c r="AH140" s="268">
        <v>3.73</v>
      </c>
      <c r="AI140" s="268">
        <v>3.21</v>
      </c>
      <c r="AJ140" s="268">
        <v>2.97</v>
      </c>
      <c r="AK140" s="268">
        <v>2.0499999999999998</v>
      </c>
    </row>
    <row r="141" spans="1:37">
      <c r="A141" s="246">
        <v>929</v>
      </c>
      <c r="B141" s="200">
        <v>2.613</v>
      </c>
      <c r="C141" s="197">
        <v>2.48</v>
      </c>
      <c r="D141" s="197">
        <v>2.36</v>
      </c>
      <c r="E141" s="200">
        <v>2.29</v>
      </c>
      <c r="F141" s="198">
        <v>2.29</v>
      </c>
      <c r="G141" s="198">
        <v>2.2200000000000002</v>
      </c>
      <c r="H141" s="199">
        <v>2.11</v>
      </c>
      <c r="I141" s="199">
        <v>2.2400000000000002</v>
      </c>
      <c r="J141" s="199">
        <v>2.09</v>
      </c>
      <c r="K141" s="199">
        <v>2.15</v>
      </c>
      <c r="L141" s="199">
        <v>1.84</v>
      </c>
      <c r="M141" s="199">
        <v>1.64</v>
      </c>
      <c r="N141" s="199">
        <v>1.45</v>
      </c>
      <c r="O141" s="199">
        <v>1.4</v>
      </c>
      <c r="P141" s="199">
        <v>1.35</v>
      </c>
      <c r="Q141" s="199">
        <v>1.8</v>
      </c>
      <c r="R141" s="199">
        <v>1.82</v>
      </c>
      <c r="S141" s="4"/>
      <c r="T141" s="246">
        <v>929</v>
      </c>
      <c r="U141" s="38">
        <v>4.88</v>
      </c>
      <c r="V141" s="38">
        <v>4.82</v>
      </c>
      <c r="W141" s="38">
        <v>4.51</v>
      </c>
      <c r="X141" s="38">
        <v>4.62</v>
      </c>
      <c r="Y141" s="38">
        <v>4.62</v>
      </c>
      <c r="Z141" s="195">
        <v>4.62</v>
      </c>
      <c r="AA141" s="196">
        <v>4.62</v>
      </c>
      <c r="AB141" s="196">
        <v>4.62</v>
      </c>
      <c r="AC141" s="196">
        <v>4.83</v>
      </c>
      <c r="AD141" s="196">
        <v>4.93</v>
      </c>
      <c r="AE141" s="196">
        <v>5.05</v>
      </c>
      <c r="AF141" s="196">
        <v>5.05</v>
      </c>
      <c r="AG141" s="196">
        <v>5.05</v>
      </c>
      <c r="AH141" s="268">
        <v>5.05</v>
      </c>
      <c r="AI141" s="268">
        <v>4.3499999999999996</v>
      </c>
      <c r="AJ141" s="268">
        <v>4.0199999999999996</v>
      </c>
      <c r="AK141" s="268">
        <v>2.4900000000000002</v>
      </c>
    </row>
    <row r="142" spans="1:37">
      <c r="A142" s="246">
        <v>933</v>
      </c>
      <c r="B142" s="200">
        <v>1.508</v>
      </c>
      <c r="C142" s="197">
        <v>1.43</v>
      </c>
      <c r="D142" s="197">
        <v>1.46</v>
      </c>
      <c r="E142" s="200">
        <v>1.43</v>
      </c>
      <c r="F142" s="198">
        <v>1.43</v>
      </c>
      <c r="G142" s="198">
        <v>1.35</v>
      </c>
      <c r="H142" s="199">
        <v>1.32</v>
      </c>
      <c r="I142" s="199">
        <v>1.45</v>
      </c>
      <c r="J142" s="199">
        <v>1.29</v>
      </c>
      <c r="K142" s="199">
        <v>1.31</v>
      </c>
      <c r="L142" s="199">
        <v>1.17</v>
      </c>
      <c r="M142" s="199">
        <v>1.1499999999999999</v>
      </c>
      <c r="N142" s="199">
        <v>1.3</v>
      </c>
      <c r="O142" s="199">
        <v>1.27</v>
      </c>
      <c r="P142" s="199">
        <v>1.19</v>
      </c>
      <c r="Q142" s="199">
        <v>1.32</v>
      </c>
      <c r="R142" s="199">
        <v>1.48</v>
      </c>
      <c r="S142" s="4"/>
      <c r="T142" s="246">
        <v>933</v>
      </c>
      <c r="U142" s="38">
        <v>2.79</v>
      </c>
      <c r="V142" s="38">
        <v>2.76</v>
      </c>
      <c r="W142" s="38">
        <v>2.76</v>
      </c>
      <c r="X142" s="38">
        <v>2.78</v>
      </c>
      <c r="Y142" s="38">
        <v>2.78</v>
      </c>
      <c r="Z142" s="195">
        <v>2.78</v>
      </c>
      <c r="AA142" s="196">
        <v>2.9</v>
      </c>
      <c r="AB142" s="196">
        <v>2.95</v>
      </c>
      <c r="AC142" s="196">
        <v>2.95</v>
      </c>
      <c r="AD142" s="196">
        <v>3.01</v>
      </c>
      <c r="AE142" s="196">
        <v>3.08</v>
      </c>
      <c r="AF142" s="196">
        <v>3.08</v>
      </c>
      <c r="AG142" s="196">
        <v>3.08</v>
      </c>
      <c r="AH142" s="268">
        <v>3.08</v>
      </c>
      <c r="AI142" s="268">
        <v>2.84</v>
      </c>
      <c r="AJ142" s="268">
        <v>2.63</v>
      </c>
      <c r="AK142" s="268">
        <v>2.02</v>
      </c>
    </row>
    <row r="143" spans="1:37">
      <c r="A143" s="246">
        <v>937</v>
      </c>
      <c r="B143" s="200">
        <v>0.83199999999999996</v>
      </c>
      <c r="C143" s="197">
        <v>0.76500000000000001</v>
      </c>
      <c r="D143" s="197">
        <v>0.82</v>
      </c>
      <c r="E143" s="200">
        <v>0.82</v>
      </c>
      <c r="F143" s="198">
        <v>0.82</v>
      </c>
      <c r="G143" s="198">
        <v>0.75</v>
      </c>
      <c r="H143" s="199">
        <v>0.74</v>
      </c>
      <c r="I143" s="199">
        <v>0.71</v>
      </c>
      <c r="J143" s="199">
        <v>0.75</v>
      </c>
      <c r="K143" s="199">
        <v>0.8</v>
      </c>
      <c r="L143" s="199">
        <v>0.71</v>
      </c>
      <c r="M143" s="199">
        <v>0.73</v>
      </c>
      <c r="N143" s="199">
        <v>0.78</v>
      </c>
      <c r="O143" s="199">
        <v>0.83</v>
      </c>
      <c r="P143" s="199">
        <v>0.8</v>
      </c>
      <c r="Q143" s="199">
        <v>1.0900000000000001</v>
      </c>
      <c r="R143" s="199">
        <v>1.06</v>
      </c>
      <c r="S143" s="4"/>
      <c r="T143" s="246">
        <v>937</v>
      </c>
      <c r="U143" s="38">
        <v>1.56</v>
      </c>
      <c r="V143" s="38">
        <v>1.56</v>
      </c>
      <c r="W143" s="38">
        <v>1.56</v>
      </c>
      <c r="X143" s="38">
        <v>1.67</v>
      </c>
      <c r="Y143" s="38">
        <v>1.67</v>
      </c>
      <c r="Z143" s="195">
        <v>1.67</v>
      </c>
      <c r="AA143" s="196">
        <v>1.78</v>
      </c>
      <c r="AB143" s="196">
        <v>1.83</v>
      </c>
      <c r="AC143" s="196">
        <v>2.1</v>
      </c>
      <c r="AD143" s="196">
        <v>2.14</v>
      </c>
      <c r="AE143" s="196">
        <v>2.19</v>
      </c>
      <c r="AF143" s="196">
        <v>2.19</v>
      </c>
      <c r="AG143" s="196">
        <v>2.19</v>
      </c>
      <c r="AH143" s="268">
        <v>2.19</v>
      </c>
      <c r="AI143" s="268">
        <v>2.0499999999999998</v>
      </c>
      <c r="AJ143" s="268">
        <v>2.15</v>
      </c>
      <c r="AK143" s="268">
        <v>1.52</v>
      </c>
    </row>
    <row r="144" spans="1:37">
      <c r="A144" s="246">
        <v>944</v>
      </c>
      <c r="B144" s="200">
        <v>1.2270000000000001</v>
      </c>
      <c r="C144" s="197">
        <v>1.1160000000000001</v>
      </c>
      <c r="D144" s="197">
        <v>1.1499999999999999</v>
      </c>
      <c r="E144" s="200">
        <v>1.0900000000000001</v>
      </c>
      <c r="F144" s="198">
        <v>1.21</v>
      </c>
      <c r="G144" s="198">
        <v>1.3</v>
      </c>
      <c r="H144" s="199">
        <v>1.28</v>
      </c>
      <c r="I144" s="199">
        <v>1.49</v>
      </c>
      <c r="J144" s="199">
        <v>1.41</v>
      </c>
      <c r="K144" s="199">
        <v>1.52</v>
      </c>
      <c r="L144" s="199">
        <v>1.31</v>
      </c>
      <c r="M144" s="199">
        <v>1.1299999999999999</v>
      </c>
      <c r="N144" s="199">
        <v>1.1599999999999999</v>
      </c>
      <c r="O144" s="199">
        <v>1.1399999999999999</v>
      </c>
      <c r="P144" s="199">
        <v>1.0900000000000001</v>
      </c>
      <c r="Q144" s="199">
        <v>1.35</v>
      </c>
      <c r="R144" s="199">
        <v>1.32</v>
      </c>
      <c r="S144" s="4"/>
      <c r="T144" s="246">
        <v>944</v>
      </c>
      <c r="U144" s="38">
        <v>2.34</v>
      </c>
      <c r="V144" s="38">
        <v>2.36</v>
      </c>
      <c r="W144" s="38">
        <v>2.36</v>
      </c>
      <c r="X144" s="38">
        <v>2.65</v>
      </c>
      <c r="Y144" s="38">
        <v>2.83</v>
      </c>
      <c r="Z144" s="195">
        <v>2.83</v>
      </c>
      <c r="AA144" s="196">
        <v>2.83</v>
      </c>
      <c r="AB144" s="196">
        <v>2.98</v>
      </c>
      <c r="AC144" s="196">
        <v>3.12</v>
      </c>
      <c r="AD144" s="196">
        <v>3.18</v>
      </c>
      <c r="AE144" s="196">
        <v>3.26</v>
      </c>
      <c r="AF144" s="196">
        <v>3.26</v>
      </c>
      <c r="AG144" s="196">
        <v>3.26</v>
      </c>
      <c r="AH144" s="268">
        <v>3.26</v>
      </c>
      <c r="AI144" s="268">
        <v>2.81</v>
      </c>
      <c r="AJ144" s="268">
        <v>2.6</v>
      </c>
      <c r="AK144" s="268">
        <v>1.74</v>
      </c>
    </row>
    <row r="145" spans="1:37">
      <c r="A145" s="246">
        <v>956</v>
      </c>
      <c r="B145" s="200">
        <v>9.9000000000000005E-2</v>
      </c>
      <c r="C145" s="197">
        <v>0.09</v>
      </c>
      <c r="D145" s="197">
        <v>0.09</v>
      </c>
      <c r="E145" s="200">
        <v>0.09</v>
      </c>
      <c r="F145" s="198">
        <v>0.09</v>
      </c>
      <c r="G145" s="198">
        <v>0.09</v>
      </c>
      <c r="H145" s="199">
        <v>0.09</v>
      </c>
      <c r="I145" s="199">
        <v>0.09</v>
      </c>
      <c r="J145" s="199">
        <v>0.09</v>
      </c>
      <c r="K145" s="199">
        <v>0.1</v>
      </c>
      <c r="L145" s="199">
        <v>0.09</v>
      </c>
      <c r="M145" s="199">
        <v>0.09</v>
      </c>
      <c r="N145" s="199">
        <v>0.1</v>
      </c>
      <c r="O145" s="199">
        <v>0.09</v>
      </c>
      <c r="P145" s="199">
        <v>0.1</v>
      </c>
      <c r="Q145" s="199">
        <v>0.1</v>
      </c>
      <c r="R145" s="199">
        <v>0.09</v>
      </c>
      <c r="S145" s="4"/>
      <c r="T145" s="246">
        <v>956</v>
      </c>
      <c r="U145" s="38">
        <v>0.17</v>
      </c>
      <c r="V145" s="38">
        <v>0.17</v>
      </c>
      <c r="W145" s="38">
        <v>0.17</v>
      </c>
      <c r="X145" s="38">
        <v>0.17</v>
      </c>
      <c r="Y145" s="38">
        <v>0.17</v>
      </c>
      <c r="Z145" s="195">
        <v>0.17</v>
      </c>
      <c r="AA145" s="196">
        <v>0.18</v>
      </c>
      <c r="AB145" s="196">
        <v>0.18</v>
      </c>
      <c r="AC145" s="196">
        <v>0.21</v>
      </c>
      <c r="AD145" s="196">
        <v>0.21</v>
      </c>
      <c r="AE145" s="196">
        <v>0.21</v>
      </c>
      <c r="AF145" s="196">
        <v>0.21</v>
      </c>
      <c r="AG145" s="196">
        <v>0.21</v>
      </c>
      <c r="AH145" s="268">
        <v>0.21</v>
      </c>
      <c r="AI145" s="268">
        <v>0.2</v>
      </c>
      <c r="AJ145" s="268">
        <v>0.19</v>
      </c>
      <c r="AK145" s="268">
        <v>0.13</v>
      </c>
    </row>
    <row r="146" spans="1:37">
      <c r="A146" s="246">
        <v>958</v>
      </c>
      <c r="B146" s="200">
        <v>0.16600000000000001</v>
      </c>
      <c r="C146" s="197">
        <v>0.153</v>
      </c>
      <c r="D146" s="197">
        <v>0.16</v>
      </c>
      <c r="E146" s="200">
        <v>0.15</v>
      </c>
      <c r="F146" s="198">
        <v>0.17</v>
      </c>
      <c r="G146" s="198">
        <v>0.18</v>
      </c>
      <c r="H146" s="199">
        <v>0.19</v>
      </c>
      <c r="I146" s="199">
        <v>0.2</v>
      </c>
      <c r="J146" s="199">
        <v>0.18</v>
      </c>
      <c r="K146" s="199">
        <v>0.19</v>
      </c>
      <c r="L146" s="199">
        <v>0.18</v>
      </c>
      <c r="M146" s="199">
        <v>0.19</v>
      </c>
      <c r="N146" s="199">
        <v>0.22</v>
      </c>
      <c r="O146" s="199">
        <v>0.18</v>
      </c>
      <c r="P146" s="199">
        <v>0.16</v>
      </c>
      <c r="Q146" s="199">
        <v>0.17</v>
      </c>
      <c r="R146" s="199">
        <v>0.14000000000000001</v>
      </c>
      <c r="S146" s="4"/>
      <c r="T146" s="246">
        <v>958</v>
      </c>
      <c r="U146" s="38">
        <v>0.3</v>
      </c>
      <c r="V146" s="38">
        <v>0.3</v>
      </c>
      <c r="W146" s="38">
        <v>0.28999999999999998</v>
      </c>
      <c r="X146" s="38">
        <v>0.33</v>
      </c>
      <c r="Y146" s="38">
        <v>0.35</v>
      </c>
      <c r="Z146" s="195">
        <v>0.36</v>
      </c>
      <c r="AA146" s="196">
        <v>0.38</v>
      </c>
      <c r="AB146" s="196">
        <v>0.38</v>
      </c>
      <c r="AC146" s="196">
        <v>0.38</v>
      </c>
      <c r="AD146" s="196">
        <v>0.38</v>
      </c>
      <c r="AE146" s="196">
        <v>0.38</v>
      </c>
      <c r="AF146" s="196">
        <v>0.38</v>
      </c>
      <c r="AG146" s="196">
        <v>0.38</v>
      </c>
      <c r="AH146" s="268">
        <v>0.38</v>
      </c>
      <c r="AI146" s="268">
        <v>0.35</v>
      </c>
      <c r="AJ146" s="268">
        <v>0.33</v>
      </c>
      <c r="AK146" s="268">
        <v>0.19</v>
      </c>
    </row>
    <row r="147" spans="1:37">
      <c r="A147" s="246">
        <v>962</v>
      </c>
      <c r="B147" s="200">
        <v>0.49299999999999999</v>
      </c>
      <c r="C147" s="197">
        <v>0.46800000000000003</v>
      </c>
      <c r="D147" s="197">
        <v>0.46</v>
      </c>
      <c r="E147" s="200">
        <v>0.48</v>
      </c>
      <c r="F147" s="198">
        <v>0.5</v>
      </c>
      <c r="G147" s="198">
        <v>0.52</v>
      </c>
      <c r="H147" s="199">
        <v>0.51</v>
      </c>
      <c r="I147" s="199">
        <v>0.56999999999999995</v>
      </c>
      <c r="J147" s="199">
        <v>0.57999999999999996</v>
      </c>
      <c r="K147" s="199">
        <v>0.59</v>
      </c>
      <c r="L147" s="199">
        <v>0.63</v>
      </c>
      <c r="M147" s="199">
        <v>0.65</v>
      </c>
      <c r="N147" s="199">
        <v>0.62</v>
      </c>
      <c r="O147" s="199">
        <v>0.55000000000000004</v>
      </c>
      <c r="P147" s="199">
        <v>0.53</v>
      </c>
      <c r="Q147" s="199">
        <v>0.69</v>
      </c>
      <c r="R147" s="199">
        <v>0.68</v>
      </c>
      <c r="S147" s="4"/>
      <c r="T147" s="246">
        <v>962</v>
      </c>
      <c r="U147" s="38">
        <v>0.94</v>
      </c>
      <c r="V147" s="38">
        <v>0.94</v>
      </c>
      <c r="W147" s="38">
        <v>0.88</v>
      </c>
      <c r="X147" s="38">
        <v>0.94</v>
      </c>
      <c r="Y147" s="38">
        <v>0.94</v>
      </c>
      <c r="Z147" s="195">
        <v>0.94</v>
      </c>
      <c r="AA147" s="196">
        <v>0.94</v>
      </c>
      <c r="AB147" s="196">
        <v>0.94</v>
      </c>
      <c r="AC147" s="196">
        <v>1.05</v>
      </c>
      <c r="AD147" s="196">
        <v>1.07</v>
      </c>
      <c r="AE147" s="196">
        <v>1.0900000000000001</v>
      </c>
      <c r="AF147" s="196">
        <v>1.0900000000000001</v>
      </c>
      <c r="AG147" s="196">
        <v>1.0900000000000001</v>
      </c>
      <c r="AH147" s="268">
        <v>1.0900000000000001</v>
      </c>
      <c r="AI147" s="268">
        <v>1.07</v>
      </c>
      <c r="AJ147" s="268">
        <v>1.1200000000000001</v>
      </c>
      <c r="AK147" s="268">
        <v>0.88</v>
      </c>
    </row>
    <row r="148" spans="1:37">
      <c r="A148" s="246">
        <v>975</v>
      </c>
      <c r="B148" s="200">
        <v>1.667</v>
      </c>
      <c r="C148" s="197">
        <v>1.6</v>
      </c>
      <c r="D148" s="197">
        <v>1.59</v>
      </c>
      <c r="E148" s="200">
        <v>1.57</v>
      </c>
      <c r="F148" s="198">
        <v>1.49</v>
      </c>
      <c r="G148" s="198">
        <v>1.37</v>
      </c>
      <c r="H148" s="199">
        <v>1.28</v>
      </c>
      <c r="I148" s="199">
        <v>1.26</v>
      </c>
      <c r="J148" s="199">
        <v>1.3</v>
      </c>
      <c r="K148" s="199">
        <v>1.34</v>
      </c>
      <c r="L148" s="199">
        <v>1.1499999999999999</v>
      </c>
      <c r="M148" s="199">
        <v>1.02</v>
      </c>
      <c r="N148" s="199">
        <v>1.0900000000000001</v>
      </c>
      <c r="O148" s="199">
        <v>1.23</v>
      </c>
      <c r="P148" s="199">
        <v>1.0900000000000001</v>
      </c>
      <c r="Q148" s="199">
        <v>1.33</v>
      </c>
      <c r="R148" s="199">
        <v>1.21</v>
      </c>
      <c r="S148" s="4"/>
      <c r="T148" s="246">
        <v>975</v>
      </c>
      <c r="U148" s="38">
        <v>3.21</v>
      </c>
      <c r="V148" s="38">
        <v>3.15</v>
      </c>
      <c r="W148" s="38">
        <v>3.06</v>
      </c>
      <c r="X148" s="38">
        <v>3.35</v>
      </c>
      <c r="Y148" s="38">
        <v>3.21</v>
      </c>
      <c r="Z148" s="195">
        <v>3.21</v>
      </c>
      <c r="AA148" s="196">
        <v>3.25</v>
      </c>
      <c r="AB148" s="196">
        <v>3.29</v>
      </c>
      <c r="AC148" s="196">
        <v>3.94</v>
      </c>
      <c r="AD148" s="196">
        <v>4.0199999999999996</v>
      </c>
      <c r="AE148" s="196">
        <v>4.12</v>
      </c>
      <c r="AF148" s="196">
        <v>4.12</v>
      </c>
      <c r="AG148" s="196">
        <v>4.12</v>
      </c>
      <c r="AH148" s="268">
        <v>4.12</v>
      </c>
      <c r="AI148" s="268">
        <v>3.55</v>
      </c>
      <c r="AJ148" s="268">
        <v>3.29</v>
      </c>
      <c r="AK148" s="268">
        <v>1.76</v>
      </c>
    </row>
    <row r="149" spans="1:37">
      <c r="A149" s="246">
        <v>981</v>
      </c>
      <c r="B149" s="200">
        <v>0.29599999999999999</v>
      </c>
      <c r="C149" s="197">
        <v>0.28999999999999998</v>
      </c>
      <c r="D149" s="197">
        <v>0.31</v>
      </c>
      <c r="E149" s="200">
        <v>0.31</v>
      </c>
      <c r="F149" s="198">
        <v>0.32</v>
      </c>
      <c r="G149" s="198">
        <v>0.33</v>
      </c>
      <c r="H149" s="199">
        <v>0.34</v>
      </c>
      <c r="I149" s="199">
        <v>0.35</v>
      </c>
      <c r="J149" s="199">
        <v>0.38</v>
      </c>
      <c r="K149" s="199">
        <v>0.4</v>
      </c>
      <c r="L149" s="199">
        <v>0.4</v>
      </c>
      <c r="M149" s="199">
        <v>0.44</v>
      </c>
      <c r="N149" s="199">
        <v>0.42</v>
      </c>
      <c r="O149" s="199">
        <v>0.41</v>
      </c>
      <c r="P149" s="199">
        <v>0.38</v>
      </c>
      <c r="Q149" s="199">
        <v>0.4</v>
      </c>
      <c r="R149" s="199">
        <v>0.38</v>
      </c>
      <c r="S149" s="4"/>
      <c r="T149" s="246">
        <v>981</v>
      </c>
      <c r="U149" s="38">
        <v>0.56000000000000005</v>
      </c>
      <c r="V149" s="38">
        <v>0.57999999999999996</v>
      </c>
      <c r="W149" s="38">
        <v>0.59</v>
      </c>
      <c r="X149" s="38">
        <v>0.61</v>
      </c>
      <c r="Y149" s="38">
        <v>0.61</v>
      </c>
      <c r="Z149" s="195">
        <v>0.62</v>
      </c>
      <c r="AA149" s="196">
        <v>0.67</v>
      </c>
      <c r="AB149" s="196">
        <v>0.67</v>
      </c>
      <c r="AC149" s="196">
        <v>0.77</v>
      </c>
      <c r="AD149" s="196">
        <v>0.78</v>
      </c>
      <c r="AE149" s="196">
        <v>0.79</v>
      </c>
      <c r="AF149" s="196">
        <v>0.79</v>
      </c>
      <c r="AG149" s="196">
        <v>0.79</v>
      </c>
      <c r="AH149" s="268">
        <v>0.79</v>
      </c>
      <c r="AI149" s="268">
        <v>0.79</v>
      </c>
      <c r="AJ149" s="268">
        <v>0.75</v>
      </c>
      <c r="AK149" s="268">
        <v>0.5</v>
      </c>
    </row>
    <row r="150" spans="1:37">
      <c r="A150" s="246">
        <v>983</v>
      </c>
      <c r="B150" s="200">
        <v>0.183</v>
      </c>
      <c r="C150" s="197">
        <v>0.17</v>
      </c>
      <c r="D150" s="197">
        <v>0.17</v>
      </c>
      <c r="E150" s="200">
        <v>0.16</v>
      </c>
      <c r="F150" s="198">
        <v>0.15</v>
      </c>
      <c r="G150" s="198">
        <v>0.15</v>
      </c>
      <c r="H150" s="199">
        <v>0.14000000000000001</v>
      </c>
      <c r="I150" s="199">
        <v>0.17</v>
      </c>
      <c r="J150" s="199">
        <v>0.18</v>
      </c>
      <c r="K150" s="199">
        <v>0.19</v>
      </c>
      <c r="L150" s="199">
        <v>0.18</v>
      </c>
      <c r="M150" s="199">
        <v>0.2</v>
      </c>
      <c r="N150" s="199">
        <v>0.19</v>
      </c>
      <c r="O150" s="199">
        <v>0.17</v>
      </c>
      <c r="P150" s="199">
        <v>0.14000000000000001</v>
      </c>
      <c r="Q150" s="199">
        <v>0.16</v>
      </c>
      <c r="R150" s="199">
        <v>0.17</v>
      </c>
      <c r="S150" s="4"/>
      <c r="T150" s="246">
        <v>983</v>
      </c>
      <c r="U150" s="38">
        <v>0.35</v>
      </c>
      <c r="V150" s="38">
        <v>0.35</v>
      </c>
      <c r="W150" s="38">
        <v>0.33</v>
      </c>
      <c r="X150" s="38">
        <v>0.32</v>
      </c>
      <c r="Y150" s="38">
        <v>0.3</v>
      </c>
      <c r="Z150" s="195">
        <v>0.3</v>
      </c>
      <c r="AA150" s="196">
        <v>0.3</v>
      </c>
      <c r="AB150" s="196">
        <v>0.33</v>
      </c>
      <c r="AC150" s="196">
        <v>0.37</v>
      </c>
      <c r="AD150" s="196">
        <v>0.37</v>
      </c>
      <c r="AE150" s="196">
        <v>0.37</v>
      </c>
      <c r="AF150" s="196">
        <v>0.37</v>
      </c>
      <c r="AG150" s="196">
        <v>0.37</v>
      </c>
      <c r="AH150" s="268">
        <v>0.37</v>
      </c>
      <c r="AI150" s="268">
        <v>0.32</v>
      </c>
      <c r="AJ150" s="268">
        <v>0.31</v>
      </c>
      <c r="AK150" s="268">
        <v>0.22</v>
      </c>
    </row>
    <row r="151" spans="1:37">
      <c r="B151" s="39"/>
      <c r="C151" s="39"/>
      <c r="D151" s="39"/>
      <c r="U151" s="39"/>
      <c r="V151" s="39"/>
      <c r="W151" s="39"/>
    </row>
    <row r="152" spans="1:37">
      <c r="B152" s="39"/>
      <c r="C152" s="39"/>
      <c r="D152" s="39"/>
      <c r="U152" s="39"/>
      <c r="V152" s="39"/>
      <c r="W152" s="39"/>
    </row>
    <row r="153" spans="1:37">
      <c r="B153" s="39"/>
      <c r="C153" s="39"/>
      <c r="D153" s="39"/>
      <c r="U153" s="39"/>
      <c r="V153" s="39"/>
      <c r="W153" s="39"/>
    </row>
    <row r="154" spans="1:37">
      <c r="B154" s="39"/>
      <c r="C154" s="39"/>
      <c r="D154" s="39"/>
      <c r="U154" s="39"/>
      <c r="V154" s="39"/>
      <c r="W154" s="39"/>
    </row>
    <row r="155" spans="1:37">
      <c r="B155" s="39"/>
      <c r="C155" s="39"/>
      <c r="D155" s="39"/>
      <c r="U155" s="39"/>
      <c r="V155" s="39"/>
      <c r="W155" s="39"/>
    </row>
    <row r="156" spans="1:37">
      <c r="B156" s="39"/>
      <c r="C156" s="39"/>
      <c r="D156" s="39"/>
      <c r="U156" s="39"/>
      <c r="V156" s="39"/>
      <c r="W156" s="39"/>
    </row>
    <row r="157" spans="1:37">
      <c r="B157" s="39"/>
      <c r="C157" s="39"/>
      <c r="D157" s="39"/>
      <c r="U157" s="39"/>
      <c r="V157" s="39"/>
      <c r="W157" s="39"/>
    </row>
    <row r="158" spans="1:37">
      <c r="B158" s="39"/>
      <c r="C158" s="39"/>
      <c r="D158" s="39"/>
      <c r="U158" s="39"/>
      <c r="V158" s="39"/>
      <c r="W158" s="39"/>
    </row>
    <row r="159" spans="1:37">
      <c r="B159" s="39"/>
      <c r="C159" s="39"/>
      <c r="D159" s="39"/>
      <c r="U159" s="39"/>
      <c r="V159" s="39"/>
      <c r="W159" s="39"/>
    </row>
  </sheetData>
  <sheetProtection algorithmName="SHA-512" hashValue="ReaFW/cAmtH32F1zaHzL5cYImVdQ9PRZoLWGDhw1NMjKdW8qPVOHzAWaDETjua9lTVbQqP6rEBBtbiq4ljK6Yg==" saltValue="pQJJQPaxY44+/g2SByk8CA==" spinCount="100000" sheet="1" objects="1" scenarios="1"/>
  <mergeCells count="2">
    <mergeCell ref="T2:V2"/>
    <mergeCell ref="A2:F2"/>
  </mergeCells>
  <phoneticPr fontId="4"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7"/>
  <sheetViews>
    <sheetView workbookViewId="0">
      <pane xSplit="1" ySplit="5" topLeftCell="B6" activePane="bottomRight" state="frozen"/>
      <selection activeCell="B38" sqref="B38:P38"/>
      <selection pane="topRight" activeCell="B38" sqref="B38:P38"/>
      <selection pane="bottomLeft" activeCell="B38" sqref="B38:P38"/>
      <selection pane="bottomRight" activeCell="A20" sqref="A20"/>
    </sheetView>
  </sheetViews>
  <sheetFormatPr defaultColWidth="11.42578125" defaultRowHeight="16.5"/>
  <cols>
    <col min="1" max="1" width="18" style="3" bestFit="1" customWidth="1"/>
    <col min="2" max="3" width="11.42578125" style="3" customWidth="1"/>
    <col min="4" max="4" width="3.85546875" style="3" customWidth="1"/>
    <col min="5" max="5" width="11.5703125" style="3" customWidth="1"/>
    <col min="6" max="6" width="10.85546875" style="3" customWidth="1"/>
    <col min="7" max="7" width="11.42578125" style="3" customWidth="1"/>
    <col min="8" max="8" width="7.7109375" style="3" customWidth="1"/>
    <col min="9" max="9" width="9.42578125" style="3" bestFit="1" customWidth="1"/>
    <col min="10" max="10" width="7.7109375" style="3" bestFit="1" customWidth="1"/>
    <col min="11" max="16384" width="11.42578125" style="3"/>
  </cols>
  <sheetData>
    <row r="1" spans="1:11">
      <c r="A1" s="2" t="s">
        <v>10705</v>
      </c>
      <c r="C1" s="4"/>
      <c r="D1" s="4"/>
      <c r="F1" s="4"/>
      <c r="G1" s="4"/>
      <c r="H1" s="4"/>
      <c r="I1" s="4"/>
      <c r="J1" s="4"/>
      <c r="K1" s="4"/>
    </row>
    <row r="2" spans="1:11">
      <c r="A2" s="4"/>
      <c r="B2" s="4"/>
      <c r="C2" s="4"/>
      <c r="D2" s="4"/>
      <c r="E2" s="4"/>
      <c r="F2" s="4"/>
      <c r="G2" s="4"/>
      <c r="H2" s="4"/>
      <c r="J2" s="4"/>
      <c r="K2" s="4"/>
    </row>
    <row r="3" spans="1:11">
      <c r="A3" s="5" t="s">
        <v>10706</v>
      </c>
      <c r="B3" s="6"/>
      <c r="C3" s="7"/>
      <c r="D3" s="7"/>
      <c r="E3" s="8"/>
      <c r="F3" s="7"/>
      <c r="G3" s="9"/>
      <c r="H3" s="4"/>
      <c r="I3" s="10" t="s">
        <v>10707</v>
      </c>
      <c r="J3" s="11"/>
      <c r="K3" s="11"/>
    </row>
    <row r="4" spans="1:11">
      <c r="A4" s="12"/>
      <c r="B4" s="13"/>
      <c r="C4" s="13"/>
      <c r="D4" s="13"/>
      <c r="E4" s="13"/>
      <c r="F4" s="13"/>
      <c r="G4" s="14"/>
      <c r="H4" s="4"/>
      <c r="I4" s="15" t="s">
        <v>9243</v>
      </c>
      <c r="J4" s="4"/>
      <c r="K4" s="4"/>
    </row>
    <row r="5" spans="1:11" s="20" customFormat="1">
      <c r="A5" s="16" t="s">
        <v>1323</v>
      </c>
      <c r="B5" s="16" t="s">
        <v>11457</v>
      </c>
      <c r="C5" s="16" t="s">
        <v>6259</v>
      </c>
      <c r="D5" s="17"/>
      <c r="E5" s="16" t="s">
        <v>1323</v>
      </c>
      <c r="F5" s="16" t="s">
        <v>6260</v>
      </c>
      <c r="G5" s="16" t="s">
        <v>6261</v>
      </c>
      <c r="H5" s="15"/>
      <c r="I5" s="18" t="s">
        <v>1323</v>
      </c>
      <c r="J5" s="19" t="s">
        <v>3189</v>
      </c>
      <c r="K5" s="15"/>
    </row>
    <row r="6" spans="1:11">
      <c r="A6" s="21">
        <v>2003</v>
      </c>
      <c r="B6" s="22">
        <v>0.7</v>
      </c>
      <c r="C6" s="22">
        <v>0.1</v>
      </c>
      <c r="D6" s="13"/>
      <c r="E6" s="21">
        <v>2003</v>
      </c>
      <c r="F6" s="23">
        <v>1.65</v>
      </c>
      <c r="G6" s="23">
        <v>1.5</v>
      </c>
      <c r="H6" s="4"/>
      <c r="I6" s="24">
        <v>2003</v>
      </c>
      <c r="J6" s="25">
        <v>65600</v>
      </c>
      <c r="K6" s="4"/>
    </row>
    <row r="7" spans="1:11">
      <c r="A7" s="21">
        <v>2004</v>
      </c>
      <c r="B7" s="26">
        <v>0.77500000000000002</v>
      </c>
      <c r="C7" s="26">
        <v>0.15</v>
      </c>
      <c r="D7" s="13"/>
      <c r="E7" s="21">
        <v>2004</v>
      </c>
      <c r="F7" s="27">
        <v>2</v>
      </c>
      <c r="G7" s="23">
        <v>1.5</v>
      </c>
      <c r="H7" s="4"/>
      <c r="I7" s="28">
        <v>2004</v>
      </c>
      <c r="J7" s="25">
        <v>66800</v>
      </c>
      <c r="K7" s="4"/>
    </row>
    <row r="8" spans="1:11">
      <c r="A8" s="21">
        <v>2005</v>
      </c>
      <c r="B8" s="26">
        <v>0.77500000000000002</v>
      </c>
      <c r="C8" s="26">
        <v>0.15</v>
      </c>
      <c r="D8" s="13"/>
      <c r="E8" s="21">
        <v>2005</v>
      </c>
      <c r="F8" s="27">
        <v>2</v>
      </c>
      <c r="G8" s="23">
        <v>1.5</v>
      </c>
      <c r="H8" s="4"/>
      <c r="I8" s="28">
        <v>2005</v>
      </c>
      <c r="J8" s="29">
        <v>67700</v>
      </c>
      <c r="K8" s="4"/>
    </row>
    <row r="9" spans="1:11">
      <c r="A9" s="21">
        <v>2006</v>
      </c>
      <c r="B9" s="22">
        <v>0.77500000000000002</v>
      </c>
      <c r="C9" s="22">
        <v>7.4999999999999997E-2</v>
      </c>
      <c r="D9" s="30"/>
      <c r="E9" s="22">
        <v>2006</v>
      </c>
      <c r="F9" s="23">
        <v>1.85</v>
      </c>
      <c r="G9" s="23">
        <v>1.5</v>
      </c>
      <c r="H9" s="4"/>
      <c r="I9" s="24">
        <v>2006</v>
      </c>
      <c r="J9" s="25">
        <v>69400</v>
      </c>
      <c r="K9" s="4"/>
    </row>
    <row r="10" spans="1:11">
      <c r="A10" s="21">
        <v>2007</v>
      </c>
      <c r="B10" s="22">
        <v>0.77500000000000002</v>
      </c>
      <c r="C10" s="22">
        <v>7.4999999999999997E-2</v>
      </c>
      <c r="D10" s="30"/>
      <c r="E10" s="22">
        <v>2007</v>
      </c>
      <c r="F10" s="27">
        <v>1.85</v>
      </c>
      <c r="G10" s="23">
        <v>1.5</v>
      </c>
      <c r="H10" s="4"/>
      <c r="I10" s="28">
        <v>2007</v>
      </c>
      <c r="J10" s="25">
        <v>71800</v>
      </c>
      <c r="K10" s="4"/>
    </row>
    <row r="11" spans="1:11">
      <c r="A11" s="22">
        <v>2008</v>
      </c>
      <c r="B11" s="26">
        <v>0.77500000000000002</v>
      </c>
      <c r="C11" s="26">
        <v>7.4999999999999997E-2</v>
      </c>
      <c r="D11" s="31"/>
      <c r="E11" s="22">
        <v>2008</v>
      </c>
      <c r="F11" s="27">
        <v>1.85</v>
      </c>
      <c r="G11" s="23">
        <v>1.5</v>
      </c>
      <c r="H11" s="4"/>
      <c r="I11" s="28">
        <v>2008</v>
      </c>
      <c r="J11" s="29">
        <v>73300</v>
      </c>
      <c r="K11" s="4"/>
    </row>
    <row r="12" spans="1:11" s="194" customFormat="1">
      <c r="A12" s="22">
        <v>2009</v>
      </c>
      <c r="B12" s="26">
        <v>0.77500000000000002</v>
      </c>
      <c r="C12" s="26">
        <v>7.4999999999999997E-2</v>
      </c>
      <c r="D12" s="192"/>
      <c r="E12" s="22">
        <v>2009</v>
      </c>
      <c r="F12" s="27">
        <v>1.85</v>
      </c>
      <c r="G12" s="23">
        <v>1.5</v>
      </c>
      <c r="H12" s="193"/>
      <c r="I12" s="28">
        <v>2009</v>
      </c>
      <c r="J12" s="97">
        <v>74600</v>
      </c>
      <c r="K12" s="4"/>
    </row>
    <row r="13" spans="1:11" s="194" customFormat="1">
      <c r="A13" s="22">
        <v>2010</v>
      </c>
      <c r="B13" s="26">
        <v>0.77500000000000002</v>
      </c>
      <c r="C13" s="226">
        <v>0.15</v>
      </c>
      <c r="D13" s="192"/>
      <c r="E13" s="22">
        <v>2010</v>
      </c>
      <c r="F13" s="27">
        <v>2</v>
      </c>
      <c r="G13" s="23">
        <v>1.5</v>
      </c>
      <c r="H13" s="193"/>
      <c r="I13" s="28">
        <v>2010</v>
      </c>
      <c r="J13" s="97">
        <v>77600</v>
      </c>
      <c r="K13" s="4"/>
    </row>
    <row r="14" spans="1:11" s="194" customFormat="1">
      <c r="A14" s="22">
        <v>2011</v>
      </c>
      <c r="B14" s="26">
        <v>0.77500000000000002</v>
      </c>
      <c r="C14" s="226">
        <v>0.15</v>
      </c>
      <c r="D14" s="192"/>
      <c r="E14" s="22">
        <v>2011</v>
      </c>
      <c r="F14" s="27">
        <v>2.5</v>
      </c>
      <c r="G14" s="23">
        <v>1</v>
      </c>
      <c r="H14" s="193"/>
      <c r="I14" s="28">
        <v>2011</v>
      </c>
      <c r="J14" s="97">
        <v>79600</v>
      </c>
      <c r="K14" s="4"/>
    </row>
    <row r="15" spans="1:11">
      <c r="A15" s="22">
        <v>2012</v>
      </c>
      <c r="B15" s="26">
        <v>0.77500000000000002</v>
      </c>
      <c r="C15" s="226">
        <v>0.15</v>
      </c>
      <c r="D15" s="31"/>
      <c r="E15" s="22">
        <v>2012</v>
      </c>
      <c r="F15" s="27">
        <v>2.5</v>
      </c>
      <c r="G15" s="23">
        <v>1</v>
      </c>
      <c r="H15" s="4"/>
      <c r="I15" s="28">
        <v>2012</v>
      </c>
      <c r="J15" s="29">
        <v>81700</v>
      </c>
    </row>
    <row r="16" spans="1:11" s="194" customFormat="1">
      <c r="A16" s="230">
        <v>2013</v>
      </c>
      <c r="B16" s="26">
        <v>0.77500000000000002</v>
      </c>
      <c r="C16" s="26">
        <v>0.17499999999999999</v>
      </c>
      <c r="D16" s="192"/>
      <c r="E16" s="230">
        <v>2013</v>
      </c>
      <c r="F16" s="27">
        <v>3</v>
      </c>
      <c r="G16" s="23">
        <v>1</v>
      </c>
      <c r="H16" s="193"/>
      <c r="I16" s="230">
        <v>2013</v>
      </c>
      <c r="J16" s="97">
        <v>83200</v>
      </c>
      <c r="K16" s="4"/>
    </row>
    <row r="17" spans="1:10">
      <c r="A17" s="22">
        <v>2014</v>
      </c>
      <c r="B17" s="26">
        <v>0.77500000000000002</v>
      </c>
      <c r="C17" s="26">
        <v>0.17499999999999999</v>
      </c>
      <c r="D17" s="31"/>
      <c r="E17" s="22">
        <v>2014</v>
      </c>
      <c r="F17" s="27">
        <v>3</v>
      </c>
      <c r="G17" s="23">
        <v>1</v>
      </c>
      <c r="H17" s="4"/>
      <c r="I17" s="259">
        <v>2014</v>
      </c>
      <c r="J17" s="260">
        <v>84100</v>
      </c>
    </row>
    <row r="18" spans="1:10">
      <c r="A18" s="22">
        <v>2015</v>
      </c>
      <c r="B18" s="26">
        <v>0.77500000000000002</v>
      </c>
      <c r="C18" s="26">
        <v>0.17499999999999999</v>
      </c>
      <c r="D18" s="13"/>
      <c r="E18" s="22">
        <v>2015</v>
      </c>
      <c r="F18" s="27">
        <v>3</v>
      </c>
      <c r="G18" s="23">
        <v>1</v>
      </c>
      <c r="H18" s="4"/>
      <c r="I18" s="22">
        <v>2015</v>
      </c>
      <c r="J18" s="261">
        <v>85200</v>
      </c>
    </row>
    <row r="19" spans="1:10">
      <c r="A19" s="22">
        <v>2016</v>
      </c>
      <c r="B19" s="26">
        <v>0.77500000000000002</v>
      </c>
      <c r="C19" s="26">
        <v>0.17499999999999999</v>
      </c>
      <c r="D19" s="13"/>
      <c r="E19" s="22">
        <v>2016</v>
      </c>
      <c r="F19" s="27">
        <v>3</v>
      </c>
      <c r="G19" s="23">
        <v>1</v>
      </c>
      <c r="H19" s="4"/>
      <c r="I19" s="22">
        <v>2016</v>
      </c>
      <c r="J19" s="261">
        <v>88000</v>
      </c>
    </row>
    <row r="20" spans="1:10">
      <c r="A20" s="22">
        <v>2017</v>
      </c>
      <c r="B20" s="26">
        <v>0.77500000000000002</v>
      </c>
      <c r="C20" s="26">
        <v>0.17499999999999999</v>
      </c>
      <c r="E20" s="22">
        <v>2017</v>
      </c>
      <c r="F20" s="27">
        <v>3</v>
      </c>
      <c r="G20" s="23">
        <v>1</v>
      </c>
      <c r="I20" s="22">
        <v>2017</v>
      </c>
      <c r="J20" s="261">
        <v>88500</v>
      </c>
    </row>
    <row r="21" spans="1:10">
      <c r="A21" s="22">
        <v>2018</v>
      </c>
      <c r="B21" s="26">
        <v>0.77500000000000002</v>
      </c>
      <c r="C21" s="26">
        <v>0.17499999999999999</v>
      </c>
      <c r="E21" s="22">
        <v>2018</v>
      </c>
      <c r="F21" s="27">
        <v>3</v>
      </c>
      <c r="G21" s="23">
        <v>1</v>
      </c>
      <c r="I21" s="22">
        <v>2018</v>
      </c>
      <c r="J21" s="261">
        <v>90300</v>
      </c>
    </row>
    <row r="22" spans="1:10">
      <c r="A22" s="32">
        <v>2019</v>
      </c>
      <c r="B22" s="26">
        <v>0.77500000000000002</v>
      </c>
      <c r="C22" s="26">
        <v>0.17499999999999999</v>
      </c>
      <c r="E22" s="32">
        <v>2019</v>
      </c>
      <c r="F22" s="27">
        <v>3</v>
      </c>
      <c r="G22" s="23">
        <v>1</v>
      </c>
      <c r="I22" s="32">
        <v>2019</v>
      </c>
      <c r="J22" s="261">
        <v>92600</v>
      </c>
    </row>
    <row r="23" spans="1:10">
      <c r="A23" s="282"/>
      <c r="B23" s="282"/>
      <c r="C23" s="282"/>
      <c r="E23" s="283"/>
      <c r="F23" s="284"/>
      <c r="G23" s="285"/>
      <c r="I23" s="283"/>
      <c r="J23" s="286"/>
    </row>
    <row r="25" spans="1:10">
      <c r="B25" s="33" t="s">
        <v>6262</v>
      </c>
    </row>
    <row r="26" spans="1:10">
      <c r="B26" s="20" t="s">
        <v>6263</v>
      </c>
    </row>
    <row r="27" spans="1:10">
      <c r="B27" s="34" t="s">
        <v>8869</v>
      </c>
    </row>
  </sheetData>
  <sheetProtection algorithmName="SHA-512" hashValue="LOWomY4dnmyzbmoJ4T2h6roAv9PPLhab1V877Ke/4Utewlm5+t8eRU4uV2c2q89+7SPCKMQQdzYt0ROnrRWRUg==" saltValue="P7XEytdLw/TbKLrwmtfa7g==" spinCount="100000" sheet="1" objects="1" scenarios="1"/>
  <phoneticPr fontId="4" type="noConversion"/>
  <pageMargins left="0.75" right="0.75" top="1" bottom="1"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1"/>
  <sheetViews>
    <sheetView workbookViewId="0"/>
  </sheetViews>
  <sheetFormatPr defaultRowHeight="13.5"/>
  <cols>
    <col min="1" max="1" width="9.42578125" style="1" bestFit="1" customWidth="1"/>
    <col min="2" max="16384" width="9.140625" style="1"/>
  </cols>
  <sheetData>
    <row r="1" spans="1:3">
      <c r="A1" s="216"/>
    </row>
    <row r="2" spans="1:3">
      <c r="A2" s="216"/>
      <c r="C2" s="1">
        <v>1993</v>
      </c>
    </row>
    <row r="3" spans="1:3">
      <c r="A3" s="216">
        <v>44104</v>
      </c>
      <c r="C3" s="1">
        <v>1994</v>
      </c>
    </row>
    <row r="4" spans="1:3">
      <c r="A4" s="216">
        <v>43738</v>
      </c>
      <c r="C4" s="1">
        <v>1995</v>
      </c>
    </row>
    <row r="5" spans="1:3" ht="12" customHeight="1">
      <c r="A5" s="216">
        <v>43373</v>
      </c>
      <c r="C5" s="1">
        <v>1996</v>
      </c>
    </row>
    <row r="6" spans="1:3">
      <c r="A6" s="216">
        <v>43008</v>
      </c>
      <c r="C6" s="1">
        <v>1997</v>
      </c>
    </row>
    <row r="7" spans="1:3">
      <c r="A7" s="216">
        <v>42643</v>
      </c>
      <c r="C7" s="1">
        <v>1998</v>
      </c>
    </row>
    <row r="8" spans="1:3">
      <c r="A8" s="216">
        <v>42277</v>
      </c>
      <c r="C8" s="1">
        <v>1999</v>
      </c>
    </row>
    <row r="9" spans="1:3">
      <c r="A9" s="216">
        <v>41912</v>
      </c>
      <c r="C9" s="1">
        <v>2000</v>
      </c>
    </row>
    <row r="10" spans="1:3">
      <c r="A10" s="216">
        <v>41547</v>
      </c>
      <c r="C10" s="1">
        <v>2001</v>
      </c>
    </row>
    <row r="11" spans="1:3">
      <c r="A11" s="216">
        <v>41182</v>
      </c>
      <c r="C11" s="1">
        <v>2002</v>
      </c>
    </row>
    <row r="12" spans="1:3">
      <c r="A12" s="216">
        <v>40816</v>
      </c>
      <c r="C12" s="1">
        <v>2003</v>
      </c>
    </row>
    <row r="13" spans="1:3">
      <c r="A13" s="216">
        <v>40451</v>
      </c>
      <c r="C13" s="1">
        <v>2004</v>
      </c>
    </row>
    <row r="14" spans="1:3">
      <c r="A14" s="216">
        <v>40086</v>
      </c>
      <c r="C14" s="1">
        <v>2005</v>
      </c>
    </row>
    <row r="15" spans="1:3">
      <c r="A15" s="216">
        <v>39721</v>
      </c>
      <c r="C15" s="1">
        <v>2006</v>
      </c>
    </row>
    <row r="16" spans="1:3">
      <c r="A16" s="216">
        <v>39355</v>
      </c>
      <c r="C16" s="1">
        <v>2007</v>
      </c>
    </row>
    <row r="17" spans="1:3">
      <c r="A17" s="216">
        <v>38990</v>
      </c>
      <c r="C17" s="1">
        <v>2008</v>
      </c>
    </row>
    <row r="18" spans="1:3">
      <c r="A18" s="216"/>
      <c r="C18" s="1">
        <v>2009</v>
      </c>
    </row>
    <row r="19" spans="1:3">
      <c r="A19" s="216"/>
      <c r="C19" s="1">
        <v>2010</v>
      </c>
    </row>
    <row r="20" spans="1:3">
      <c r="A20" s="216"/>
      <c r="C20" s="1">
        <v>2011</v>
      </c>
    </row>
    <row r="21" spans="1:3">
      <c r="A21" s="216"/>
      <c r="C21" s="1">
        <v>2012</v>
      </c>
    </row>
    <row r="22" spans="1:3">
      <c r="A22" s="216"/>
      <c r="C22" s="1">
        <v>2013</v>
      </c>
    </row>
    <row r="23" spans="1:3">
      <c r="A23" s="216"/>
      <c r="C23" s="1">
        <v>2014</v>
      </c>
    </row>
    <row r="24" spans="1:3">
      <c r="A24" s="216"/>
      <c r="C24" s="1">
        <v>2015</v>
      </c>
    </row>
    <row r="25" spans="1:3">
      <c r="A25" s="216"/>
      <c r="C25" s="1">
        <v>2016</v>
      </c>
    </row>
    <row r="26" spans="1:3">
      <c r="A26" s="216"/>
      <c r="C26" s="1">
        <v>2017</v>
      </c>
    </row>
    <row r="27" spans="1:3">
      <c r="A27" s="216"/>
      <c r="C27" s="1">
        <v>2018</v>
      </c>
    </row>
    <row r="28" spans="1:3">
      <c r="A28" s="216"/>
      <c r="C28" s="1">
        <v>2019</v>
      </c>
    </row>
    <row r="29" spans="1:3">
      <c r="A29" s="216"/>
    </row>
    <row r="30" spans="1:3">
      <c r="A30" s="216"/>
    </row>
    <row r="31" spans="1:3">
      <c r="A31" s="216"/>
    </row>
  </sheetData>
  <sheetProtection algorithmName="SHA-512" hashValue="FBLwaUoryzIv0GRpo2l2jtcpYl8flX2qy90q3muC5ps0rYlQ77mp2kOrAVUCkmD8OSDrPzsXiBJ1LcAT/HQALw==" saltValue="M3CwAdrhDb4uzUuTGmUaYw==" spinCount="100000" sheet="1" objects="1" scenarios="1"/>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1"/>
  <sheetViews>
    <sheetView topLeftCell="A7" zoomScale="145" zoomScaleNormal="145" workbookViewId="0">
      <selection activeCell="E31" sqref="E31"/>
    </sheetView>
  </sheetViews>
  <sheetFormatPr defaultRowHeight="13.5"/>
  <cols>
    <col min="1" max="1" width="5.5703125" style="1" bestFit="1" customWidth="1"/>
    <col min="2" max="2" width="14.140625" style="1" bestFit="1" customWidth="1"/>
    <col min="3" max="3" width="5" style="1" customWidth="1"/>
    <col min="4" max="4" width="8.28515625" style="1" bestFit="1" customWidth="1"/>
    <col min="5" max="5" width="8.7109375" style="1" bestFit="1" customWidth="1"/>
    <col min="6" max="6" width="6.85546875" style="1" bestFit="1" customWidth="1"/>
    <col min="7" max="7" width="10.7109375" style="1" bestFit="1" customWidth="1"/>
    <col min="8" max="8" width="16.7109375" style="1" bestFit="1" customWidth="1"/>
    <col min="9" max="9" width="4.140625" style="1" bestFit="1" customWidth="1"/>
    <col min="10" max="10" width="6" style="1" bestFit="1" customWidth="1"/>
    <col min="11" max="11" width="6.85546875" style="1" customWidth="1"/>
    <col min="12" max="12" width="10.42578125" style="1" customWidth="1"/>
    <col min="13" max="16384" width="9.140625" style="1"/>
  </cols>
  <sheetData>
    <row r="1" spans="1:10">
      <c r="A1" s="465" t="s">
        <v>8026</v>
      </c>
      <c r="B1" s="466"/>
      <c r="D1" s="467" t="s">
        <v>8028</v>
      </c>
      <c r="E1" s="468"/>
      <c r="F1" s="468"/>
      <c r="G1" s="468"/>
      <c r="H1" s="80"/>
      <c r="I1" s="80"/>
      <c r="J1" s="80"/>
    </row>
    <row r="2" spans="1:10">
      <c r="A2" s="83"/>
      <c r="B2" s="84"/>
    </row>
    <row r="3" spans="1:10">
      <c r="A3" s="83"/>
      <c r="B3" s="208" t="s">
        <v>8027</v>
      </c>
      <c r="D3" s="85" t="s">
        <v>8909</v>
      </c>
      <c r="E3" s="86" t="s">
        <v>8900</v>
      </c>
      <c r="F3" s="87" t="s">
        <v>8901</v>
      </c>
      <c r="G3" s="88" t="s">
        <v>8902</v>
      </c>
    </row>
    <row r="4" spans="1:10">
      <c r="A4" s="209" t="s">
        <v>1323</v>
      </c>
      <c r="B4" s="208" t="s">
        <v>9262</v>
      </c>
      <c r="D4" s="89" t="s">
        <v>8908</v>
      </c>
      <c r="E4" s="90"/>
      <c r="F4" s="91" t="s">
        <v>11450</v>
      </c>
      <c r="G4" s="92" t="s">
        <v>11451</v>
      </c>
    </row>
    <row r="5" spans="1:10">
      <c r="A5" s="83"/>
      <c r="B5" s="84"/>
      <c r="D5" s="93" t="s">
        <v>8903</v>
      </c>
      <c r="E5" s="90">
        <v>1</v>
      </c>
      <c r="F5" s="94" t="s">
        <v>8029</v>
      </c>
      <c r="G5" s="95" t="s">
        <v>8030</v>
      </c>
    </row>
    <row r="6" spans="1:10">
      <c r="A6" s="96">
        <v>2003</v>
      </c>
      <c r="B6" s="29">
        <v>262400</v>
      </c>
      <c r="D6" s="93" t="s">
        <v>8904</v>
      </c>
      <c r="E6" s="90">
        <v>4</v>
      </c>
      <c r="F6" s="94" t="s">
        <v>8031</v>
      </c>
      <c r="G6" s="95" t="s">
        <v>8032</v>
      </c>
    </row>
    <row r="7" spans="1:10">
      <c r="A7" s="96">
        <v>2004</v>
      </c>
      <c r="B7" s="29">
        <v>267200</v>
      </c>
      <c r="D7" s="93" t="s">
        <v>8905</v>
      </c>
      <c r="E7" s="90">
        <v>16</v>
      </c>
      <c r="F7" s="94" t="s">
        <v>8033</v>
      </c>
      <c r="G7" s="95" t="s">
        <v>8034</v>
      </c>
    </row>
    <row r="8" spans="1:10">
      <c r="A8" s="96">
        <v>2005</v>
      </c>
      <c r="B8" s="97">
        <v>270800</v>
      </c>
      <c r="D8" s="93" t="s">
        <v>8906</v>
      </c>
      <c r="E8" s="90">
        <v>52</v>
      </c>
      <c r="F8" s="94" t="s">
        <v>8035</v>
      </c>
      <c r="G8" s="95" t="s">
        <v>8915</v>
      </c>
    </row>
    <row r="9" spans="1:10">
      <c r="A9" s="96">
        <v>2006</v>
      </c>
      <c r="B9" s="29">
        <v>347000</v>
      </c>
      <c r="D9" s="98" t="s">
        <v>8907</v>
      </c>
      <c r="E9" s="99">
        <v>105</v>
      </c>
      <c r="F9" s="100" t="s">
        <v>8916</v>
      </c>
      <c r="G9" s="101" t="s">
        <v>8917</v>
      </c>
    </row>
    <row r="10" spans="1:10">
      <c r="A10" s="96">
        <v>2007</v>
      </c>
      <c r="B10" s="29">
        <v>359000</v>
      </c>
    </row>
    <row r="11" spans="1:10">
      <c r="A11" s="96">
        <v>2008</v>
      </c>
      <c r="B11" s="29">
        <v>366500</v>
      </c>
    </row>
    <row r="12" spans="1:10">
      <c r="A12" s="96">
        <v>2009</v>
      </c>
      <c r="B12" s="29">
        <f>Tables!J12*5</f>
        <v>373000</v>
      </c>
      <c r="D12" s="103"/>
      <c r="E12" s="85" t="s">
        <v>11141</v>
      </c>
      <c r="G12" s="104"/>
      <c r="H12" s="105" t="s">
        <v>8910</v>
      </c>
      <c r="I12" s="106"/>
    </row>
    <row r="13" spans="1:10">
      <c r="A13" s="96">
        <v>2010</v>
      </c>
      <c r="B13" s="29">
        <v>388000</v>
      </c>
      <c r="D13" s="107" t="s">
        <v>1323</v>
      </c>
      <c r="E13" s="89" t="s">
        <v>11142</v>
      </c>
      <c r="G13" s="234">
        <f>PastAwardDate</f>
        <v>0</v>
      </c>
      <c r="H13" s="108" t="s">
        <v>9242</v>
      </c>
      <c r="I13" s="84"/>
      <c r="J13" s="1">
        <f>YEAR(G13)</f>
        <v>1900</v>
      </c>
    </row>
    <row r="14" spans="1:10">
      <c r="A14" s="96">
        <v>2011</v>
      </c>
      <c r="B14" s="29">
        <v>398000</v>
      </c>
      <c r="D14" s="109"/>
      <c r="E14" s="110"/>
      <c r="G14" s="234">
        <f>AccDate</f>
        <v>0</v>
      </c>
      <c r="H14" s="111" t="s">
        <v>9241</v>
      </c>
      <c r="I14" s="84"/>
      <c r="J14" s="1">
        <f>YEAR(G14)</f>
        <v>1900</v>
      </c>
    </row>
    <row r="15" spans="1:10">
      <c r="A15" s="96">
        <v>2012</v>
      </c>
      <c r="B15" s="29">
        <v>408500</v>
      </c>
      <c r="D15" s="215">
        <v>2003</v>
      </c>
      <c r="E15" s="215" t="e">
        <f>'RF03'!C1</f>
        <v>#N/A</v>
      </c>
      <c r="G15" s="235">
        <f>G13-G14</f>
        <v>0</v>
      </c>
      <c r="H15" s="112">
        <f>G15/7</f>
        <v>0</v>
      </c>
      <c r="I15" s="113" t="s">
        <v>8911</v>
      </c>
    </row>
    <row r="16" spans="1:10">
      <c r="A16" s="248">
        <v>2013</v>
      </c>
      <c r="B16" s="29">
        <v>416000</v>
      </c>
      <c r="D16" s="215">
        <v>2004</v>
      </c>
      <c r="E16" s="215" t="e">
        <f>'RF04'!C1</f>
        <v>#N/A</v>
      </c>
      <c r="G16" s="232"/>
    </row>
    <row r="17" spans="1:5">
      <c r="A17" s="248">
        <v>2014</v>
      </c>
      <c r="B17" s="29">
        <v>420500</v>
      </c>
      <c r="D17" s="26">
        <v>2005</v>
      </c>
      <c r="E17" s="215" t="e">
        <f>'RF05'!C1</f>
        <v>#N/A</v>
      </c>
    </row>
    <row r="18" spans="1:5">
      <c r="A18" s="248">
        <v>2015</v>
      </c>
      <c r="B18" s="29">
        <v>426000</v>
      </c>
      <c r="D18" s="228">
        <v>2006</v>
      </c>
      <c r="E18" s="215" t="e">
        <f>'RF06'!C1</f>
        <v>#N/A</v>
      </c>
    </row>
    <row r="19" spans="1:5">
      <c r="A19" s="248">
        <v>2016</v>
      </c>
      <c r="B19" s="29">
        <v>440000</v>
      </c>
      <c r="D19" s="26">
        <v>2007</v>
      </c>
      <c r="E19" s="215" t="e">
        <f>'RF07'!C1</f>
        <v>#N/A</v>
      </c>
    </row>
    <row r="20" spans="1:5">
      <c r="A20" s="248">
        <v>2017</v>
      </c>
      <c r="B20" s="29">
        <v>442500</v>
      </c>
      <c r="D20" s="26">
        <v>2008</v>
      </c>
      <c r="E20" s="215" t="e">
        <f>'RF08'!C1</f>
        <v>#N/A</v>
      </c>
    </row>
    <row r="21" spans="1:5">
      <c r="A21" s="248">
        <v>2018</v>
      </c>
      <c r="B21" s="29">
        <v>451500</v>
      </c>
      <c r="D21" s="26">
        <v>2009</v>
      </c>
      <c r="E21" s="215" t="e">
        <f>'RF09'!C1</f>
        <v>#N/A</v>
      </c>
    </row>
    <row r="22" spans="1:5">
      <c r="A22" s="102">
        <v>2019</v>
      </c>
      <c r="B22" s="29">
        <v>463000</v>
      </c>
      <c r="D22" s="218">
        <v>2010</v>
      </c>
      <c r="E22" s="215" t="e">
        <f>'RF10'!C1</f>
        <v>#N/A</v>
      </c>
    </row>
    <row r="23" spans="1:5">
      <c r="D23" s="218">
        <v>2011</v>
      </c>
      <c r="E23" s="215" t="e">
        <f>'RF11'!C1</f>
        <v>#N/A</v>
      </c>
    </row>
    <row r="24" spans="1:5">
      <c r="D24" s="227">
        <v>2012</v>
      </c>
      <c r="E24" s="215" t="e">
        <f>'RF12'!C1</f>
        <v>#N/A</v>
      </c>
    </row>
    <row r="25" spans="1:5">
      <c r="D25" s="218">
        <v>2013</v>
      </c>
      <c r="E25" s="215" t="e">
        <f>'RF13'!C1</f>
        <v>#N/A</v>
      </c>
    </row>
    <row r="26" spans="1:5">
      <c r="D26" s="218">
        <v>2014</v>
      </c>
      <c r="E26" s="215" t="e">
        <f>'RF14'!C1</f>
        <v>#N/A</v>
      </c>
    </row>
    <row r="27" spans="1:5">
      <c r="D27" s="218">
        <v>2015</v>
      </c>
      <c r="E27" s="215" t="e">
        <f>'RF15'!C1</f>
        <v>#N/A</v>
      </c>
    </row>
    <row r="28" spans="1:5">
      <c r="A28" s="278"/>
      <c r="D28" s="218">
        <v>2016</v>
      </c>
      <c r="E28" s="215" t="e">
        <f>'RF16'!C1</f>
        <v>#N/A</v>
      </c>
    </row>
    <row r="29" spans="1:5">
      <c r="D29" s="218">
        <v>2017</v>
      </c>
      <c r="E29" s="215" t="e">
        <f>'RF17'!C1</f>
        <v>#N/A</v>
      </c>
    </row>
    <row r="30" spans="1:5">
      <c r="D30" s="218">
        <v>2018</v>
      </c>
      <c r="E30" s="215" t="e">
        <f>'RF18'!C1</f>
        <v>#N/A</v>
      </c>
    </row>
    <row r="31" spans="1:5">
      <c r="D31" s="114">
        <v>2019</v>
      </c>
      <c r="E31" s="215" t="e">
        <f>'RF19'!C1</f>
        <v>#N/A</v>
      </c>
    </row>
  </sheetData>
  <sheetProtection algorithmName="SHA-512" hashValue="53uesNws3xeTj5tOpStOuqF6oCzp3oy8Yp6ZfkxZrajngeYiTiGuC8GtJH+Gq9mRC7mz/C+MZGegzdyu37BnKA==" saltValue="lxVEZQmg9gy14ri+W6J15w==" spinCount="100000" sheet="1" objects="1" scenarios="1"/>
  <mergeCells count="2">
    <mergeCell ref="A1:B1"/>
    <mergeCell ref="D1:G1"/>
  </mergeCells>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7"/>
  <sheetViews>
    <sheetView workbookViewId="0">
      <pane xSplit="1" topLeftCell="B1" activePane="topRight" state="frozen"/>
      <selection activeCell="B38" sqref="B38:P38"/>
      <selection pane="topRight" activeCell="L7" sqref="L7"/>
    </sheetView>
  </sheetViews>
  <sheetFormatPr defaultRowHeight="13.5"/>
  <cols>
    <col min="1" max="1" width="6" style="1" customWidth="1"/>
    <col min="2" max="7" width="6.28515625" style="1" bestFit="1" customWidth="1"/>
    <col min="8" max="8" width="7.140625" style="1" bestFit="1" customWidth="1"/>
    <col min="9" max="10" width="7.140625" style="1" customWidth="1"/>
    <col min="11" max="12" width="6.42578125" style="1" customWidth="1"/>
    <col min="13" max="14" width="6.42578125" style="1" bestFit="1" customWidth="1"/>
    <col min="15" max="15" width="7.28515625" style="264" customWidth="1"/>
    <col min="16" max="16" width="7.28515625" style="280" customWidth="1"/>
    <col min="17" max="18" width="7.28515625" style="288" customWidth="1"/>
    <col min="19" max="16384" width="9.140625" style="1"/>
  </cols>
  <sheetData>
    <row r="1" spans="1:18">
      <c r="A1" s="201"/>
      <c r="B1" s="202" t="s">
        <v>8036</v>
      </c>
    </row>
    <row r="2" spans="1:18">
      <c r="A2" s="203" t="s">
        <v>8037</v>
      </c>
      <c r="B2" s="204">
        <v>2003</v>
      </c>
      <c r="C2" s="204">
        <v>2004</v>
      </c>
      <c r="D2" s="204">
        <v>2005</v>
      </c>
      <c r="E2" s="204">
        <v>2006</v>
      </c>
      <c r="F2" s="204">
        <v>2007</v>
      </c>
      <c r="G2" s="204">
        <v>2008</v>
      </c>
      <c r="H2" s="204">
        <v>2009</v>
      </c>
      <c r="I2" s="204">
        <v>2010</v>
      </c>
      <c r="J2" s="204">
        <v>2011</v>
      </c>
      <c r="K2" s="249">
        <v>2012</v>
      </c>
      <c r="L2" s="249">
        <v>2013</v>
      </c>
      <c r="M2" s="249">
        <v>2014</v>
      </c>
      <c r="N2" s="249">
        <v>2015</v>
      </c>
      <c r="O2" s="249">
        <v>2016</v>
      </c>
      <c r="P2" s="249">
        <v>2017</v>
      </c>
      <c r="Q2" s="249">
        <v>2018</v>
      </c>
      <c r="R2" s="262">
        <v>2019</v>
      </c>
    </row>
    <row r="3" spans="1:18">
      <c r="A3" s="205">
        <v>30</v>
      </c>
      <c r="B3" s="206">
        <v>0.54</v>
      </c>
      <c r="C3" s="206">
        <v>0.46</v>
      </c>
      <c r="D3" s="81">
        <v>0.34</v>
      </c>
      <c r="E3" s="81">
        <v>0.41</v>
      </c>
      <c r="F3" s="81">
        <v>0.41</v>
      </c>
      <c r="G3" s="81">
        <v>0.43</v>
      </c>
      <c r="H3" s="81">
        <v>0.46</v>
      </c>
      <c r="I3" s="81">
        <v>0.47</v>
      </c>
      <c r="J3" s="81">
        <v>0.4</v>
      </c>
      <c r="K3" s="81">
        <v>0.38</v>
      </c>
      <c r="L3" s="81">
        <v>0.32</v>
      </c>
      <c r="M3" s="81">
        <v>0.39</v>
      </c>
      <c r="N3" s="81">
        <v>0.4</v>
      </c>
      <c r="O3" s="270">
        <v>0.39</v>
      </c>
      <c r="P3" s="270">
        <v>0.38</v>
      </c>
      <c r="Q3" s="270">
        <v>0.46</v>
      </c>
      <c r="R3" s="270">
        <v>0.47</v>
      </c>
    </row>
    <row r="4" spans="1:18">
      <c r="A4" s="205">
        <v>33</v>
      </c>
      <c r="B4" s="207">
        <v>0.52</v>
      </c>
      <c r="C4" s="207">
        <v>0.49</v>
      </c>
      <c r="D4" s="81">
        <v>0.35</v>
      </c>
      <c r="E4" s="81">
        <v>0.44</v>
      </c>
      <c r="F4" s="81">
        <v>0.44</v>
      </c>
      <c r="G4" s="81">
        <v>0.47</v>
      </c>
      <c r="H4" s="81">
        <v>0.5</v>
      </c>
      <c r="I4" s="81">
        <v>0.52</v>
      </c>
      <c r="J4" s="81">
        <v>0.43</v>
      </c>
      <c r="K4" s="81">
        <v>0.41</v>
      </c>
      <c r="L4" s="81">
        <v>0.36</v>
      </c>
      <c r="M4" s="81">
        <v>0.44</v>
      </c>
      <c r="N4" s="81">
        <v>0.44</v>
      </c>
      <c r="O4" s="270">
        <v>0.43</v>
      </c>
      <c r="P4" s="270">
        <v>0.46</v>
      </c>
      <c r="Q4" s="270">
        <v>0.53</v>
      </c>
      <c r="R4" s="270">
        <v>0.52</v>
      </c>
    </row>
    <row r="5" spans="1:18">
      <c r="A5" s="205">
        <v>36</v>
      </c>
      <c r="B5" s="207">
        <v>0.55000000000000004</v>
      </c>
      <c r="C5" s="207">
        <v>0.57999999999999996</v>
      </c>
      <c r="D5" s="81">
        <v>0.44</v>
      </c>
      <c r="E5" s="81">
        <v>0.53</v>
      </c>
      <c r="F5" s="81">
        <v>0.54</v>
      </c>
      <c r="G5" s="81">
        <v>0.59</v>
      </c>
      <c r="H5" s="81">
        <v>0.63</v>
      </c>
      <c r="I5" s="81">
        <v>0.66</v>
      </c>
      <c r="J5" s="81">
        <v>0.49</v>
      </c>
      <c r="K5" s="81">
        <v>0.48</v>
      </c>
      <c r="L5" s="81">
        <v>0.4</v>
      </c>
      <c r="M5" s="81">
        <v>0.52</v>
      </c>
      <c r="N5" s="81">
        <v>0.52</v>
      </c>
      <c r="O5" s="270">
        <v>0.5</v>
      </c>
      <c r="P5" s="270">
        <v>0.56999999999999995</v>
      </c>
      <c r="Q5" s="270">
        <v>0.65</v>
      </c>
      <c r="R5" s="270">
        <v>0.59</v>
      </c>
    </row>
    <row r="6" spans="1:18">
      <c r="A6" s="205">
        <v>39</v>
      </c>
      <c r="B6" s="207">
        <v>0.56999999999999995</v>
      </c>
      <c r="C6" s="207">
        <v>0.64</v>
      </c>
      <c r="D6" s="81">
        <v>0.59</v>
      </c>
      <c r="E6" s="81">
        <v>0.68</v>
      </c>
      <c r="F6" s="81">
        <v>0.66</v>
      </c>
      <c r="G6" s="81">
        <v>0.71</v>
      </c>
      <c r="H6" s="81">
        <v>0.71</v>
      </c>
      <c r="I6" s="81">
        <v>0.66</v>
      </c>
      <c r="J6" s="81">
        <v>0.62</v>
      </c>
      <c r="K6" s="81">
        <v>0.63</v>
      </c>
      <c r="L6" s="81">
        <v>0.49</v>
      </c>
      <c r="M6" s="81">
        <v>0.59</v>
      </c>
      <c r="N6" s="81">
        <v>0.54</v>
      </c>
      <c r="O6" s="270">
        <v>0.56000000000000005</v>
      </c>
      <c r="P6" s="270">
        <v>0.56000000000000005</v>
      </c>
      <c r="Q6" s="270">
        <v>0.63</v>
      </c>
      <c r="R6" s="270">
        <v>0.68</v>
      </c>
    </row>
    <row r="7" spans="1:18">
      <c r="A7" s="205">
        <v>41</v>
      </c>
      <c r="B7" s="207">
        <v>0.53</v>
      </c>
      <c r="C7" s="207">
        <v>0.62</v>
      </c>
      <c r="D7" s="81">
        <v>0.52</v>
      </c>
      <c r="E7" s="81">
        <v>0.59</v>
      </c>
      <c r="F7" s="81">
        <v>0.59</v>
      </c>
      <c r="G7" s="81">
        <v>0.64</v>
      </c>
      <c r="H7" s="81">
        <v>0.65</v>
      </c>
      <c r="I7" s="81">
        <v>0.61</v>
      </c>
      <c r="J7" s="81">
        <v>0.59</v>
      </c>
      <c r="K7" s="81">
        <v>0.6</v>
      </c>
      <c r="L7" s="81">
        <v>0.52</v>
      </c>
      <c r="M7" s="81">
        <v>0.69</v>
      </c>
      <c r="N7" s="81">
        <v>0.62</v>
      </c>
      <c r="O7" s="270">
        <v>0.55000000000000004</v>
      </c>
      <c r="P7" s="270">
        <v>0.69</v>
      </c>
      <c r="Q7" s="270">
        <v>0.77</v>
      </c>
      <c r="R7" s="270">
        <v>0.75</v>
      </c>
    </row>
    <row r="8" spans="1:18">
      <c r="A8" s="205">
        <v>110</v>
      </c>
      <c r="B8" s="207">
        <v>0.54</v>
      </c>
      <c r="C8" s="207">
        <v>0.55000000000000004</v>
      </c>
      <c r="D8" s="81">
        <v>0.42</v>
      </c>
      <c r="E8" s="81">
        <v>0.56999999999999995</v>
      </c>
      <c r="F8" s="81">
        <v>0.55000000000000004</v>
      </c>
      <c r="G8" s="81">
        <v>0.54</v>
      </c>
      <c r="H8" s="81">
        <v>0.54</v>
      </c>
      <c r="I8" s="81">
        <v>0.48</v>
      </c>
      <c r="J8" s="81">
        <v>0.55000000000000004</v>
      </c>
      <c r="K8" s="81">
        <v>0.52</v>
      </c>
      <c r="L8" s="81">
        <v>0.44</v>
      </c>
      <c r="M8" s="81">
        <v>0.57999999999999996</v>
      </c>
      <c r="N8" s="81">
        <v>0.66</v>
      </c>
      <c r="O8" s="270">
        <v>0.61</v>
      </c>
      <c r="P8" s="270">
        <v>0.63</v>
      </c>
      <c r="Q8" s="270">
        <v>0.66</v>
      </c>
      <c r="R8" s="270">
        <v>0.78</v>
      </c>
    </row>
    <row r="9" spans="1:18">
      <c r="A9" s="205">
        <v>113</v>
      </c>
      <c r="B9" s="207">
        <v>0.56000000000000005</v>
      </c>
      <c r="C9" s="207">
        <v>0.68</v>
      </c>
      <c r="D9" s="81">
        <v>0.48</v>
      </c>
      <c r="E9" s="81">
        <v>0.66</v>
      </c>
      <c r="F9" s="81">
        <v>0.64</v>
      </c>
      <c r="G9" s="81">
        <v>0.62</v>
      </c>
      <c r="H9" s="81">
        <v>0.62</v>
      </c>
      <c r="I9" s="81">
        <v>0.55000000000000004</v>
      </c>
      <c r="J9" s="81">
        <v>0.65</v>
      </c>
      <c r="K9" s="81">
        <v>0.61</v>
      </c>
      <c r="L9" s="81">
        <v>0.46</v>
      </c>
      <c r="M9" s="81">
        <v>0.6</v>
      </c>
      <c r="N9" s="81">
        <v>0.65</v>
      </c>
      <c r="O9" s="270">
        <v>0.61</v>
      </c>
      <c r="P9" s="270">
        <v>0.6</v>
      </c>
      <c r="Q9" s="270">
        <v>0.62</v>
      </c>
      <c r="R9" s="270">
        <v>0.71</v>
      </c>
    </row>
    <row r="10" spans="1:18">
      <c r="A10" s="205">
        <v>119</v>
      </c>
      <c r="B10" s="207">
        <v>0.56000000000000005</v>
      </c>
      <c r="C10" s="207">
        <v>0.68</v>
      </c>
      <c r="D10" s="81">
        <v>0.5</v>
      </c>
      <c r="E10" s="81">
        <v>0.62</v>
      </c>
      <c r="F10" s="81">
        <v>0.61</v>
      </c>
      <c r="G10" s="81">
        <v>0.57999999999999996</v>
      </c>
      <c r="H10" s="81">
        <v>0.56999999999999995</v>
      </c>
      <c r="I10" s="81">
        <v>0.51</v>
      </c>
      <c r="J10" s="81">
        <v>0.59</v>
      </c>
      <c r="K10" s="81">
        <v>0.55000000000000004</v>
      </c>
      <c r="L10" s="81">
        <v>0.42</v>
      </c>
      <c r="M10" s="81">
        <v>0.55000000000000004</v>
      </c>
      <c r="N10" s="81">
        <v>0.62</v>
      </c>
      <c r="O10" s="270">
        <v>0.6</v>
      </c>
      <c r="P10" s="270">
        <v>0.62</v>
      </c>
      <c r="Q10" s="270">
        <v>0.65</v>
      </c>
      <c r="R10" s="270">
        <v>0.78</v>
      </c>
    </row>
    <row r="11" spans="1:18">
      <c r="A11" s="205">
        <v>134</v>
      </c>
      <c r="B11" s="207">
        <v>0.56000000000000005</v>
      </c>
      <c r="C11" s="207">
        <v>0.55000000000000004</v>
      </c>
      <c r="D11" s="81">
        <v>0.38</v>
      </c>
      <c r="E11" s="81">
        <v>0.54</v>
      </c>
      <c r="F11" s="81">
        <v>0.54</v>
      </c>
      <c r="G11" s="81">
        <v>0.48</v>
      </c>
      <c r="H11" s="81">
        <v>0.46</v>
      </c>
      <c r="I11" s="81">
        <v>0.41</v>
      </c>
      <c r="J11" s="81">
        <v>0.41</v>
      </c>
      <c r="K11" s="81">
        <v>0.4</v>
      </c>
      <c r="L11" s="81">
        <v>0.37</v>
      </c>
      <c r="M11" s="81">
        <v>0.45</v>
      </c>
      <c r="N11" s="81">
        <v>0.45</v>
      </c>
      <c r="O11" s="270">
        <v>0.45</v>
      </c>
      <c r="P11" s="270">
        <v>0.49</v>
      </c>
      <c r="Q11" s="270">
        <v>0.54</v>
      </c>
      <c r="R11" s="270">
        <v>0.55000000000000004</v>
      </c>
    </row>
    <row r="12" spans="1:18">
      <c r="A12" s="205">
        <v>159</v>
      </c>
      <c r="B12" s="207">
        <v>0.56999999999999995</v>
      </c>
      <c r="C12" s="207">
        <v>0.5</v>
      </c>
      <c r="D12" s="81">
        <v>0.36</v>
      </c>
      <c r="E12" s="81">
        <v>0.43</v>
      </c>
      <c r="F12" s="81">
        <v>0.43</v>
      </c>
      <c r="G12" s="81">
        <v>0.45</v>
      </c>
      <c r="H12" s="81">
        <v>0.44</v>
      </c>
      <c r="I12" s="81">
        <v>0.39</v>
      </c>
      <c r="J12" s="81">
        <v>0.39</v>
      </c>
      <c r="K12" s="81">
        <v>0.37</v>
      </c>
      <c r="L12" s="81">
        <v>0.36</v>
      </c>
      <c r="M12" s="81">
        <v>0.42</v>
      </c>
      <c r="N12" s="81">
        <v>0.4</v>
      </c>
      <c r="O12" s="270">
        <v>0.42</v>
      </c>
      <c r="P12" s="270">
        <v>0.43</v>
      </c>
      <c r="Q12" s="270">
        <v>0.5</v>
      </c>
      <c r="R12" s="270">
        <v>0.51</v>
      </c>
    </row>
    <row r="13" spans="1:18">
      <c r="A13" s="205">
        <v>167</v>
      </c>
      <c r="B13" s="207">
        <v>0.62</v>
      </c>
      <c r="C13" s="207">
        <v>0.68</v>
      </c>
      <c r="D13" s="81">
        <v>0.55000000000000004</v>
      </c>
      <c r="E13" s="81">
        <v>0.59</v>
      </c>
      <c r="F13" s="81">
        <v>0.57999999999999996</v>
      </c>
      <c r="G13" s="81">
        <v>0.62</v>
      </c>
      <c r="H13" s="81">
        <v>0.6</v>
      </c>
      <c r="I13" s="81">
        <v>0.53</v>
      </c>
      <c r="J13" s="81">
        <v>0.5</v>
      </c>
      <c r="K13" s="81">
        <v>0.51</v>
      </c>
      <c r="L13" s="81">
        <v>0.46</v>
      </c>
      <c r="M13" s="81">
        <v>0.53</v>
      </c>
      <c r="N13" s="81">
        <v>0.51</v>
      </c>
      <c r="O13" s="270">
        <v>0.55000000000000004</v>
      </c>
      <c r="P13" s="270">
        <v>0.56000000000000005</v>
      </c>
      <c r="Q13" s="270">
        <v>0.69</v>
      </c>
      <c r="R13" s="270">
        <v>0.72</v>
      </c>
    </row>
    <row r="14" spans="1:18">
      <c r="A14" s="205">
        <v>174</v>
      </c>
      <c r="B14" s="207">
        <v>0.57999999999999996</v>
      </c>
      <c r="C14" s="207">
        <v>0.63</v>
      </c>
      <c r="D14" s="81">
        <v>0.48</v>
      </c>
      <c r="E14" s="81">
        <v>0.53</v>
      </c>
      <c r="F14" s="81">
        <v>0.51</v>
      </c>
      <c r="G14" s="81">
        <v>0.53</v>
      </c>
      <c r="H14" s="81">
        <v>0.5</v>
      </c>
      <c r="I14" s="81">
        <v>0.44</v>
      </c>
      <c r="J14" s="81">
        <v>0.41</v>
      </c>
      <c r="K14" s="81">
        <v>0.41</v>
      </c>
      <c r="L14" s="81">
        <v>0.37</v>
      </c>
      <c r="M14" s="81">
        <v>0.43</v>
      </c>
      <c r="N14" s="81">
        <v>0.43</v>
      </c>
      <c r="O14" s="270">
        <v>0.49</v>
      </c>
      <c r="P14" s="270">
        <v>0.52</v>
      </c>
      <c r="Q14" s="270">
        <v>0.6</v>
      </c>
      <c r="R14" s="270">
        <v>0.61</v>
      </c>
    </row>
    <row r="15" spans="1:18">
      <c r="A15" s="205">
        <v>181</v>
      </c>
      <c r="B15" s="207">
        <v>0.56000000000000005</v>
      </c>
      <c r="C15" s="207">
        <v>0.6</v>
      </c>
      <c r="D15" s="81">
        <v>0.41</v>
      </c>
      <c r="E15" s="81">
        <v>0.49</v>
      </c>
      <c r="F15" s="81">
        <v>0.49</v>
      </c>
      <c r="G15" s="81">
        <v>0.57999999999999996</v>
      </c>
      <c r="H15" s="81">
        <v>0.56000000000000005</v>
      </c>
      <c r="I15" s="81">
        <v>0.5</v>
      </c>
      <c r="J15" s="81">
        <v>0.46</v>
      </c>
      <c r="K15" s="81">
        <v>0.46</v>
      </c>
      <c r="L15" s="81">
        <v>0.41</v>
      </c>
      <c r="M15" s="81">
        <v>0.47</v>
      </c>
      <c r="N15" s="81">
        <v>0.47</v>
      </c>
      <c r="O15" s="270">
        <v>0.49</v>
      </c>
      <c r="P15" s="270">
        <v>0.49</v>
      </c>
      <c r="Q15" s="270">
        <v>0.6</v>
      </c>
      <c r="R15" s="270">
        <v>0.62</v>
      </c>
    </row>
    <row r="16" spans="1:18">
      <c r="A16" s="205">
        <v>184</v>
      </c>
      <c r="B16" s="207">
        <v>0.6</v>
      </c>
      <c r="C16" s="207">
        <v>0.64</v>
      </c>
      <c r="D16" s="81">
        <v>0.55000000000000004</v>
      </c>
      <c r="E16" s="81">
        <v>0.61</v>
      </c>
      <c r="F16" s="81">
        <v>0.61</v>
      </c>
      <c r="G16" s="81">
        <v>0.64</v>
      </c>
      <c r="H16" s="81">
        <v>0.62</v>
      </c>
      <c r="I16" s="81">
        <v>0.54</v>
      </c>
      <c r="J16" s="81">
        <v>0.47</v>
      </c>
      <c r="K16" s="81">
        <v>0.48</v>
      </c>
      <c r="L16" s="81">
        <v>0.43</v>
      </c>
      <c r="M16" s="81">
        <v>0.46</v>
      </c>
      <c r="N16" s="81">
        <v>0.45</v>
      </c>
      <c r="O16" s="270">
        <v>0.51</v>
      </c>
      <c r="P16" s="270">
        <v>0.51</v>
      </c>
      <c r="Q16" s="270">
        <v>0.56999999999999995</v>
      </c>
      <c r="R16" s="270">
        <v>0.57999999999999996</v>
      </c>
    </row>
    <row r="17" spans="1:18">
      <c r="A17" s="205">
        <v>190</v>
      </c>
      <c r="B17" s="207">
        <v>0.54</v>
      </c>
      <c r="C17" s="207">
        <v>0.52</v>
      </c>
      <c r="D17" s="81">
        <v>0.39</v>
      </c>
      <c r="E17" s="81">
        <v>0.47</v>
      </c>
      <c r="F17" s="81">
        <v>0.48</v>
      </c>
      <c r="G17" s="81">
        <v>0.51</v>
      </c>
      <c r="H17" s="81">
        <v>0.5</v>
      </c>
      <c r="I17" s="81">
        <v>0.44</v>
      </c>
      <c r="J17" s="81">
        <v>0.42</v>
      </c>
      <c r="K17" s="81">
        <v>0.41</v>
      </c>
      <c r="L17" s="81">
        <v>0.38</v>
      </c>
      <c r="M17" s="81">
        <v>0.43</v>
      </c>
      <c r="N17" s="81">
        <v>0.42</v>
      </c>
      <c r="O17" s="270">
        <v>0.44</v>
      </c>
      <c r="P17" s="270">
        <v>0.45</v>
      </c>
      <c r="Q17" s="270">
        <v>0.54</v>
      </c>
      <c r="R17" s="270">
        <v>0.55000000000000004</v>
      </c>
    </row>
    <row r="18" spans="1:18">
      <c r="A18" s="205">
        <v>207</v>
      </c>
      <c r="B18" s="207">
        <v>0.47</v>
      </c>
      <c r="C18" s="207">
        <v>0.49</v>
      </c>
      <c r="D18" s="81">
        <v>0.34</v>
      </c>
      <c r="E18" s="81">
        <v>0.43</v>
      </c>
      <c r="F18" s="81">
        <v>0.41</v>
      </c>
      <c r="G18" s="81">
        <v>0.44</v>
      </c>
      <c r="H18" s="81">
        <v>0.44</v>
      </c>
      <c r="I18" s="81">
        <v>0.4</v>
      </c>
      <c r="J18" s="81">
        <v>0.43</v>
      </c>
      <c r="K18" s="81">
        <v>0.43</v>
      </c>
      <c r="L18" s="81">
        <v>0.45</v>
      </c>
      <c r="M18" s="81">
        <v>0.51</v>
      </c>
      <c r="N18" s="81">
        <v>0.47</v>
      </c>
      <c r="O18" s="270">
        <v>0.53</v>
      </c>
      <c r="P18" s="270">
        <v>0.52</v>
      </c>
      <c r="Q18" s="270">
        <v>0.56999999999999995</v>
      </c>
      <c r="R18" s="270">
        <v>0.6</v>
      </c>
    </row>
    <row r="19" spans="1:18">
      <c r="A19" s="205">
        <v>210</v>
      </c>
      <c r="B19" s="207">
        <v>0.48</v>
      </c>
      <c r="C19" s="207">
        <v>0.5</v>
      </c>
      <c r="D19" s="81">
        <v>0.35</v>
      </c>
      <c r="E19" s="81">
        <v>0.46</v>
      </c>
      <c r="F19" s="81">
        <v>0.43</v>
      </c>
      <c r="G19" s="81">
        <v>0.48</v>
      </c>
      <c r="H19" s="81">
        <v>0.47</v>
      </c>
      <c r="I19" s="81">
        <v>0.43</v>
      </c>
      <c r="J19" s="81">
        <v>0.47</v>
      </c>
      <c r="K19" s="81">
        <v>0.48</v>
      </c>
      <c r="L19" s="81">
        <v>0.51</v>
      </c>
      <c r="M19" s="81">
        <v>0.6</v>
      </c>
      <c r="N19" s="81">
        <v>0.55000000000000004</v>
      </c>
      <c r="O19" s="270">
        <v>0.61</v>
      </c>
      <c r="P19" s="270">
        <v>0.59</v>
      </c>
      <c r="Q19" s="270">
        <v>0.64</v>
      </c>
      <c r="R19" s="270">
        <v>0.65</v>
      </c>
    </row>
    <row r="20" spans="1:18">
      <c r="A20" s="205">
        <v>214</v>
      </c>
      <c r="B20" s="207">
        <v>0.48</v>
      </c>
      <c r="C20" s="207">
        <v>0.5</v>
      </c>
      <c r="D20" s="81">
        <v>0.49</v>
      </c>
      <c r="E20" s="81">
        <v>0.62</v>
      </c>
      <c r="F20" s="81">
        <v>0.61</v>
      </c>
      <c r="G20" s="81">
        <v>0.6</v>
      </c>
      <c r="H20" s="81">
        <v>0.56999999999999995</v>
      </c>
      <c r="I20" s="81">
        <v>0.52</v>
      </c>
      <c r="J20" s="81">
        <v>0.53</v>
      </c>
      <c r="K20" s="81">
        <v>0.55000000000000004</v>
      </c>
      <c r="L20" s="81">
        <v>0.56999999999999995</v>
      </c>
      <c r="M20" s="81">
        <v>0.59</v>
      </c>
      <c r="N20" s="81">
        <v>0.57999999999999996</v>
      </c>
      <c r="O20" s="270">
        <v>0.66</v>
      </c>
      <c r="P20" s="270">
        <v>0.72</v>
      </c>
      <c r="Q20" s="270">
        <v>0.77</v>
      </c>
      <c r="R20" s="270">
        <v>0.77</v>
      </c>
    </row>
    <row r="21" spans="1:18">
      <c r="A21" s="205">
        <v>216</v>
      </c>
      <c r="B21" s="207">
        <v>0.49</v>
      </c>
      <c r="C21" s="207">
        <v>0.54</v>
      </c>
      <c r="D21" s="81">
        <v>0.57999999999999996</v>
      </c>
      <c r="E21" s="81">
        <v>0.7</v>
      </c>
      <c r="F21" s="81">
        <v>0.69</v>
      </c>
      <c r="G21" s="81">
        <v>0.66</v>
      </c>
      <c r="H21" s="81">
        <v>0.61</v>
      </c>
      <c r="I21" s="81">
        <v>0.55000000000000004</v>
      </c>
      <c r="J21" s="81">
        <v>0.56999999999999995</v>
      </c>
      <c r="K21" s="81">
        <v>0.6</v>
      </c>
      <c r="L21" s="81">
        <v>0.64</v>
      </c>
      <c r="M21" s="81">
        <v>0.66</v>
      </c>
      <c r="N21" s="81">
        <v>0.65</v>
      </c>
      <c r="O21" s="270">
        <v>0.76</v>
      </c>
      <c r="P21" s="270">
        <v>0.76</v>
      </c>
      <c r="Q21" s="270">
        <v>0.77</v>
      </c>
      <c r="R21" s="270">
        <v>0.77</v>
      </c>
    </row>
    <row r="22" spans="1:18">
      <c r="A22" s="205">
        <v>220</v>
      </c>
      <c r="B22" s="207">
        <v>0.48</v>
      </c>
      <c r="C22" s="207">
        <v>0.48</v>
      </c>
      <c r="D22" s="81">
        <v>0.35</v>
      </c>
      <c r="E22" s="81">
        <v>0.45</v>
      </c>
      <c r="F22" s="81">
        <v>0.41</v>
      </c>
      <c r="G22" s="81">
        <v>0.46</v>
      </c>
      <c r="H22" s="81">
        <v>0.45</v>
      </c>
      <c r="I22" s="81">
        <v>0.41</v>
      </c>
      <c r="J22" s="81">
        <v>0.45</v>
      </c>
      <c r="K22" s="81">
        <v>0.46</v>
      </c>
      <c r="L22" s="81">
        <v>0.47</v>
      </c>
      <c r="M22" s="81">
        <v>0.56999999999999995</v>
      </c>
      <c r="N22" s="81">
        <v>0.53</v>
      </c>
      <c r="O22" s="270">
        <v>0.59</v>
      </c>
      <c r="P22" s="270">
        <v>0.59</v>
      </c>
      <c r="Q22" s="270">
        <v>0.69</v>
      </c>
      <c r="R22" s="270">
        <v>0.75</v>
      </c>
    </row>
    <row r="23" spans="1:18">
      <c r="A23" s="205">
        <v>222</v>
      </c>
      <c r="B23" s="207">
        <v>0.51</v>
      </c>
      <c r="C23" s="207">
        <v>0.52</v>
      </c>
      <c r="D23" s="81">
        <v>0.54</v>
      </c>
      <c r="E23" s="81">
        <v>0.69</v>
      </c>
      <c r="F23" s="81">
        <v>0.69</v>
      </c>
      <c r="G23" s="81">
        <v>0.66</v>
      </c>
      <c r="H23" s="81">
        <v>0.64</v>
      </c>
      <c r="I23" s="81">
        <v>0.59</v>
      </c>
      <c r="J23" s="81">
        <v>0.65</v>
      </c>
      <c r="K23" s="81">
        <v>0.7</v>
      </c>
      <c r="L23" s="81">
        <v>0.76</v>
      </c>
      <c r="M23" s="81">
        <v>0.7</v>
      </c>
      <c r="N23" s="81">
        <v>0.68</v>
      </c>
      <c r="O23" s="270">
        <v>0.7</v>
      </c>
      <c r="P23" s="270">
        <v>0.66</v>
      </c>
      <c r="Q23" s="270">
        <v>0.71</v>
      </c>
      <c r="R23" s="270">
        <v>0.77</v>
      </c>
    </row>
    <row r="24" spans="1:18">
      <c r="A24" s="205">
        <v>223</v>
      </c>
      <c r="B24" s="207">
        <v>0.49</v>
      </c>
      <c r="C24" s="207">
        <v>0.52</v>
      </c>
      <c r="D24" s="81">
        <v>0.48</v>
      </c>
      <c r="E24" s="81">
        <v>0.56000000000000005</v>
      </c>
      <c r="F24" s="81">
        <v>0.54</v>
      </c>
      <c r="G24" s="81">
        <v>0.55000000000000004</v>
      </c>
      <c r="H24" s="81">
        <v>0.54</v>
      </c>
      <c r="I24" s="81">
        <v>0.49</v>
      </c>
      <c r="J24" s="81">
        <v>0.52</v>
      </c>
      <c r="K24" s="81">
        <v>0.54</v>
      </c>
      <c r="L24" s="81">
        <v>0.56999999999999995</v>
      </c>
      <c r="M24" s="81">
        <v>0.64</v>
      </c>
      <c r="N24" s="81">
        <v>0.61</v>
      </c>
      <c r="O24" s="270">
        <v>0.69</v>
      </c>
      <c r="P24" s="270">
        <v>0.67</v>
      </c>
      <c r="Q24" s="270">
        <v>0.73</v>
      </c>
      <c r="R24" s="270">
        <v>0.78</v>
      </c>
    </row>
    <row r="25" spans="1:18">
      <c r="A25" s="205">
        <v>226</v>
      </c>
      <c r="B25" s="207">
        <v>0.5</v>
      </c>
      <c r="C25" s="207">
        <v>0.53</v>
      </c>
      <c r="D25" s="81">
        <v>0.55000000000000004</v>
      </c>
      <c r="E25" s="81">
        <v>0.66</v>
      </c>
      <c r="F25" s="81">
        <v>0.63</v>
      </c>
      <c r="G25" s="81">
        <v>0.71</v>
      </c>
      <c r="H25" s="81">
        <v>0.7</v>
      </c>
      <c r="I25" s="81">
        <v>0.64</v>
      </c>
      <c r="J25" s="81">
        <v>0.68</v>
      </c>
      <c r="K25" s="81">
        <v>0.73</v>
      </c>
      <c r="L25" s="81">
        <v>0.76</v>
      </c>
      <c r="M25" s="81">
        <v>0.73</v>
      </c>
      <c r="N25" s="81">
        <v>0.64</v>
      </c>
      <c r="O25" s="270">
        <v>0.77</v>
      </c>
      <c r="P25" s="270">
        <v>0.74</v>
      </c>
      <c r="Q25" s="270">
        <v>0.76</v>
      </c>
      <c r="R25" s="270">
        <v>0.77</v>
      </c>
    </row>
    <row r="26" spans="1:18">
      <c r="A26" s="205">
        <v>230</v>
      </c>
      <c r="B26" s="207">
        <v>0.5</v>
      </c>
      <c r="C26" s="207">
        <v>0.55000000000000004</v>
      </c>
      <c r="D26" s="81">
        <v>0.59</v>
      </c>
      <c r="E26" s="81">
        <v>0.69</v>
      </c>
      <c r="F26" s="81">
        <v>0.65</v>
      </c>
      <c r="G26" s="81">
        <v>0.7</v>
      </c>
      <c r="H26" s="81">
        <v>0.7</v>
      </c>
      <c r="I26" s="81">
        <v>0.64</v>
      </c>
      <c r="J26" s="81">
        <v>0.72</v>
      </c>
      <c r="K26" s="81">
        <v>0.78</v>
      </c>
      <c r="L26" s="81">
        <v>0.85</v>
      </c>
      <c r="M26" s="81">
        <v>0.84</v>
      </c>
      <c r="N26" s="81">
        <v>0.79</v>
      </c>
      <c r="O26" s="270">
        <v>0.77</v>
      </c>
      <c r="P26" s="270">
        <v>0.82</v>
      </c>
      <c r="Q26" s="270">
        <v>0.77</v>
      </c>
      <c r="R26" s="270">
        <v>0.78</v>
      </c>
    </row>
    <row r="27" spans="1:18">
      <c r="A27" s="205">
        <v>231</v>
      </c>
      <c r="B27" s="207">
        <v>0.47</v>
      </c>
      <c r="C27" s="207">
        <v>0.5</v>
      </c>
      <c r="D27" s="81">
        <v>0.42</v>
      </c>
      <c r="E27" s="81">
        <v>0.51</v>
      </c>
      <c r="F27" s="81">
        <v>0.5</v>
      </c>
      <c r="G27" s="81">
        <v>0.5</v>
      </c>
      <c r="H27" s="81">
        <v>0.49</v>
      </c>
      <c r="I27" s="81">
        <v>0.44</v>
      </c>
      <c r="J27" s="81">
        <v>0.47</v>
      </c>
      <c r="K27" s="81">
        <v>0.48</v>
      </c>
      <c r="L27" s="81">
        <v>0.5</v>
      </c>
      <c r="M27" s="81">
        <v>0.56999999999999995</v>
      </c>
      <c r="N27" s="81">
        <v>0.55000000000000004</v>
      </c>
      <c r="O27" s="270">
        <v>0.65</v>
      </c>
      <c r="P27" s="270">
        <v>0.65</v>
      </c>
      <c r="Q27" s="270">
        <v>0.75</v>
      </c>
      <c r="R27" s="270">
        <v>0.78</v>
      </c>
    </row>
    <row r="28" spans="1:18">
      <c r="A28" s="205">
        <v>237</v>
      </c>
      <c r="B28" s="207">
        <v>0.5</v>
      </c>
      <c r="C28" s="207">
        <v>0.52</v>
      </c>
      <c r="D28" s="81">
        <v>0.38</v>
      </c>
      <c r="E28" s="81">
        <v>0.47</v>
      </c>
      <c r="F28" s="81">
        <v>0.45</v>
      </c>
      <c r="G28" s="81">
        <v>0.49</v>
      </c>
      <c r="H28" s="81">
        <v>0.47</v>
      </c>
      <c r="I28" s="269" t="s">
        <v>11456</v>
      </c>
      <c r="J28" s="269" t="s">
        <v>11456</v>
      </c>
      <c r="K28" s="269" t="s">
        <v>11456</v>
      </c>
      <c r="L28" s="269" t="s">
        <v>11456</v>
      </c>
      <c r="M28" s="269" t="s">
        <v>11456</v>
      </c>
      <c r="N28" s="269" t="s">
        <v>11456</v>
      </c>
      <c r="O28" s="269" t="s">
        <v>11456</v>
      </c>
      <c r="P28" s="269" t="s">
        <v>11456</v>
      </c>
      <c r="Q28" s="269" t="s">
        <v>11456</v>
      </c>
      <c r="R28" s="269" t="s">
        <v>11456</v>
      </c>
    </row>
    <row r="29" spans="1:18">
      <c r="A29" s="205">
        <v>238</v>
      </c>
      <c r="B29" s="207">
        <v>0.49</v>
      </c>
      <c r="C29" s="207">
        <v>0.49</v>
      </c>
      <c r="D29" s="81">
        <v>0.38</v>
      </c>
      <c r="E29" s="81">
        <v>0.47</v>
      </c>
      <c r="F29" s="81">
        <v>0.45</v>
      </c>
      <c r="G29" s="81">
        <v>0.48</v>
      </c>
      <c r="H29" s="81">
        <v>0.47</v>
      </c>
      <c r="I29" s="81">
        <v>0.42</v>
      </c>
      <c r="J29" s="81">
        <v>0.45</v>
      </c>
      <c r="K29" s="81">
        <v>0.45</v>
      </c>
      <c r="L29" s="81">
        <v>0.41</v>
      </c>
      <c r="M29" s="81">
        <v>0.42</v>
      </c>
      <c r="N29" s="81">
        <v>0.42</v>
      </c>
      <c r="O29" s="270">
        <v>0.49</v>
      </c>
      <c r="P29" s="270">
        <v>0.49</v>
      </c>
      <c r="Q29" s="270">
        <v>0.55000000000000004</v>
      </c>
      <c r="R29" s="270">
        <v>0.59</v>
      </c>
    </row>
    <row r="30" spans="1:18">
      <c r="A30" s="205">
        <v>258</v>
      </c>
      <c r="B30" s="207">
        <v>0.52</v>
      </c>
      <c r="C30" s="207">
        <v>0.55000000000000004</v>
      </c>
      <c r="D30" s="81">
        <v>0.47</v>
      </c>
      <c r="E30" s="81">
        <v>0.54</v>
      </c>
      <c r="F30" s="81">
        <v>0.52</v>
      </c>
      <c r="G30" s="81">
        <v>0.55000000000000004</v>
      </c>
      <c r="H30" s="81">
        <v>0.53</v>
      </c>
      <c r="I30" s="81">
        <v>0.49</v>
      </c>
      <c r="J30" s="81">
        <v>0.51</v>
      </c>
      <c r="K30" s="81">
        <v>0.53</v>
      </c>
      <c r="L30" s="81">
        <v>0.47</v>
      </c>
      <c r="M30" s="81">
        <v>0.47</v>
      </c>
      <c r="N30" s="81">
        <v>0.49</v>
      </c>
      <c r="O30" s="270">
        <v>0.56999999999999995</v>
      </c>
      <c r="P30" s="270">
        <v>0.56000000000000005</v>
      </c>
      <c r="Q30" s="270">
        <v>0.61</v>
      </c>
      <c r="R30" s="270">
        <v>0.66</v>
      </c>
    </row>
    <row r="31" spans="1:18">
      <c r="A31" s="205">
        <v>261</v>
      </c>
      <c r="B31" s="207">
        <v>0.5</v>
      </c>
      <c r="C31" s="207">
        <v>0.55000000000000004</v>
      </c>
      <c r="D31" s="81">
        <v>0.55000000000000004</v>
      </c>
      <c r="E31" s="81">
        <v>0.56999999999999995</v>
      </c>
      <c r="F31" s="81">
        <v>0.54</v>
      </c>
      <c r="G31" s="81">
        <v>0.57999999999999996</v>
      </c>
      <c r="H31" s="81">
        <v>0.56000000000000005</v>
      </c>
      <c r="I31" s="81">
        <v>0.51</v>
      </c>
      <c r="J31" s="81">
        <v>0.55000000000000004</v>
      </c>
      <c r="K31" s="81">
        <v>0.56999999999999995</v>
      </c>
      <c r="L31" s="81">
        <v>0.56000000000000005</v>
      </c>
      <c r="M31" s="81">
        <v>0.62</v>
      </c>
      <c r="N31" s="81">
        <v>0.62</v>
      </c>
      <c r="O31" s="270">
        <v>0.67</v>
      </c>
      <c r="P31" s="270">
        <v>0.68</v>
      </c>
      <c r="Q31" s="270">
        <v>0.76</v>
      </c>
      <c r="R31" s="270">
        <v>0.77</v>
      </c>
    </row>
    <row r="32" spans="1:18">
      <c r="A32" s="205">
        <v>263</v>
      </c>
      <c r="B32" s="207">
        <v>0.5</v>
      </c>
      <c r="C32" s="207">
        <v>0.53</v>
      </c>
      <c r="D32" s="81">
        <v>0.4</v>
      </c>
      <c r="E32" s="81">
        <v>0.49</v>
      </c>
      <c r="F32" s="81">
        <v>0.46</v>
      </c>
      <c r="G32" s="81">
        <v>0.51</v>
      </c>
      <c r="H32" s="81">
        <v>0.5</v>
      </c>
      <c r="I32" s="81">
        <v>0.46</v>
      </c>
      <c r="J32" s="81">
        <v>0.49</v>
      </c>
      <c r="K32" s="81">
        <v>0.5</v>
      </c>
      <c r="L32" s="81">
        <v>0.52</v>
      </c>
      <c r="M32" s="81">
        <v>0.51</v>
      </c>
      <c r="N32" s="81">
        <v>0.5</v>
      </c>
      <c r="O32" s="270">
        <v>0.56000000000000005</v>
      </c>
      <c r="P32" s="270">
        <v>0.56000000000000005</v>
      </c>
      <c r="Q32" s="270">
        <v>0.64</v>
      </c>
      <c r="R32" s="270">
        <v>0.68</v>
      </c>
    </row>
    <row r="33" spans="1:18">
      <c r="A33" s="205">
        <v>273</v>
      </c>
      <c r="B33" s="207">
        <v>0.51</v>
      </c>
      <c r="C33" s="207">
        <v>0.52</v>
      </c>
      <c r="D33" s="81">
        <v>0.39</v>
      </c>
      <c r="E33" s="81">
        <v>0.47</v>
      </c>
      <c r="F33" s="81">
        <v>0.45</v>
      </c>
      <c r="G33" s="269" t="s">
        <v>11456</v>
      </c>
      <c r="H33" s="269" t="s">
        <v>11456</v>
      </c>
      <c r="I33" s="269" t="s">
        <v>11456</v>
      </c>
      <c r="J33" s="269" t="s">
        <v>11456</v>
      </c>
      <c r="K33" s="269" t="s">
        <v>11456</v>
      </c>
      <c r="L33" s="269" t="s">
        <v>11456</v>
      </c>
      <c r="M33" s="269" t="s">
        <v>11456</v>
      </c>
      <c r="N33" s="269" t="s">
        <v>11456</v>
      </c>
      <c r="O33" s="269" t="s">
        <v>11456</v>
      </c>
      <c r="P33" s="269" t="s">
        <v>11456</v>
      </c>
      <c r="Q33" s="269" t="s">
        <v>11456</v>
      </c>
      <c r="R33" s="269" t="s">
        <v>11456</v>
      </c>
    </row>
    <row r="34" spans="1:18">
      <c r="A34" s="205">
        <v>289</v>
      </c>
      <c r="B34" s="82">
        <v>0.5</v>
      </c>
      <c r="C34" s="82">
        <v>0.53</v>
      </c>
      <c r="D34" s="81">
        <v>0.36</v>
      </c>
      <c r="E34" s="81">
        <v>0.45</v>
      </c>
      <c r="F34" s="81">
        <v>0.4</v>
      </c>
      <c r="G34" s="81">
        <v>0.47</v>
      </c>
      <c r="H34" s="81">
        <v>0.46</v>
      </c>
      <c r="I34" s="81">
        <v>0.42</v>
      </c>
      <c r="J34" s="81">
        <v>0.46</v>
      </c>
      <c r="K34" s="81">
        <v>0.47</v>
      </c>
      <c r="L34" s="81">
        <v>0.49</v>
      </c>
      <c r="M34" s="81">
        <v>0.48</v>
      </c>
      <c r="N34" s="81">
        <v>0.5</v>
      </c>
      <c r="O34" s="270">
        <v>0.57999999999999996</v>
      </c>
      <c r="P34" s="270">
        <v>0.57999999999999996</v>
      </c>
      <c r="Q34" s="270">
        <v>0.64</v>
      </c>
      <c r="R34" s="270">
        <v>0.66</v>
      </c>
    </row>
    <row r="35" spans="1:18">
      <c r="A35" s="205">
        <v>301</v>
      </c>
      <c r="B35" s="207">
        <v>0.5</v>
      </c>
      <c r="C35" s="207">
        <v>0.51</v>
      </c>
      <c r="D35" s="81">
        <v>0.49</v>
      </c>
      <c r="E35" s="81">
        <v>0.6</v>
      </c>
      <c r="F35" s="81">
        <v>0.57999999999999996</v>
      </c>
      <c r="G35" s="81">
        <v>0.61</v>
      </c>
      <c r="H35" s="81">
        <v>0.59</v>
      </c>
      <c r="I35" s="81">
        <v>0.54</v>
      </c>
      <c r="J35" s="81">
        <v>0.55000000000000004</v>
      </c>
      <c r="K35" s="81">
        <v>0.57999999999999996</v>
      </c>
      <c r="L35" s="81">
        <v>0.55000000000000004</v>
      </c>
      <c r="M35" s="81">
        <v>0.56000000000000005</v>
      </c>
      <c r="N35" s="81">
        <v>0.6</v>
      </c>
      <c r="O35" s="270">
        <v>0.7</v>
      </c>
      <c r="P35" s="270">
        <v>0.77</v>
      </c>
      <c r="Q35" s="270">
        <v>0.77</v>
      </c>
      <c r="R35" s="270">
        <v>0.78</v>
      </c>
    </row>
    <row r="36" spans="1:18">
      <c r="A36" s="205">
        <v>308</v>
      </c>
      <c r="B36" s="207">
        <v>0.5</v>
      </c>
      <c r="C36" s="207">
        <v>0.45</v>
      </c>
      <c r="D36" s="81">
        <v>0.33</v>
      </c>
      <c r="E36" s="81">
        <v>0.41</v>
      </c>
      <c r="F36" s="81">
        <v>0.38</v>
      </c>
      <c r="G36" s="81">
        <v>0.42</v>
      </c>
      <c r="H36" s="81">
        <v>0.42</v>
      </c>
      <c r="I36" s="81">
        <v>0.37</v>
      </c>
      <c r="J36" s="81">
        <v>0.41</v>
      </c>
      <c r="K36" s="81">
        <v>0.41</v>
      </c>
      <c r="L36" s="81">
        <v>0.42</v>
      </c>
      <c r="M36" s="81">
        <v>0.45</v>
      </c>
      <c r="N36" s="81">
        <v>0.43</v>
      </c>
      <c r="O36" s="270">
        <v>0.48</v>
      </c>
      <c r="P36" s="270">
        <v>0.46</v>
      </c>
      <c r="Q36" s="270">
        <v>0.51</v>
      </c>
      <c r="R36" s="270">
        <v>0.55000000000000004</v>
      </c>
    </row>
    <row r="37" spans="1:18">
      <c r="A37" s="205">
        <v>311</v>
      </c>
      <c r="B37" s="207">
        <v>0.51</v>
      </c>
      <c r="C37" s="207">
        <v>0.51</v>
      </c>
      <c r="D37" s="81">
        <v>0.36</v>
      </c>
      <c r="E37" s="81">
        <v>0.43</v>
      </c>
      <c r="F37" s="81">
        <v>0.4</v>
      </c>
      <c r="G37" s="81">
        <v>0.45</v>
      </c>
      <c r="H37" s="81">
        <v>0.45</v>
      </c>
      <c r="I37" s="81">
        <v>0.41</v>
      </c>
      <c r="J37" s="81">
        <v>0.44</v>
      </c>
      <c r="K37" s="81">
        <v>0.45</v>
      </c>
      <c r="L37" s="81">
        <v>0.47</v>
      </c>
      <c r="M37" s="81">
        <v>0.47</v>
      </c>
      <c r="N37" s="81">
        <v>0.46</v>
      </c>
      <c r="O37" s="270">
        <v>0.52</v>
      </c>
      <c r="P37" s="270">
        <v>0.53</v>
      </c>
      <c r="Q37" s="270">
        <v>0.59</v>
      </c>
      <c r="R37" s="270">
        <v>0.61</v>
      </c>
    </row>
    <row r="38" spans="1:18">
      <c r="A38" s="205">
        <v>312</v>
      </c>
      <c r="B38" s="207">
        <v>0.51</v>
      </c>
      <c r="C38" s="207">
        <v>0.44</v>
      </c>
      <c r="D38" s="81">
        <v>0.32</v>
      </c>
      <c r="E38" s="81">
        <v>0.38</v>
      </c>
      <c r="F38" s="81">
        <v>0.33</v>
      </c>
      <c r="G38" s="81">
        <v>0.39</v>
      </c>
      <c r="H38" s="81">
        <v>0.39</v>
      </c>
      <c r="I38" s="81">
        <v>0.35</v>
      </c>
      <c r="J38" s="81">
        <v>0.38</v>
      </c>
      <c r="K38" s="81">
        <v>0.38</v>
      </c>
      <c r="L38" s="81">
        <v>0.37</v>
      </c>
      <c r="M38" s="81">
        <v>0.39</v>
      </c>
      <c r="N38" s="81">
        <v>0.4</v>
      </c>
      <c r="O38" s="270">
        <v>0.45</v>
      </c>
      <c r="P38" s="270">
        <v>0.42</v>
      </c>
      <c r="Q38" s="270">
        <v>0.47</v>
      </c>
      <c r="R38" s="270">
        <v>0.49</v>
      </c>
    </row>
    <row r="39" spans="1:18">
      <c r="A39" s="205">
        <v>322</v>
      </c>
      <c r="B39" s="207">
        <v>0.48</v>
      </c>
      <c r="C39" s="207">
        <v>0.5</v>
      </c>
      <c r="D39" s="81">
        <v>0.39</v>
      </c>
      <c r="E39" s="81">
        <v>0.5</v>
      </c>
      <c r="F39" s="81">
        <v>0.47</v>
      </c>
      <c r="G39" s="81">
        <v>0.51</v>
      </c>
      <c r="H39" s="81">
        <v>0.5</v>
      </c>
      <c r="I39" s="81">
        <v>0.45</v>
      </c>
      <c r="J39" s="81">
        <v>0.48</v>
      </c>
      <c r="K39" s="81">
        <v>0.49</v>
      </c>
      <c r="L39" s="81">
        <v>0.44</v>
      </c>
      <c r="M39" s="81">
        <v>0.44</v>
      </c>
      <c r="N39" s="81">
        <v>0.45</v>
      </c>
      <c r="O39" s="270">
        <v>0.5</v>
      </c>
      <c r="P39" s="270">
        <v>0.5</v>
      </c>
      <c r="Q39" s="270">
        <v>0.59</v>
      </c>
      <c r="R39" s="270">
        <v>0.64</v>
      </c>
    </row>
    <row r="40" spans="1:18">
      <c r="A40" s="205">
        <v>323</v>
      </c>
      <c r="B40" s="207">
        <v>0.51</v>
      </c>
      <c r="C40" s="207">
        <v>0.55000000000000004</v>
      </c>
      <c r="D40" s="81">
        <v>0.46</v>
      </c>
      <c r="E40" s="81">
        <v>0.55000000000000004</v>
      </c>
      <c r="F40" s="81">
        <v>0.52</v>
      </c>
      <c r="G40" s="81">
        <v>0.56999999999999995</v>
      </c>
      <c r="H40" s="81">
        <v>0.56000000000000005</v>
      </c>
      <c r="I40" s="81">
        <v>0.51</v>
      </c>
      <c r="J40" s="81">
        <v>0.56999999999999995</v>
      </c>
      <c r="K40" s="81">
        <v>0.59</v>
      </c>
      <c r="L40" s="81">
        <v>0.62</v>
      </c>
      <c r="M40" s="81">
        <v>0.68</v>
      </c>
      <c r="N40" s="81">
        <v>0.67</v>
      </c>
      <c r="O40" s="270">
        <v>0.71</v>
      </c>
      <c r="P40" s="270">
        <v>0.78</v>
      </c>
      <c r="Q40" s="270">
        <v>0.77</v>
      </c>
      <c r="R40" s="270">
        <v>0.78</v>
      </c>
    </row>
    <row r="41" spans="1:18">
      <c r="A41" s="205">
        <v>325</v>
      </c>
      <c r="B41" s="207">
        <v>0.5</v>
      </c>
      <c r="C41" s="207">
        <v>0.51</v>
      </c>
      <c r="D41" s="81">
        <v>0.37</v>
      </c>
      <c r="E41" s="81">
        <v>0.44</v>
      </c>
      <c r="F41" s="81">
        <v>0.42</v>
      </c>
      <c r="G41" s="81">
        <v>0.45</v>
      </c>
      <c r="H41" s="81">
        <v>0.44</v>
      </c>
      <c r="I41" s="81">
        <v>0.4</v>
      </c>
      <c r="J41" s="81">
        <v>0.44</v>
      </c>
      <c r="K41" s="81">
        <v>0.45</v>
      </c>
      <c r="L41" s="81">
        <v>0.46</v>
      </c>
      <c r="M41" s="81">
        <v>0.47</v>
      </c>
      <c r="N41" s="81">
        <v>0.46</v>
      </c>
      <c r="O41" s="270">
        <v>0.51</v>
      </c>
      <c r="P41" s="270">
        <v>0.53</v>
      </c>
      <c r="Q41" s="270">
        <v>0.62</v>
      </c>
      <c r="R41" s="270">
        <v>0.67</v>
      </c>
    </row>
    <row r="42" spans="1:18">
      <c r="A42" s="205">
        <v>328</v>
      </c>
      <c r="B42" s="207">
        <v>0.5</v>
      </c>
      <c r="C42" s="207">
        <v>0.54</v>
      </c>
      <c r="D42" s="81">
        <v>0.39</v>
      </c>
      <c r="E42" s="81">
        <v>0.45</v>
      </c>
      <c r="F42" s="81">
        <v>0.44</v>
      </c>
      <c r="G42" s="81">
        <v>0.46</v>
      </c>
      <c r="H42" s="81">
        <v>0.45</v>
      </c>
      <c r="I42" s="81">
        <v>0.41</v>
      </c>
      <c r="J42" s="81">
        <v>0.44</v>
      </c>
      <c r="K42" s="81">
        <v>0.45</v>
      </c>
      <c r="L42" s="81">
        <v>0.46</v>
      </c>
      <c r="M42" s="81">
        <v>0.46</v>
      </c>
      <c r="N42" s="81">
        <v>0.46</v>
      </c>
      <c r="O42" s="270">
        <v>0.55000000000000004</v>
      </c>
      <c r="P42" s="270">
        <v>0.54</v>
      </c>
      <c r="Q42" s="270">
        <v>0.6</v>
      </c>
      <c r="R42" s="270">
        <v>0.71</v>
      </c>
    </row>
    <row r="43" spans="1:18">
      <c r="A43" s="205">
        <v>333</v>
      </c>
      <c r="B43" s="207">
        <v>0.5</v>
      </c>
      <c r="C43" s="207">
        <v>0.53</v>
      </c>
      <c r="D43" s="81">
        <v>0.55000000000000004</v>
      </c>
      <c r="E43" s="81">
        <v>0.68</v>
      </c>
      <c r="F43" s="81">
        <v>0.64</v>
      </c>
      <c r="G43" s="81">
        <v>0.69</v>
      </c>
      <c r="H43" s="81">
        <v>0.67</v>
      </c>
      <c r="I43" s="81">
        <v>0.62</v>
      </c>
      <c r="J43" s="81">
        <v>0.81</v>
      </c>
      <c r="K43" s="81">
        <v>0.85</v>
      </c>
      <c r="L43" s="81">
        <v>0.74</v>
      </c>
      <c r="M43" s="81">
        <v>0.85</v>
      </c>
      <c r="N43" s="81">
        <v>0.79</v>
      </c>
      <c r="O43" s="270">
        <v>0.87</v>
      </c>
      <c r="P43" s="270">
        <v>0.99</v>
      </c>
      <c r="Q43" s="270">
        <v>0.77</v>
      </c>
      <c r="R43" s="270">
        <v>0.77</v>
      </c>
    </row>
    <row r="44" spans="1:18">
      <c r="A44" s="205">
        <v>335</v>
      </c>
      <c r="B44" s="207">
        <v>0.53</v>
      </c>
      <c r="C44" s="207">
        <v>0.55000000000000004</v>
      </c>
      <c r="D44" s="81">
        <v>0.6</v>
      </c>
      <c r="E44" s="81">
        <v>0.76</v>
      </c>
      <c r="F44" s="81">
        <v>0.8</v>
      </c>
      <c r="G44" s="81">
        <v>0.85</v>
      </c>
      <c r="H44" s="81">
        <v>0.87</v>
      </c>
      <c r="I44" s="81">
        <v>0.85</v>
      </c>
      <c r="J44" s="81">
        <v>0.85</v>
      </c>
      <c r="K44" s="81">
        <v>0.97</v>
      </c>
      <c r="L44" s="81">
        <v>1</v>
      </c>
      <c r="M44" s="81">
        <v>1</v>
      </c>
      <c r="N44" s="81">
        <v>1</v>
      </c>
      <c r="O44" s="270">
        <v>0.98</v>
      </c>
      <c r="P44" s="270">
        <v>0.98</v>
      </c>
      <c r="Q44" s="270">
        <v>0.78</v>
      </c>
      <c r="R44" s="270">
        <v>0.77</v>
      </c>
    </row>
    <row r="45" spans="1:18">
      <c r="A45" s="205">
        <v>338</v>
      </c>
      <c r="B45" s="207">
        <v>0.5</v>
      </c>
      <c r="C45" s="207">
        <v>0.55000000000000004</v>
      </c>
      <c r="D45" s="81">
        <v>0.55000000000000004</v>
      </c>
      <c r="E45" s="81">
        <v>0.59</v>
      </c>
      <c r="F45" s="81">
        <v>0.55000000000000004</v>
      </c>
      <c r="G45" s="81">
        <v>0.6</v>
      </c>
      <c r="H45" s="81">
        <v>0.59</v>
      </c>
      <c r="I45" s="81">
        <v>0.52</v>
      </c>
      <c r="J45" s="81">
        <v>0.63</v>
      </c>
      <c r="K45" s="81">
        <v>0.64</v>
      </c>
      <c r="L45" s="81">
        <v>0.6</v>
      </c>
      <c r="M45" s="81">
        <v>0.81</v>
      </c>
      <c r="N45" s="81">
        <v>0.71</v>
      </c>
      <c r="O45" s="270">
        <v>0.75</v>
      </c>
      <c r="P45" s="270">
        <v>0.81</v>
      </c>
      <c r="Q45" s="270">
        <v>0.77</v>
      </c>
      <c r="R45" s="270">
        <v>0.78</v>
      </c>
    </row>
    <row r="46" spans="1:18">
      <c r="A46" s="205">
        <v>341</v>
      </c>
      <c r="B46" s="207">
        <v>0.5</v>
      </c>
      <c r="C46" s="207">
        <v>0.53</v>
      </c>
      <c r="D46" s="81">
        <v>0.43</v>
      </c>
      <c r="E46" s="81">
        <v>0.5</v>
      </c>
      <c r="F46" s="81">
        <v>0.48</v>
      </c>
      <c r="G46" s="81">
        <v>0.51</v>
      </c>
      <c r="H46" s="81">
        <v>0.5</v>
      </c>
      <c r="I46" s="81">
        <v>0.46</v>
      </c>
      <c r="J46" s="81">
        <v>0.56999999999999995</v>
      </c>
      <c r="K46" s="81">
        <v>0.57999999999999996</v>
      </c>
      <c r="L46" s="81">
        <v>0.53</v>
      </c>
      <c r="M46" s="81">
        <v>0.57999999999999996</v>
      </c>
      <c r="N46" s="81">
        <v>0.52</v>
      </c>
      <c r="O46" s="270">
        <v>0.6</v>
      </c>
      <c r="P46" s="270">
        <v>0.67</v>
      </c>
      <c r="Q46" s="270">
        <v>0.75</v>
      </c>
      <c r="R46" s="270">
        <v>0.74</v>
      </c>
    </row>
    <row r="47" spans="1:18">
      <c r="A47" s="205">
        <v>352</v>
      </c>
      <c r="B47" s="207">
        <v>0.48</v>
      </c>
      <c r="C47" s="207">
        <v>0.51</v>
      </c>
      <c r="D47" s="81">
        <v>0.47</v>
      </c>
      <c r="E47" s="81">
        <v>0.55000000000000004</v>
      </c>
      <c r="F47" s="81">
        <v>0.54</v>
      </c>
      <c r="G47" s="81">
        <v>0.55000000000000004</v>
      </c>
      <c r="H47" s="81">
        <v>0.54</v>
      </c>
      <c r="I47" s="81">
        <v>0.5</v>
      </c>
      <c r="J47" s="81">
        <v>0.63</v>
      </c>
      <c r="K47" s="81">
        <v>0.65</v>
      </c>
      <c r="L47" s="81">
        <v>0.57999999999999996</v>
      </c>
      <c r="M47" s="81">
        <v>0.63</v>
      </c>
      <c r="N47" s="81">
        <v>0.57999999999999996</v>
      </c>
      <c r="O47" s="270">
        <v>0.6</v>
      </c>
      <c r="P47" s="270">
        <v>0.64</v>
      </c>
      <c r="Q47" s="270">
        <v>0.68</v>
      </c>
      <c r="R47" s="270">
        <v>0.72</v>
      </c>
    </row>
    <row r="48" spans="1:18">
      <c r="A48" s="205">
        <v>358</v>
      </c>
      <c r="B48" s="207">
        <v>0.48</v>
      </c>
      <c r="C48" s="207">
        <v>0.48</v>
      </c>
      <c r="D48" s="81">
        <v>0.37</v>
      </c>
      <c r="E48" s="81">
        <v>0.45</v>
      </c>
      <c r="F48" s="81">
        <v>0.44</v>
      </c>
      <c r="G48" s="81">
        <v>0.46</v>
      </c>
      <c r="H48" s="81">
        <v>0.45</v>
      </c>
      <c r="I48" s="81">
        <v>0.4</v>
      </c>
      <c r="J48" s="81">
        <v>0.44</v>
      </c>
      <c r="K48" s="81">
        <v>0.45</v>
      </c>
      <c r="L48" s="81">
        <v>0.44</v>
      </c>
      <c r="M48" s="81">
        <v>0.45</v>
      </c>
      <c r="N48" s="81">
        <v>0.42</v>
      </c>
      <c r="O48" s="270">
        <v>0.48</v>
      </c>
      <c r="P48" s="270">
        <v>0.45</v>
      </c>
      <c r="Q48" s="270">
        <v>0.5</v>
      </c>
      <c r="R48" s="270">
        <v>0.52</v>
      </c>
    </row>
    <row r="49" spans="1:18">
      <c r="A49" s="205">
        <v>361</v>
      </c>
      <c r="B49" s="207">
        <v>0.5</v>
      </c>
      <c r="C49" s="207">
        <v>0.55000000000000004</v>
      </c>
      <c r="D49" s="81">
        <v>0.42</v>
      </c>
      <c r="E49" s="81">
        <v>0.52</v>
      </c>
      <c r="F49" s="81">
        <v>0.5</v>
      </c>
      <c r="G49" s="81">
        <v>0.51</v>
      </c>
      <c r="H49" s="81">
        <v>0.5</v>
      </c>
      <c r="I49" s="81">
        <v>0.45</v>
      </c>
      <c r="J49" s="81">
        <v>0.47</v>
      </c>
      <c r="K49" s="81">
        <v>0.48</v>
      </c>
      <c r="L49" s="81">
        <v>0.43</v>
      </c>
      <c r="M49" s="81">
        <v>0.48</v>
      </c>
      <c r="N49" s="81">
        <v>0.49</v>
      </c>
      <c r="O49" s="270">
        <v>0.55000000000000004</v>
      </c>
      <c r="P49" s="270">
        <v>0.6</v>
      </c>
      <c r="Q49" s="270">
        <v>0.71</v>
      </c>
      <c r="R49" s="270">
        <v>0.72</v>
      </c>
    </row>
    <row r="50" spans="1:18">
      <c r="A50" s="205">
        <v>370</v>
      </c>
      <c r="B50" s="207">
        <v>0.49</v>
      </c>
      <c r="C50" s="207">
        <v>0.5</v>
      </c>
      <c r="D50" s="81">
        <v>0.33</v>
      </c>
      <c r="E50" s="81">
        <v>0.42</v>
      </c>
      <c r="F50" s="81">
        <v>0.41</v>
      </c>
      <c r="G50" s="269" t="s">
        <v>11456</v>
      </c>
      <c r="H50" s="269" t="s">
        <v>11456</v>
      </c>
      <c r="I50" s="269" t="s">
        <v>11456</v>
      </c>
      <c r="J50" s="269" t="s">
        <v>11456</v>
      </c>
      <c r="K50" s="269" t="s">
        <v>11456</v>
      </c>
      <c r="L50" s="269" t="s">
        <v>11456</v>
      </c>
      <c r="M50" s="269" t="s">
        <v>11456</v>
      </c>
      <c r="N50" s="269" t="s">
        <v>11456</v>
      </c>
      <c r="O50" s="269" t="s">
        <v>11456</v>
      </c>
      <c r="P50" s="269" t="s">
        <v>11456</v>
      </c>
      <c r="Q50" s="269" t="s">
        <v>11456</v>
      </c>
      <c r="R50" s="269" t="s">
        <v>11456</v>
      </c>
    </row>
    <row r="51" spans="1:18">
      <c r="A51" s="205">
        <v>374</v>
      </c>
      <c r="B51" s="82">
        <v>0.49</v>
      </c>
      <c r="C51" s="82">
        <v>0.53</v>
      </c>
      <c r="D51" s="81">
        <v>0.38</v>
      </c>
      <c r="E51" s="81">
        <v>0.47</v>
      </c>
      <c r="F51" s="81">
        <v>0.45</v>
      </c>
      <c r="G51" s="81">
        <v>0.48</v>
      </c>
      <c r="H51" s="81">
        <v>0.47</v>
      </c>
      <c r="I51" s="81">
        <v>0.43</v>
      </c>
      <c r="J51" s="81">
        <v>0.47</v>
      </c>
      <c r="K51" s="81">
        <v>0.48</v>
      </c>
      <c r="L51" s="81">
        <v>0.5</v>
      </c>
      <c r="M51" s="81">
        <v>0.52</v>
      </c>
      <c r="N51" s="81">
        <v>0.5</v>
      </c>
      <c r="O51" s="270">
        <v>0.56999999999999995</v>
      </c>
      <c r="P51" s="270">
        <v>0.56999999999999995</v>
      </c>
      <c r="Q51" s="270">
        <v>0.61</v>
      </c>
      <c r="R51" s="270">
        <v>0.64</v>
      </c>
    </row>
    <row r="52" spans="1:18">
      <c r="A52" s="205">
        <v>375</v>
      </c>
      <c r="B52" s="82">
        <v>0.48</v>
      </c>
      <c r="C52" s="82">
        <v>0.5</v>
      </c>
      <c r="D52" s="81">
        <v>0.35</v>
      </c>
      <c r="E52" s="81">
        <v>0.44</v>
      </c>
      <c r="F52" s="81">
        <v>0.43</v>
      </c>
      <c r="G52" s="81">
        <v>0.44</v>
      </c>
      <c r="H52" s="81">
        <v>0.43</v>
      </c>
      <c r="I52" s="81">
        <v>0.39</v>
      </c>
      <c r="J52" s="81">
        <v>0.43</v>
      </c>
      <c r="K52" s="81">
        <v>0.43</v>
      </c>
      <c r="L52" s="81">
        <v>0.43</v>
      </c>
      <c r="M52" s="81">
        <v>0.44</v>
      </c>
      <c r="N52" s="81">
        <v>0.43</v>
      </c>
      <c r="O52" s="270">
        <v>0.48</v>
      </c>
      <c r="P52" s="270">
        <v>0.46</v>
      </c>
      <c r="Q52" s="270">
        <v>0.52</v>
      </c>
      <c r="R52" s="270">
        <v>0.54</v>
      </c>
    </row>
    <row r="53" spans="1:18">
      <c r="A53" s="205">
        <v>377</v>
      </c>
      <c r="B53" s="82">
        <v>0.49</v>
      </c>
      <c r="C53" s="82">
        <v>0.51</v>
      </c>
      <c r="D53" s="81">
        <v>0.36</v>
      </c>
      <c r="E53" s="81">
        <v>0.45</v>
      </c>
      <c r="F53" s="81">
        <v>0.43</v>
      </c>
      <c r="G53" s="81">
        <v>0.45</v>
      </c>
      <c r="H53" s="81">
        <v>0.45</v>
      </c>
      <c r="I53" s="81">
        <v>0.41</v>
      </c>
      <c r="J53" s="81">
        <v>0.44</v>
      </c>
      <c r="K53" s="81">
        <v>0.45</v>
      </c>
      <c r="L53" s="81">
        <v>0.46</v>
      </c>
      <c r="M53" s="81">
        <v>0.46</v>
      </c>
      <c r="N53" s="81">
        <v>0.46</v>
      </c>
      <c r="O53" s="270">
        <v>0.56000000000000005</v>
      </c>
      <c r="P53" s="270">
        <v>0.53</v>
      </c>
      <c r="Q53" s="270">
        <v>0.57999999999999996</v>
      </c>
      <c r="R53" s="270">
        <v>0.59</v>
      </c>
    </row>
    <row r="54" spans="1:18">
      <c r="A54" s="205">
        <v>379</v>
      </c>
      <c r="B54" s="82">
        <v>0.42</v>
      </c>
      <c r="C54" s="82">
        <v>0.53</v>
      </c>
      <c r="D54" s="81">
        <v>0.44</v>
      </c>
      <c r="E54" s="81">
        <v>0.53</v>
      </c>
      <c r="F54" s="81">
        <v>0.52</v>
      </c>
      <c r="G54" s="81">
        <v>0.53</v>
      </c>
      <c r="H54" s="81">
        <v>0.52</v>
      </c>
      <c r="I54" s="81">
        <v>0.47</v>
      </c>
      <c r="J54" s="81">
        <v>0.52</v>
      </c>
      <c r="K54" s="81">
        <v>0.54</v>
      </c>
      <c r="L54" s="81">
        <v>0.57999999999999996</v>
      </c>
      <c r="M54" s="81">
        <v>0.59</v>
      </c>
      <c r="N54" s="81">
        <v>0.64</v>
      </c>
      <c r="O54" s="270">
        <v>0.69</v>
      </c>
      <c r="P54" s="270">
        <v>0.7</v>
      </c>
      <c r="Q54" s="270">
        <v>0.77</v>
      </c>
      <c r="R54" s="270">
        <v>0.78</v>
      </c>
    </row>
    <row r="55" spans="1:18">
      <c r="A55" s="205">
        <v>382</v>
      </c>
      <c r="B55" s="82">
        <v>0.51</v>
      </c>
      <c r="C55" s="82">
        <v>0.54</v>
      </c>
      <c r="D55" s="81">
        <v>0.56999999999999995</v>
      </c>
      <c r="E55" s="81">
        <v>0.64</v>
      </c>
      <c r="F55" s="81">
        <v>0.62</v>
      </c>
      <c r="G55" s="81">
        <v>0.64</v>
      </c>
      <c r="H55" s="81">
        <v>0.62</v>
      </c>
      <c r="I55" s="81">
        <v>0.55000000000000004</v>
      </c>
      <c r="J55" s="81">
        <v>0.57999999999999996</v>
      </c>
      <c r="K55" s="81">
        <v>0.61</v>
      </c>
      <c r="L55" s="81">
        <v>0.57999999999999996</v>
      </c>
      <c r="M55" s="81">
        <v>0.56000000000000005</v>
      </c>
      <c r="N55" s="81">
        <v>0.6</v>
      </c>
      <c r="O55" s="270">
        <v>0.67</v>
      </c>
      <c r="P55" s="270">
        <v>0.66</v>
      </c>
      <c r="Q55" s="270">
        <v>0.73</v>
      </c>
      <c r="R55" s="270">
        <v>0.78</v>
      </c>
    </row>
    <row r="56" spans="1:18">
      <c r="A56" s="205">
        <v>383</v>
      </c>
      <c r="B56" s="82">
        <v>0.5</v>
      </c>
      <c r="C56" s="82">
        <v>0.53</v>
      </c>
      <c r="D56" s="81">
        <v>0.44</v>
      </c>
      <c r="E56" s="81">
        <v>0.51</v>
      </c>
      <c r="F56" s="81">
        <v>0.49</v>
      </c>
      <c r="G56" s="81">
        <v>0.52</v>
      </c>
      <c r="H56" s="81">
        <v>0.52</v>
      </c>
      <c r="I56" s="81">
        <v>0.47</v>
      </c>
      <c r="J56" s="81">
        <v>0.52</v>
      </c>
      <c r="K56" s="81">
        <v>0.54</v>
      </c>
      <c r="L56" s="81">
        <v>0.56999999999999995</v>
      </c>
      <c r="M56" s="81">
        <v>0.55000000000000004</v>
      </c>
      <c r="N56" s="81">
        <v>0.49</v>
      </c>
      <c r="O56" s="270">
        <v>0.55000000000000004</v>
      </c>
      <c r="P56" s="270">
        <v>0.67</v>
      </c>
      <c r="Q56" s="270">
        <v>0.77</v>
      </c>
      <c r="R56" s="270">
        <v>0.73</v>
      </c>
    </row>
    <row r="57" spans="1:18">
      <c r="A57" s="205">
        <v>385</v>
      </c>
      <c r="B57" s="82">
        <v>0.5</v>
      </c>
      <c r="C57" s="82">
        <v>0.53</v>
      </c>
      <c r="D57" s="81">
        <v>0.46</v>
      </c>
      <c r="E57" s="81">
        <v>0.53</v>
      </c>
      <c r="F57" s="81">
        <v>0.52</v>
      </c>
      <c r="G57" s="81">
        <v>0.54</v>
      </c>
      <c r="H57" s="81">
        <v>0.53</v>
      </c>
      <c r="I57" s="81">
        <v>0.48</v>
      </c>
      <c r="J57" s="81">
        <v>0.53</v>
      </c>
      <c r="K57" s="81">
        <v>0.56000000000000005</v>
      </c>
      <c r="L57" s="81">
        <v>0.51</v>
      </c>
      <c r="M57" s="81">
        <v>0.5</v>
      </c>
      <c r="N57" s="81">
        <v>0.5</v>
      </c>
      <c r="O57" s="270">
        <v>0.56000000000000005</v>
      </c>
      <c r="P57" s="270">
        <v>0.55000000000000004</v>
      </c>
      <c r="Q57" s="270">
        <v>0.61</v>
      </c>
      <c r="R57" s="270">
        <v>0.63</v>
      </c>
    </row>
    <row r="58" spans="1:18">
      <c r="A58" s="205">
        <v>387</v>
      </c>
      <c r="B58" s="82">
        <v>0.48</v>
      </c>
      <c r="C58" s="82">
        <v>0.51</v>
      </c>
      <c r="D58" s="81">
        <v>0.39</v>
      </c>
      <c r="E58" s="81">
        <v>0.46</v>
      </c>
      <c r="F58" s="81">
        <v>0.45</v>
      </c>
      <c r="G58" s="81">
        <v>0.47</v>
      </c>
      <c r="H58" s="81">
        <v>0.47</v>
      </c>
      <c r="I58" s="81">
        <v>0.42</v>
      </c>
      <c r="J58" s="81">
        <v>0.46</v>
      </c>
      <c r="K58" s="81">
        <v>0.47</v>
      </c>
      <c r="L58" s="81">
        <v>0.49</v>
      </c>
      <c r="M58" s="81">
        <v>0.49</v>
      </c>
      <c r="N58" s="81">
        <v>0.49</v>
      </c>
      <c r="O58" s="270">
        <v>0.56999999999999995</v>
      </c>
      <c r="P58" s="270">
        <v>0.55000000000000004</v>
      </c>
      <c r="Q58" s="270">
        <v>0.62</v>
      </c>
      <c r="R58" s="270">
        <v>0.64</v>
      </c>
    </row>
    <row r="59" spans="1:18">
      <c r="A59" s="205">
        <v>389</v>
      </c>
      <c r="B59" s="207">
        <v>0.48</v>
      </c>
      <c r="C59" s="207">
        <v>0.51</v>
      </c>
      <c r="D59" s="81">
        <v>0.43</v>
      </c>
      <c r="E59" s="81">
        <v>0.52</v>
      </c>
      <c r="F59" s="81">
        <v>0.47</v>
      </c>
      <c r="G59" s="81">
        <v>0.55000000000000004</v>
      </c>
      <c r="H59" s="81">
        <v>0.54</v>
      </c>
      <c r="I59" s="81">
        <v>0.49</v>
      </c>
      <c r="J59" s="81">
        <v>0.54</v>
      </c>
      <c r="K59" s="81">
        <v>0.56000000000000005</v>
      </c>
      <c r="L59" s="81">
        <v>0.49</v>
      </c>
      <c r="M59" s="81">
        <v>0.49</v>
      </c>
      <c r="N59" s="81">
        <v>0.49</v>
      </c>
      <c r="O59" s="270">
        <v>0.53</v>
      </c>
      <c r="P59" s="270">
        <v>0.52</v>
      </c>
      <c r="Q59" s="270">
        <v>0.6</v>
      </c>
      <c r="R59" s="270">
        <v>0.61</v>
      </c>
    </row>
    <row r="60" spans="1:18">
      <c r="A60" s="205">
        <v>390</v>
      </c>
      <c r="B60" s="207">
        <v>0.49</v>
      </c>
      <c r="C60" s="207">
        <v>0.51</v>
      </c>
      <c r="D60" s="81">
        <v>0.42</v>
      </c>
      <c r="E60" s="81">
        <v>0.52</v>
      </c>
      <c r="F60" s="81">
        <v>0.5</v>
      </c>
      <c r="G60" s="81">
        <v>0.51</v>
      </c>
      <c r="H60" s="81">
        <v>0.5</v>
      </c>
      <c r="I60" s="81">
        <v>0.45</v>
      </c>
      <c r="J60" s="81">
        <v>0.47</v>
      </c>
      <c r="K60" s="81">
        <v>0.48</v>
      </c>
      <c r="L60" s="81">
        <v>0.43</v>
      </c>
      <c r="M60" s="81">
        <v>0.43</v>
      </c>
      <c r="N60" s="81">
        <v>0.44</v>
      </c>
      <c r="O60" s="270">
        <v>0.5</v>
      </c>
      <c r="P60" s="270">
        <v>0.6</v>
      </c>
      <c r="Q60" s="270">
        <v>0.71</v>
      </c>
      <c r="R60" s="270">
        <v>0.72</v>
      </c>
    </row>
    <row r="61" spans="1:18">
      <c r="A61" s="205">
        <v>393</v>
      </c>
      <c r="B61" s="207">
        <v>0.49</v>
      </c>
      <c r="C61" s="207">
        <v>0.51</v>
      </c>
      <c r="D61" s="81">
        <v>0.4</v>
      </c>
      <c r="E61" s="81">
        <v>0.48</v>
      </c>
      <c r="F61" s="81">
        <v>0.45</v>
      </c>
      <c r="G61" s="81">
        <v>0.5</v>
      </c>
      <c r="H61" s="81">
        <v>0.49</v>
      </c>
      <c r="I61" s="81">
        <v>0.45</v>
      </c>
      <c r="J61" s="81">
        <v>0.48</v>
      </c>
      <c r="K61" s="81">
        <v>0.49</v>
      </c>
      <c r="L61" s="81">
        <v>0.49</v>
      </c>
      <c r="M61" s="81">
        <v>0.49</v>
      </c>
      <c r="N61" s="81">
        <v>0.49</v>
      </c>
      <c r="O61" s="270">
        <v>0.55000000000000004</v>
      </c>
      <c r="P61" s="270">
        <v>0.61</v>
      </c>
      <c r="Q61" s="270">
        <v>0.69</v>
      </c>
      <c r="R61" s="270">
        <v>0.71</v>
      </c>
    </row>
    <row r="62" spans="1:18">
      <c r="A62" s="205">
        <v>402</v>
      </c>
      <c r="B62" s="82">
        <v>0.5</v>
      </c>
      <c r="C62" s="82">
        <v>0.51</v>
      </c>
      <c r="D62" s="81">
        <v>0.48</v>
      </c>
      <c r="E62" s="81">
        <v>0.59</v>
      </c>
      <c r="F62" s="81">
        <v>0.55000000000000004</v>
      </c>
      <c r="G62" s="81">
        <v>0.6</v>
      </c>
      <c r="H62" s="81">
        <v>0.59</v>
      </c>
      <c r="I62" s="81">
        <v>0.53</v>
      </c>
      <c r="J62" s="81">
        <v>0.56999999999999995</v>
      </c>
      <c r="K62" s="81">
        <v>0.59</v>
      </c>
      <c r="L62" s="81">
        <v>0.54</v>
      </c>
      <c r="M62" s="81">
        <v>0.53</v>
      </c>
      <c r="N62" s="81">
        <v>0.53</v>
      </c>
      <c r="O62" s="270">
        <v>0.65</v>
      </c>
      <c r="P62" s="270">
        <v>0.64</v>
      </c>
      <c r="Q62" s="270">
        <v>0.69</v>
      </c>
      <c r="R62" s="270">
        <v>0.78</v>
      </c>
    </row>
    <row r="63" spans="1:18">
      <c r="A63" s="205">
        <v>403</v>
      </c>
      <c r="B63" s="82">
        <v>0.5</v>
      </c>
      <c r="C63" s="82">
        <v>0.53</v>
      </c>
      <c r="D63" s="81">
        <v>0.55000000000000004</v>
      </c>
      <c r="E63" s="81">
        <v>0.69</v>
      </c>
      <c r="F63" s="81">
        <v>0.65</v>
      </c>
      <c r="G63" s="81">
        <v>0.7</v>
      </c>
      <c r="H63" s="81">
        <v>0.68</v>
      </c>
      <c r="I63" s="81">
        <v>0.62</v>
      </c>
      <c r="J63" s="81">
        <v>0.67</v>
      </c>
      <c r="K63" s="81">
        <v>0.72</v>
      </c>
      <c r="L63" s="81">
        <v>0.69</v>
      </c>
      <c r="M63" s="81">
        <v>0.68</v>
      </c>
      <c r="N63" s="81">
        <v>0.65</v>
      </c>
      <c r="O63" s="270">
        <v>0.73</v>
      </c>
      <c r="P63" s="270">
        <v>0.79</v>
      </c>
      <c r="Q63" s="270">
        <v>0.77</v>
      </c>
      <c r="R63" s="270">
        <v>0.78</v>
      </c>
    </row>
    <row r="64" spans="1:18">
      <c r="A64" s="205">
        <v>406</v>
      </c>
      <c r="B64" s="82">
        <v>0.47</v>
      </c>
      <c r="C64" s="82">
        <v>0.48</v>
      </c>
      <c r="D64" s="81">
        <v>0.41</v>
      </c>
      <c r="E64" s="81">
        <v>0.52</v>
      </c>
      <c r="F64" s="81">
        <v>0.52</v>
      </c>
      <c r="G64" s="81">
        <v>0.53</v>
      </c>
      <c r="H64" s="81">
        <v>0.52</v>
      </c>
      <c r="I64" s="81">
        <v>0.48</v>
      </c>
      <c r="J64" s="81">
        <v>0.53</v>
      </c>
      <c r="K64" s="81">
        <v>0.55000000000000004</v>
      </c>
      <c r="L64" s="81">
        <v>0.57999999999999996</v>
      </c>
      <c r="M64" s="81">
        <v>0.64</v>
      </c>
      <c r="N64" s="81">
        <v>0.55000000000000004</v>
      </c>
      <c r="O64" s="270">
        <v>0.62</v>
      </c>
      <c r="P64" s="270">
        <v>0.63</v>
      </c>
      <c r="Q64" s="270">
        <v>0.67</v>
      </c>
      <c r="R64" s="270">
        <v>0.7</v>
      </c>
    </row>
    <row r="65" spans="1:18">
      <c r="A65" s="205">
        <v>408</v>
      </c>
      <c r="B65" s="82">
        <v>0.48</v>
      </c>
      <c r="C65" s="82">
        <v>0.49</v>
      </c>
      <c r="D65" s="81">
        <v>0.44</v>
      </c>
      <c r="E65" s="81">
        <v>0.54</v>
      </c>
      <c r="F65" s="81">
        <v>0.52</v>
      </c>
      <c r="G65" s="81">
        <v>0.56999999999999995</v>
      </c>
      <c r="H65" s="81">
        <v>0.55000000000000004</v>
      </c>
      <c r="I65" s="81">
        <v>0.5</v>
      </c>
      <c r="J65" s="81">
        <v>0.55000000000000004</v>
      </c>
      <c r="K65" s="81">
        <v>0.57999999999999996</v>
      </c>
      <c r="L65" s="81">
        <v>0.61</v>
      </c>
      <c r="M65" s="81">
        <v>0.61</v>
      </c>
      <c r="N65" s="81">
        <v>0.6</v>
      </c>
      <c r="O65" s="270">
        <v>0.65</v>
      </c>
      <c r="P65" s="270">
        <v>0.68</v>
      </c>
      <c r="Q65" s="270">
        <v>0.74</v>
      </c>
      <c r="R65" s="270">
        <v>0.77</v>
      </c>
    </row>
    <row r="66" spans="1:18">
      <c r="A66" s="205">
        <v>411</v>
      </c>
      <c r="B66" s="82">
        <v>0.47</v>
      </c>
      <c r="C66" s="82">
        <v>0.49</v>
      </c>
      <c r="D66" s="81">
        <v>0.37</v>
      </c>
      <c r="E66" s="81">
        <v>0.5</v>
      </c>
      <c r="F66" s="81">
        <v>0.46</v>
      </c>
      <c r="G66" s="81">
        <v>0.53</v>
      </c>
      <c r="H66" s="81">
        <v>0.52</v>
      </c>
      <c r="I66" s="81">
        <v>0.47</v>
      </c>
      <c r="J66" s="81">
        <v>0.51</v>
      </c>
      <c r="K66" s="81">
        <v>0.53</v>
      </c>
      <c r="L66" s="81">
        <v>0.51</v>
      </c>
      <c r="M66" s="81">
        <v>0.5</v>
      </c>
      <c r="N66" s="81">
        <v>0.5</v>
      </c>
      <c r="O66" s="270">
        <v>0.57999999999999996</v>
      </c>
      <c r="P66" s="270">
        <v>0.57999999999999996</v>
      </c>
      <c r="Q66" s="270">
        <v>0.64</v>
      </c>
      <c r="R66" s="270">
        <v>0.68</v>
      </c>
    </row>
    <row r="67" spans="1:18">
      <c r="A67" s="205">
        <v>417</v>
      </c>
      <c r="B67" s="82">
        <v>0.48</v>
      </c>
      <c r="C67" s="82">
        <v>0.51</v>
      </c>
      <c r="D67" s="81">
        <v>0.53</v>
      </c>
      <c r="E67" s="81">
        <v>0.72</v>
      </c>
      <c r="F67" s="81">
        <v>0.72</v>
      </c>
      <c r="G67" s="81">
        <v>0.74</v>
      </c>
      <c r="H67" s="81">
        <v>0.73</v>
      </c>
      <c r="I67" s="81">
        <v>0.67</v>
      </c>
      <c r="J67" s="81">
        <v>0.71</v>
      </c>
      <c r="K67" s="81">
        <v>0.77</v>
      </c>
      <c r="L67" s="81">
        <v>0.84</v>
      </c>
      <c r="M67" s="81">
        <v>1</v>
      </c>
      <c r="N67" s="81">
        <v>0.89</v>
      </c>
      <c r="O67" s="270">
        <v>0.93</v>
      </c>
      <c r="P67" s="270">
        <v>0.88</v>
      </c>
      <c r="Q67" s="270">
        <v>0.77</v>
      </c>
      <c r="R67" s="270">
        <v>0.78</v>
      </c>
    </row>
    <row r="68" spans="1:18">
      <c r="A68" s="205">
        <v>419</v>
      </c>
      <c r="B68" s="82">
        <v>0.49</v>
      </c>
      <c r="C68" s="82">
        <v>0.51</v>
      </c>
      <c r="D68" s="81">
        <v>0.42</v>
      </c>
      <c r="E68" s="81">
        <v>0.52</v>
      </c>
      <c r="F68" s="81">
        <v>0.5</v>
      </c>
      <c r="G68" s="81">
        <v>0.51</v>
      </c>
      <c r="H68" s="81">
        <v>0.5</v>
      </c>
      <c r="I68" s="81">
        <v>0.45</v>
      </c>
      <c r="J68" s="81">
        <v>0.47</v>
      </c>
      <c r="K68" s="81">
        <v>0.48</v>
      </c>
      <c r="L68" s="81">
        <v>0.43</v>
      </c>
      <c r="M68" s="81">
        <v>0.45</v>
      </c>
      <c r="N68" s="81">
        <v>0.49</v>
      </c>
      <c r="O68" s="270">
        <v>0.57999999999999996</v>
      </c>
      <c r="P68" s="270">
        <v>0.6</v>
      </c>
      <c r="Q68" s="270">
        <v>0.71</v>
      </c>
      <c r="R68" s="270">
        <v>0.72</v>
      </c>
    </row>
    <row r="69" spans="1:18">
      <c r="A69" s="205">
        <v>420</v>
      </c>
      <c r="B69" s="82">
        <v>0.49</v>
      </c>
      <c r="C69" s="82">
        <v>0.49</v>
      </c>
      <c r="D69" s="81">
        <v>0.52</v>
      </c>
      <c r="E69" s="81">
        <v>0.68</v>
      </c>
      <c r="F69" s="81">
        <v>0.64</v>
      </c>
      <c r="G69" s="81">
        <v>0.7</v>
      </c>
      <c r="H69" s="81">
        <v>0.67</v>
      </c>
      <c r="I69" s="81">
        <v>0.61</v>
      </c>
      <c r="J69" s="81">
        <v>0.63</v>
      </c>
      <c r="K69" s="81">
        <v>0.67</v>
      </c>
      <c r="L69" s="81">
        <v>0.57999999999999996</v>
      </c>
      <c r="M69" s="81">
        <v>0.56999999999999995</v>
      </c>
      <c r="N69" s="81">
        <v>0.56999999999999995</v>
      </c>
      <c r="O69" s="270">
        <v>0.65</v>
      </c>
      <c r="P69" s="270">
        <v>0.66</v>
      </c>
      <c r="Q69" s="270">
        <v>0.77</v>
      </c>
      <c r="R69" s="270">
        <v>0.77</v>
      </c>
    </row>
    <row r="70" spans="1:18">
      <c r="A70" s="205">
        <v>421</v>
      </c>
      <c r="B70" s="82">
        <v>0.49</v>
      </c>
      <c r="C70" s="82">
        <v>0.51</v>
      </c>
      <c r="D70" s="81">
        <v>0.42</v>
      </c>
      <c r="E70" s="81">
        <v>0.52</v>
      </c>
      <c r="F70" s="81">
        <v>0.5</v>
      </c>
      <c r="G70" s="81">
        <v>0.51</v>
      </c>
      <c r="H70" s="81">
        <v>0.5</v>
      </c>
      <c r="I70" s="81">
        <v>0.45</v>
      </c>
      <c r="J70" s="81">
        <v>0.47</v>
      </c>
      <c r="K70" s="81">
        <v>0.48</v>
      </c>
      <c r="L70" s="81">
        <v>0.43</v>
      </c>
      <c r="M70" s="81">
        <v>0.43</v>
      </c>
      <c r="N70" s="81">
        <v>0.47</v>
      </c>
      <c r="O70" s="270">
        <v>0.59</v>
      </c>
      <c r="P70" s="270">
        <v>0.6</v>
      </c>
      <c r="Q70" s="270">
        <v>0.71</v>
      </c>
      <c r="R70" s="270">
        <v>0.72</v>
      </c>
    </row>
    <row r="71" spans="1:18">
      <c r="A71" s="205">
        <v>424</v>
      </c>
      <c r="B71" s="82">
        <v>0.49</v>
      </c>
      <c r="C71" s="82">
        <v>0.51</v>
      </c>
      <c r="D71" s="81">
        <v>0.42</v>
      </c>
      <c r="E71" s="81">
        <v>0.52</v>
      </c>
      <c r="F71" s="81">
        <v>0.5</v>
      </c>
      <c r="G71" s="81">
        <v>0.51</v>
      </c>
      <c r="H71" s="81">
        <v>0.5</v>
      </c>
      <c r="I71" s="81">
        <v>0.45</v>
      </c>
      <c r="J71" s="81">
        <v>0.47</v>
      </c>
      <c r="K71" s="81">
        <v>0.48</v>
      </c>
      <c r="L71" s="81">
        <v>0.43</v>
      </c>
      <c r="M71" s="81">
        <v>0.47</v>
      </c>
      <c r="N71" s="81">
        <v>0.48</v>
      </c>
      <c r="O71" s="270">
        <v>0.6</v>
      </c>
      <c r="P71" s="270">
        <v>0.6</v>
      </c>
      <c r="Q71" s="270">
        <v>0.71</v>
      </c>
      <c r="R71" s="270">
        <v>0.72</v>
      </c>
    </row>
    <row r="72" spans="1:18">
      <c r="A72" s="205">
        <v>425</v>
      </c>
      <c r="B72" s="82">
        <v>0.49</v>
      </c>
      <c r="C72" s="82">
        <v>0.51</v>
      </c>
      <c r="D72" s="81">
        <v>0.42</v>
      </c>
      <c r="E72" s="81">
        <v>0.52</v>
      </c>
      <c r="F72" s="81">
        <v>0.5</v>
      </c>
      <c r="G72" s="81">
        <v>0.51</v>
      </c>
      <c r="H72" s="81">
        <v>0.5</v>
      </c>
      <c r="I72" s="81">
        <v>0.45</v>
      </c>
      <c r="J72" s="81">
        <v>0.47</v>
      </c>
      <c r="K72" s="81">
        <v>0.48</v>
      </c>
      <c r="L72" s="81">
        <v>0.43</v>
      </c>
      <c r="M72" s="81">
        <v>0.45</v>
      </c>
      <c r="N72" s="81">
        <v>0.47</v>
      </c>
      <c r="O72" s="270">
        <v>0.55000000000000004</v>
      </c>
      <c r="P72" s="270">
        <v>0.6</v>
      </c>
      <c r="Q72" s="270">
        <v>0.71</v>
      </c>
      <c r="R72" s="270">
        <v>0.72</v>
      </c>
    </row>
    <row r="73" spans="1:18">
      <c r="A73" s="205">
        <v>428</v>
      </c>
      <c r="B73" s="82">
        <v>0.5</v>
      </c>
      <c r="C73" s="82">
        <v>0.52</v>
      </c>
      <c r="D73" s="81">
        <v>0.45</v>
      </c>
      <c r="E73" s="81">
        <v>0.51</v>
      </c>
      <c r="F73" s="81">
        <v>0.53</v>
      </c>
      <c r="G73" s="81">
        <v>0.49</v>
      </c>
      <c r="H73" s="81">
        <v>0.48</v>
      </c>
      <c r="I73" s="81">
        <v>0.42</v>
      </c>
      <c r="J73" s="81">
        <v>0.43</v>
      </c>
      <c r="K73" s="81">
        <v>0.43</v>
      </c>
      <c r="L73" s="81">
        <v>0.39</v>
      </c>
      <c r="M73" s="81">
        <v>0.41</v>
      </c>
      <c r="N73" s="81">
        <v>0.42</v>
      </c>
      <c r="O73" s="270">
        <v>0.54</v>
      </c>
      <c r="P73" s="270">
        <v>0.55000000000000004</v>
      </c>
      <c r="Q73" s="270">
        <v>0.71</v>
      </c>
      <c r="R73" s="270">
        <v>0.78</v>
      </c>
    </row>
    <row r="74" spans="1:18">
      <c r="A74" s="205">
        <v>432</v>
      </c>
      <c r="B74" s="82">
        <v>0.47</v>
      </c>
      <c r="C74" s="82">
        <v>0.47</v>
      </c>
      <c r="D74" s="81">
        <v>0.33</v>
      </c>
      <c r="E74" s="81">
        <v>0.44</v>
      </c>
      <c r="F74" s="81">
        <v>0.4</v>
      </c>
      <c r="G74" s="81">
        <v>0.45</v>
      </c>
      <c r="H74" s="81">
        <v>0.44</v>
      </c>
      <c r="I74" s="81">
        <v>0.4</v>
      </c>
      <c r="J74" s="81">
        <v>0.44</v>
      </c>
      <c r="K74" s="81">
        <v>0.44</v>
      </c>
      <c r="L74" s="81">
        <v>0.42</v>
      </c>
      <c r="M74" s="81">
        <v>0.43</v>
      </c>
      <c r="N74" s="81">
        <v>0.44</v>
      </c>
      <c r="O74" s="270">
        <v>0.49</v>
      </c>
      <c r="P74" s="270">
        <v>0.49</v>
      </c>
      <c r="Q74" s="270">
        <v>0.55000000000000004</v>
      </c>
      <c r="R74" s="270">
        <v>0.56000000000000005</v>
      </c>
    </row>
    <row r="75" spans="1:18">
      <c r="A75" s="205">
        <v>442</v>
      </c>
      <c r="B75" s="207">
        <v>0.47</v>
      </c>
      <c r="C75" s="207">
        <v>0.51</v>
      </c>
      <c r="D75" s="81">
        <v>0.44</v>
      </c>
      <c r="E75" s="81">
        <v>0.56000000000000005</v>
      </c>
      <c r="F75" s="81">
        <v>0.55000000000000004</v>
      </c>
      <c r="G75" s="81">
        <v>0.54</v>
      </c>
      <c r="H75" s="81">
        <v>0.52</v>
      </c>
      <c r="I75" s="81">
        <v>0.47</v>
      </c>
      <c r="J75" s="81">
        <v>0.52</v>
      </c>
      <c r="K75" s="81">
        <v>0.54</v>
      </c>
      <c r="L75" s="81">
        <v>0.56000000000000005</v>
      </c>
      <c r="M75" s="81">
        <v>0.63</v>
      </c>
      <c r="N75" s="81">
        <v>0.63</v>
      </c>
      <c r="O75" s="270">
        <v>0.79</v>
      </c>
      <c r="P75" s="270">
        <v>0.76</v>
      </c>
      <c r="Q75" s="270">
        <v>0.77</v>
      </c>
      <c r="R75" s="270">
        <v>0.78</v>
      </c>
    </row>
    <row r="76" spans="1:18">
      <c r="A76" s="205">
        <v>460</v>
      </c>
      <c r="B76" s="207">
        <v>0.5</v>
      </c>
      <c r="C76" s="207">
        <v>0.56000000000000005</v>
      </c>
      <c r="D76" s="81">
        <v>0.47</v>
      </c>
      <c r="E76" s="81">
        <v>0.54</v>
      </c>
      <c r="F76" s="81">
        <v>0.52</v>
      </c>
      <c r="G76" s="81">
        <v>0.54</v>
      </c>
      <c r="H76" s="81">
        <v>0.53</v>
      </c>
      <c r="I76" s="81">
        <v>0.48</v>
      </c>
      <c r="J76" s="81">
        <v>0.53</v>
      </c>
      <c r="K76" s="81">
        <v>0.55000000000000004</v>
      </c>
      <c r="L76" s="81">
        <v>0.51</v>
      </c>
      <c r="M76" s="81">
        <v>0.53</v>
      </c>
      <c r="N76" s="81">
        <v>0.49</v>
      </c>
      <c r="O76" s="270">
        <v>0.54</v>
      </c>
      <c r="P76" s="270">
        <v>0.55000000000000004</v>
      </c>
      <c r="Q76" s="270">
        <v>0.64</v>
      </c>
      <c r="R76" s="270">
        <v>0.73</v>
      </c>
    </row>
    <row r="77" spans="1:18">
      <c r="A77" s="205">
        <v>466</v>
      </c>
      <c r="B77" s="207">
        <v>0.5</v>
      </c>
      <c r="C77" s="207">
        <v>0.53</v>
      </c>
      <c r="D77" s="81">
        <v>0.49</v>
      </c>
      <c r="E77" s="81">
        <v>0.56999999999999995</v>
      </c>
      <c r="F77" s="81">
        <v>0.55000000000000004</v>
      </c>
      <c r="G77" s="81">
        <v>0.57999999999999996</v>
      </c>
      <c r="H77" s="81">
        <v>0.56999999999999995</v>
      </c>
      <c r="I77" s="81">
        <v>0.52</v>
      </c>
      <c r="J77" s="81">
        <v>0.55000000000000004</v>
      </c>
      <c r="K77" s="81">
        <v>0.57999999999999996</v>
      </c>
      <c r="L77" s="81">
        <v>0.61</v>
      </c>
      <c r="M77" s="81">
        <v>0.57999999999999996</v>
      </c>
      <c r="N77" s="81">
        <v>0.62</v>
      </c>
      <c r="O77" s="270">
        <v>0.74</v>
      </c>
      <c r="P77" s="270">
        <v>0.67</v>
      </c>
      <c r="Q77" s="270">
        <v>0.74</v>
      </c>
      <c r="R77" s="270">
        <v>0.78</v>
      </c>
    </row>
    <row r="78" spans="1:18">
      <c r="A78" s="205">
        <v>468</v>
      </c>
      <c r="B78" s="207">
        <v>0.64</v>
      </c>
      <c r="C78" s="207">
        <v>0.68</v>
      </c>
      <c r="D78" s="81">
        <v>0.68</v>
      </c>
      <c r="E78" s="81">
        <v>0.84</v>
      </c>
      <c r="F78" s="81">
        <v>0.86</v>
      </c>
      <c r="G78" s="81">
        <v>0.88</v>
      </c>
      <c r="H78" s="81">
        <v>0.91</v>
      </c>
      <c r="I78" s="81">
        <v>0.9</v>
      </c>
      <c r="J78" s="81">
        <v>0.89</v>
      </c>
      <c r="K78" s="81">
        <v>1</v>
      </c>
      <c r="L78" s="81">
        <v>1</v>
      </c>
      <c r="M78" s="81">
        <v>1</v>
      </c>
      <c r="N78" s="81">
        <v>1</v>
      </c>
      <c r="O78" s="270">
        <v>1</v>
      </c>
      <c r="P78" s="270">
        <v>1</v>
      </c>
      <c r="Q78" s="270">
        <v>0.77</v>
      </c>
      <c r="R78" s="270">
        <v>0.77</v>
      </c>
    </row>
    <row r="79" spans="1:18">
      <c r="A79" s="205">
        <v>477</v>
      </c>
      <c r="B79" s="207">
        <v>0.49</v>
      </c>
      <c r="C79" s="207">
        <v>0.52</v>
      </c>
      <c r="D79" s="81">
        <v>0.54</v>
      </c>
      <c r="E79" s="81">
        <v>0.72</v>
      </c>
      <c r="F79" s="81">
        <v>0.69</v>
      </c>
      <c r="G79" s="81">
        <v>0.72</v>
      </c>
      <c r="H79" s="81">
        <v>0.7</v>
      </c>
      <c r="I79" s="81">
        <v>0.64</v>
      </c>
      <c r="J79" s="81">
        <v>0.72</v>
      </c>
      <c r="K79" s="81">
        <v>0.78</v>
      </c>
      <c r="L79" s="81">
        <v>0.85</v>
      </c>
      <c r="M79" s="81">
        <v>0.77</v>
      </c>
      <c r="N79" s="81">
        <v>0.71</v>
      </c>
      <c r="O79" s="270">
        <v>0.79</v>
      </c>
      <c r="P79" s="270">
        <v>0.87</v>
      </c>
      <c r="Q79" s="270">
        <v>0.77</v>
      </c>
      <c r="R79" s="270">
        <v>0.78</v>
      </c>
    </row>
    <row r="80" spans="1:18">
      <c r="A80" s="205">
        <v>485</v>
      </c>
      <c r="B80" s="207">
        <v>0.47</v>
      </c>
      <c r="C80" s="207">
        <v>0.46</v>
      </c>
      <c r="D80" s="81">
        <v>0.33</v>
      </c>
      <c r="E80" s="81">
        <v>0.43</v>
      </c>
      <c r="F80" s="81">
        <v>0.4</v>
      </c>
      <c r="G80" s="81">
        <v>0.44</v>
      </c>
      <c r="H80" s="81">
        <v>0.44</v>
      </c>
      <c r="I80" s="81">
        <v>0.4</v>
      </c>
      <c r="J80" s="81">
        <v>0.43</v>
      </c>
      <c r="K80" s="81">
        <v>0.44</v>
      </c>
      <c r="L80" s="81">
        <v>0.44</v>
      </c>
      <c r="M80" s="81">
        <v>0.44</v>
      </c>
      <c r="N80" s="81">
        <v>0.47</v>
      </c>
      <c r="O80" s="270">
        <v>0.51</v>
      </c>
      <c r="P80" s="270">
        <v>0.5</v>
      </c>
      <c r="Q80" s="270">
        <v>0.56000000000000005</v>
      </c>
      <c r="R80" s="270">
        <v>0.6</v>
      </c>
    </row>
    <row r="81" spans="1:18">
      <c r="A81" s="205">
        <v>496</v>
      </c>
      <c r="B81" s="207">
        <v>0.47</v>
      </c>
      <c r="C81" s="207">
        <v>0.44</v>
      </c>
      <c r="D81" s="81">
        <v>0.31</v>
      </c>
      <c r="E81" s="81">
        <v>0.41</v>
      </c>
      <c r="F81" s="81">
        <v>0.38</v>
      </c>
      <c r="G81" s="81">
        <v>0.42</v>
      </c>
      <c r="H81" s="81">
        <v>0.42</v>
      </c>
      <c r="I81" s="81">
        <v>0.38</v>
      </c>
      <c r="J81" s="81">
        <v>0.41</v>
      </c>
      <c r="K81" s="81">
        <v>0.41</v>
      </c>
      <c r="L81" s="81">
        <v>0.42</v>
      </c>
      <c r="M81" s="81">
        <v>0.45</v>
      </c>
      <c r="N81" s="81">
        <v>0.43</v>
      </c>
      <c r="O81" s="270">
        <v>0.5</v>
      </c>
      <c r="P81" s="270">
        <v>0.5</v>
      </c>
      <c r="Q81" s="270">
        <v>0.57999999999999996</v>
      </c>
      <c r="R81" s="270">
        <v>0.59</v>
      </c>
    </row>
    <row r="82" spans="1:18">
      <c r="A82" s="205">
        <v>497</v>
      </c>
      <c r="B82" s="207">
        <v>0.45</v>
      </c>
      <c r="C82" s="207">
        <v>0.46</v>
      </c>
      <c r="D82" s="81">
        <v>0.33</v>
      </c>
      <c r="E82" s="81">
        <v>0.46</v>
      </c>
      <c r="F82" s="81">
        <v>0.44</v>
      </c>
      <c r="G82" s="81">
        <v>0.47</v>
      </c>
      <c r="H82" s="81">
        <v>0.46</v>
      </c>
      <c r="I82" s="81">
        <v>0.42</v>
      </c>
      <c r="J82" s="81">
        <v>0.48</v>
      </c>
      <c r="K82" s="81">
        <v>0.49</v>
      </c>
      <c r="L82" s="81">
        <v>0.48</v>
      </c>
      <c r="M82" s="81">
        <v>0.5</v>
      </c>
      <c r="N82" s="81">
        <v>0.53</v>
      </c>
      <c r="O82" s="270">
        <v>0.59</v>
      </c>
      <c r="P82" s="270">
        <v>0.56000000000000005</v>
      </c>
      <c r="Q82" s="270">
        <v>0.57999999999999996</v>
      </c>
      <c r="R82" s="270">
        <v>0.59</v>
      </c>
    </row>
    <row r="83" spans="1:18">
      <c r="A83" s="205">
        <v>501</v>
      </c>
      <c r="B83" s="207">
        <v>0.48</v>
      </c>
      <c r="C83" s="207">
        <v>0.53</v>
      </c>
      <c r="D83" s="81">
        <v>0.46</v>
      </c>
      <c r="E83" s="81">
        <v>0.53</v>
      </c>
      <c r="F83" s="81">
        <v>0.51</v>
      </c>
      <c r="G83" s="81">
        <v>0.52</v>
      </c>
      <c r="H83" s="81">
        <v>0.51</v>
      </c>
      <c r="I83" s="81">
        <v>0.47</v>
      </c>
      <c r="J83" s="81">
        <v>0.5</v>
      </c>
      <c r="K83" s="81">
        <v>0.52</v>
      </c>
      <c r="L83" s="81">
        <v>0.55000000000000004</v>
      </c>
      <c r="M83" s="81">
        <v>0.56999999999999995</v>
      </c>
      <c r="N83" s="81">
        <v>0.53</v>
      </c>
      <c r="O83" s="270">
        <v>0.56999999999999995</v>
      </c>
      <c r="P83" s="270">
        <v>0.54</v>
      </c>
      <c r="Q83" s="270">
        <v>0.61</v>
      </c>
      <c r="R83" s="270">
        <v>0.63</v>
      </c>
    </row>
    <row r="84" spans="1:18">
      <c r="A84" s="205">
        <v>502</v>
      </c>
      <c r="B84" s="207">
        <v>0.48</v>
      </c>
      <c r="C84" s="207">
        <v>0.47</v>
      </c>
      <c r="D84" s="81">
        <v>0.41</v>
      </c>
      <c r="E84" s="81">
        <v>0.53</v>
      </c>
      <c r="F84" s="81">
        <v>0.5</v>
      </c>
      <c r="G84" s="81">
        <v>0.55000000000000004</v>
      </c>
      <c r="H84" s="81">
        <v>0.54</v>
      </c>
      <c r="I84" s="81">
        <v>0.48</v>
      </c>
      <c r="J84" s="81">
        <v>0.5</v>
      </c>
      <c r="K84" s="81">
        <v>0.51</v>
      </c>
      <c r="L84" s="81">
        <v>0.46</v>
      </c>
      <c r="M84" s="81">
        <v>0.46</v>
      </c>
      <c r="N84" s="81">
        <v>0.46</v>
      </c>
      <c r="O84" s="270">
        <v>0.5</v>
      </c>
      <c r="P84" s="270">
        <v>0.51</v>
      </c>
      <c r="Q84" s="270">
        <v>0.62</v>
      </c>
      <c r="R84" s="270">
        <v>0.65</v>
      </c>
    </row>
    <row r="85" spans="1:18">
      <c r="A85" s="205">
        <v>507</v>
      </c>
      <c r="B85" s="207">
        <v>0.56999999999999995</v>
      </c>
      <c r="C85" s="207">
        <v>0.62</v>
      </c>
      <c r="D85" s="81">
        <v>0.62</v>
      </c>
      <c r="E85" s="81">
        <v>0.74</v>
      </c>
      <c r="F85" s="81">
        <v>0.77</v>
      </c>
      <c r="G85" s="81">
        <v>0.8</v>
      </c>
      <c r="H85" s="81">
        <v>0.82</v>
      </c>
      <c r="I85" s="81">
        <v>0.81</v>
      </c>
      <c r="J85" s="81">
        <v>0.8</v>
      </c>
      <c r="K85" s="81">
        <v>0.91</v>
      </c>
      <c r="L85" s="81">
        <v>0.81</v>
      </c>
      <c r="M85" s="81">
        <v>0.9</v>
      </c>
      <c r="N85" s="81">
        <v>0.8</v>
      </c>
      <c r="O85" s="270">
        <v>0.87</v>
      </c>
      <c r="P85" s="270">
        <v>0.84</v>
      </c>
      <c r="Q85" s="270">
        <v>0.77</v>
      </c>
      <c r="R85" s="270">
        <v>0.77</v>
      </c>
    </row>
    <row r="86" spans="1:18">
      <c r="A86" s="205">
        <v>512</v>
      </c>
      <c r="B86" s="207">
        <v>0.5</v>
      </c>
      <c r="C86" s="207">
        <v>0.55000000000000004</v>
      </c>
      <c r="D86" s="81">
        <v>0.56999999999999995</v>
      </c>
      <c r="E86" s="81">
        <v>0.68</v>
      </c>
      <c r="F86" s="81">
        <v>0.65</v>
      </c>
      <c r="G86" s="81">
        <v>0.7</v>
      </c>
      <c r="H86" s="81">
        <v>0.68</v>
      </c>
      <c r="I86" s="81">
        <v>0.62</v>
      </c>
      <c r="J86" s="81">
        <v>0.66</v>
      </c>
      <c r="K86" s="81">
        <v>0.71</v>
      </c>
      <c r="L86" s="81">
        <v>0.66</v>
      </c>
      <c r="M86" s="81">
        <v>0.62</v>
      </c>
      <c r="N86" s="81">
        <v>0.6</v>
      </c>
      <c r="O86" s="270">
        <v>0.64</v>
      </c>
      <c r="P86" s="270">
        <v>0.63</v>
      </c>
      <c r="Q86" s="270">
        <v>0.72</v>
      </c>
      <c r="R86" s="270">
        <v>0.73</v>
      </c>
    </row>
    <row r="87" spans="1:18">
      <c r="A87" s="205">
        <v>514</v>
      </c>
      <c r="B87" s="207">
        <v>0.56999999999999995</v>
      </c>
      <c r="C87" s="207">
        <v>0.65</v>
      </c>
      <c r="D87" s="81">
        <v>0.65</v>
      </c>
      <c r="E87" s="81">
        <v>0.76</v>
      </c>
      <c r="F87" s="81">
        <v>0.79</v>
      </c>
      <c r="G87" s="81">
        <v>0.82</v>
      </c>
      <c r="H87" s="81">
        <v>0.84</v>
      </c>
      <c r="I87" s="81">
        <v>0.82</v>
      </c>
      <c r="J87" s="81">
        <v>0.81</v>
      </c>
      <c r="K87" s="81">
        <v>0.93</v>
      </c>
      <c r="L87" s="81">
        <v>0.95</v>
      </c>
      <c r="M87" s="81">
        <v>1</v>
      </c>
      <c r="N87" s="81">
        <v>1</v>
      </c>
      <c r="O87" s="270">
        <v>0.96</v>
      </c>
      <c r="P87" s="270">
        <v>0.9</v>
      </c>
      <c r="Q87" s="270">
        <v>0.77</v>
      </c>
      <c r="R87" s="270">
        <v>0.77</v>
      </c>
    </row>
    <row r="88" spans="1:18">
      <c r="A88" s="205">
        <v>517</v>
      </c>
      <c r="B88" s="207">
        <v>0.52</v>
      </c>
      <c r="C88" s="207">
        <v>0.55000000000000004</v>
      </c>
      <c r="D88" s="81">
        <v>0.57999999999999996</v>
      </c>
      <c r="E88" s="81">
        <v>0.72</v>
      </c>
      <c r="F88" s="81">
        <v>0.71</v>
      </c>
      <c r="G88" s="81">
        <v>0.76</v>
      </c>
      <c r="H88" s="81">
        <v>0.73</v>
      </c>
      <c r="I88" s="81">
        <v>0.63</v>
      </c>
      <c r="J88" s="81">
        <v>0.68</v>
      </c>
      <c r="K88" s="81">
        <v>0.74</v>
      </c>
      <c r="L88" s="81">
        <v>0.78</v>
      </c>
      <c r="M88" s="81">
        <v>0.87</v>
      </c>
      <c r="N88" s="81">
        <v>0.76</v>
      </c>
      <c r="O88" s="270">
        <v>0.94</v>
      </c>
      <c r="P88" s="270">
        <v>0.89</v>
      </c>
      <c r="Q88" s="270">
        <v>0.77</v>
      </c>
      <c r="R88" s="270">
        <v>0.77</v>
      </c>
    </row>
    <row r="89" spans="1:18">
      <c r="A89" s="205">
        <v>524</v>
      </c>
      <c r="B89" s="207">
        <v>0.52</v>
      </c>
      <c r="C89" s="207">
        <v>0.56000000000000005</v>
      </c>
      <c r="D89" s="81">
        <v>0.59</v>
      </c>
      <c r="E89" s="81">
        <v>0.69</v>
      </c>
      <c r="F89" s="81">
        <v>0.66</v>
      </c>
      <c r="G89" s="81">
        <v>0.65</v>
      </c>
      <c r="H89" s="81">
        <v>0.63</v>
      </c>
      <c r="I89" s="81">
        <v>0.56999999999999995</v>
      </c>
      <c r="J89" s="81">
        <v>0.62</v>
      </c>
      <c r="K89" s="81">
        <v>0.66</v>
      </c>
      <c r="L89" s="81">
        <v>0.71</v>
      </c>
      <c r="M89" s="81">
        <v>0.79</v>
      </c>
      <c r="N89" s="81">
        <v>0.73</v>
      </c>
      <c r="O89" s="270">
        <v>0.75</v>
      </c>
      <c r="P89" s="270">
        <v>0.75</v>
      </c>
      <c r="Q89" s="270">
        <v>0.77</v>
      </c>
      <c r="R89" s="270">
        <v>0.78</v>
      </c>
    </row>
    <row r="90" spans="1:18">
      <c r="A90" s="205">
        <v>529</v>
      </c>
      <c r="B90" s="207">
        <v>0.54</v>
      </c>
      <c r="C90" s="207">
        <v>0.56999999999999995</v>
      </c>
      <c r="D90" s="81">
        <v>0.6</v>
      </c>
      <c r="E90" s="81">
        <v>0.73</v>
      </c>
      <c r="F90" s="81">
        <v>0.77</v>
      </c>
      <c r="G90" s="81">
        <v>0.8</v>
      </c>
      <c r="H90" s="81">
        <v>0.82</v>
      </c>
      <c r="I90" s="81">
        <v>0.8</v>
      </c>
      <c r="J90" s="81">
        <v>0.8</v>
      </c>
      <c r="K90" s="81">
        <v>0.92</v>
      </c>
      <c r="L90" s="81">
        <v>0.95</v>
      </c>
      <c r="M90" s="81">
        <v>1</v>
      </c>
      <c r="N90" s="81">
        <v>1</v>
      </c>
      <c r="O90" s="270">
        <v>0.95</v>
      </c>
      <c r="P90" s="270">
        <v>0.91</v>
      </c>
      <c r="Q90" s="270">
        <v>0.77</v>
      </c>
      <c r="R90" s="270">
        <v>0.77</v>
      </c>
    </row>
    <row r="91" spans="1:18">
      <c r="A91" s="205">
        <v>533</v>
      </c>
      <c r="B91" s="207">
        <v>0.51</v>
      </c>
      <c r="C91" s="207">
        <v>0.54</v>
      </c>
      <c r="D91" s="81">
        <v>0.41</v>
      </c>
      <c r="E91" s="81">
        <v>0.48</v>
      </c>
      <c r="F91" s="81">
        <v>0.45</v>
      </c>
      <c r="G91" s="81">
        <v>0.5</v>
      </c>
      <c r="H91" s="81">
        <v>0.49</v>
      </c>
      <c r="I91" s="81">
        <v>0.45</v>
      </c>
      <c r="J91" s="81">
        <v>0.49</v>
      </c>
      <c r="K91" s="81">
        <v>0.5</v>
      </c>
      <c r="L91" s="81">
        <v>0.53</v>
      </c>
      <c r="M91" s="81">
        <v>0.56999999999999995</v>
      </c>
      <c r="N91" s="81">
        <v>0.6</v>
      </c>
      <c r="O91" s="270">
        <v>0.65</v>
      </c>
      <c r="P91" s="270">
        <v>0.67</v>
      </c>
      <c r="Q91" s="270">
        <v>0.75</v>
      </c>
      <c r="R91" s="270">
        <v>0.78</v>
      </c>
    </row>
    <row r="92" spans="1:18">
      <c r="A92" s="205">
        <v>538</v>
      </c>
      <c r="B92" s="207">
        <v>0.48</v>
      </c>
      <c r="C92" s="207">
        <v>0.5</v>
      </c>
      <c r="D92" s="81">
        <v>0.34</v>
      </c>
      <c r="E92" s="81">
        <v>0.43</v>
      </c>
      <c r="F92" s="81">
        <v>0.35</v>
      </c>
      <c r="G92" s="81">
        <v>0.45</v>
      </c>
      <c r="H92" s="81">
        <v>0.45</v>
      </c>
      <c r="I92" s="81">
        <v>0.4</v>
      </c>
      <c r="J92" s="81">
        <v>0.44</v>
      </c>
      <c r="K92" s="81">
        <v>0.45</v>
      </c>
      <c r="L92" s="81">
        <v>0.46</v>
      </c>
      <c r="M92" s="81">
        <v>0.53</v>
      </c>
      <c r="N92" s="81">
        <v>0.52</v>
      </c>
      <c r="O92" s="270">
        <v>0.56000000000000005</v>
      </c>
      <c r="P92" s="270">
        <v>0.53</v>
      </c>
      <c r="Q92" s="270">
        <v>0.6</v>
      </c>
      <c r="R92" s="270">
        <v>0.64</v>
      </c>
    </row>
    <row r="93" spans="1:18">
      <c r="A93" s="205">
        <v>542</v>
      </c>
      <c r="B93" s="207">
        <v>0.53</v>
      </c>
      <c r="C93" s="207">
        <v>0.56999999999999995</v>
      </c>
      <c r="D93" s="81">
        <v>0.49</v>
      </c>
      <c r="E93" s="81">
        <v>0.56999999999999995</v>
      </c>
      <c r="F93" s="81">
        <v>0.56999999999999995</v>
      </c>
      <c r="G93" s="81">
        <v>0.6</v>
      </c>
      <c r="H93" s="81">
        <v>0.59</v>
      </c>
      <c r="I93" s="81">
        <v>0.54</v>
      </c>
      <c r="J93" s="81">
        <v>0.59</v>
      </c>
      <c r="K93" s="81">
        <v>0.63</v>
      </c>
      <c r="L93" s="81">
        <v>0.67</v>
      </c>
      <c r="M93" s="81">
        <v>0.75</v>
      </c>
      <c r="N93" s="81">
        <v>0.67</v>
      </c>
      <c r="O93" s="270">
        <v>0.76</v>
      </c>
      <c r="P93" s="270">
        <v>0.77</v>
      </c>
      <c r="Q93" s="270">
        <v>0.74</v>
      </c>
      <c r="R93" s="270">
        <v>0.78</v>
      </c>
    </row>
    <row r="94" spans="1:18">
      <c r="A94" s="205">
        <v>551</v>
      </c>
      <c r="B94" s="207">
        <v>0.5</v>
      </c>
      <c r="C94" s="207">
        <v>0.54</v>
      </c>
      <c r="D94" s="81">
        <v>0.47</v>
      </c>
      <c r="E94" s="81">
        <v>0.51</v>
      </c>
      <c r="F94" s="81">
        <v>0.47</v>
      </c>
      <c r="G94" s="81">
        <v>0.49</v>
      </c>
      <c r="H94" s="81">
        <v>0.46</v>
      </c>
      <c r="I94" s="81">
        <v>0.41</v>
      </c>
      <c r="J94" s="81">
        <v>0.46</v>
      </c>
      <c r="K94" s="81">
        <v>0.48</v>
      </c>
      <c r="L94" s="81">
        <v>0.45</v>
      </c>
      <c r="M94" s="81">
        <v>0.54</v>
      </c>
      <c r="N94" s="81">
        <v>0.51</v>
      </c>
      <c r="O94" s="270">
        <v>0.6</v>
      </c>
      <c r="P94" s="270">
        <v>0.61</v>
      </c>
      <c r="Q94" s="270">
        <v>0.6</v>
      </c>
      <c r="R94" s="270">
        <v>0.65</v>
      </c>
    </row>
    <row r="95" spans="1:18">
      <c r="A95" s="205">
        <v>553</v>
      </c>
      <c r="B95" s="207">
        <v>0.47</v>
      </c>
      <c r="C95" s="207">
        <v>0.52</v>
      </c>
      <c r="D95" s="81">
        <v>0.52</v>
      </c>
      <c r="E95" s="81">
        <v>0.62</v>
      </c>
      <c r="F95" s="81">
        <v>0.55000000000000004</v>
      </c>
      <c r="G95" s="81">
        <v>0.56000000000000005</v>
      </c>
      <c r="H95" s="81">
        <v>0.51</v>
      </c>
      <c r="I95" s="81">
        <v>0.45</v>
      </c>
      <c r="J95" s="81">
        <v>0.47</v>
      </c>
      <c r="K95" s="81">
        <v>0.51</v>
      </c>
      <c r="L95" s="81">
        <v>0.53</v>
      </c>
      <c r="M95" s="81">
        <v>0.67</v>
      </c>
      <c r="N95" s="81">
        <v>0.64</v>
      </c>
      <c r="O95" s="270">
        <v>0.66</v>
      </c>
      <c r="P95" s="270">
        <v>0.68</v>
      </c>
      <c r="Q95" s="270">
        <v>0.75</v>
      </c>
      <c r="R95" s="270">
        <v>0.74</v>
      </c>
    </row>
    <row r="96" spans="1:18">
      <c r="A96" s="205">
        <v>560</v>
      </c>
      <c r="B96" s="207">
        <v>0.43</v>
      </c>
      <c r="C96" s="207">
        <v>0.49</v>
      </c>
      <c r="D96" s="81">
        <v>0.39</v>
      </c>
      <c r="E96" s="81">
        <v>0.51</v>
      </c>
      <c r="F96" s="81">
        <v>0.49</v>
      </c>
      <c r="G96" s="81">
        <v>0.52</v>
      </c>
      <c r="H96" s="81">
        <v>0.5</v>
      </c>
      <c r="I96" s="81">
        <v>0.44</v>
      </c>
      <c r="J96" s="81">
        <v>0.51</v>
      </c>
      <c r="K96" s="81">
        <v>0.51</v>
      </c>
      <c r="L96" s="81">
        <v>0.47</v>
      </c>
      <c r="M96" s="81">
        <v>0.59</v>
      </c>
      <c r="N96" s="81">
        <v>0.59</v>
      </c>
      <c r="O96" s="270">
        <v>0.63</v>
      </c>
      <c r="P96" s="270">
        <v>0.7</v>
      </c>
      <c r="Q96" s="270">
        <v>0.76</v>
      </c>
      <c r="R96" s="270">
        <v>0.75</v>
      </c>
    </row>
    <row r="97" spans="1:18">
      <c r="A97" s="205">
        <v>570</v>
      </c>
      <c r="B97" s="207">
        <v>0.43</v>
      </c>
      <c r="C97" s="207">
        <v>0.38</v>
      </c>
      <c r="D97" s="81">
        <v>0.26</v>
      </c>
      <c r="E97" s="81">
        <v>0.35</v>
      </c>
      <c r="F97" s="81">
        <v>0.34</v>
      </c>
      <c r="G97" s="81">
        <v>0.36</v>
      </c>
      <c r="H97" s="81">
        <v>0.34</v>
      </c>
      <c r="I97" s="81">
        <v>0.31</v>
      </c>
      <c r="J97" s="81">
        <v>0.36</v>
      </c>
      <c r="K97" s="81">
        <v>0.35</v>
      </c>
      <c r="L97" s="81">
        <v>0.32</v>
      </c>
      <c r="M97" s="81">
        <v>0.39</v>
      </c>
      <c r="N97" s="81">
        <v>0.39</v>
      </c>
      <c r="O97" s="270">
        <v>0.41</v>
      </c>
      <c r="P97" s="270">
        <v>0.42</v>
      </c>
      <c r="Q97" s="270">
        <v>0.47</v>
      </c>
      <c r="R97" s="270">
        <v>0.48</v>
      </c>
    </row>
    <row r="98" spans="1:18">
      <c r="A98" s="205">
        <v>577</v>
      </c>
      <c r="B98" s="207">
        <v>0.41</v>
      </c>
      <c r="C98" s="207">
        <v>0.48</v>
      </c>
      <c r="D98" s="81">
        <v>0.39</v>
      </c>
      <c r="E98" s="81">
        <v>0.52</v>
      </c>
      <c r="F98" s="81">
        <v>0.51</v>
      </c>
      <c r="G98" s="81">
        <v>0.53</v>
      </c>
      <c r="H98" s="81">
        <v>0.52</v>
      </c>
      <c r="I98" s="81">
        <v>0.47</v>
      </c>
      <c r="J98" s="81">
        <v>0.54</v>
      </c>
      <c r="K98" s="81">
        <v>0.54</v>
      </c>
      <c r="L98" s="81">
        <v>0.45</v>
      </c>
      <c r="M98" s="81">
        <v>0.56000000000000005</v>
      </c>
      <c r="N98" s="81">
        <v>0.52</v>
      </c>
      <c r="O98" s="270">
        <v>0.53</v>
      </c>
      <c r="P98" s="270">
        <v>0.56999999999999995</v>
      </c>
      <c r="Q98" s="270">
        <v>0.67</v>
      </c>
      <c r="R98" s="270">
        <v>0.68</v>
      </c>
    </row>
    <row r="99" spans="1:18">
      <c r="A99" s="205">
        <v>580</v>
      </c>
      <c r="B99" s="207">
        <v>0.42</v>
      </c>
      <c r="C99" s="207">
        <v>0.41</v>
      </c>
      <c r="D99" s="81">
        <v>0.27</v>
      </c>
      <c r="E99" s="81">
        <v>0.35</v>
      </c>
      <c r="F99" s="81">
        <v>0.34</v>
      </c>
      <c r="G99" s="81">
        <v>0.36</v>
      </c>
      <c r="H99" s="81">
        <v>0.34</v>
      </c>
      <c r="I99" s="81">
        <v>0.3</v>
      </c>
      <c r="J99" s="81">
        <v>0.33</v>
      </c>
      <c r="K99" s="81">
        <v>0.33</v>
      </c>
      <c r="L99" s="81">
        <v>0.31</v>
      </c>
      <c r="M99" s="81">
        <v>0.38</v>
      </c>
      <c r="N99" s="81">
        <v>0.38</v>
      </c>
      <c r="O99" s="270">
        <v>0.4</v>
      </c>
      <c r="P99" s="270">
        <v>0.42</v>
      </c>
      <c r="Q99" s="270">
        <v>0.47</v>
      </c>
      <c r="R99" s="270">
        <v>0.49</v>
      </c>
    </row>
    <row r="100" spans="1:18">
      <c r="A100" s="205">
        <v>584</v>
      </c>
      <c r="B100" s="207">
        <v>0.45</v>
      </c>
      <c r="C100" s="207">
        <v>0.47</v>
      </c>
      <c r="D100" s="81">
        <v>0.39</v>
      </c>
      <c r="E100" s="81">
        <v>0.51</v>
      </c>
      <c r="F100" s="81">
        <v>0.5</v>
      </c>
      <c r="G100" s="81">
        <v>0.52</v>
      </c>
      <c r="H100" s="81">
        <v>0.5</v>
      </c>
      <c r="I100" s="81">
        <v>0.45</v>
      </c>
      <c r="J100" s="81">
        <v>0.54</v>
      </c>
      <c r="K100" s="81">
        <v>0.54</v>
      </c>
      <c r="L100" s="81">
        <v>0.53</v>
      </c>
      <c r="M100" s="81">
        <v>0.66</v>
      </c>
      <c r="N100" s="81">
        <v>0.59</v>
      </c>
      <c r="O100" s="270">
        <v>0.63</v>
      </c>
      <c r="P100" s="270">
        <v>0.64</v>
      </c>
      <c r="Q100" s="270">
        <v>0.74</v>
      </c>
      <c r="R100" s="270">
        <v>0.7</v>
      </c>
    </row>
    <row r="101" spans="1:18">
      <c r="A101" s="205">
        <v>590</v>
      </c>
      <c r="B101" s="207">
        <v>0.45</v>
      </c>
      <c r="C101" s="207">
        <v>0.41</v>
      </c>
      <c r="D101" s="81">
        <v>0.3</v>
      </c>
      <c r="E101" s="81">
        <v>0.4</v>
      </c>
      <c r="F101" s="81">
        <v>0.38</v>
      </c>
      <c r="G101" s="81">
        <v>0.4</v>
      </c>
      <c r="H101" s="81">
        <v>0.39</v>
      </c>
      <c r="I101" s="81">
        <v>0.35</v>
      </c>
      <c r="J101" s="81">
        <v>0.39</v>
      </c>
      <c r="K101" s="81">
        <v>0.38</v>
      </c>
      <c r="L101" s="81">
        <v>0.39</v>
      </c>
      <c r="M101" s="81">
        <v>0.43</v>
      </c>
      <c r="N101" s="81">
        <v>0.42</v>
      </c>
      <c r="O101" s="270">
        <v>0.42</v>
      </c>
      <c r="P101" s="270">
        <v>0.39</v>
      </c>
      <c r="Q101" s="270">
        <v>0.43</v>
      </c>
      <c r="R101" s="270">
        <v>0.45</v>
      </c>
    </row>
    <row r="102" spans="1:18">
      <c r="A102" s="205">
        <v>604</v>
      </c>
      <c r="B102" s="207">
        <v>0.47</v>
      </c>
      <c r="C102" s="207">
        <v>0.48</v>
      </c>
      <c r="D102" s="81">
        <v>0.41</v>
      </c>
      <c r="E102" s="81">
        <v>0.54</v>
      </c>
      <c r="F102" s="81">
        <v>0.51</v>
      </c>
      <c r="G102" s="81">
        <v>0.54</v>
      </c>
      <c r="H102" s="81">
        <v>0.51</v>
      </c>
      <c r="I102" s="81">
        <v>0.46</v>
      </c>
      <c r="J102" s="81">
        <v>0.52</v>
      </c>
      <c r="K102" s="81">
        <v>0.54</v>
      </c>
      <c r="L102" s="81">
        <v>0.52</v>
      </c>
      <c r="M102" s="81">
        <v>0.63</v>
      </c>
      <c r="N102" s="81">
        <v>0.64</v>
      </c>
      <c r="O102" s="270">
        <v>0.69</v>
      </c>
      <c r="P102" s="270">
        <v>0.73</v>
      </c>
      <c r="Q102" s="270">
        <v>0.77</v>
      </c>
      <c r="R102" s="270">
        <v>0.77</v>
      </c>
    </row>
    <row r="103" spans="1:18">
      <c r="A103" s="205">
        <v>606</v>
      </c>
      <c r="B103" s="207">
        <v>0.48</v>
      </c>
      <c r="C103" s="207">
        <v>0.51</v>
      </c>
      <c r="D103" s="81">
        <v>0.53</v>
      </c>
      <c r="E103" s="81">
        <v>0.68</v>
      </c>
      <c r="F103" s="81">
        <v>0.61</v>
      </c>
      <c r="G103" s="81">
        <v>0.63</v>
      </c>
      <c r="H103" s="81">
        <v>0.59</v>
      </c>
      <c r="I103" s="81">
        <v>0.53</v>
      </c>
      <c r="J103" s="81">
        <v>0.55000000000000004</v>
      </c>
      <c r="K103" s="81">
        <v>0.57999999999999996</v>
      </c>
      <c r="L103" s="81">
        <v>0.62</v>
      </c>
      <c r="M103" s="81">
        <v>0.67</v>
      </c>
      <c r="N103" s="81">
        <v>0.71</v>
      </c>
      <c r="O103" s="270">
        <v>0.76</v>
      </c>
      <c r="P103" s="270">
        <v>0.77</v>
      </c>
      <c r="Q103" s="270">
        <v>0.77</v>
      </c>
      <c r="R103" s="270">
        <v>0.78</v>
      </c>
    </row>
    <row r="104" spans="1:18">
      <c r="A104" s="205">
        <v>607</v>
      </c>
      <c r="B104" s="207">
        <v>0.48</v>
      </c>
      <c r="C104" s="207">
        <v>0.49</v>
      </c>
      <c r="D104" s="81">
        <v>0.37</v>
      </c>
      <c r="E104" s="81">
        <v>0.47</v>
      </c>
      <c r="F104" s="81">
        <v>0.45</v>
      </c>
      <c r="G104" s="81">
        <v>0.47</v>
      </c>
      <c r="H104" s="81">
        <v>0.45</v>
      </c>
      <c r="I104" s="81">
        <v>0.4</v>
      </c>
      <c r="J104" s="81">
        <v>0.45</v>
      </c>
      <c r="K104" s="81">
        <v>0.45</v>
      </c>
      <c r="L104" s="81">
        <v>0.47</v>
      </c>
      <c r="M104" s="81">
        <v>0.55000000000000004</v>
      </c>
      <c r="N104" s="81">
        <v>0.56999999999999995</v>
      </c>
      <c r="O104" s="270">
        <v>0.66</v>
      </c>
      <c r="P104" s="270">
        <v>0.7</v>
      </c>
      <c r="Q104" s="270">
        <v>0.77</v>
      </c>
      <c r="R104" s="270">
        <v>0.78</v>
      </c>
    </row>
    <row r="105" spans="1:18">
      <c r="A105" s="205">
        <v>608</v>
      </c>
      <c r="B105" s="207">
        <v>0.42</v>
      </c>
      <c r="C105" s="207">
        <v>0.46</v>
      </c>
      <c r="D105" s="81">
        <v>0.3</v>
      </c>
      <c r="E105" s="81">
        <v>0.44</v>
      </c>
      <c r="F105" s="81">
        <v>0.42</v>
      </c>
      <c r="G105" s="81">
        <v>0.44</v>
      </c>
      <c r="H105" s="81">
        <v>0.43</v>
      </c>
      <c r="I105" s="81">
        <v>0.38</v>
      </c>
      <c r="J105" s="81">
        <v>0.43</v>
      </c>
      <c r="K105" s="81">
        <v>0.43</v>
      </c>
      <c r="L105" s="81">
        <v>0.45</v>
      </c>
      <c r="M105" s="81">
        <v>0.53</v>
      </c>
      <c r="N105" s="81">
        <v>0.55000000000000004</v>
      </c>
      <c r="O105" s="270">
        <v>0.71</v>
      </c>
      <c r="P105" s="270">
        <v>0.83</v>
      </c>
      <c r="Q105" s="270">
        <v>0.77</v>
      </c>
      <c r="R105" s="270">
        <v>0.77</v>
      </c>
    </row>
    <row r="106" spans="1:18">
      <c r="A106" s="205">
        <v>612</v>
      </c>
      <c r="B106" s="207">
        <v>0.49</v>
      </c>
      <c r="C106" s="207">
        <v>0.53</v>
      </c>
      <c r="D106" s="81">
        <v>0.45</v>
      </c>
      <c r="E106" s="81">
        <v>0.54</v>
      </c>
      <c r="F106" s="81">
        <v>0.53</v>
      </c>
      <c r="G106" s="81">
        <v>0.54</v>
      </c>
      <c r="H106" s="81">
        <v>0.53</v>
      </c>
      <c r="I106" s="81">
        <v>0.48</v>
      </c>
      <c r="J106" s="81">
        <v>0.52</v>
      </c>
      <c r="K106" s="81">
        <v>0.54</v>
      </c>
      <c r="L106" s="81">
        <v>0.56999999999999995</v>
      </c>
      <c r="M106" s="81">
        <v>0.68</v>
      </c>
      <c r="N106" s="81">
        <v>0.68</v>
      </c>
      <c r="O106" s="270">
        <v>0.73</v>
      </c>
      <c r="P106" s="270">
        <v>0.73</v>
      </c>
      <c r="Q106" s="270">
        <v>0.75</v>
      </c>
      <c r="R106" s="270">
        <v>0.77</v>
      </c>
    </row>
    <row r="107" spans="1:18">
      <c r="A107" s="205">
        <v>630</v>
      </c>
      <c r="B107" s="207">
        <v>0.48</v>
      </c>
      <c r="C107" s="207">
        <v>0.5</v>
      </c>
      <c r="D107" s="81">
        <v>0.35</v>
      </c>
      <c r="E107" s="81">
        <v>0.46</v>
      </c>
      <c r="F107" s="81">
        <v>0.45</v>
      </c>
      <c r="G107" s="81">
        <v>0.46</v>
      </c>
      <c r="H107" s="81">
        <v>0.45</v>
      </c>
      <c r="I107" s="81">
        <v>0.4</v>
      </c>
      <c r="J107" s="81">
        <v>0.45</v>
      </c>
      <c r="K107" s="81">
        <v>0.46</v>
      </c>
      <c r="L107" s="81">
        <v>0.43</v>
      </c>
      <c r="M107" s="81">
        <v>0.5</v>
      </c>
      <c r="N107" s="81">
        <v>0.5</v>
      </c>
      <c r="O107" s="270">
        <v>0.54</v>
      </c>
      <c r="P107" s="270">
        <v>0.56000000000000005</v>
      </c>
      <c r="Q107" s="270">
        <v>0.62</v>
      </c>
      <c r="R107" s="270">
        <v>0.65</v>
      </c>
    </row>
    <row r="108" spans="1:18">
      <c r="A108" s="205">
        <v>633</v>
      </c>
      <c r="B108" s="207">
        <v>0.5</v>
      </c>
      <c r="C108" s="207">
        <v>0.54</v>
      </c>
      <c r="D108" s="81">
        <v>0.5</v>
      </c>
      <c r="E108" s="81">
        <v>0.56999999999999995</v>
      </c>
      <c r="F108" s="81">
        <v>0.52</v>
      </c>
      <c r="G108" s="81">
        <v>0.54</v>
      </c>
      <c r="H108" s="81">
        <v>0.52</v>
      </c>
      <c r="I108" s="81">
        <v>0.47</v>
      </c>
      <c r="J108" s="81">
        <v>0.51</v>
      </c>
      <c r="K108" s="81">
        <v>0.53</v>
      </c>
      <c r="L108" s="81">
        <v>0.56000000000000005</v>
      </c>
      <c r="M108" s="81">
        <v>0.66</v>
      </c>
      <c r="N108" s="81">
        <v>0.64</v>
      </c>
      <c r="O108" s="270">
        <v>0.7</v>
      </c>
      <c r="P108" s="270">
        <v>0.7</v>
      </c>
      <c r="Q108" s="270">
        <v>0.72</v>
      </c>
      <c r="R108" s="270">
        <v>0.78</v>
      </c>
    </row>
    <row r="109" spans="1:18">
      <c r="A109" s="205">
        <v>636</v>
      </c>
      <c r="B109" s="207">
        <v>0.49</v>
      </c>
      <c r="C109" s="207">
        <v>0.52</v>
      </c>
      <c r="D109" s="81">
        <v>0.54</v>
      </c>
      <c r="E109" s="81">
        <v>0.71</v>
      </c>
      <c r="F109" s="81">
        <v>0.71</v>
      </c>
      <c r="G109" s="81">
        <v>0.74</v>
      </c>
      <c r="H109" s="81">
        <v>0.69</v>
      </c>
      <c r="I109" s="81">
        <v>0.61</v>
      </c>
      <c r="J109" s="81">
        <v>0.7</v>
      </c>
      <c r="K109" s="81">
        <v>0.76</v>
      </c>
      <c r="L109" s="81">
        <v>0.78</v>
      </c>
      <c r="M109" s="81">
        <v>0.95</v>
      </c>
      <c r="N109" s="81">
        <v>0.91</v>
      </c>
      <c r="O109" s="270">
        <v>0.93</v>
      </c>
      <c r="P109" s="270">
        <v>0.89</v>
      </c>
      <c r="Q109" s="270">
        <v>0.77</v>
      </c>
      <c r="R109" s="270">
        <v>0.78</v>
      </c>
    </row>
    <row r="110" spans="1:18">
      <c r="A110" s="205">
        <v>638</v>
      </c>
      <c r="B110" s="207">
        <v>0.53</v>
      </c>
      <c r="C110" s="207">
        <v>0.54</v>
      </c>
      <c r="D110" s="81">
        <v>0.56000000000000005</v>
      </c>
      <c r="E110" s="81">
        <v>0.75</v>
      </c>
      <c r="F110" s="81">
        <v>0.78</v>
      </c>
      <c r="G110" s="81">
        <v>0.8</v>
      </c>
      <c r="H110" s="81">
        <v>0.81</v>
      </c>
      <c r="I110" s="81">
        <v>0.79</v>
      </c>
      <c r="J110" s="81">
        <v>0.82</v>
      </c>
      <c r="K110" s="81">
        <v>0.93</v>
      </c>
      <c r="L110" s="81">
        <v>0.94</v>
      </c>
      <c r="M110" s="81">
        <v>1</v>
      </c>
      <c r="N110" s="81">
        <v>1</v>
      </c>
      <c r="O110" s="270">
        <v>0.96</v>
      </c>
      <c r="P110" s="270">
        <v>0.97</v>
      </c>
      <c r="Q110" s="270">
        <v>0.77</v>
      </c>
      <c r="R110" s="270">
        <v>0.77</v>
      </c>
    </row>
    <row r="111" spans="1:18">
      <c r="A111" s="205">
        <v>641</v>
      </c>
      <c r="B111" s="207">
        <v>0.48</v>
      </c>
      <c r="C111" s="207">
        <v>0.53</v>
      </c>
      <c r="D111" s="81">
        <v>0.56000000000000005</v>
      </c>
      <c r="E111" s="81">
        <v>0.71</v>
      </c>
      <c r="F111" s="81">
        <v>0.75</v>
      </c>
      <c r="G111" s="81">
        <v>0.77</v>
      </c>
      <c r="H111" s="81">
        <v>0.73</v>
      </c>
      <c r="I111" s="81">
        <v>0.64</v>
      </c>
      <c r="J111" s="81">
        <v>0.66</v>
      </c>
      <c r="K111" s="81">
        <v>0.71</v>
      </c>
      <c r="L111" s="81">
        <v>0.75</v>
      </c>
      <c r="M111" s="81">
        <v>0.91</v>
      </c>
      <c r="N111" s="81">
        <v>0.94</v>
      </c>
      <c r="O111" s="270">
        <v>0.93</v>
      </c>
      <c r="P111" s="270">
        <v>0.9</v>
      </c>
      <c r="Q111" s="270">
        <v>0.77</v>
      </c>
      <c r="R111" s="270">
        <v>0.77</v>
      </c>
    </row>
    <row r="112" spans="1:18">
      <c r="A112" s="205">
        <v>657</v>
      </c>
      <c r="B112" s="207">
        <v>0.52</v>
      </c>
      <c r="C112" s="207">
        <v>0.53</v>
      </c>
      <c r="D112" s="81">
        <v>0.56000000000000005</v>
      </c>
      <c r="E112" s="81">
        <v>0.73</v>
      </c>
      <c r="F112" s="81">
        <v>0.76</v>
      </c>
      <c r="G112" s="81">
        <v>0.79</v>
      </c>
      <c r="H112" s="81">
        <v>0.81</v>
      </c>
      <c r="I112" s="81">
        <v>0.78</v>
      </c>
      <c r="J112" s="81">
        <v>0.81</v>
      </c>
      <c r="K112" s="81">
        <v>0.93</v>
      </c>
      <c r="L112" s="81">
        <v>0.93</v>
      </c>
      <c r="M112" s="81">
        <v>0.99</v>
      </c>
      <c r="N112" s="81">
        <v>1</v>
      </c>
      <c r="O112" s="270">
        <v>0.94</v>
      </c>
      <c r="P112" s="270">
        <v>0.91</v>
      </c>
      <c r="Q112" s="270">
        <v>0.77</v>
      </c>
      <c r="R112" s="270">
        <v>0.78</v>
      </c>
    </row>
    <row r="113" spans="1:18">
      <c r="A113" s="205">
        <v>668</v>
      </c>
      <c r="B113" s="207">
        <v>0.56999999999999995</v>
      </c>
      <c r="C113" s="207">
        <v>0.59</v>
      </c>
      <c r="D113" s="81">
        <v>0.62</v>
      </c>
      <c r="E113" s="81">
        <v>0.75</v>
      </c>
      <c r="F113" s="81">
        <v>0.79</v>
      </c>
      <c r="G113" s="81">
        <v>0.82</v>
      </c>
      <c r="H113" s="81">
        <v>0.83</v>
      </c>
      <c r="I113" s="81">
        <v>0.8</v>
      </c>
      <c r="J113" s="81">
        <v>0.85</v>
      </c>
      <c r="K113" s="81">
        <v>0.97</v>
      </c>
      <c r="L113" s="81">
        <v>1</v>
      </c>
      <c r="M113" s="81">
        <v>1</v>
      </c>
      <c r="N113" s="81">
        <v>1</v>
      </c>
      <c r="O113" s="270">
        <v>0.99</v>
      </c>
      <c r="P113" s="270">
        <v>1</v>
      </c>
      <c r="Q113" s="270">
        <v>0.78</v>
      </c>
      <c r="R113" s="270">
        <v>0.78</v>
      </c>
    </row>
    <row r="114" spans="1:18">
      <c r="A114" s="205">
        <v>670</v>
      </c>
      <c r="B114" s="207">
        <v>0.52</v>
      </c>
      <c r="C114" s="207">
        <v>0.55000000000000004</v>
      </c>
      <c r="D114" s="81">
        <v>0.57999999999999996</v>
      </c>
      <c r="E114" s="81">
        <v>0.65</v>
      </c>
      <c r="F114" s="81">
        <v>0.61</v>
      </c>
      <c r="G114" s="81">
        <v>0.63</v>
      </c>
      <c r="H114" s="81">
        <v>0.62</v>
      </c>
      <c r="I114" s="81">
        <v>0.55000000000000004</v>
      </c>
      <c r="J114" s="81">
        <v>0.61</v>
      </c>
      <c r="K114" s="81">
        <v>0.65</v>
      </c>
      <c r="L114" s="81">
        <v>0.63</v>
      </c>
      <c r="M114" s="81">
        <v>0.74</v>
      </c>
      <c r="N114" s="81">
        <v>0.7</v>
      </c>
      <c r="O114" s="270">
        <v>0.77</v>
      </c>
      <c r="P114" s="270">
        <v>0.84</v>
      </c>
      <c r="Q114" s="270">
        <v>0.77</v>
      </c>
      <c r="R114" s="270">
        <v>0.78</v>
      </c>
    </row>
    <row r="115" spans="1:18">
      <c r="A115" s="205">
        <v>681</v>
      </c>
      <c r="B115" s="82">
        <v>0.49</v>
      </c>
      <c r="C115" s="82">
        <v>0.51</v>
      </c>
      <c r="D115" s="81">
        <v>0.4</v>
      </c>
      <c r="E115" s="81">
        <v>0.5</v>
      </c>
      <c r="F115" s="81">
        <v>0.48</v>
      </c>
      <c r="G115" s="81">
        <v>0.51</v>
      </c>
      <c r="H115" s="81">
        <v>0.5</v>
      </c>
      <c r="I115" s="81">
        <v>0.44</v>
      </c>
      <c r="J115" s="81">
        <v>0.52</v>
      </c>
      <c r="K115" s="81">
        <v>0.52</v>
      </c>
      <c r="L115" s="81">
        <v>0.5</v>
      </c>
      <c r="M115" s="81">
        <v>0.62</v>
      </c>
      <c r="N115" s="81">
        <v>0.63</v>
      </c>
      <c r="O115" s="270">
        <v>0.69</v>
      </c>
      <c r="P115" s="270">
        <v>0.73</v>
      </c>
      <c r="Q115" s="270">
        <v>0.74</v>
      </c>
      <c r="R115" s="270">
        <v>0.77</v>
      </c>
    </row>
    <row r="116" spans="1:18">
      <c r="A116" s="205">
        <v>685</v>
      </c>
      <c r="B116" s="82">
        <v>0.49</v>
      </c>
      <c r="C116" s="82">
        <v>0.52</v>
      </c>
      <c r="D116" s="81">
        <v>0.42</v>
      </c>
      <c r="E116" s="81">
        <v>0.5</v>
      </c>
      <c r="F116" s="81">
        <v>0.48</v>
      </c>
      <c r="G116" s="81">
        <v>0.5</v>
      </c>
      <c r="H116" s="81">
        <v>0.49</v>
      </c>
      <c r="I116" s="81">
        <v>0.43</v>
      </c>
      <c r="J116" s="81">
        <v>0.47</v>
      </c>
      <c r="K116" s="81">
        <v>0.48</v>
      </c>
      <c r="L116" s="81">
        <v>0.49</v>
      </c>
      <c r="M116" s="81">
        <v>0.56999999999999995</v>
      </c>
      <c r="N116" s="81">
        <v>0.52</v>
      </c>
      <c r="O116" s="270">
        <v>0.56999999999999995</v>
      </c>
      <c r="P116" s="270">
        <v>0.56000000000000005</v>
      </c>
      <c r="Q116" s="270">
        <v>0.57999999999999996</v>
      </c>
      <c r="R116" s="270">
        <v>0.56999999999999995</v>
      </c>
    </row>
    <row r="117" spans="1:18">
      <c r="A117" s="205">
        <v>689</v>
      </c>
      <c r="B117" s="82">
        <v>0.48</v>
      </c>
      <c r="C117" s="82">
        <v>0.4</v>
      </c>
      <c r="D117" s="81">
        <v>0.28999999999999998</v>
      </c>
      <c r="E117" s="81">
        <v>0.39</v>
      </c>
      <c r="F117" s="81">
        <v>0.38</v>
      </c>
      <c r="G117" s="81">
        <v>0.4</v>
      </c>
      <c r="H117" s="81">
        <v>0.39</v>
      </c>
      <c r="I117" s="81">
        <v>0.35</v>
      </c>
      <c r="J117" s="81">
        <v>0.41</v>
      </c>
      <c r="K117" s="81">
        <v>0.4</v>
      </c>
      <c r="L117" s="81">
        <v>0.38</v>
      </c>
      <c r="M117" s="81">
        <v>0.45</v>
      </c>
      <c r="N117" s="81">
        <v>0.47</v>
      </c>
      <c r="O117" s="270">
        <v>0.5</v>
      </c>
      <c r="P117" s="270">
        <v>0.51</v>
      </c>
      <c r="Q117" s="270">
        <v>0.53</v>
      </c>
      <c r="R117" s="270">
        <v>0.55000000000000004</v>
      </c>
    </row>
    <row r="118" spans="1:18">
      <c r="A118" s="205">
        <v>810</v>
      </c>
      <c r="B118" s="82">
        <v>0.66</v>
      </c>
      <c r="C118" s="82">
        <v>0.73</v>
      </c>
      <c r="D118" s="81">
        <v>0.73</v>
      </c>
      <c r="E118" s="81">
        <v>0.9</v>
      </c>
      <c r="F118" s="81">
        <v>0.91</v>
      </c>
      <c r="G118" s="81">
        <v>0.93</v>
      </c>
      <c r="H118" s="81">
        <v>0.94</v>
      </c>
      <c r="I118" s="81">
        <v>0.91</v>
      </c>
      <c r="J118" s="81">
        <v>0.77</v>
      </c>
      <c r="K118" s="81">
        <v>0.88</v>
      </c>
      <c r="L118" s="81">
        <v>0.93</v>
      </c>
      <c r="M118" s="81">
        <v>0.96</v>
      </c>
      <c r="N118" s="81">
        <v>0.97</v>
      </c>
      <c r="O118" s="270">
        <v>0.91</v>
      </c>
      <c r="P118" s="270">
        <v>0.88</v>
      </c>
      <c r="Q118" s="270">
        <v>0.77</v>
      </c>
      <c r="R118" s="270">
        <v>0.78</v>
      </c>
    </row>
    <row r="119" spans="1:18">
      <c r="A119" s="205">
        <v>817</v>
      </c>
      <c r="B119" s="82">
        <v>0.76</v>
      </c>
      <c r="C119" s="82">
        <v>0.82</v>
      </c>
      <c r="D119" s="81">
        <v>0.81</v>
      </c>
      <c r="E119" s="81">
        <v>1</v>
      </c>
      <c r="F119" s="81">
        <v>0.99</v>
      </c>
      <c r="G119" s="81">
        <v>1</v>
      </c>
      <c r="H119" s="81">
        <v>1</v>
      </c>
      <c r="I119" s="81">
        <v>0.98</v>
      </c>
      <c r="J119" s="81">
        <v>0.8</v>
      </c>
      <c r="K119" s="81">
        <v>0.92</v>
      </c>
      <c r="L119" s="81">
        <v>1</v>
      </c>
      <c r="M119" s="81">
        <v>1</v>
      </c>
      <c r="N119" s="81">
        <v>1</v>
      </c>
      <c r="O119" s="270">
        <v>0.96</v>
      </c>
      <c r="P119" s="270">
        <v>0.95</v>
      </c>
      <c r="Q119" s="270">
        <v>0.77</v>
      </c>
      <c r="R119" s="270">
        <v>0.77</v>
      </c>
    </row>
    <row r="120" spans="1:18">
      <c r="A120" s="205">
        <v>830</v>
      </c>
      <c r="B120" s="82">
        <v>0.69</v>
      </c>
      <c r="C120" s="82">
        <v>0.82</v>
      </c>
      <c r="D120" s="81">
        <v>0.72</v>
      </c>
      <c r="E120" s="81">
        <v>0.88</v>
      </c>
      <c r="F120" s="81">
        <v>0.82</v>
      </c>
      <c r="G120" s="81">
        <v>0.81</v>
      </c>
      <c r="H120" s="81">
        <v>0.83</v>
      </c>
      <c r="I120" s="81">
        <v>0.72</v>
      </c>
      <c r="J120" s="81">
        <v>0.44</v>
      </c>
      <c r="K120" s="81">
        <v>0.44</v>
      </c>
      <c r="L120" s="81">
        <v>0.44</v>
      </c>
      <c r="M120" s="81">
        <v>0.54</v>
      </c>
      <c r="N120" s="81">
        <v>0.56000000000000005</v>
      </c>
      <c r="O120" s="270">
        <v>0.61</v>
      </c>
      <c r="P120" s="270">
        <v>0.61</v>
      </c>
      <c r="Q120" s="270">
        <v>0.61</v>
      </c>
      <c r="R120" s="270">
        <v>0.65</v>
      </c>
    </row>
    <row r="121" spans="1:18">
      <c r="A121" s="205">
        <v>833</v>
      </c>
      <c r="B121" s="82">
        <v>0.93</v>
      </c>
      <c r="C121" s="82">
        <v>1</v>
      </c>
      <c r="D121" s="81">
        <v>1</v>
      </c>
      <c r="E121" s="81">
        <v>1</v>
      </c>
      <c r="F121" s="81">
        <v>1</v>
      </c>
      <c r="G121" s="81">
        <v>1</v>
      </c>
      <c r="H121" s="81">
        <v>1</v>
      </c>
      <c r="I121" s="81">
        <v>1</v>
      </c>
      <c r="J121" s="81">
        <v>0.96</v>
      </c>
      <c r="K121" s="81">
        <v>1</v>
      </c>
      <c r="L121" s="81">
        <v>0.95</v>
      </c>
      <c r="M121" s="81">
        <v>1</v>
      </c>
      <c r="N121" s="81">
        <v>1</v>
      </c>
      <c r="O121" s="270">
        <v>1</v>
      </c>
      <c r="P121" s="270">
        <v>1</v>
      </c>
      <c r="Q121" s="270">
        <v>0.77</v>
      </c>
      <c r="R121" s="270">
        <v>0.77</v>
      </c>
    </row>
    <row r="122" spans="1:18">
      <c r="A122" s="205">
        <v>835</v>
      </c>
      <c r="B122" s="82">
        <v>0.89</v>
      </c>
      <c r="C122" s="82">
        <v>1</v>
      </c>
      <c r="D122" s="81">
        <v>1</v>
      </c>
      <c r="E122" s="81">
        <v>1</v>
      </c>
      <c r="F122" s="81">
        <v>1</v>
      </c>
      <c r="G122" s="81">
        <v>1</v>
      </c>
      <c r="H122" s="81">
        <v>1</v>
      </c>
      <c r="I122" s="81">
        <v>1</v>
      </c>
      <c r="J122" s="81">
        <v>0.9</v>
      </c>
      <c r="K122" s="81">
        <v>1</v>
      </c>
      <c r="L122" s="81">
        <v>0.91</v>
      </c>
      <c r="M122" s="81">
        <v>1</v>
      </c>
      <c r="N122" s="81">
        <v>1</v>
      </c>
      <c r="O122" s="270">
        <v>0.99</v>
      </c>
      <c r="P122" s="270">
        <v>1</v>
      </c>
      <c r="Q122" s="270">
        <v>0.77</v>
      </c>
      <c r="R122" s="270">
        <v>0.77</v>
      </c>
    </row>
    <row r="123" spans="1:18">
      <c r="A123" s="205">
        <v>838</v>
      </c>
      <c r="B123" s="82">
        <v>0.61</v>
      </c>
      <c r="C123" s="82">
        <v>0.7</v>
      </c>
      <c r="D123" s="81">
        <v>0.69</v>
      </c>
      <c r="E123" s="81">
        <v>0.81</v>
      </c>
      <c r="F123" s="81">
        <v>0.83</v>
      </c>
      <c r="G123" s="81">
        <v>0.85</v>
      </c>
      <c r="H123" s="81">
        <v>0.86</v>
      </c>
      <c r="I123" s="81">
        <v>0.84</v>
      </c>
      <c r="J123" s="81">
        <v>1</v>
      </c>
      <c r="K123" s="81">
        <v>1</v>
      </c>
      <c r="L123" s="81">
        <v>0.96</v>
      </c>
      <c r="M123" s="81">
        <v>1</v>
      </c>
      <c r="N123" s="81">
        <v>1</v>
      </c>
      <c r="O123" s="270">
        <v>1</v>
      </c>
      <c r="P123" s="270">
        <v>1</v>
      </c>
      <c r="Q123" s="270">
        <v>0.77</v>
      </c>
      <c r="R123" s="270">
        <v>0.77</v>
      </c>
    </row>
    <row r="124" spans="1:18">
      <c r="A124" s="205">
        <v>845</v>
      </c>
      <c r="B124" s="82">
        <v>0.56000000000000005</v>
      </c>
      <c r="C124" s="82">
        <v>0.6</v>
      </c>
      <c r="D124" s="81">
        <v>0.61</v>
      </c>
      <c r="E124" s="81">
        <v>0.71</v>
      </c>
      <c r="F124" s="81">
        <v>0.64</v>
      </c>
      <c r="G124" s="81">
        <v>0.66</v>
      </c>
      <c r="H124" s="81">
        <v>0.62</v>
      </c>
      <c r="I124" s="81">
        <v>0.54</v>
      </c>
      <c r="J124" s="81">
        <v>0.5</v>
      </c>
      <c r="K124" s="81">
        <v>0.56000000000000005</v>
      </c>
      <c r="L124" s="81">
        <v>0.51</v>
      </c>
      <c r="M124" s="81">
        <v>0.56999999999999995</v>
      </c>
      <c r="N124" s="81">
        <v>0.49</v>
      </c>
      <c r="O124" s="270">
        <v>0.57999999999999996</v>
      </c>
      <c r="P124" s="270">
        <v>0.56000000000000005</v>
      </c>
      <c r="Q124" s="270">
        <v>0.55000000000000004</v>
      </c>
      <c r="R124" s="270">
        <v>0.56999999999999995</v>
      </c>
    </row>
    <row r="125" spans="1:18">
      <c r="A125" s="205">
        <v>851</v>
      </c>
      <c r="B125" s="82">
        <v>0.44</v>
      </c>
      <c r="C125" s="82">
        <v>0.46</v>
      </c>
      <c r="D125" s="81">
        <v>0.35</v>
      </c>
      <c r="E125" s="81">
        <v>0.5</v>
      </c>
      <c r="F125" s="81">
        <v>0.49</v>
      </c>
      <c r="G125" s="81">
        <v>0.51</v>
      </c>
      <c r="H125" s="81">
        <v>0.49</v>
      </c>
      <c r="I125" s="81">
        <v>0.44</v>
      </c>
      <c r="J125" s="81">
        <v>0.45</v>
      </c>
      <c r="K125" s="81">
        <v>0.46</v>
      </c>
      <c r="L125" s="81">
        <v>0.43</v>
      </c>
      <c r="M125" s="81">
        <v>0.49</v>
      </c>
      <c r="N125" s="81">
        <v>0.51</v>
      </c>
      <c r="O125" s="270">
        <v>0.57999999999999996</v>
      </c>
      <c r="P125" s="270">
        <v>0.6</v>
      </c>
      <c r="Q125" s="270">
        <v>0.62</v>
      </c>
      <c r="R125" s="270">
        <v>0.54</v>
      </c>
    </row>
    <row r="126" spans="1:18">
      <c r="A126" s="205">
        <v>852</v>
      </c>
      <c r="B126" s="82">
        <v>0.44</v>
      </c>
      <c r="C126" s="82">
        <v>0.46</v>
      </c>
      <c r="D126" s="81">
        <v>0.37</v>
      </c>
      <c r="E126" s="81">
        <v>0.48</v>
      </c>
      <c r="F126" s="81">
        <v>0.47</v>
      </c>
      <c r="G126" s="81">
        <v>0.49</v>
      </c>
      <c r="H126" s="81">
        <v>0.47</v>
      </c>
      <c r="I126" s="81">
        <v>0.42</v>
      </c>
      <c r="J126" s="81">
        <v>0.45</v>
      </c>
      <c r="K126" s="81">
        <v>0.46</v>
      </c>
      <c r="L126" s="81">
        <v>0.47</v>
      </c>
      <c r="M126" s="81">
        <v>0.54</v>
      </c>
      <c r="N126" s="81">
        <v>0.54</v>
      </c>
      <c r="O126" s="270">
        <v>0.61</v>
      </c>
      <c r="P126" s="270">
        <v>0.65</v>
      </c>
      <c r="Q126" s="270">
        <v>0.66</v>
      </c>
      <c r="R126" s="270">
        <v>0.69</v>
      </c>
    </row>
    <row r="127" spans="1:18">
      <c r="A127" s="205">
        <v>853</v>
      </c>
      <c r="B127" s="82">
        <v>0.45</v>
      </c>
      <c r="C127" s="82">
        <v>0.46</v>
      </c>
      <c r="D127" s="81">
        <v>0.47</v>
      </c>
      <c r="E127" s="81">
        <v>0.71</v>
      </c>
      <c r="F127" s="81">
        <v>0.75</v>
      </c>
      <c r="G127" s="81">
        <v>0.77</v>
      </c>
      <c r="H127" s="81">
        <v>0.79</v>
      </c>
      <c r="I127" s="81">
        <v>0.76</v>
      </c>
      <c r="J127" s="81">
        <v>0.76</v>
      </c>
      <c r="K127" s="81">
        <v>0.87</v>
      </c>
      <c r="L127" s="81">
        <v>0.88</v>
      </c>
      <c r="M127" s="81">
        <v>0.95</v>
      </c>
      <c r="N127" s="81">
        <v>0.96</v>
      </c>
      <c r="O127" s="270">
        <v>0.91</v>
      </c>
      <c r="P127" s="270">
        <v>0.87</v>
      </c>
      <c r="Q127" s="270">
        <v>0.77</v>
      </c>
      <c r="R127" s="270">
        <v>0.66</v>
      </c>
    </row>
    <row r="128" spans="1:18">
      <c r="A128" s="205">
        <v>857</v>
      </c>
      <c r="B128" s="82">
        <v>0.45</v>
      </c>
      <c r="C128" s="82">
        <v>0.47</v>
      </c>
      <c r="D128" s="81">
        <v>0.4</v>
      </c>
      <c r="E128" s="81">
        <v>0.53</v>
      </c>
      <c r="F128" s="81">
        <v>0.5</v>
      </c>
      <c r="G128" s="81">
        <v>0.51</v>
      </c>
      <c r="H128" s="81">
        <v>0.48</v>
      </c>
      <c r="I128" s="81">
        <v>0.43</v>
      </c>
      <c r="J128" s="81">
        <v>0.45</v>
      </c>
      <c r="K128" s="81">
        <v>0.46</v>
      </c>
      <c r="L128" s="81">
        <v>0.43</v>
      </c>
      <c r="M128" s="81">
        <v>0.48</v>
      </c>
      <c r="N128" s="81">
        <v>0.53</v>
      </c>
      <c r="O128" s="270">
        <v>0.59</v>
      </c>
      <c r="P128" s="270">
        <v>0.61</v>
      </c>
      <c r="Q128" s="270">
        <v>0.63</v>
      </c>
      <c r="R128" s="270">
        <v>0.65</v>
      </c>
    </row>
    <row r="129" spans="1:18">
      <c r="A129" s="205">
        <v>858</v>
      </c>
      <c r="B129" s="82">
        <v>0.49</v>
      </c>
      <c r="C129" s="82">
        <v>0.49</v>
      </c>
      <c r="D129" s="81">
        <v>0.4</v>
      </c>
      <c r="E129" s="81">
        <v>0.51</v>
      </c>
      <c r="F129" s="81">
        <v>0.48</v>
      </c>
      <c r="G129" s="81">
        <v>0.49</v>
      </c>
      <c r="H129" s="81">
        <v>0.48</v>
      </c>
      <c r="I129" s="81">
        <v>0.43</v>
      </c>
      <c r="J129" s="81">
        <v>0.46</v>
      </c>
      <c r="K129" s="81">
        <v>0.47</v>
      </c>
      <c r="L129" s="81">
        <v>0.44</v>
      </c>
      <c r="M129" s="81">
        <v>0.48</v>
      </c>
      <c r="N129" s="81">
        <v>0.51</v>
      </c>
      <c r="O129" s="270">
        <v>0.54</v>
      </c>
      <c r="P129" s="270">
        <v>0.54</v>
      </c>
      <c r="Q129" s="270">
        <v>0.56000000000000005</v>
      </c>
      <c r="R129" s="270">
        <v>0.56999999999999995</v>
      </c>
    </row>
    <row r="130" spans="1:18">
      <c r="A130" s="205">
        <v>861</v>
      </c>
      <c r="B130" s="82">
        <v>0.45</v>
      </c>
      <c r="C130" s="82">
        <v>0.46</v>
      </c>
      <c r="D130" s="81">
        <v>0.47</v>
      </c>
      <c r="E130" s="81">
        <v>0.71</v>
      </c>
      <c r="F130" s="81">
        <v>0.75</v>
      </c>
      <c r="G130" s="81">
        <v>0.77</v>
      </c>
      <c r="H130" s="81">
        <v>0.79</v>
      </c>
      <c r="I130" s="81">
        <v>0.76</v>
      </c>
      <c r="J130" s="81">
        <v>0.76</v>
      </c>
      <c r="K130" s="81">
        <v>0.87</v>
      </c>
      <c r="L130" s="81">
        <v>0.88</v>
      </c>
      <c r="M130" s="81">
        <v>0.96</v>
      </c>
      <c r="N130" s="81">
        <v>0.96</v>
      </c>
      <c r="O130" s="270">
        <v>0.91</v>
      </c>
      <c r="P130" s="270">
        <v>0.87</v>
      </c>
      <c r="Q130" s="270">
        <v>0.77</v>
      </c>
      <c r="R130" s="270">
        <v>0.67</v>
      </c>
    </row>
    <row r="131" spans="1:18">
      <c r="A131" s="205">
        <v>875</v>
      </c>
      <c r="B131" s="82">
        <v>0.51</v>
      </c>
      <c r="C131" s="82">
        <v>0.54</v>
      </c>
      <c r="D131" s="81">
        <v>0.56000000000000005</v>
      </c>
      <c r="E131" s="81">
        <v>0.73</v>
      </c>
      <c r="F131" s="81">
        <v>0.76</v>
      </c>
      <c r="G131" s="81">
        <v>0.79</v>
      </c>
      <c r="H131" s="81">
        <v>0.8</v>
      </c>
      <c r="I131" s="81">
        <v>0.77</v>
      </c>
      <c r="J131" s="81">
        <v>0.77</v>
      </c>
      <c r="K131" s="81">
        <v>0.88</v>
      </c>
      <c r="L131" s="81">
        <v>0.93</v>
      </c>
      <c r="M131" s="81">
        <v>0.97</v>
      </c>
      <c r="N131" s="81">
        <v>0.97</v>
      </c>
      <c r="O131" s="270">
        <v>0.91</v>
      </c>
      <c r="P131" s="270">
        <v>0.87</v>
      </c>
      <c r="Q131" s="270">
        <v>0.77</v>
      </c>
      <c r="R131" s="270">
        <v>0.78</v>
      </c>
    </row>
    <row r="132" spans="1:18">
      <c r="A132" s="205">
        <v>905</v>
      </c>
      <c r="B132" s="82">
        <v>0.47</v>
      </c>
      <c r="C132" s="82">
        <v>0.5</v>
      </c>
      <c r="D132" s="81">
        <v>0.42</v>
      </c>
      <c r="E132" s="81">
        <v>0.52</v>
      </c>
      <c r="F132" s="81">
        <v>0.5</v>
      </c>
      <c r="G132" s="81">
        <v>0.53</v>
      </c>
      <c r="H132" s="81">
        <v>0.51</v>
      </c>
      <c r="I132" s="81">
        <v>0.46</v>
      </c>
      <c r="J132" s="81">
        <v>0.48</v>
      </c>
      <c r="K132" s="81">
        <v>0.49</v>
      </c>
      <c r="L132" s="81">
        <v>0.52</v>
      </c>
      <c r="M132" s="81">
        <v>0.57999999999999996</v>
      </c>
      <c r="N132" s="81">
        <v>0.57999999999999996</v>
      </c>
      <c r="O132" s="270">
        <v>0.67</v>
      </c>
      <c r="P132" s="270">
        <v>0.68</v>
      </c>
      <c r="Q132" s="270">
        <v>0.69</v>
      </c>
      <c r="R132" s="270">
        <v>0.73</v>
      </c>
    </row>
    <row r="133" spans="1:18">
      <c r="A133" s="205">
        <v>908</v>
      </c>
      <c r="B133" s="82">
        <v>0.47</v>
      </c>
      <c r="C133" s="82">
        <v>0.52</v>
      </c>
      <c r="D133" s="81">
        <v>0.53</v>
      </c>
      <c r="E133" s="81">
        <v>0.72</v>
      </c>
      <c r="F133" s="81">
        <v>0.74</v>
      </c>
      <c r="G133" s="81">
        <v>0.79</v>
      </c>
      <c r="H133" s="81">
        <v>0.76</v>
      </c>
      <c r="I133" s="81">
        <v>0.68</v>
      </c>
      <c r="J133" s="81">
        <v>0.77</v>
      </c>
      <c r="K133" s="81">
        <v>0.83</v>
      </c>
      <c r="L133" s="81">
        <v>0.91</v>
      </c>
      <c r="M133" s="81">
        <v>1</v>
      </c>
      <c r="N133" s="81">
        <v>1</v>
      </c>
      <c r="O133" s="270">
        <v>0.95</v>
      </c>
      <c r="P133" s="270">
        <v>0.92</v>
      </c>
      <c r="Q133" s="270">
        <v>0.77</v>
      </c>
      <c r="R133" s="270">
        <v>0.78</v>
      </c>
    </row>
    <row r="134" spans="1:18">
      <c r="A134" s="205">
        <v>911</v>
      </c>
      <c r="B134" s="82">
        <v>0.47</v>
      </c>
      <c r="C134" s="82">
        <v>0.53</v>
      </c>
      <c r="D134" s="81">
        <v>0.53</v>
      </c>
      <c r="E134" s="81">
        <v>0.68</v>
      </c>
      <c r="F134" s="81">
        <v>0.65</v>
      </c>
      <c r="G134" s="81">
        <v>0.68</v>
      </c>
      <c r="H134" s="81">
        <v>0.66</v>
      </c>
      <c r="I134" s="81">
        <v>0.59</v>
      </c>
      <c r="J134" s="81">
        <v>0.64</v>
      </c>
      <c r="K134" s="81">
        <v>0.67</v>
      </c>
      <c r="L134" s="81">
        <v>0.71</v>
      </c>
      <c r="M134" s="81">
        <v>0.76</v>
      </c>
      <c r="N134" s="81">
        <v>0.74</v>
      </c>
      <c r="O134" s="270">
        <v>0.83</v>
      </c>
      <c r="P134" s="270">
        <v>0.88</v>
      </c>
      <c r="Q134" s="270">
        <v>0.77</v>
      </c>
      <c r="R134" s="270">
        <v>0.77</v>
      </c>
    </row>
    <row r="135" spans="1:18">
      <c r="A135" s="205">
        <v>919</v>
      </c>
      <c r="B135" s="82">
        <v>0.47</v>
      </c>
      <c r="C135" s="82">
        <v>0.52</v>
      </c>
      <c r="D135" s="81">
        <v>0.52</v>
      </c>
      <c r="E135" s="81">
        <v>0.63</v>
      </c>
      <c r="F135" s="81">
        <v>0.6</v>
      </c>
      <c r="G135" s="81">
        <v>0.64</v>
      </c>
      <c r="H135" s="81">
        <v>0.62</v>
      </c>
      <c r="I135" s="81">
        <v>0.55000000000000004</v>
      </c>
      <c r="J135" s="81">
        <v>0.64</v>
      </c>
      <c r="K135" s="81">
        <v>0.68</v>
      </c>
      <c r="L135" s="81">
        <v>0.7</v>
      </c>
      <c r="M135" s="81">
        <v>0.76</v>
      </c>
      <c r="N135" s="81">
        <v>0.75</v>
      </c>
      <c r="O135" s="270">
        <v>0.88</v>
      </c>
      <c r="P135" s="270">
        <v>0.88</v>
      </c>
      <c r="Q135" s="270">
        <v>0.77</v>
      </c>
      <c r="R135" s="270">
        <v>0.78</v>
      </c>
    </row>
    <row r="136" spans="1:18">
      <c r="A136" s="205">
        <v>921</v>
      </c>
      <c r="B136" s="82">
        <v>0.47</v>
      </c>
      <c r="C136" s="82">
        <v>0.51</v>
      </c>
      <c r="D136" s="81">
        <v>0.4</v>
      </c>
      <c r="E136" s="81">
        <v>0.51</v>
      </c>
      <c r="F136" s="81">
        <v>0.48</v>
      </c>
      <c r="G136" s="81">
        <v>0.5</v>
      </c>
      <c r="H136" s="81">
        <v>0.49</v>
      </c>
      <c r="I136" s="81">
        <v>0.44</v>
      </c>
      <c r="J136" s="81">
        <v>0.48</v>
      </c>
      <c r="K136" s="81">
        <v>0.49</v>
      </c>
      <c r="L136" s="81">
        <v>0.47</v>
      </c>
      <c r="M136" s="81">
        <v>0.53</v>
      </c>
      <c r="N136" s="81">
        <v>0.53</v>
      </c>
      <c r="O136" s="270">
        <v>0.61</v>
      </c>
      <c r="P136" s="270">
        <v>0.68</v>
      </c>
      <c r="Q136" s="270">
        <v>0.69</v>
      </c>
      <c r="R136" s="270">
        <v>0.73</v>
      </c>
    </row>
    <row r="137" spans="1:18">
      <c r="A137" s="205">
        <v>923</v>
      </c>
      <c r="B137" s="82">
        <v>0.45</v>
      </c>
      <c r="C137" s="82">
        <v>0.5</v>
      </c>
      <c r="D137" s="81">
        <v>0.36</v>
      </c>
      <c r="E137" s="81">
        <v>0.47</v>
      </c>
      <c r="F137" s="81">
        <v>0.45</v>
      </c>
      <c r="G137" s="81">
        <v>0.47</v>
      </c>
      <c r="H137" s="81">
        <v>0.46</v>
      </c>
      <c r="I137" s="81">
        <v>0.41</v>
      </c>
      <c r="J137" s="81">
        <v>0.45</v>
      </c>
      <c r="K137" s="81">
        <v>0.45</v>
      </c>
      <c r="L137" s="81">
        <v>0.47</v>
      </c>
      <c r="M137" s="81">
        <v>0.53</v>
      </c>
      <c r="N137" s="81">
        <v>0.53</v>
      </c>
      <c r="O137" s="270">
        <v>0.62</v>
      </c>
      <c r="P137" s="270">
        <v>0.67</v>
      </c>
      <c r="Q137" s="270">
        <v>0.7</v>
      </c>
      <c r="R137" s="270">
        <v>0.72</v>
      </c>
    </row>
    <row r="138" spans="1:18">
      <c r="A138" s="205">
        <v>929</v>
      </c>
      <c r="B138" s="82">
        <v>0.46</v>
      </c>
      <c r="C138" s="82">
        <v>0.46</v>
      </c>
      <c r="D138" s="81">
        <v>0.33</v>
      </c>
      <c r="E138" s="81">
        <v>0.42</v>
      </c>
      <c r="F138" s="81">
        <v>0.41</v>
      </c>
      <c r="G138" s="81">
        <v>0.43</v>
      </c>
      <c r="H138" s="81">
        <v>0.42</v>
      </c>
      <c r="I138" s="81">
        <v>0.38</v>
      </c>
      <c r="J138" s="81">
        <v>0.41</v>
      </c>
      <c r="K138" s="81">
        <v>0.41</v>
      </c>
      <c r="L138" s="81">
        <v>0.42</v>
      </c>
      <c r="M138" s="81">
        <v>0.49</v>
      </c>
      <c r="N138" s="81">
        <v>0.51</v>
      </c>
      <c r="O138" s="270">
        <v>0.59</v>
      </c>
      <c r="P138" s="270">
        <v>0.6</v>
      </c>
      <c r="Q138" s="270">
        <v>0.63</v>
      </c>
      <c r="R138" s="270">
        <v>0.65</v>
      </c>
    </row>
    <row r="139" spans="1:18">
      <c r="A139" s="205">
        <v>933</v>
      </c>
      <c r="B139" s="82">
        <v>0.47</v>
      </c>
      <c r="C139" s="82">
        <v>0.53</v>
      </c>
      <c r="D139" s="81">
        <v>0.41</v>
      </c>
      <c r="E139" s="81">
        <v>0.49</v>
      </c>
      <c r="F139" s="81">
        <v>0.47</v>
      </c>
      <c r="G139" s="81">
        <v>0.5</v>
      </c>
      <c r="H139" s="81">
        <v>0.48</v>
      </c>
      <c r="I139" s="81">
        <v>0.42</v>
      </c>
      <c r="J139" s="81">
        <v>0.48</v>
      </c>
      <c r="K139" s="81">
        <v>0.49</v>
      </c>
      <c r="L139" s="81">
        <v>0.51</v>
      </c>
      <c r="M139" s="81">
        <v>0.56000000000000005</v>
      </c>
      <c r="N139" s="81">
        <v>0.53</v>
      </c>
      <c r="O139" s="270">
        <v>0.61</v>
      </c>
      <c r="P139" s="270">
        <v>0.64</v>
      </c>
      <c r="Q139" s="270">
        <v>0.75</v>
      </c>
      <c r="R139" s="270">
        <v>0.72</v>
      </c>
    </row>
    <row r="140" spans="1:18">
      <c r="A140" s="205">
        <v>937</v>
      </c>
      <c r="B140" s="82">
        <v>0.47</v>
      </c>
      <c r="C140" s="82">
        <v>0.53</v>
      </c>
      <c r="D140" s="81">
        <v>0.56999999999999995</v>
      </c>
      <c r="E140" s="81">
        <v>0.63</v>
      </c>
      <c r="F140" s="81">
        <v>0.6</v>
      </c>
      <c r="G140" s="81">
        <v>0.63</v>
      </c>
      <c r="H140" s="81">
        <v>0.59</v>
      </c>
      <c r="I140" s="81">
        <v>0.52</v>
      </c>
      <c r="J140" s="81">
        <v>0.56000000000000005</v>
      </c>
      <c r="K140" s="81">
        <v>0.57999999999999996</v>
      </c>
      <c r="L140" s="81">
        <v>0.61</v>
      </c>
      <c r="M140" s="81">
        <v>0.67</v>
      </c>
      <c r="N140" s="81">
        <v>0.65</v>
      </c>
      <c r="O140" s="270">
        <v>0.74</v>
      </c>
      <c r="P140" s="270">
        <v>0.78</v>
      </c>
      <c r="Q140" s="270">
        <v>0.77</v>
      </c>
      <c r="R140" s="270">
        <v>0.78</v>
      </c>
    </row>
    <row r="141" spans="1:18">
      <c r="A141" s="205">
        <v>944</v>
      </c>
      <c r="B141" s="82">
        <v>0.45</v>
      </c>
      <c r="C141" s="82">
        <v>0.5</v>
      </c>
      <c r="D141" s="81">
        <v>0.41</v>
      </c>
      <c r="E141" s="81">
        <v>0.5</v>
      </c>
      <c r="F141" s="81">
        <v>0.47</v>
      </c>
      <c r="G141" s="81">
        <v>0.49</v>
      </c>
      <c r="H141" s="81">
        <v>0.48</v>
      </c>
      <c r="I141" s="81">
        <v>0.42</v>
      </c>
      <c r="J141" s="81">
        <v>0.47</v>
      </c>
      <c r="K141" s="81">
        <v>0.48</v>
      </c>
      <c r="L141" s="81">
        <v>0.5</v>
      </c>
      <c r="M141" s="81">
        <v>0.6</v>
      </c>
      <c r="N141" s="81">
        <v>0.59</v>
      </c>
      <c r="O141" s="270">
        <v>0.68</v>
      </c>
      <c r="P141" s="270">
        <v>0.71</v>
      </c>
      <c r="Q141" s="270">
        <v>0.75</v>
      </c>
      <c r="R141" s="270">
        <v>0.77</v>
      </c>
    </row>
    <row r="142" spans="1:18">
      <c r="A142" s="205">
        <v>956</v>
      </c>
      <c r="B142" s="82">
        <v>0.68</v>
      </c>
      <c r="C142" s="82">
        <v>0.73</v>
      </c>
      <c r="D142" s="81">
        <v>0.72</v>
      </c>
      <c r="E142" s="81">
        <v>0.88</v>
      </c>
      <c r="F142" s="81">
        <v>0.89</v>
      </c>
      <c r="G142" s="81">
        <v>0.93</v>
      </c>
      <c r="H142" s="81">
        <v>0.92</v>
      </c>
      <c r="I142" s="81">
        <v>0.91</v>
      </c>
      <c r="J142" s="81">
        <v>1</v>
      </c>
      <c r="K142" s="81">
        <v>1</v>
      </c>
      <c r="L142" s="81">
        <v>1</v>
      </c>
      <c r="M142" s="81">
        <v>1</v>
      </c>
      <c r="N142" s="81">
        <v>1</v>
      </c>
      <c r="O142" s="270">
        <v>1</v>
      </c>
      <c r="P142" s="270">
        <v>1</v>
      </c>
      <c r="Q142" s="270">
        <v>0.78</v>
      </c>
      <c r="R142" s="270">
        <v>0.76</v>
      </c>
    </row>
    <row r="143" spans="1:18">
      <c r="A143" s="205">
        <v>958</v>
      </c>
      <c r="B143" s="82">
        <v>0.63</v>
      </c>
      <c r="C143" s="82">
        <v>0.71</v>
      </c>
      <c r="D143" s="81">
        <v>0.71</v>
      </c>
      <c r="E143" s="81">
        <v>0.82</v>
      </c>
      <c r="F143" s="81">
        <v>0.85</v>
      </c>
      <c r="G143" s="81">
        <v>0.88</v>
      </c>
      <c r="H143" s="81">
        <v>0.9</v>
      </c>
      <c r="I143" s="81">
        <v>0.88</v>
      </c>
      <c r="J143" s="81">
        <v>0.88</v>
      </c>
      <c r="K143" s="81">
        <v>1</v>
      </c>
      <c r="L143" s="81">
        <v>1</v>
      </c>
      <c r="M143" s="81">
        <v>1</v>
      </c>
      <c r="N143" s="81">
        <v>1</v>
      </c>
      <c r="O143" s="270">
        <v>1</v>
      </c>
      <c r="P143" s="270">
        <v>1</v>
      </c>
      <c r="Q143" s="270">
        <v>0.77</v>
      </c>
      <c r="R143" s="270">
        <v>0.77</v>
      </c>
    </row>
    <row r="144" spans="1:18">
      <c r="A144" s="205">
        <v>962</v>
      </c>
      <c r="B144" s="82">
        <v>0.46</v>
      </c>
      <c r="C144" s="82">
        <v>0.56000000000000005</v>
      </c>
      <c r="D144" s="81">
        <v>0.59</v>
      </c>
      <c r="E144" s="81">
        <v>0.72</v>
      </c>
      <c r="F144" s="81">
        <v>0.75</v>
      </c>
      <c r="G144" s="81">
        <v>0.78</v>
      </c>
      <c r="H144" s="81">
        <v>0.79</v>
      </c>
      <c r="I144" s="81">
        <v>0.77</v>
      </c>
      <c r="J144" s="81">
        <v>0.8</v>
      </c>
      <c r="K144" s="81">
        <v>0.91</v>
      </c>
      <c r="L144" s="81">
        <v>0.89</v>
      </c>
      <c r="M144" s="81">
        <v>0.94</v>
      </c>
      <c r="N144" s="81">
        <v>0.97</v>
      </c>
      <c r="O144" s="270">
        <v>0.95</v>
      </c>
      <c r="P144" s="270">
        <v>0.9</v>
      </c>
      <c r="Q144" s="270">
        <v>0.77</v>
      </c>
      <c r="R144" s="270">
        <v>0.78</v>
      </c>
    </row>
    <row r="145" spans="1:18">
      <c r="A145" s="205">
        <v>975</v>
      </c>
      <c r="B145" s="82">
        <v>0.44</v>
      </c>
      <c r="C145" s="82">
        <v>0.49</v>
      </c>
      <c r="D145" s="81">
        <v>0.36</v>
      </c>
      <c r="E145" s="81">
        <v>0.46</v>
      </c>
      <c r="F145" s="81">
        <v>0.46</v>
      </c>
      <c r="G145" s="81">
        <v>0.48</v>
      </c>
      <c r="H145" s="81">
        <v>0.47</v>
      </c>
      <c r="I145" s="81">
        <v>0.42</v>
      </c>
      <c r="J145" s="81">
        <v>0.44</v>
      </c>
      <c r="K145" s="81">
        <v>0.44</v>
      </c>
      <c r="L145" s="81">
        <v>0.45</v>
      </c>
      <c r="M145" s="81">
        <v>0.54</v>
      </c>
      <c r="N145" s="81">
        <v>0.53</v>
      </c>
      <c r="O145" s="270">
        <v>0.57999999999999996</v>
      </c>
      <c r="P145" s="270">
        <v>0.61</v>
      </c>
      <c r="Q145" s="270">
        <v>0.7</v>
      </c>
      <c r="R145" s="270">
        <v>0.78</v>
      </c>
    </row>
    <row r="146" spans="1:18">
      <c r="A146" s="205">
        <v>981</v>
      </c>
      <c r="B146" s="207">
        <v>0.49</v>
      </c>
      <c r="C146" s="207">
        <v>0.54</v>
      </c>
      <c r="D146" s="81">
        <v>0.56000000000000005</v>
      </c>
      <c r="E146" s="81">
        <v>0.73</v>
      </c>
      <c r="F146" s="81">
        <v>0.76</v>
      </c>
      <c r="G146" s="81">
        <v>0.79</v>
      </c>
      <c r="H146" s="81">
        <v>0.8</v>
      </c>
      <c r="I146" s="81">
        <v>0.79</v>
      </c>
      <c r="J146" s="81">
        <v>0.81</v>
      </c>
      <c r="K146" s="81">
        <v>0.93</v>
      </c>
      <c r="L146" s="81">
        <v>0.95</v>
      </c>
      <c r="M146" s="81">
        <v>1</v>
      </c>
      <c r="N146" s="81">
        <v>1</v>
      </c>
      <c r="O146" s="270">
        <v>0.96</v>
      </c>
      <c r="P146" s="270">
        <v>0.93</v>
      </c>
      <c r="Q146" s="270">
        <v>0.77</v>
      </c>
      <c r="R146" s="270">
        <v>0.78</v>
      </c>
    </row>
    <row r="147" spans="1:18">
      <c r="A147" s="205">
        <v>983</v>
      </c>
      <c r="B147" s="207">
        <v>0.44</v>
      </c>
      <c r="C147" s="207">
        <v>0.49</v>
      </c>
      <c r="D147" s="81">
        <v>0.5</v>
      </c>
      <c r="E147" s="81">
        <v>0.66</v>
      </c>
      <c r="F147" s="81">
        <v>0.7</v>
      </c>
      <c r="G147" s="81">
        <v>0.73</v>
      </c>
      <c r="H147" s="81">
        <v>0.75</v>
      </c>
      <c r="I147" s="81">
        <v>0.73</v>
      </c>
      <c r="J147" s="81">
        <v>0.73</v>
      </c>
      <c r="K147" s="81">
        <v>0.84</v>
      </c>
      <c r="L147" s="81">
        <v>0.83</v>
      </c>
      <c r="M147" s="81">
        <v>0.95</v>
      </c>
      <c r="N147" s="81">
        <v>0.95</v>
      </c>
      <c r="O147" s="270">
        <v>0.87</v>
      </c>
      <c r="P147" s="270">
        <v>0.83</v>
      </c>
      <c r="Q147" s="270">
        <v>0.77</v>
      </c>
      <c r="R147" s="270">
        <v>0.78</v>
      </c>
    </row>
  </sheetData>
  <sheetProtection algorithmName="SHA-512" hashValue="hGXYRIDCwaxh3F5KxTGqbkN+r1oJvnFQiHLEg1GKVgzhh3OlE5brkvoA7cpF/pRy+Iw9QER7AVBmMu8ahdCyvA==" saltValue="eFV6vjUgVD7uGGqopBJCEg==" spinCount="100000" sheet="1" objects="1" scenarios="1"/>
  <phoneticPr fontId="4"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41"/>
  <sheetViews>
    <sheetView workbookViewId="0">
      <selection activeCell="A4" sqref="A4:P4"/>
    </sheetView>
  </sheetViews>
  <sheetFormatPr defaultRowHeight="13.5"/>
  <cols>
    <col min="1" max="1" width="7.5703125" style="1" bestFit="1" customWidth="1"/>
    <col min="2" max="2" width="6.42578125" style="1" bestFit="1" customWidth="1"/>
    <col min="3" max="3" width="7.42578125" style="1" bestFit="1" customWidth="1"/>
    <col min="4" max="6" width="6.42578125" style="1" bestFit="1" customWidth="1"/>
    <col min="7" max="7" width="7.42578125" style="1" bestFit="1" customWidth="1"/>
    <col min="8" max="8" width="6.42578125" style="1" bestFit="1" customWidth="1"/>
    <col min="9" max="9" width="7.42578125" style="1" bestFit="1" customWidth="1"/>
    <col min="10" max="12" width="6.42578125" style="1" bestFit="1" customWidth="1"/>
    <col min="13" max="14" width="7.42578125" style="1" bestFit="1" customWidth="1"/>
    <col min="15" max="15" width="6.42578125" style="1" bestFit="1" customWidth="1"/>
    <col min="16"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469" t="s">
        <v>11140</v>
      </c>
      <c r="E1" s="470"/>
      <c r="F1" s="470"/>
      <c r="G1" s="470"/>
      <c r="H1" s="470"/>
      <c r="I1" s="470"/>
      <c r="J1" s="470"/>
      <c r="K1" s="470"/>
      <c r="L1" s="470"/>
      <c r="M1" s="470"/>
      <c r="N1" s="470"/>
      <c r="O1" s="470"/>
    </row>
    <row r="3" spans="1:16">
      <c r="A3" s="73" t="e">
        <f>HLOOKUP('Calculatrice des coûts NMETI'!$I$22, B7:Q56, MATCH('Calculatrice des coûts NMETI'!$K$22,A7:A56))</f>
        <v>#N/A</v>
      </c>
    </row>
    <row r="4" spans="1:16">
      <c r="A4" s="467" t="s">
        <v>3221</v>
      </c>
      <c r="B4" s="467"/>
      <c r="C4" s="467"/>
      <c r="D4" s="467"/>
      <c r="E4" s="467"/>
      <c r="F4" s="467"/>
      <c r="G4" s="467"/>
      <c r="H4" s="467"/>
      <c r="I4" s="467"/>
      <c r="J4" s="467"/>
      <c r="K4" s="467"/>
      <c r="L4" s="467"/>
      <c r="M4" s="467"/>
      <c r="N4" s="467"/>
      <c r="O4" s="467"/>
      <c r="P4" s="467"/>
    </row>
    <row r="5" spans="1:16">
      <c r="A5" s="467" t="s">
        <v>9244</v>
      </c>
      <c r="B5" s="467"/>
      <c r="C5" s="467"/>
      <c r="D5" s="467"/>
      <c r="E5" s="467"/>
      <c r="F5" s="467"/>
      <c r="G5" s="467"/>
      <c r="H5" s="467"/>
      <c r="I5" s="467"/>
      <c r="J5" s="467"/>
      <c r="K5" s="467"/>
      <c r="L5" s="467"/>
      <c r="M5" s="467"/>
      <c r="N5" s="467"/>
      <c r="O5" s="467"/>
      <c r="P5" s="467"/>
    </row>
    <row r="6" spans="1:16">
      <c r="A6" s="77" t="s">
        <v>8912</v>
      </c>
      <c r="B6" s="78" t="s">
        <v>8913</v>
      </c>
      <c r="C6" s="78" t="s">
        <v>8913</v>
      </c>
      <c r="D6" s="78" t="s">
        <v>8913</v>
      </c>
      <c r="E6" s="78" t="s">
        <v>8913</v>
      </c>
      <c r="F6" s="78" t="s">
        <v>8913</v>
      </c>
      <c r="G6" s="78" t="s">
        <v>8913</v>
      </c>
      <c r="H6" s="78" t="s">
        <v>8913</v>
      </c>
      <c r="I6" s="78" t="s">
        <v>8913</v>
      </c>
      <c r="J6" s="78" t="s">
        <v>8913</v>
      </c>
      <c r="K6" s="78" t="s">
        <v>8913</v>
      </c>
      <c r="L6" s="78" t="s">
        <v>8913</v>
      </c>
      <c r="M6" s="78" t="s">
        <v>8913</v>
      </c>
      <c r="N6" s="78" t="s">
        <v>8913</v>
      </c>
      <c r="O6" s="78" t="s">
        <v>8913</v>
      </c>
    </row>
    <row r="7" spans="1:16">
      <c r="A7" s="79" t="s">
        <v>8914</v>
      </c>
      <c r="B7" s="236">
        <v>2</v>
      </c>
      <c r="C7" s="236">
        <v>3</v>
      </c>
      <c r="D7" s="236">
        <v>4</v>
      </c>
      <c r="E7" s="236">
        <v>5</v>
      </c>
      <c r="F7" s="236">
        <v>6</v>
      </c>
      <c r="G7" s="236">
        <v>7</v>
      </c>
      <c r="H7" s="236">
        <v>8</v>
      </c>
      <c r="I7" s="236">
        <v>9</v>
      </c>
      <c r="J7" s="236">
        <v>10</v>
      </c>
      <c r="K7" s="236">
        <v>11</v>
      </c>
      <c r="L7" s="236">
        <v>12</v>
      </c>
      <c r="M7" s="236">
        <v>13</v>
      </c>
      <c r="N7" s="236">
        <v>14</v>
      </c>
      <c r="O7" s="236">
        <v>15</v>
      </c>
    </row>
    <row r="8" spans="1:16">
      <c r="A8" s="74">
        <v>0</v>
      </c>
      <c r="B8" s="76" t="s">
        <v>8918</v>
      </c>
      <c r="C8" s="76" t="s">
        <v>3935</v>
      </c>
      <c r="D8" s="76" t="s">
        <v>3936</v>
      </c>
      <c r="E8" s="76" t="s">
        <v>3937</v>
      </c>
      <c r="F8" s="76" t="s">
        <v>3938</v>
      </c>
      <c r="G8" s="76" t="s">
        <v>3939</v>
      </c>
      <c r="H8" s="76" t="s">
        <v>3940</v>
      </c>
      <c r="I8" s="76" t="s">
        <v>3941</v>
      </c>
      <c r="J8" s="76" t="s">
        <v>3942</v>
      </c>
      <c r="K8" s="76" t="s">
        <v>3943</v>
      </c>
      <c r="L8" s="76" t="s">
        <v>3943</v>
      </c>
      <c r="M8" s="76" t="s">
        <v>3944</v>
      </c>
      <c r="N8" s="76" t="s">
        <v>3945</v>
      </c>
      <c r="O8" s="76" t="s">
        <v>8918</v>
      </c>
    </row>
    <row r="9" spans="1:16">
      <c r="A9" s="74">
        <v>1</v>
      </c>
      <c r="B9" s="76" t="s">
        <v>8918</v>
      </c>
      <c r="C9" s="76" t="s">
        <v>3946</v>
      </c>
      <c r="D9" s="76" t="s">
        <v>3947</v>
      </c>
      <c r="E9" s="76" t="s">
        <v>3948</v>
      </c>
      <c r="F9" s="76" t="s">
        <v>6009</v>
      </c>
      <c r="G9" s="76" t="s">
        <v>3949</v>
      </c>
      <c r="H9" s="76" t="s">
        <v>3950</v>
      </c>
      <c r="I9" s="76" t="s">
        <v>3951</v>
      </c>
      <c r="J9" s="76" t="s">
        <v>3952</v>
      </c>
      <c r="K9" s="76" t="s">
        <v>9427</v>
      </c>
      <c r="L9" s="76" t="s">
        <v>9427</v>
      </c>
      <c r="M9" s="76" t="s">
        <v>9428</v>
      </c>
      <c r="N9" s="76" t="s">
        <v>9429</v>
      </c>
      <c r="O9" s="76" t="s">
        <v>8918</v>
      </c>
    </row>
    <row r="10" spans="1:16">
      <c r="A10" s="74">
        <v>2</v>
      </c>
      <c r="B10" s="76" t="s">
        <v>8918</v>
      </c>
      <c r="C10" s="76" t="s">
        <v>9430</v>
      </c>
      <c r="D10" s="76" t="s">
        <v>9431</v>
      </c>
      <c r="E10" s="76" t="s">
        <v>9432</v>
      </c>
      <c r="F10" s="76" t="s">
        <v>9433</v>
      </c>
      <c r="G10" s="76" t="s">
        <v>9434</v>
      </c>
      <c r="H10" s="76" t="s">
        <v>9435</v>
      </c>
      <c r="I10" s="76" t="s">
        <v>9436</v>
      </c>
      <c r="J10" s="76" t="s">
        <v>9437</v>
      </c>
      <c r="K10" s="76" t="s">
        <v>9438</v>
      </c>
      <c r="L10" s="76" t="s">
        <v>9438</v>
      </c>
      <c r="M10" s="76" t="s">
        <v>9439</v>
      </c>
      <c r="N10" s="76" t="s">
        <v>9440</v>
      </c>
      <c r="O10" s="76" t="s">
        <v>8918</v>
      </c>
    </row>
    <row r="11" spans="1:16">
      <c r="A11" s="74">
        <v>3</v>
      </c>
      <c r="B11" s="76" t="s">
        <v>8918</v>
      </c>
      <c r="C11" s="76" t="s">
        <v>9441</v>
      </c>
      <c r="D11" s="76" t="s">
        <v>2010</v>
      </c>
      <c r="E11" s="76" t="s">
        <v>9442</v>
      </c>
      <c r="F11" s="76" t="s">
        <v>9443</v>
      </c>
      <c r="G11" s="76" t="s">
        <v>9444</v>
      </c>
      <c r="H11" s="76" t="s">
        <v>9445</v>
      </c>
      <c r="I11" s="76" t="s">
        <v>10791</v>
      </c>
      <c r="J11" s="76" t="s">
        <v>10792</v>
      </c>
      <c r="K11" s="76" t="s">
        <v>10793</v>
      </c>
      <c r="L11" s="76" t="s">
        <v>10793</v>
      </c>
      <c r="M11" s="76" t="s">
        <v>10794</v>
      </c>
      <c r="N11" s="76" t="s">
        <v>10795</v>
      </c>
      <c r="O11" s="76" t="s">
        <v>8918</v>
      </c>
    </row>
    <row r="12" spans="1:16">
      <c r="A12" s="74">
        <v>4</v>
      </c>
      <c r="B12" s="76" t="s">
        <v>8918</v>
      </c>
      <c r="C12" s="76" t="s">
        <v>10796</v>
      </c>
      <c r="D12" s="76" t="s">
        <v>10797</v>
      </c>
      <c r="E12" s="76" t="s">
        <v>10798</v>
      </c>
      <c r="F12" s="76" t="s">
        <v>10799</v>
      </c>
      <c r="G12" s="76" t="s">
        <v>10800</v>
      </c>
      <c r="H12" s="76" t="s">
        <v>3932</v>
      </c>
      <c r="I12" s="76" t="s">
        <v>10801</v>
      </c>
      <c r="J12" s="76" t="s">
        <v>10802</v>
      </c>
      <c r="K12" s="76" t="s">
        <v>10803</v>
      </c>
      <c r="L12" s="76" t="s">
        <v>10803</v>
      </c>
      <c r="M12" s="76" t="s">
        <v>10804</v>
      </c>
      <c r="N12" s="76" t="s">
        <v>10805</v>
      </c>
      <c r="O12" s="76" t="s">
        <v>8918</v>
      </c>
    </row>
    <row r="13" spans="1:16">
      <c r="A13" s="74">
        <v>5</v>
      </c>
      <c r="B13" s="76" t="s">
        <v>8918</v>
      </c>
      <c r="C13" s="76" t="s">
        <v>10806</v>
      </c>
      <c r="D13" s="76" t="s">
        <v>10807</v>
      </c>
      <c r="E13" s="76" t="s">
        <v>10808</v>
      </c>
      <c r="F13" s="76" t="s">
        <v>10809</v>
      </c>
      <c r="G13" s="76" t="s">
        <v>10810</v>
      </c>
      <c r="H13" s="76" t="s">
        <v>10811</v>
      </c>
      <c r="I13" s="76" t="s">
        <v>10812</v>
      </c>
      <c r="J13" s="76" t="s">
        <v>10813</v>
      </c>
      <c r="K13" s="76" t="s">
        <v>8691</v>
      </c>
      <c r="L13" s="76" t="s">
        <v>8691</v>
      </c>
      <c r="M13" s="76" t="s">
        <v>10814</v>
      </c>
      <c r="N13" s="76" t="s">
        <v>10815</v>
      </c>
      <c r="O13" s="76" t="s">
        <v>8918</v>
      </c>
    </row>
    <row r="14" spans="1:16">
      <c r="A14" s="74">
        <v>6</v>
      </c>
      <c r="B14" s="76" t="s">
        <v>8918</v>
      </c>
      <c r="C14" s="76" t="s">
        <v>10816</v>
      </c>
      <c r="D14" s="76" t="s">
        <v>10817</v>
      </c>
      <c r="E14" s="76" t="s">
        <v>10818</v>
      </c>
      <c r="F14" s="76" t="s">
        <v>10819</v>
      </c>
      <c r="G14" s="76" t="s">
        <v>10820</v>
      </c>
      <c r="H14" s="76" t="s">
        <v>10821</v>
      </c>
      <c r="I14" s="76" t="s">
        <v>10822</v>
      </c>
      <c r="J14" s="76" t="s">
        <v>10823</v>
      </c>
      <c r="K14" s="76" t="s">
        <v>10824</v>
      </c>
      <c r="L14" s="76" t="s">
        <v>10824</v>
      </c>
      <c r="M14" s="76" t="s">
        <v>10825</v>
      </c>
      <c r="N14" s="76" t="s">
        <v>10826</v>
      </c>
      <c r="O14" s="76" t="s">
        <v>8918</v>
      </c>
    </row>
    <row r="15" spans="1:16">
      <c r="A15" s="74">
        <v>7</v>
      </c>
      <c r="B15" s="76" t="s">
        <v>8918</v>
      </c>
      <c r="C15" s="76" t="s">
        <v>10827</v>
      </c>
      <c r="D15" s="76" t="s">
        <v>10828</v>
      </c>
      <c r="E15" s="76" t="s">
        <v>10829</v>
      </c>
      <c r="F15" s="76" t="s">
        <v>10830</v>
      </c>
      <c r="G15" s="76" t="s">
        <v>10831</v>
      </c>
      <c r="H15" s="76" t="s">
        <v>10832</v>
      </c>
      <c r="I15" s="76" t="s">
        <v>10833</v>
      </c>
      <c r="J15" s="76" t="s">
        <v>7060</v>
      </c>
      <c r="K15" s="76" t="s">
        <v>10834</v>
      </c>
      <c r="L15" s="76" t="s">
        <v>10834</v>
      </c>
      <c r="M15" s="76" t="s">
        <v>10835</v>
      </c>
      <c r="N15" s="76" t="s">
        <v>10836</v>
      </c>
      <c r="O15" s="76" t="s">
        <v>8918</v>
      </c>
    </row>
    <row r="16" spans="1:16">
      <c r="A16" s="74">
        <v>8</v>
      </c>
      <c r="B16" s="76" t="s">
        <v>8918</v>
      </c>
      <c r="C16" s="76" t="s">
        <v>10837</v>
      </c>
      <c r="D16" s="76" t="s">
        <v>11102</v>
      </c>
      <c r="E16" s="76" t="s">
        <v>10838</v>
      </c>
      <c r="F16" s="76" t="s">
        <v>10839</v>
      </c>
      <c r="G16" s="76" t="s">
        <v>7988</v>
      </c>
      <c r="H16" s="76" t="s">
        <v>10840</v>
      </c>
      <c r="I16" s="76" t="s">
        <v>1004</v>
      </c>
      <c r="J16" s="76" t="s">
        <v>1005</v>
      </c>
      <c r="K16" s="76" t="s">
        <v>1006</v>
      </c>
      <c r="L16" s="76" t="s">
        <v>1006</v>
      </c>
      <c r="M16" s="76" t="s">
        <v>1007</v>
      </c>
      <c r="N16" s="76" t="s">
        <v>1008</v>
      </c>
      <c r="O16" s="76" t="s">
        <v>8918</v>
      </c>
    </row>
    <row r="17" spans="1:15">
      <c r="A17" s="74">
        <v>9</v>
      </c>
      <c r="B17" s="76" t="s">
        <v>8918</v>
      </c>
      <c r="C17" s="76" t="s">
        <v>1009</v>
      </c>
      <c r="D17" s="76" t="s">
        <v>1010</v>
      </c>
      <c r="E17" s="76" t="s">
        <v>7484</v>
      </c>
      <c r="F17" s="76" t="s">
        <v>1029</v>
      </c>
      <c r="G17" s="76" t="s">
        <v>1011</v>
      </c>
      <c r="H17" s="76" t="s">
        <v>10012</v>
      </c>
      <c r="I17" s="76" t="s">
        <v>1012</v>
      </c>
      <c r="J17" s="76" t="s">
        <v>1013</v>
      </c>
      <c r="K17" s="76" t="s">
        <v>1014</v>
      </c>
      <c r="L17" s="76" t="s">
        <v>1014</v>
      </c>
      <c r="M17" s="76" t="s">
        <v>1015</v>
      </c>
      <c r="N17" s="76" t="s">
        <v>1016</v>
      </c>
      <c r="O17" s="76" t="s">
        <v>8918</v>
      </c>
    </row>
    <row r="18" spans="1:15">
      <c r="A18" s="74">
        <v>10</v>
      </c>
      <c r="B18" s="76" t="s">
        <v>8918</v>
      </c>
      <c r="C18" s="76" t="s">
        <v>1017</v>
      </c>
      <c r="D18" s="76" t="s">
        <v>11423</v>
      </c>
      <c r="E18" s="76" t="s">
        <v>1018</v>
      </c>
      <c r="F18" s="76" t="s">
        <v>9291</v>
      </c>
      <c r="G18" s="76" t="s">
        <v>1019</v>
      </c>
      <c r="H18" s="76" t="s">
        <v>9800</v>
      </c>
      <c r="I18" s="76" t="s">
        <v>9801</v>
      </c>
      <c r="J18" s="76" t="s">
        <v>9802</v>
      </c>
      <c r="K18" s="76" t="s">
        <v>9803</v>
      </c>
      <c r="L18" s="76" t="s">
        <v>9803</v>
      </c>
      <c r="M18" s="76" t="s">
        <v>9804</v>
      </c>
      <c r="N18" s="76" t="s">
        <v>9805</v>
      </c>
      <c r="O18" s="76" t="s">
        <v>8918</v>
      </c>
    </row>
    <row r="19" spans="1:15">
      <c r="A19" s="74">
        <v>11</v>
      </c>
      <c r="B19" s="76" t="s">
        <v>8918</v>
      </c>
      <c r="C19" s="76" t="s">
        <v>9806</v>
      </c>
      <c r="D19" s="76" t="s">
        <v>9807</v>
      </c>
      <c r="E19" s="76" t="s">
        <v>9808</v>
      </c>
      <c r="F19" s="76" t="s">
        <v>9809</v>
      </c>
      <c r="G19" s="76" t="s">
        <v>9810</v>
      </c>
      <c r="H19" s="76" t="s">
        <v>3158</v>
      </c>
      <c r="I19" s="76" t="s">
        <v>9811</v>
      </c>
      <c r="J19" s="76" t="s">
        <v>9812</v>
      </c>
      <c r="K19" s="76" t="s">
        <v>9813</v>
      </c>
      <c r="L19" s="76" t="s">
        <v>9813</v>
      </c>
      <c r="M19" s="76" t="s">
        <v>9814</v>
      </c>
      <c r="N19" s="76" t="s">
        <v>9815</v>
      </c>
      <c r="O19" s="76" t="s">
        <v>8918</v>
      </c>
    </row>
    <row r="20" spans="1:15">
      <c r="A20" s="74">
        <v>12</v>
      </c>
      <c r="B20" s="76" t="s">
        <v>8918</v>
      </c>
      <c r="C20" s="76" t="s">
        <v>9816</v>
      </c>
      <c r="D20" s="76" t="s">
        <v>9817</v>
      </c>
      <c r="E20" s="76" t="s">
        <v>6233</v>
      </c>
      <c r="F20" s="76" t="s">
        <v>9818</v>
      </c>
      <c r="G20" s="76" t="s">
        <v>9819</v>
      </c>
      <c r="H20" s="76" t="s">
        <v>9820</v>
      </c>
      <c r="I20" s="76" t="s">
        <v>9821</v>
      </c>
      <c r="J20" s="76" t="s">
        <v>9822</v>
      </c>
      <c r="K20" s="76" t="s">
        <v>9823</v>
      </c>
      <c r="L20" s="76" t="s">
        <v>9823</v>
      </c>
      <c r="M20" s="76" t="s">
        <v>3526</v>
      </c>
      <c r="N20" s="76" t="s">
        <v>1996</v>
      </c>
      <c r="O20" s="76" t="s">
        <v>8918</v>
      </c>
    </row>
    <row r="21" spans="1:15">
      <c r="A21" s="74">
        <v>13</v>
      </c>
      <c r="B21" s="76" t="s">
        <v>8918</v>
      </c>
      <c r="C21" s="76" t="s">
        <v>10388</v>
      </c>
      <c r="D21" s="76" t="s">
        <v>3527</v>
      </c>
      <c r="E21" s="76" t="s">
        <v>3528</v>
      </c>
      <c r="F21" s="76" t="s">
        <v>3529</v>
      </c>
      <c r="G21" s="76" t="s">
        <v>3530</v>
      </c>
      <c r="H21" s="76" t="s">
        <v>3531</v>
      </c>
      <c r="I21" s="76" t="s">
        <v>3532</v>
      </c>
      <c r="J21" s="76" t="s">
        <v>3533</v>
      </c>
      <c r="K21" s="76" t="s">
        <v>3534</v>
      </c>
      <c r="L21" s="76" t="s">
        <v>3534</v>
      </c>
      <c r="M21" s="76" t="s">
        <v>3535</v>
      </c>
      <c r="N21" s="76" t="s">
        <v>3536</v>
      </c>
      <c r="O21" s="76" t="s">
        <v>8918</v>
      </c>
    </row>
    <row r="22" spans="1:15">
      <c r="A22" s="74">
        <v>14</v>
      </c>
      <c r="B22" s="76" t="s">
        <v>8918</v>
      </c>
      <c r="C22" s="76" t="s">
        <v>3537</v>
      </c>
      <c r="D22" s="76" t="s">
        <v>3538</v>
      </c>
      <c r="E22" s="76" t="s">
        <v>3539</v>
      </c>
      <c r="F22" s="76" t="s">
        <v>3540</v>
      </c>
      <c r="G22" s="76" t="s">
        <v>3541</v>
      </c>
      <c r="H22" s="76" t="s">
        <v>3542</v>
      </c>
      <c r="I22" s="76" t="s">
        <v>3543</v>
      </c>
      <c r="J22" s="76" t="s">
        <v>3544</v>
      </c>
      <c r="K22" s="76" t="s">
        <v>3545</v>
      </c>
      <c r="L22" s="76" t="s">
        <v>3545</v>
      </c>
      <c r="M22" s="76" t="s">
        <v>3546</v>
      </c>
      <c r="N22" s="76" t="s">
        <v>3547</v>
      </c>
      <c r="O22" s="76" t="s">
        <v>8918</v>
      </c>
    </row>
    <row r="23" spans="1:15">
      <c r="A23" s="74">
        <v>15</v>
      </c>
      <c r="B23" s="76" t="s">
        <v>8918</v>
      </c>
      <c r="C23" s="76" t="s">
        <v>3548</v>
      </c>
      <c r="D23" s="76" t="s">
        <v>3549</v>
      </c>
      <c r="E23" s="76" t="s">
        <v>3550</v>
      </c>
      <c r="F23" s="76" t="s">
        <v>8695</v>
      </c>
      <c r="G23" s="76" t="s">
        <v>3551</v>
      </c>
      <c r="H23" s="76" t="s">
        <v>3552</v>
      </c>
      <c r="I23" s="76" t="s">
        <v>3553</v>
      </c>
      <c r="J23" s="76" t="s">
        <v>3554</v>
      </c>
      <c r="K23" s="76" t="s">
        <v>3555</v>
      </c>
      <c r="L23" s="76" t="s">
        <v>3555</v>
      </c>
      <c r="M23" s="76" t="s">
        <v>3556</v>
      </c>
      <c r="N23" s="76" t="s">
        <v>3557</v>
      </c>
      <c r="O23" s="76" t="s">
        <v>8918</v>
      </c>
    </row>
    <row r="24" spans="1:15">
      <c r="A24" s="74">
        <v>16</v>
      </c>
      <c r="B24" s="76" t="s">
        <v>8918</v>
      </c>
      <c r="C24" s="76" t="s">
        <v>3558</v>
      </c>
      <c r="D24" s="76" t="s">
        <v>3559</v>
      </c>
      <c r="E24" s="76" t="s">
        <v>9746</v>
      </c>
      <c r="F24" s="76" t="s">
        <v>3560</v>
      </c>
      <c r="G24" s="76" t="s">
        <v>3561</v>
      </c>
      <c r="H24" s="76" t="s">
        <v>3562</v>
      </c>
      <c r="I24" s="76" t="s">
        <v>3563</v>
      </c>
      <c r="J24" s="76" t="s">
        <v>3564</v>
      </c>
      <c r="K24" s="76" t="s">
        <v>3565</v>
      </c>
      <c r="L24" s="76" t="s">
        <v>3565</v>
      </c>
      <c r="M24" s="76" t="s">
        <v>3566</v>
      </c>
      <c r="N24" s="76" t="s">
        <v>7491</v>
      </c>
      <c r="O24" s="76" t="s">
        <v>8918</v>
      </c>
    </row>
    <row r="25" spans="1:15">
      <c r="A25" s="74">
        <v>17</v>
      </c>
      <c r="B25" s="76" t="s">
        <v>8918</v>
      </c>
      <c r="C25" s="76" t="s">
        <v>8073</v>
      </c>
      <c r="D25" s="76" t="s">
        <v>8736</v>
      </c>
      <c r="E25" s="76" t="s">
        <v>10863</v>
      </c>
      <c r="F25" s="76" t="s">
        <v>10864</v>
      </c>
      <c r="G25" s="76" t="s">
        <v>10865</v>
      </c>
      <c r="H25" s="76" t="s">
        <v>10866</v>
      </c>
      <c r="I25" s="76" t="s">
        <v>10867</v>
      </c>
      <c r="J25" s="76" t="s">
        <v>11347</v>
      </c>
      <c r="K25" s="76" t="s">
        <v>8734</v>
      </c>
      <c r="L25" s="76" t="s">
        <v>8734</v>
      </c>
      <c r="M25" s="76" t="s">
        <v>10868</v>
      </c>
      <c r="N25" s="76" t="s">
        <v>8730</v>
      </c>
      <c r="O25" s="76" t="s">
        <v>8918</v>
      </c>
    </row>
    <row r="26" spans="1:15">
      <c r="A26" s="74">
        <v>18</v>
      </c>
      <c r="B26" s="76" t="s">
        <v>8918</v>
      </c>
      <c r="C26" s="76" t="s">
        <v>10869</v>
      </c>
      <c r="D26" s="76" t="s">
        <v>10870</v>
      </c>
      <c r="E26" s="76" t="s">
        <v>10871</v>
      </c>
      <c r="F26" s="76" t="s">
        <v>10872</v>
      </c>
      <c r="G26" s="76" t="s">
        <v>10873</v>
      </c>
      <c r="H26" s="76" t="s">
        <v>10874</v>
      </c>
      <c r="I26" s="76" t="s">
        <v>10875</v>
      </c>
      <c r="J26" s="76" t="s">
        <v>10876</v>
      </c>
      <c r="K26" s="76" t="s">
        <v>10877</v>
      </c>
      <c r="L26" s="76" t="s">
        <v>10877</v>
      </c>
      <c r="M26" s="76" t="s">
        <v>10878</v>
      </c>
      <c r="N26" s="76" t="s">
        <v>10879</v>
      </c>
      <c r="O26" s="76" t="s">
        <v>8918</v>
      </c>
    </row>
    <row r="27" spans="1:15">
      <c r="A27" s="74">
        <v>19</v>
      </c>
      <c r="B27" s="76" t="s">
        <v>8918</v>
      </c>
      <c r="C27" s="76" t="s">
        <v>9196</v>
      </c>
      <c r="D27" s="76" t="s">
        <v>10880</v>
      </c>
      <c r="E27" s="76" t="s">
        <v>10881</v>
      </c>
      <c r="F27" s="76" t="s">
        <v>10882</v>
      </c>
      <c r="G27" s="76" t="s">
        <v>10883</v>
      </c>
      <c r="H27" s="76" t="s">
        <v>10884</v>
      </c>
      <c r="I27" s="76" t="s">
        <v>10885</v>
      </c>
      <c r="J27" s="76" t="s">
        <v>10886</v>
      </c>
      <c r="K27" s="76" t="s">
        <v>3760</v>
      </c>
      <c r="L27" s="76" t="s">
        <v>3760</v>
      </c>
      <c r="M27" s="76" t="s">
        <v>10887</v>
      </c>
      <c r="N27" s="76" t="s">
        <v>10888</v>
      </c>
      <c r="O27" s="76" t="s">
        <v>8918</v>
      </c>
    </row>
    <row r="28" spans="1:15">
      <c r="A28" s="74">
        <v>20</v>
      </c>
      <c r="B28" s="76" t="s">
        <v>8918</v>
      </c>
      <c r="C28" s="76" t="s">
        <v>10889</v>
      </c>
      <c r="D28" s="76" t="s">
        <v>10890</v>
      </c>
      <c r="E28" s="76" t="s">
        <v>10891</v>
      </c>
      <c r="F28" s="76" t="s">
        <v>10892</v>
      </c>
      <c r="G28" s="76" t="s">
        <v>9848</v>
      </c>
      <c r="H28" s="76" t="s">
        <v>10893</v>
      </c>
      <c r="I28" s="76" t="s">
        <v>10894</v>
      </c>
      <c r="J28" s="76" t="s">
        <v>10895</v>
      </c>
      <c r="K28" s="76" t="s">
        <v>1497</v>
      </c>
      <c r="L28" s="76" t="s">
        <v>1497</v>
      </c>
      <c r="M28" s="76" t="s">
        <v>10896</v>
      </c>
      <c r="N28" s="76" t="s">
        <v>10897</v>
      </c>
      <c r="O28" s="76" t="s">
        <v>8918</v>
      </c>
    </row>
    <row r="29" spans="1:15">
      <c r="A29" s="74">
        <v>21</v>
      </c>
      <c r="B29" s="76" t="s">
        <v>8918</v>
      </c>
      <c r="C29" s="76" t="s">
        <v>10898</v>
      </c>
      <c r="D29" s="76" t="s">
        <v>10899</v>
      </c>
      <c r="E29" s="76" t="s">
        <v>10900</v>
      </c>
      <c r="F29" s="76" t="s">
        <v>10901</v>
      </c>
      <c r="G29" s="76" t="s">
        <v>10902</v>
      </c>
      <c r="H29" s="76" t="s">
        <v>10903</v>
      </c>
      <c r="I29" s="76" t="s">
        <v>10904</v>
      </c>
      <c r="J29" s="76" t="s">
        <v>10905</v>
      </c>
      <c r="K29" s="76" t="s">
        <v>10906</v>
      </c>
      <c r="L29" s="76" t="s">
        <v>10906</v>
      </c>
      <c r="M29" s="76" t="s">
        <v>10907</v>
      </c>
      <c r="N29" s="76" t="s">
        <v>10908</v>
      </c>
      <c r="O29" s="76" t="s">
        <v>8918</v>
      </c>
    </row>
    <row r="30" spans="1:15">
      <c r="A30" s="74">
        <v>22</v>
      </c>
      <c r="B30" s="76" t="s">
        <v>8918</v>
      </c>
      <c r="C30" s="76" t="s">
        <v>10909</v>
      </c>
      <c r="D30" s="76" t="s">
        <v>8086</v>
      </c>
      <c r="E30" s="76" t="s">
        <v>8264</v>
      </c>
      <c r="F30" s="76" t="s">
        <v>8087</v>
      </c>
      <c r="G30" s="76" t="s">
        <v>8088</v>
      </c>
      <c r="H30" s="76" t="s">
        <v>9223</v>
      </c>
      <c r="I30" s="76" t="s">
        <v>8089</v>
      </c>
      <c r="J30" s="76" t="s">
        <v>8090</v>
      </c>
      <c r="K30" s="76" t="s">
        <v>8184</v>
      </c>
      <c r="L30" s="76" t="s">
        <v>8184</v>
      </c>
      <c r="M30" s="76" t="s">
        <v>10724</v>
      </c>
      <c r="N30" s="76" t="s">
        <v>8091</v>
      </c>
      <c r="O30" s="76" t="s">
        <v>8918</v>
      </c>
    </row>
    <row r="31" spans="1:15">
      <c r="A31" s="74">
        <v>23</v>
      </c>
      <c r="B31" s="76" t="s">
        <v>8918</v>
      </c>
      <c r="C31" s="76" t="s">
        <v>8092</v>
      </c>
      <c r="D31" s="76" t="s">
        <v>8093</v>
      </c>
      <c r="E31" s="76" t="s">
        <v>8094</v>
      </c>
      <c r="F31" s="76" t="s">
        <v>8095</v>
      </c>
      <c r="G31" s="76" t="s">
        <v>8096</v>
      </c>
      <c r="H31" s="76" t="s">
        <v>8097</v>
      </c>
      <c r="I31" s="76" t="s">
        <v>3804</v>
      </c>
      <c r="J31" s="76" t="s">
        <v>8098</v>
      </c>
      <c r="K31" s="76" t="s">
        <v>8099</v>
      </c>
      <c r="L31" s="76" t="s">
        <v>8099</v>
      </c>
      <c r="M31" s="76" t="s">
        <v>8100</v>
      </c>
      <c r="N31" s="76" t="s">
        <v>8101</v>
      </c>
      <c r="O31" s="76" t="s">
        <v>8918</v>
      </c>
    </row>
    <row r="32" spans="1:15">
      <c r="A32" s="74">
        <v>24</v>
      </c>
      <c r="B32" s="76" t="s">
        <v>8918</v>
      </c>
      <c r="C32" s="76" t="s">
        <v>8102</v>
      </c>
      <c r="D32" s="76" t="s">
        <v>8103</v>
      </c>
      <c r="E32" s="76" t="s">
        <v>5840</v>
      </c>
      <c r="F32" s="76" t="s">
        <v>8104</v>
      </c>
      <c r="G32" s="76" t="s">
        <v>8105</v>
      </c>
      <c r="H32" s="76" t="s">
        <v>8106</v>
      </c>
      <c r="I32" s="76" t="s">
        <v>7680</v>
      </c>
      <c r="J32" s="76" t="s">
        <v>8107</v>
      </c>
      <c r="K32" s="76" t="s">
        <v>9333</v>
      </c>
      <c r="L32" s="76" t="s">
        <v>9333</v>
      </c>
      <c r="M32" s="76" t="s">
        <v>8108</v>
      </c>
      <c r="N32" s="76" t="s">
        <v>8109</v>
      </c>
      <c r="O32" s="76" t="s">
        <v>8918</v>
      </c>
    </row>
    <row r="33" spans="1:15">
      <c r="A33" s="74">
        <v>25</v>
      </c>
      <c r="B33" s="76" t="s">
        <v>8918</v>
      </c>
      <c r="C33" s="76" t="s">
        <v>8110</v>
      </c>
      <c r="D33" s="76" t="s">
        <v>11419</v>
      </c>
      <c r="E33" s="76" t="s">
        <v>8111</v>
      </c>
      <c r="F33" s="76" t="s">
        <v>8112</v>
      </c>
      <c r="G33" s="76" t="s">
        <v>8113</v>
      </c>
      <c r="H33" s="76" t="s">
        <v>8114</v>
      </c>
      <c r="I33" s="76" t="s">
        <v>8115</v>
      </c>
      <c r="J33" s="76" t="s">
        <v>8116</v>
      </c>
      <c r="K33" s="76" t="s">
        <v>8117</v>
      </c>
      <c r="L33" s="76" t="s">
        <v>8117</v>
      </c>
      <c r="M33" s="76" t="s">
        <v>8118</v>
      </c>
      <c r="N33" s="76" t="s">
        <v>8119</v>
      </c>
      <c r="O33" s="76" t="s">
        <v>8918</v>
      </c>
    </row>
    <row r="34" spans="1:15">
      <c r="A34" s="74">
        <v>26</v>
      </c>
      <c r="B34" s="76" t="s">
        <v>8918</v>
      </c>
      <c r="C34" s="76" t="s">
        <v>5378</v>
      </c>
      <c r="D34" s="76" t="s">
        <v>5379</v>
      </c>
      <c r="E34" s="76" t="s">
        <v>5380</v>
      </c>
      <c r="F34" s="76" t="s">
        <v>5381</v>
      </c>
      <c r="G34" s="76" t="s">
        <v>5382</v>
      </c>
      <c r="H34" s="76" t="s">
        <v>5383</v>
      </c>
      <c r="I34" s="76" t="s">
        <v>5384</v>
      </c>
      <c r="J34" s="76" t="s">
        <v>8698</v>
      </c>
      <c r="K34" s="76" t="s">
        <v>5385</v>
      </c>
      <c r="L34" s="76" t="s">
        <v>5385</v>
      </c>
      <c r="M34" s="76" t="s">
        <v>5386</v>
      </c>
      <c r="N34" s="76" t="s">
        <v>5387</v>
      </c>
      <c r="O34" s="76" t="s">
        <v>8918</v>
      </c>
    </row>
    <row r="35" spans="1:15">
      <c r="A35" s="74">
        <v>27</v>
      </c>
      <c r="B35" s="76" t="s">
        <v>8918</v>
      </c>
      <c r="C35" s="76" t="s">
        <v>5388</v>
      </c>
      <c r="D35" s="76" t="s">
        <v>5389</v>
      </c>
      <c r="E35" s="76" t="s">
        <v>5390</v>
      </c>
      <c r="F35" s="76" t="s">
        <v>5391</v>
      </c>
      <c r="G35" s="76" t="s">
        <v>5392</v>
      </c>
      <c r="H35" s="76" t="s">
        <v>5393</v>
      </c>
      <c r="I35" s="76" t="s">
        <v>5394</v>
      </c>
      <c r="J35" s="76" t="s">
        <v>6428</v>
      </c>
      <c r="K35" s="76" t="s">
        <v>5395</v>
      </c>
      <c r="L35" s="76" t="s">
        <v>5395</v>
      </c>
      <c r="M35" s="76" t="s">
        <v>5396</v>
      </c>
      <c r="N35" s="76" t="s">
        <v>5397</v>
      </c>
      <c r="O35" s="76" t="s">
        <v>8918</v>
      </c>
    </row>
    <row r="36" spans="1:15">
      <c r="A36" s="74">
        <v>28</v>
      </c>
      <c r="B36" s="76" t="s">
        <v>8918</v>
      </c>
      <c r="C36" s="76" t="s">
        <v>5398</v>
      </c>
      <c r="D36" s="76" t="s">
        <v>3565</v>
      </c>
      <c r="E36" s="76" t="s">
        <v>5399</v>
      </c>
      <c r="F36" s="76" t="s">
        <v>5400</v>
      </c>
      <c r="G36" s="76" t="s">
        <v>8000</v>
      </c>
      <c r="H36" s="76" t="s">
        <v>5401</v>
      </c>
      <c r="I36" s="76" t="s">
        <v>5402</v>
      </c>
      <c r="J36" s="76" t="s">
        <v>5403</v>
      </c>
      <c r="K36" s="76" t="s">
        <v>8190</v>
      </c>
      <c r="L36" s="76" t="s">
        <v>8190</v>
      </c>
      <c r="M36" s="76" t="s">
        <v>5404</v>
      </c>
      <c r="N36" s="76" t="s">
        <v>8043</v>
      </c>
      <c r="O36" s="76" t="s">
        <v>8918</v>
      </c>
    </row>
    <row r="37" spans="1:15">
      <c r="A37" s="74">
        <v>29</v>
      </c>
      <c r="B37" s="76" t="s">
        <v>8918</v>
      </c>
      <c r="C37" s="76" t="s">
        <v>5405</v>
      </c>
      <c r="D37" s="76" t="s">
        <v>5406</v>
      </c>
      <c r="E37" s="76" t="s">
        <v>5407</v>
      </c>
      <c r="F37" s="76" t="s">
        <v>5408</v>
      </c>
      <c r="G37" s="76" t="s">
        <v>10427</v>
      </c>
      <c r="H37" s="76" t="s">
        <v>5409</v>
      </c>
      <c r="I37" s="76" t="s">
        <v>5410</v>
      </c>
      <c r="J37" s="76" t="s">
        <v>5411</v>
      </c>
      <c r="K37" s="76" t="s">
        <v>5412</v>
      </c>
      <c r="L37" s="76" t="s">
        <v>5412</v>
      </c>
      <c r="M37" s="76" t="s">
        <v>5413</v>
      </c>
      <c r="N37" s="76" t="s">
        <v>3705</v>
      </c>
      <c r="O37" s="76" t="s">
        <v>8918</v>
      </c>
    </row>
    <row r="38" spans="1:15">
      <c r="A38" s="74">
        <v>30</v>
      </c>
      <c r="B38" s="76" t="s">
        <v>8918</v>
      </c>
      <c r="C38" s="76" t="s">
        <v>5414</v>
      </c>
      <c r="D38" s="76" t="s">
        <v>5415</v>
      </c>
      <c r="E38" s="76" t="s">
        <v>5416</v>
      </c>
      <c r="F38" s="76" t="s">
        <v>5417</v>
      </c>
      <c r="G38" s="76" t="s">
        <v>5418</v>
      </c>
      <c r="H38" s="76" t="s">
        <v>5419</v>
      </c>
      <c r="I38" s="76" t="s">
        <v>5420</v>
      </c>
      <c r="J38" s="76" t="s">
        <v>5421</v>
      </c>
      <c r="K38" s="76" t="s">
        <v>5422</v>
      </c>
      <c r="L38" s="76" t="s">
        <v>5422</v>
      </c>
      <c r="M38" s="76" t="s">
        <v>5423</v>
      </c>
      <c r="N38" s="76" t="s">
        <v>3794</v>
      </c>
      <c r="O38" s="76" t="s">
        <v>8918</v>
      </c>
    </row>
    <row r="39" spans="1:15">
      <c r="A39" s="74">
        <v>31</v>
      </c>
      <c r="B39" s="76" t="s">
        <v>8918</v>
      </c>
      <c r="C39" s="76" t="s">
        <v>9199</v>
      </c>
      <c r="D39" s="76" t="s">
        <v>5424</v>
      </c>
      <c r="E39" s="76" t="s">
        <v>5425</v>
      </c>
      <c r="F39" s="76" t="s">
        <v>5426</v>
      </c>
      <c r="G39" s="76" t="s">
        <v>5427</v>
      </c>
      <c r="H39" s="76" t="s">
        <v>5428</v>
      </c>
      <c r="I39" s="76" t="s">
        <v>5429</v>
      </c>
      <c r="J39" s="76" t="s">
        <v>5430</v>
      </c>
      <c r="K39" s="76" t="s">
        <v>5431</v>
      </c>
      <c r="L39" s="76" t="s">
        <v>5431</v>
      </c>
      <c r="M39" s="76" t="s">
        <v>5432</v>
      </c>
      <c r="N39" s="76" t="s">
        <v>8855</v>
      </c>
      <c r="O39" s="76" t="s">
        <v>8918</v>
      </c>
    </row>
    <row r="40" spans="1:15">
      <c r="A40" s="74">
        <v>32</v>
      </c>
      <c r="B40" s="76" t="s">
        <v>8918</v>
      </c>
      <c r="C40" s="76" t="s">
        <v>8707</v>
      </c>
      <c r="D40" s="76" t="s">
        <v>5433</v>
      </c>
      <c r="E40" s="76" t="s">
        <v>5434</v>
      </c>
      <c r="F40" s="76" t="s">
        <v>3908</v>
      </c>
      <c r="G40" s="76" t="s">
        <v>5435</v>
      </c>
      <c r="H40" s="76" t="s">
        <v>11101</v>
      </c>
      <c r="I40" s="76" t="s">
        <v>10881</v>
      </c>
      <c r="J40" s="76" t="s">
        <v>5436</v>
      </c>
      <c r="K40" s="76" t="s">
        <v>7054</v>
      </c>
      <c r="L40" s="76" t="s">
        <v>7054</v>
      </c>
      <c r="M40" s="76" t="s">
        <v>5437</v>
      </c>
      <c r="N40" s="76" t="s">
        <v>5438</v>
      </c>
      <c r="O40" s="76" t="s">
        <v>8918</v>
      </c>
    </row>
    <row r="41" spans="1:15">
      <c r="A41" s="74">
        <v>33</v>
      </c>
      <c r="B41" s="76" t="s">
        <v>8918</v>
      </c>
      <c r="C41" s="76" t="s">
        <v>5439</v>
      </c>
      <c r="D41" s="76" t="s">
        <v>5440</v>
      </c>
      <c r="E41" s="76" t="s">
        <v>5441</v>
      </c>
      <c r="F41" s="76" t="s">
        <v>217</v>
      </c>
      <c r="G41" s="76" t="s">
        <v>5442</v>
      </c>
      <c r="H41" s="76" t="s">
        <v>5443</v>
      </c>
      <c r="I41" s="76" t="s">
        <v>5444</v>
      </c>
      <c r="J41" s="76" t="s">
        <v>10740</v>
      </c>
      <c r="K41" s="76" t="s">
        <v>5445</v>
      </c>
      <c r="L41" s="76" t="s">
        <v>5445</v>
      </c>
      <c r="M41" s="76" t="s">
        <v>5446</v>
      </c>
      <c r="N41" s="76" t="s">
        <v>9217</v>
      </c>
      <c r="O41" s="76" t="s">
        <v>8918</v>
      </c>
    </row>
    <row r="42" spans="1:15">
      <c r="A42" s="74">
        <v>34</v>
      </c>
      <c r="B42" s="76" t="s">
        <v>8918</v>
      </c>
      <c r="C42" s="76" t="s">
        <v>5447</v>
      </c>
      <c r="D42" s="76" t="s">
        <v>11409</v>
      </c>
      <c r="E42" s="76" t="s">
        <v>5448</v>
      </c>
      <c r="F42" s="76" t="s">
        <v>8262</v>
      </c>
      <c r="G42" s="76" t="s">
        <v>5449</v>
      </c>
      <c r="H42" s="76" t="s">
        <v>5450</v>
      </c>
      <c r="I42" s="76" t="s">
        <v>5451</v>
      </c>
      <c r="J42" s="76" t="s">
        <v>5452</v>
      </c>
      <c r="K42" s="76" t="s">
        <v>5453</v>
      </c>
      <c r="L42" s="76" t="s">
        <v>5453</v>
      </c>
      <c r="M42" s="76" t="s">
        <v>5454</v>
      </c>
      <c r="N42" s="76" t="s">
        <v>11155</v>
      </c>
      <c r="O42" s="76" t="s">
        <v>8918</v>
      </c>
    </row>
    <row r="43" spans="1:15">
      <c r="A43" s="74">
        <v>35</v>
      </c>
      <c r="B43" s="76" t="s">
        <v>8918</v>
      </c>
      <c r="C43" s="76" t="s">
        <v>5455</v>
      </c>
      <c r="D43" s="76" t="s">
        <v>6099</v>
      </c>
      <c r="E43" s="76" t="s">
        <v>5456</v>
      </c>
      <c r="F43" s="76" t="s">
        <v>7323</v>
      </c>
      <c r="G43" s="76" t="s">
        <v>2107</v>
      </c>
      <c r="H43" s="76" t="s">
        <v>7324</v>
      </c>
      <c r="I43" s="76" t="s">
        <v>9247</v>
      </c>
      <c r="J43" s="76" t="s">
        <v>7325</v>
      </c>
      <c r="K43" s="76" t="s">
        <v>7326</v>
      </c>
      <c r="L43" s="76" t="s">
        <v>7326</v>
      </c>
      <c r="M43" s="76" t="s">
        <v>7327</v>
      </c>
      <c r="N43" s="76" t="s">
        <v>7328</v>
      </c>
      <c r="O43" s="76" t="s">
        <v>8918</v>
      </c>
    </row>
    <row r="44" spans="1:15">
      <c r="A44" s="74">
        <v>36</v>
      </c>
      <c r="B44" s="76" t="s">
        <v>8918</v>
      </c>
      <c r="C44" s="76" t="s">
        <v>7329</v>
      </c>
      <c r="D44" s="76" t="s">
        <v>7330</v>
      </c>
      <c r="E44" s="76" t="s">
        <v>7331</v>
      </c>
      <c r="F44" s="76" t="s">
        <v>7332</v>
      </c>
      <c r="G44" s="76" t="s">
        <v>7333</v>
      </c>
      <c r="H44" s="76" t="s">
        <v>7334</v>
      </c>
      <c r="I44" s="76" t="s">
        <v>8137</v>
      </c>
      <c r="J44" s="76" t="s">
        <v>8138</v>
      </c>
      <c r="K44" s="76" t="s">
        <v>8139</v>
      </c>
      <c r="L44" s="76" t="s">
        <v>8139</v>
      </c>
      <c r="M44" s="76" t="s">
        <v>8140</v>
      </c>
      <c r="N44" s="76" t="s">
        <v>8679</v>
      </c>
      <c r="O44" s="76" t="s">
        <v>8918</v>
      </c>
    </row>
    <row r="45" spans="1:15">
      <c r="A45" s="74">
        <v>37</v>
      </c>
      <c r="B45" s="76" t="s">
        <v>8918</v>
      </c>
      <c r="C45" s="76" t="s">
        <v>8141</v>
      </c>
      <c r="D45" s="76" t="s">
        <v>8690</v>
      </c>
      <c r="E45" s="76" t="s">
        <v>8142</v>
      </c>
      <c r="F45" s="76" t="s">
        <v>8143</v>
      </c>
      <c r="G45" s="76" t="s">
        <v>8144</v>
      </c>
      <c r="H45" s="76" t="s">
        <v>8145</v>
      </c>
      <c r="I45" s="76" t="s">
        <v>8146</v>
      </c>
      <c r="J45" s="76" t="s">
        <v>8066</v>
      </c>
      <c r="K45" s="76" t="s">
        <v>8147</v>
      </c>
      <c r="L45" s="76" t="s">
        <v>8147</v>
      </c>
      <c r="M45" s="76" t="s">
        <v>8194</v>
      </c>
      <c r="N45" s="76" t="s">
        <v>10847</v>
      </c>
      <c r="O45" s="76" t="s">
        <v>8918</v>
      </c>
    </row>
    <row r="46" spans="1:15">
      <c r="A46" s="74">
        <v>38</v>
      </c>
      <c r="B46" s="76" t="s">
        <v>8918</v>
      </c>
      <c r="C46" s="76" t="s">
        <v>8148</v>
      </c>
      <c r="D46" s="76" t="s">
        <v>8149</v>
      </c>
      <c r="E46" s="76" t="s">
        <v>8150</v>
      </c>
      <c r="F46" s="76" t="s">
        <v>6128</v>
      </c>
      <c r="G46" s="76" t="s">
        <v>8151</v>
      </c>
      <c r="H46" s="76" t="s">
        <v>8152</v>
      </c>
      <c r="I46" s="76" t="s">
        <v>1016</v>
      </c>
      <c r="J46" s="76" t="s">
        <v>9823</v>
      </c>
      <c r="K46" s="76" t="s">
        <v>8153</v>
      </c>
      <c r="L46" s="76" t="s">
        <v>8153</v>
      </c>
      <c r="M46" s="76" t="s">
        <v>8154</v>
      </c>
      <c r="N46" s="76" t="s">
        <v>8155</v>
      </c>
      <c r="O46" s="76" t="s">
        <v>8918</v>
      </c>
    </row>
    <row r="47" spans="1:15">
      <c r="A47" s="74">
        <v>39</v>
      </c>
      <c r="B47" s="76" t="s">
        <v>8918</v>
      </c>
      <c r="C47" s="76" t="s">
        <v>8156</v>
      </c>
      <c r="D47" s="76" t="s">
        <v>8157</v>
      </c>
      <c r="E47" s="76" t="s">
        <v>8158</v>
      </c>
      <c r="F47" s="76" t="s">
        <v>8159</v>
      </c>
      <c r="G47" s="76" t="s">
        <v>8160</v>
      </c>
      <c r="H47" s="76" t="s">
        <v>8161</v>
      </c>
      <c r="I47" s="76" t="s">
        <v>8162</v>
      </c>
      <c r="J47" s="76" t="s">
        <v>8163</v>
      </c>
      <c r="K47" s="76" t="s">
        <v>7993</v>
      </c>
      <c r="L47" s="76" t="s">
        <v>7993</v>
      </c>
      <c r="M47" s="76" t="s">
        <v>8164</v>
      </c>
      <c r="N47" s="76" t="s">
        <v>8181</v>
      </c>
      <c r="O47" s="76" t="s">
        <v>8918</v>
      </c>
    </row>
    <row r="48" spans="1:15">
      <c r="A48" s="74">
        <v>40</v>
      </c>
      <c r="B48" s="76" t="s">
        <v>8918</v>
      </c>
      <c r="C48" s="76" t="s">
        <v>8165</v>
      </c>
      <c r="D48" s="76" t="s">
        <v>3805</v>
      </c>
      <c r="E48" s="76" t="s">
        <v>8166</v>
      </c>
      <c r="F48" s="76" t="s">
        <v>8368</v>
      </c>
      <c r="G48" s="76" t="s">
        <v>8369</v>
      </c>
      <c r="H48" s="76" t="s">
        <v>8712</v>
      </c>
      <c r="I48" s="76" t="s">
        <v>8370</v>
      </c>
      <c r="J48" s="76" t="s">
        <v>8371</v>
      </c>
      <c r="K48" s="76" t="s">
        <v>8372</v>
      </c>
      <c r="L48" s="76" t="s">
        <v>8372</v>
      </c>
      <c r="M48" s="76" t="s">
        <v>8373</v>
      </c>
      <c r="N48" s="76" t="s">
        <v>8374</v>
      </c>
      <c r="O48" s="76" t="s">
        <v>8918</v>
      </c>
    </row>
    <row r="49" spans="1:16">
      <c r="A49" s="74">
        <v>41</v>
      </c>
      <c r="B49" s="76" t="s">
        <v>8918</v>
      </c>
      <c r="C49" s="76" t="s">
        <v>8375</v>
      </c>
      <c r="D49" s="76" t="s">
        <v>8376</v>
      </c>
      <c r="E49" s="76" t="s">
        <v>8377</v>
      </c>
      <c r="F49" s="76" t="s">
        <v>8378</v>
      </c>
      <c r="G49" s="76" t="s">
        <v>8379</v>
      </c>
      <c r="H49" s="76" t="s">
        <v>8380</v>
      </c>
      <c r="I49" s="76" t="s">
        <v>3746</v>
      </c>
      <c r="J49" s="76" t="s">
        <v>8381</v>
      </c>
      <c r="K49" s="76" t="s">
        <v>8382</v>
      </c>
      <c r="L49" s="76" t="s">
        <v>8382</v>
      </c>
      <c r="M49" s="76" t="s">
        <v>8383</v>
      </c>
      <c r="N49" s="76" t="s">
        <v>9735</v>
      </c>
      <c r="O49" s="76" t="s">
        <v>8918</v>
      </c>
    </row>
    <row r="50" spans="1:16">
      <c r="A50" s="74">
        <v>42</v>
      </c>
      <c r="B50" s="76" t="s">
        <v>8918</v>
      </c>
      <c r="C50" s="76" t="s">
        <v>8384</v>
      </c>
      <c r="D50" s="76" t="s">
        <v>7511</v>
      </c>
      <c r="E50" s="76" t="s">
        <v>8385</v>
      </c>
      <c r="F50" s="76" t="s">
        <v>10843</v>
      </c>
      <c r="G50" s="76" t="s">
        <v>5003</v>
      </c>
      <c r="H50" s="76" t="s">
        <v>1992</v>
      </c>
      <c r="I50" s="76" t="s">
        <v>5004</v>
      </c>
      <c r="J50" s="76" t="s">
        <v>5005</v>
      </c>
      <c r="K50" s="76" t="s">
        <v>5006</v>
      </c>
      <c r="L50" s="76" t="s">
        <v>5006</v>
      </c>
      <c r="M50" s="76" t="s">
        <v>5007</v>
      </c>
      <c r="N50" s="76" t="s">
        <v>4289</v>
      </c>
      <c r="O50" s="76" t="s">
        <v>8918</v>
      </c>
    </row>
    <row r="51" spans="1:16">
      <c r="A51" s="74">
        <v>43</v>
      </c>
      <c r="B51" s="76" t="s">
        <v>8918</v>
      </c>
      <c r="C51" s="76" t="s">
        <v>5008</v>
      </c>
      <c r="D51" s="76" t="s">
        <v>7514</v>
      </c>
      <c r="E51" s="76" t="s">
        <v>5009</v>
      </c>
      <c r="F51" s="76" t="s">
        <v>5010</v>
      </c>
      <c r="G51" s="76" t="s">
        <v>5011</v>
      </c>
      <c r="H51" s="76" t="s">
        <v>8878</v>
      </c>
      <c r="I51" s="76" t="s">
        <v>3706</v>
      </c>
      <c r="J51" s="76" t="s">
        <v>5012</v>
      </c>
      <c r="K51" s="76" t="s">
        <v>5013</v>
      </c>
      <c r="L51" s="76" t="s">
        <v>5013</v>
      </c>
      <c r="M51" s="76" t="s">
        <v>5014</v>
      </c>
      <c r="N51" s="76" t="s">
        <v>5015</v>
      </c>
      <c r="O51" s="76" t="s">
        <v>8918</v>
      </c>
    </row>
    <row r="52" spans="1:16">
      <c r="A52" s="74">
        <v>44</v>
      </c>
      <c r="B52" s="76" t="s">
        <v>8918</v>
      </c>
      <c r="C52" s="76" t="s">
        <v>5016</v>
      </c>
      <c r="D52" s="76" t="s">
        <v>5017</v>
      </c>
      <c r="E52" s="76" t="s">
        <v>10033</v>
      </c>
      <c r="F52" s="76" t="s">
        <v>5018</v>
      </c>
      <c r="G52" s="76" t="s">
        <v>5019</v>
      </c>
      <c r="H52" s="76" t="s">
        <v>5020</v>
      </c>
      <c r="I52" s="76" t="s">
        <v>5021</v>
      </c>
      <c r="J52" s="76" t="s">
        <v>5022</v>
      </c>
      <c r="K52" s="76" t="s">
        <v>11143</v>
      </c>
      <c r="L52" s="76" t="s">
        <v>11143</v>
      </c>
      <c r="M52" s="76" t="s">
        <v>8706</v>
      </c>
      <c r="N52" s="76" t="s">
        <v>5023</v>
      </c>
      <c r="O52" s="76" t="s">
        <v>8918</v>
      </c>
    </row>
    <row r="53" spans="1:16">
      <c r="A53" s="74">
        <v>45</v>
      </c>
      <c r="B53" s="76" t="s">
        <v>8918</v>
      </c>
      <c r="C53" s="76" t="s">
        <v>5024</v>
      </c>
      <c r="D53" s="76" t="s">
        <v>9273</v>
      </c>
      <c r="E53" s="76" t="s">
        <v>5025</v>
      </c>
      <c r="F53" s="76" t="s">
        <v>5026</v>
      </c>
      <c r="G53" s="76" t="s">
        <v>8077</v>
      </c>
      <c r="H53" s="76" t="s">
        <v>5027</v>
      </c>
      <c r="I53" s="76" t="s">
        <v>3190</v>
      </c>
      <c r="J53" s="76" t="s">
        <v>3191</v>
      </c>
      <c r="K53" s="76" t="s">
        <v>3192</v>
      </c>
      <c r="L53" s="76" t="s">
        <v>3192</v>
      </c>
      <c r="M53" s="76" t="s">
        <v>3193</v>
      </c>
      <c r="N53" s="76" t="s">
        <v>3194</v>
      </c>
      <c r="O53" s="76" t="s">
        <v>8918</v>
      </c>
    </row>
    <row r="54" spans="1:16">
      <c r="A54" s="74">
        <v>46</v>
      </c>
      <c r="B54" s="76" t="s">
        <v>8918</v>
      </c>
      <c r="C54" s="76" t="s">
        <v>3195</v>
      </c>
      <c r="D54" s="76" t="s">
        <v>3803</v>
      </c>
      <c r="E54" s="76" t="s">
        <v>3196</v>
      </c>
      <c r="F54" s="76" t="s">
        <v>3197</v>
      </c>
      <c r="G54" s="76" t="s">
        <v>8020</v>
      </c>
      <c r="H54" s="76" t="s">
        <v>3198</v>
      </c>
      <c r="I54" s="76" t="s">
        <v>3199</v>
      </c>
      <c r="J54" s="76" t="s">
        <v>3200</v>
      </c>
      <c r="K54" s="76" t="s">
        <v>3201</v>
      </c>
      <c r="L54" s="76" t="s">
        <v>3201</v>
      </c>
      <c r="M54" s="76" t="s">
        <v>3202</v>
      </c>
      <c r="N54" s="76" t="s">
        <v>3203</v>
      </c>
      <c r="O54" s="76" t="s">
        <v>8918</v>
      </c>
    </row>
    <row r="55" spans="1:16">
      <c r="A55" s="74">
        <v>47</v>
      </c>
      <c r="B55" s="76" t="s">
        <v>8918</v>
      </c>
      <c r="C55" s="76" t="s">
        <v>3204</v>
      </c>
      <c r="D55" s="76" t="s">
        <v>6258</v>
      </c>
      <c r="E55" s="76" t="s">
        <v>3205</v>
      </c>
      <c r="F55" s="76" t="s">
        <v>3206</v>
      </c>
      <c r="G55" s="76" t="s">
        <v>3207</v>
      </c>
      <c r="H55" s="76" t="s">
        <v>9324</v>
      </c>
      <c r="I55" s="76" t="s">
        <v>9852</v>
      </c>
      <c r="J55" s="76" t="s">
        <v>3208</v>
      </c>
      <c r="K55" s="76" t="s">
        <v>3209</v>
      </c>
      <c r="L55" s="76" t="s">
        <v>3209</v>
      </c>
      <c r="M55" s="76" t="s">
        <v>3210</v>
      </c>
      <c r="N55" s="76" t="s">
        <v>3211</v>
      </c>
      <c r="O55" s="76" t="s">
        <v>8918</v>
      </c>
    </row>
    <row r="56" spans="1:16">
      <c r="A56" s="74">
        <v>48</v>
      </c>
      <c r="B56" s="76" t="s">
        <v>8918</v>
      </c>
      <c r="C56" s="76" t="s">
        <v>3212</v>
      </c>
      <c r="D56" s="76" t="s">
        <v>3213</v>
      </c>
      <c r="E56" s="76" t="s">
        <v>3214</v>
      </c>
      <c r="F56" s="76" t="s">
        <v>3215</v>
      </c>
      <c r="G56" s="76" t="s">
        <v>3216</v>
      </c>
      <c r="H56" s="76" t="s">
        <v>3217</v>
      </c>
      <c r="I56" s="76" t="s">
        <v>3218</v>
      </c>
      <c r="J56" s="76" t="s">
        <v>10006</v>
      </c>
      <c r="K56" s="76" t="s">
        <v>3219</v>
      </c>
      <c r="L56" s="76" t="s">
        <v>3219</v>
      </c>
      <c r="M56" s="76" t="s">
        <v>3220</v>
      </c>
      <c r="N56" s="76" t="s">
        <v>9208</v>
      </c>
      <c r="O56" s="76" t="s">
        <v>8918</v>
      </c>
    </row>
    <row r="58" spans="1:16">
      <c r="A58" s="73" t="e">
        <f>HLOOKUP('Calculatrice des coûts NMETI'!$I$22, B62:Q111, MATCH('Calculatrice des coûts NMETI'!$K$22,A62:A111))</f>
        <v>#N/A</v>
      </c>
    </row>
    <row r="59" spans="1:16">
      <c r="A59" s="467" t="s">
        <v>3221</v>
      </c>
      <c r="B59" s="467"/>
      <c r="C59" s="467"/>
      <c r="D59" s="467"/>
      <c r="E59" s="467"/>
      <c r="F59" s="467"/>
      <c r="G59" s="467"/>
      <c r="H59" s="467"/>
      <c r="I59" s="467"/>
      <c r="J59" s="467"/>
      <c r="K59" s="467"/>
      <c r="L59" s="467"/>
      <c r="M59" s="467"/>
      <c r="N59" s="467"/>
      <c r="O59" s="467"/>
      <c r="P59" s="467"/>
    </row>
    <row r="60" spans="1:16">
      <c r="A60" s="467" t="s">
        <v>3934</v>
      </c>
      <c r="B60" s="467"/>
      <c r="C60" s="467"/>
      <c r="D60" s="467"/>
      <c r="E60" s="467"/>
      <c r="F60" s="467"/>
      <c r="G60" s="467"/>
      <c r="H60" s="467"/>
      <c r="I60" s="467"/>
      <c r="J60" s="467"/>
      <c r="K60" s="467"/>
      <c r="L60" s="467"/>
      <c r="M60" s="467"/>
      <c r="N60" s="467"/>
      <c r="O60" s="467"/>
      <c r="P60" s="467"/>
    </row>
    <row r="61" spans="1:16">
      <c r="A61" s="77" t="s">
        <v>8912</v>
      </c>
      <c r="B61" s="78" t="s">
        <v>8913</v>
      </c>
      <c r="C61" s="78" t="s">
        <v>8913</v>
      </c>
      <c r="D61" s="78" t="s">
        <v>8913</v>
      </c>
      <c r="E61" s="78" t="s">
        <v>8913</v>
      </c>
      <c r="F61" s="78" t="s">
        <v>8913</v>
      </c>
      <c r="G61" s="78" t="s">
        <v>8913</v>
      </c>
      <c r="H61" s="78" t="s">
        <v>8913</v>
      </c>
      <c r="I61" s="78" t="s">
        <v>8913</v>
      </c>
      <c r="J61" s="78" t="s">
        <v>8913</v>
      </c>
      <c r="K61" s="78" t="s">
        <v>8913</v>
      </c>
      <c r="L61" s="78" t="s">
        <v>8913</v>
      </c>
      <c r="M61" s="78" t="s">
        <v>8913</v>
      </c>
      <c r="N61" s="78" t="s">
        <v>8913</v>
      </c>
      <c r="O61" s="78" t="s">
        <v>8913</v>
      </c>
    </row>
    <row r="62" spans="1:16">
      <c r="A62" s="79" t="s">
        <v>8914</v>
      </c>
      <c r="B62" s="236">
        <v>2</v>
      </c>
      <c r="C62" s="236">
        <v>3</v>
      </c>
      <c r="D62" s="236">
        <v>4</v>
      </c>
      <c r="E62" s="236">
        <v>5</v>
      </c>
      <c r="F62" s="236">
        <v>6</v>
      </c>
      <c r="G62" s="236">
        <v>7</v>
      </c>
      <c r="H62" s="236">
        <v>8</v>
      </c>
      <c r="I62" s="236">
        <v>9</v>
      </c>
      <c r="J62" s="236">
        <v>10</v>
      </c>
      <c r="K62" s="236">
        <v>11</v>
      </c>
      <c r="L62" s="236">
        <v>12</v>
      </c>
      <c r="M62" s="236">
        <v>13</v>
      </c>
      <c r="N62" s="236">
        <v>14</v>
      </c>
      <c r="O62" s="236">
        <v>15</v>
      </c>
    </row>
    <row r="63" spans="1:16">
      <c r="A63" s="74">
        <v>0</v>
      </c>
      <c r="B63" s="76" t="s">
        <v>8918</v>
      </c>
      <c r="C63" s="76" t="s">
        <v>3222</v>
      </c>
      <c r="D63" s="76" t="s">
        <v>3223</v>
      </c>
      <c r="E63" s="76" t="s">
        <v>3224</v>
      </c>
      <c r="F63" s="76" t="s">
        <v>3225</v>
      </c>
      <c r="G63" s="76" t="s">
        <v>3226</v>
      </c>
      <c r="H63" s="76" t="s">
        <v>3227</v>
      </c>
      <c r="I63" s="76" t="s">
        <v>3228</v>
      </c>
      <c r="J63" s="76" t="s">
        <v>3229</v>
      </c>
      <c r="K63" s="76" t="s">
        <v>1983</v>
      </c>
      <c r="L63" s="76" t="s">
        <v>1983</v>
      </c>
      <c r="M63" s="76" t="s">
        <v>3230</v>
      </c>
      <c r="N63" s="76" t="s">
        <v>3231</v>
      </c>
      <c r="O63" s="76" t="s">
        <v>8918</v>
      </c>
    </row>
    <row r="64" spans="1:16">
      <c r="A64" s="74">
        <v>1</v>
      </c>
      <c r="B64" s="76" t="s">
        <v>8918</v>
      </c>
      <c r="C64" s="76" t="s">
        <v>3232</v>
      </c>
      <c r="D64" s="76" t="s">
        <v>3233</v>
      </c>
      <c r="E64" s="76" t="s">
        <v>3234</v>
      </c>
      <c r="F64" s="76" t="s">
        <v>3235</v>
      </c>
      <c r="G64" s="76" t="s">
        <v>3236</v>
      </c>
      <c r="H64" s="76" t="s">
        <v>3237</v>
      </c>
      <c r="I64" s="76" t="s">
        <v>3238</v>
      </c>
      <c r="J64" s="76" t="s">
        <v>3239</v>
      </c>
      <c r="K64" s="76" t="s">
        <v>3240</v>
      </c>
      <c r="L64" s="76" t="s">
        <v>3240</v>
      </c>
      <c r="M64" s="76" t="s">
        <v>3241</v>
      </c>
      <c r="N64" s="76" t="s">
        <v>3242</v>
      </c>
      <c r="O64" s="76" t="s">
        <v>8918</v>
      </c>
    </row>
    <row r="65" spans="1:15">
      <c r="A65" s="74">
        <v>2</v>
      </c>
      <c r="B65" s="76" t="s">
        <v>8918</v>
      </c>
      <c r="C65" s="76" t="s">
        <v>3243</v>
      </c>
      <c r="D65" s="76" t="s">
        <v>3244</v>
      </c>
      <c r="E65" s="76" t="s">
        <v>3245</v>
      </c>
      <c r="F65" s="76" t="s">
        <v>3246</v>
      </c>
      <c r="G65" s="76" t="s">
        <v>3247</v>
      </c>
      <c r="H65" s="76" t="s">
        <v>3248</v>
      </c>
      <c r="I65" s="76" t="s">
        <v>3249</v>
      </c>
      <c r="J65" s="76" t="s">
        <v>3726</v>
      </c>
      <c r="K65" s="76" t="s">
        <v>3250</v>
      </c>
      <c r="L65" s="76" t="s">
        <v>3250</v>
      </c>
      <c r="M65" s="76" t="s">
        <v>3251</v>
      </c>
      <c r="N65" s="76" t="s">
        <v>3252</v>
      </c>
      <c r="O65" s="76" t="s">
        <v>8918</v>
      </c>
    </row>
    <row r="66" spans="1:15">
      <c r="A66" s="74">
        <v>3</v>
      </c>
      <c r="B66" s="76" t="s">
        <v>8918</v>
      </c>
      <c r="C66" s="76" t="s">
        <v>3253</v>
      </c>
      <c r="D66" s="76" t="s">
        <v>3254</v>
      </c>
      <c r="E66" s="76" t="s">
        <v>3255</v>
      </c>
      <c r="F66" s="76" t="s">
        <v>3256</v>
      </c>
      <c r="G66" s="76" t="s">
        <v>3257</v>
      </c>
      <c r="H66" s="76" t="s">
        <v>3258</v>
      </c>
      <c r="I66" s="76" t="s">
        <v>3259</v>
      </c>
      <c r="J66" s="76" t="s">
        <v>3260</v>
      </c>
      <c r="K66" s="76" t="s">
        <v>3261</v>
      </c>
      <c r="L66" s="76" t="s">
        <v>3261</v>
      </c>
      <c r="M66" s="76" t="s">
        <v>3262</v>
      </c>
      <c r="N66" s="76" t="s">
        <v>3263</v>
      </c>
      <c r="O66" s="76" t="s">
        <v>8918</v>
      </c>
    </row>
    <row r="67" spans="1:15">
      <c r="A67" s="74">
        <v>4</v>
      </c>
      <c r="B67" s="76" t="s">
        <v>8918</v>
      </c>
      <c r="C67" s="76" t="s">
        <v>3264</v>
      </c>
      <c r="D67" s="76" t="s">
        <v>2000</v>
      </c>
      <c r="E67" s="76" t="s">
        <v>3265</v>
      </c>
      <c r="F67" s="76" t="s">
        <v>3266</v>
      </c>
      <c r="G67" s="76" t="s">
        <v>3267</v>
      </c>
      <c r="H67" s="76" t="s">
        <v>3268</v>
      </c>
      <c r="I67" s="76" t="s">
        <v>3269</v>
      </c>
      <c r="J67" s="76" t="s">
        <v>3270</v>
      </c>
      <c r="K67" s="76" t="s">
        <v>3271</v>
      </c>
      <c r="L67" s="76" t="s">
        <v>3271</v>
      </c>
      <c r="M67" s="76" t="s">
        <v>3272</v>
      </c>
      <c r="N67" s="76" t="s">
        <v>8739</v>
      </c>
      <c r="O67" s="76" t="s">
        <v>8918</v>
      </c>
    </row>
    <row r="68" spans="1:15">
      <c r="A68" s="74">
        <v>5</v>
      </c>
      <c r="B68" s="76" t="s">
        <v>8918</v>
      </c>
      <c r="C68" s="76" t="s">
        <v>3273</v>
      </c>
      <c r="D68" s="76" t="s">
        <v>3274</v>
      </c>
      <c r="E68" s="76" t="s">
        <v>3275</v>
      </c>
      <c r="F68" s="76" t="s">
        <v>3276</v>
      </c>
      <c r="G68" s="76" t="s">
        <v>3277</v>
      </c>
      <c r="H68" s="76" t="s">
        <v>3278</v>
      </c>
      <c r="I68" s="76" t="s">
        <v>3279</v>
      </c>
      <c r="J68" s="76" t="s">
        <v>3280</v>
      </c>
      <c r="K68" s="76" t="s">
        <v>3281</v>
      </c>
      <c r="L68" s="76" t="s">
        <v>3281</v>
      </c>
      <c r="M68" s="76" t="s">
        <v>3282</v>
      </c>
      <c r="N68" s="76" t="s">
        <v>3283</v>
      </c>
      <c r="O68" s="76" t="s">
        <v>8918</v>
      </c>
    </row>
    <row r="69" spans="1:15">
      <c r="A69" s="74">
        <v>6</v>
      </c>
      <c r="B69" s="76" t="s">
        <v>8918</v>
      </c>
      <c r="C69" s="76" t="s">
        <v>3284</v>
      </c>
      <c r="D69" s="76" t="s">
        <v>3285</v>
      </c>
      <c r="E69" s="76" t="s">
        <v>3286</v>
      </c>
      <c r="F69" s="76" t="s">
        <v>3287</v>
      </c>
      <c r="G69" s="76" t="s">
        <v>3288</v>
      </c>
      <c r="H69" s="76" t="s">
        <v>3289</v>
      </c>
      <c r="I69" s="76" t="s">
        <v>3290</v>
      </c>
      <c r="J69" s="76" t="s">
        <v>3291</v>
      </c>
      <c r="K69" s="76" t="s">
        <v>3292</v>
      </c>
      <c r="L69" s="76" t="s">
        <v>3292</v>
      </c>
      <c r="M69" s="76" t="s">
        <v>3293</v>
      </c>
      <c r="N69" s="76" t="s">
        <v>3294</v>
      </c>
      <c r="O69" s="76" t="s">
        <v>8918</v>
      </c>
    </row>
    <row r="70" spans="1:15">
      <c r="A70" s="74">
        <v>7</v>
      </c>
      <c r="B70" s="76" t="s">
        <v>8918</v>
      </c>
      <c r="C70" s="76" t="s">
        <v>3295</v>
      </c>
      <c r="D70" s="76" t="s">
        <v>3296</v>
      </c>
      <c r="E70" s="76" t="s">
        <v>3297</v>
      </c>
      <c r="F70" s="76" t="s">
        <v>3298</v>
      </c>
      <c r="G70" s="76" t="s">
        <v>3299</v>
      </c>
      <c r="H70" s="76" t="s">
        <v>3300</v>
      </c>
      <c r="I70" s="76" t="s">
        <v>3301</v>
      </c>
      <c r="J70" s="76" t="s">
        <v>3302</v>
      </c>
      <c r="K70" s="76" t="s">
        <v>3303</v>
      </c>
      <c r="L70" s="76" t="s">
        <v>3303</v>
      </c>
      <c r="M70" s="76" t="s">
        <v>3304</v>
      </c>
      <c r="N70" s="76" t="s">
        <v>11420</v>
      </c>
      <c r="O70" s="76" t="s">
        <v>8918</v>
      </c>
    </row>
    <row r="71" spans="1:15">
      <c r="A71" s="74">
        <v>8</v>
      </c>
      <c r="B71" s="76" t="s">
        <v>8918</v>
      </c>
      <c r="C71" s="76" t="s">
        <v>3305</v>
      </c>
      <c r="D71" s="76" t="s">
        <v>3306</v>
      </c>
      <c r="E71" s="76" t="s">
        <v>3307</v>
      </c>
      <c r="F71" s="76" t="s">
        <v>3308</v>
      </c>
      <c r="G71" s="76" t="s">
        <v>3309</v>
      </c>
      <c r="H71" s="76" t="s">
        <v>3310</v>
      </c>
      <c r="I71" s="76" t="s">
        <v>3311</v>
      </c>
      <c r="J71" s="76" t="s">
        <v>3312</v>
      </c>
      <c r="K71" s="76" t="s">
        <v>3313</v>
      </c>
      <c r="L71" s="76" t="s">
        <v>3313</v>
      </c>
      <c r="M71" s="76" t="s">
        <v>3314</v>
      </c>
      <c r="N71" s="76" t="s">
        <v>3315</v>
      </c>
      <c r="O71" s="76" t="s">
        <v>8918</v>
      </c>
    </row>
    <row r="72" spans="1:15">
      <c r="A72" s="74">
        <v>9</v>
      </c>
      <c r="B72" s="76" t="s">
        <v>8918</v>
      </c>
      <c r="C72" s="76" t="s">
        <v>3316</v>
      </c>
      <c r="D72" s="76" t="s">
        <v>8202</v>
      </c>
      <c r="E72" s="76" t="s">
        <v>3317</v>
      </c>
      <c r="F72" s="76" t="s">
        <v>3318</v>
      </c>
      <c r="G72" s="76" t="s">
        <v>3319</v>
      </c>
      <c r="H72" s="76" t="s">
        <v>3320</v>
      </c>
      <c r="I72" s="76" t="s">
        <v>3321</v>
      </c>
      <c r="J72" s="76" t="s">
        <v>3322</v>
      </c>
      <c r="K72" s="76" t="s">
        <v>3323</v>
      </c>
      <c r="L72" s="76" t="s">
        <v>3323</v>
      </c>
      <c r="M72" s="76" t="s">
        <v>3324</v>
      </c>
      <c r="N72" s="76" t="s">
        <v>3325</v>
      </c>
      <c r="O72" s="76" t="s">
        <v>8918</v>
      </c>
    </row>
    <row r="73" spans="1:15">
      <c r="A73" s="74">
        <v>10</v>
      </c>
      <c r="B73" s="76" t="s">
        <v>8918</v>
      </c>
      <c r="C73" s="76" t="s">
        <v>3326</v>
      </c>
      <c r="D73" s="76" t="s">
        <v>3327</v>
      </c>
      <c r="E73" s="76" t="s">
        <v>10017</v>
      </c>
      <c r="F73" s="76" t="s">
        <v>3328</v>
      </c>
      <c r="G73" s="76" t="s">
        <v>3329</v>
      </c>
      <c r="H73" s="76" t="s">
        <v>3330</v>
      </c>
      <c r="I73" s="76" t="s">
        <v>3331</v>
      </c>
      <c r="J73" s="76" t="s">
        <v>3332</v>
      </c>
      <c r="K73" s="76" t="s">
        <v>7483</v>
      </c>
      <c r="L73" s="76" t="s">
        <v>7483</v>
      </c>
      <c r="M73" s="76" t="s">
        <v>3333</v>
      </c>
      <c r="N73" s="76" t="s">
        <v>3334</v>
      </c>
      <c r="O73" s="76" t="s">
        <v>8918</v>
      </c>
    </row>
    <row r="74" spans="1:15">
      <c r="A74" s="74">
        <v>11</v>
      </c>
      <c r="B74" s="76" t="s">
        <v>8918</v>
      </c>
      <c r="C74" s="76" t="s">
        <v>3335</v>
      </c>
      <c r="D74" s="76" t="s">
        <v>10415</v>
      </c>
      <c r="E74" s="76" t="s">
        <v>3336</v>
      </c>
      <c r="F74" s="76" t="s">
        <v>7999</v>
      </c>
      <c r="G74" s="76" t="s">
        <v>2208</v>
      </c>
      <c r="H74" s="76" t="s">
        <v>2209</v>
      </c>
      <c r="I74" s="76" t="s">
        <v>2210</v>
      </c>
      <c r="J74" s="76" t="s">
        <v>2211</v>
      </c>
      <c r="K74" s="76" t="s">
        <v>2212</v>
      </c>
      <c r="L74" s="76" t="s">
        <v>2212</v>
      </c>
      <c r="M74" s="76" t="s">
        <v>2213</v>
      </c>
      <c r="N74" s="76" t="s">
        <v>2214</v>
      </c>
      <c r="O74" s="76" t="s">
        <v>8918</v>
      </c>
    </row>
    <row r="75" spans="1:15">
      <c r="A75" s="74">
        <v>12</v>
      </c>
      <c r="B75" s="76" t="s">
        <v>8918</v>
      </c>
      <c r="C75" s="76" t="s">
        <v>2215</v>
      </c>
      <c r="D75" s="76" t="s">
        <v>2216</v>
      </c>
      <c r="E75" s="76" t="s">
        <v>2217</v>
      </c>
      <c r="F75" s="76" t="s">
        <v>2218</v>
      </c>
      <c r="G75" s="76" t="s">
        <v>11411</v>
      </c>
      <c r="H75" s="76" t="s">
        <v>11412</v>
      </c>
      <c r="I75" s="76" t="s">
        <v>8765</v>
      </c>
      <c r="J75" s="76" t="s">
        <v>8766</v>
      </c>
      <c r="K75" s="76" t="s">
        <v>8767</v>
      </c>
      <c r="L75" s="76" t="s">
        <v>8767</v>
      </c>
      <c r="M75" s="76" t="s">
        <v>8768</v>
      </c>
      <c r="N75" s="76" t="s">
        <v>8769</v>
      </c>
      <c r="O75" s="76" t="s">
        <v>8918</v>
      </c>
    </row>
    <row r="76" spans="1:15">
      <c r="A76" s="74">
        <v>13</v>
      </c>
      <c r="B76" s="76" t="s">
        <v>8918</v>
      </c>
      <c r="C76" s="76" t="s">
        <v>8069</v>
      </c>
      <c r="D76" s="76" t="s">
        <v>8070</v>
      </c>
      <c r="E76" s="76" t="s">
        <v>8770</v>
      </c>
      <c r="F76" s="76" t="s">
        <v>8771</v>
      </c>
      <c r="G76" s="76" t="s">
        <v>8772</v>
      </c>
      <c r="H76" s="76" t="s">
        <v>8773</v>
      </c>
      <c r="I76" s="76" t="s">
        <v>8774</v>
      </c>
      <c r="J76" s="76" t="s">
        <v>1041</v>
      </c>
      <c r="K76" s="76" t="s">
        <v>8775</v>
      </c>
      <c r="L76" s="76" t="s">
        <v>8775</v>
      </c>
      <c r="M76" s="76" t="s">
        <v>8776</v>
      </c>
      <c r="N76" s="76" t="s">
        <v>9354</v>
      </c>
      <c r="O76" s="76" t="s">
        <v>8918</v>
      </c>
    </row>
    <row r="77" spans="1:15">
      <c r="A77" s="74">
        <v>14</v>
      </c>
      <c r="B77" s="76" t="s">
        <v>8918</v>
      </c>
      <c r="C77" s="76" t="s">
        <v>8777</v>
      </c>
      <c r="D77" s="76" t="s">
        <v>8778</v>
      </c>
      <c r="E77" s="76" t="s">
        <v>3890</v>
      </c>
      <c r="F77" s="76" t="s">
        <v>8779</v>
      </c>
      <c r="G77" s="76" t="s">
        <v>8780</v>
      </c>
      <c r="H77" s="76" t="s">
        <v>8781</v>
      </c>
      <c r="I77" s="76" t="s">
        <v>8782</v>
      </c>
      <c r="J77" s="76" t="s">
        <v>8783</v>
      </c>
      <c r="K77" s="76" t="s">
        <v>9993</v>
      </c>
      <c r="L77" s="76" t="s">
        <v>9993</v>
      </c>
      <c r="M77" s="76" t="s">
        <v>8784</v>
      </c>
      <c r="N77" s="76" t="s">
        <v>8785</v>
      </c>
      <c r="O77" s="76" t="s">
        <v>8918</v>
      </c>
    </row>
    <row r="78" spans="1:15">
      <c r="A78" s="74">
        <v>15</v>
      </c>
      <c r="B78" s="76" t="s">
        <v>8918</v>
      </c>
      <c r="C78" s="76" t="s">
        <v>6142</v>
      </c>
      <c r="D78" s="76" t="s">
        <v>8786</v>
      </c>
      <c r="E78" s="76" t="s">
        <v>8787</v>
      </c>
      <c r="F78" s="76" t="s">
        <v>8788</v>
      </c>
      <c r="G78" s="76" t="s">
        <v>8789</v>
      </c>
      <c r="H78" s="76" t="s">
        <v>8790</v>
      </c>
      <c r="I78" s="76" t="s">
        <v>8791</v>
      </c>
      <c r="J78" s="76" t="s">
        <v>8792</v>
      </c>
      <c r="K78" s="76" t="s">
        <v>8793</v>
      </c>
      <c r="L78" s="76" t="s">
        <v>8793</v>
      </c>
      <c r="M78" s="76" t="s">
        <v>8794</v>
      </c>
      <c r="N78" s="76" t="s">
        <v>8795</v>
      </c>
      <c r="O78" s="76" t="s">
        <v>8918</v>
      </c>
    </row>
    <row r="79" spans="1:15">
      <c r="A79" s="74">
        <v>16</v>
      </c>
      <c r="B79" s="76" t="s">
        <v>8918</v>
      </c>
      <c r="C79" s="76" t="s">
        <v>8796</v>
      </c>
      <c r="D79" s="76" t="s">
        <v>8797</v>
      </c>
      <c r="E79" s="76" t="s">
        <v>8798</v>
      </c>
      <c r="F79" s="76" t="s">
        <v>8799</v>
      </c>
      <c r="G79" s="76" t="s">
        <v>8800</v>
      </c>
      <c r="H79" s="76" t="s">
        <v>8801</v>
      </c>
      <c r="I79" s="76" t="s">
        <v>8802</v>
      </c>
      <c r="J79" s="76" t="s">
        <v>8803</v>
      </c>
      <c r="K79" s="76" t="s">
        <v>3814</v>
      </c>
      <c r="L79" s="76" t="s">
        <v>3814</v>
      </c>
      <c r="M79" s="76" t="s">
        <v>3815</v>
      </c>
      <c r="N79" s="76" t="s">
        <v>3816</v>
      </c>
      <c r="O79" s="76" t="s">
        <v>8918</v>
      </c>
    </row>
    <row r="80" spans="1:15">
      <c r="A80" s="74">
        <v>17</v>
      </c>
      <c r="B80" s="76" t="s">
        <v>8918</v>
      </c>
      <c r="C80" s="76" t="s">
        <v>3817</v>
      </c>
      <c r="D80" s="76" t="s">
        <v>3818</v>
      </c>
      <c r="E80" s="76" t="s">
        <v>3819</v>
      </c>
      <c r="F80" s="76" t="s">
        <v>3820</v>
      </c>
      <c r="G80" s="76" t="s">
        <v>3821</v>
      </c>
      <c r="H80" s="76" t="s">
        <v>11171</v>
      </c>
      <c r="I80" s="76" t="s">
        <v>3822</v>
      </c>
      <c r="J80" s="76" t="s">
        <v>3823</v>
      </c>
      <c r="K80" s="76" t="s">
        <v>3824</v>
      </c>
      <c r="L80" s="76" t="s">
        <v>3824</v>
      </c>
      <c r="M80" s="76" t="s">
        <v>3825</v>
      </c>
      <c r="N80" s="76" t="s">
        <v>10757</v>
      </c>
      <c r="O80" s="76" t="s">
        <v>8918</v>
      </c>
    </row>
    <row r="81" spans="1:15">
      <c r="A81" s="74">
        <v>18</v>
      </c>
      <c r="B81" s="76" t="s">
        <v>8918</v>
      </c>
      <c r="C81" s="76" t="s">
        <v>1502</v>
      </c>
      <c r="D81" s="76" t="s">
        <v>1503</v>
      </c>
      <c r="E81" s="76" t="s">
        <v>1504</v>
      </c>
      <c r="F81" s="76" t="s">
        <v>8219</v>
      </c>
      <c r="G81" s="76" t="s">
        <v>8683</v>
      </c>
      <c r="H81" s="76" t="s">
        <v>8220</v>
      </c>
      <c r="I81" s="76" t="s">
        <v>8221</v>
      </c>
      <c r="J81" s="76" t="s">
        <v>8222</v>
      </c>
      <c r="K81" s="76" t="s">
        <v>8223</v>
      </c>
      <c r="L81" s="76" t="s">
        <v>8223</v>
      </c>
      <c r="M81" s="76" t="s">
        <v>8224</v>
      </c>
      <c r="N81" s="76" t="s">
        <v>8225</v>
      </c>
      <c r="O81" s="76" t="s">
        <v>8918</v>
      </c>
    </row>
    <row r="82" spans="1:15">
      <c r="A82" s="74">
        <v>19</v>
      </c>
      <c r="B82" s="76" t="s">
        <v>8918</v>
      </c>
      <c r="C82" s="76" t="s">
        <v>8226</v>
      </c>
      <c r="D82" s="76" t="s">
        <v>1503</v>
      </c>
      <c r="E82" s="76" t="s">
        <v>10059</v>
      </c>
      <c r="F82" s="76" t="s">
        <v>8227</v>
      </c>
      <c r="G82" s="76" t="s">
        <v>8228</v>
      </c>
      <c r="H82" s="76" t="s">
        <v>8229</v>
      </c>
      <c r="I82" s="76" t="s">
        <v>8230</v>
      </c>
      <c r="J82" s="76" t="s">
        <v>8231</v>
      </c>
      <c r="K82" s="76" t="s">
        <v>8232</v>
      </c>
      <c r="L82" s="76" t="s">
        <v>8232</v>
      </c>
      <c r="M82" s="76" t="s">
        <v>8233</v>
      </c>
      <c r="N82" s="76" t="s">
        <v>8234</v>
      </c>
      <c r="O82" s="76" t="s">
        <v>8918</v>
      </c>
    </row>
    <row r="83" spans="1:15">
      <c r="A83" s="74">
        <v>20</v>
      </c>
      <c r="B83" s="76" t="s">
        <v>8918</v>
      </c>
      <c r="C83" s="76" t="s">
        <v>8235</v>
      </c>
      <c r="D83" s="76" t="s">
        <v>3927</v>
      </c>
      <c r="E83" s="76" t="s">
        <v>8236</v>
      </c>
      <c r="F83" s="76" t="s">
        <v>8237</v>
      </c>
      <c r="G83" s="76" t="s">
        <v>8238</v>
      </c>
      <c r="H83" s="76" t="s">
        <v>8239</v>
      </c>
      <c r="I83" s="76" t="s">
        <v>8240</v>
      </c>
      <c r="J83" s="76" t="s">
        <v>8241</v>
      </c>
      <c r="K83" s="76" t="s">
        <v>8242</v>
      </c>
      <c r="L83" s="76" t="s">
        <v>8242</v>
      </c>
      <c r="M83" s="76" t="s">
        <v>8243</v>
      </c>
      <c r="N83" s="76" t="s">
        <v>8244</v>
      </c>
      <c r="O83" s="76" t="s">
        <v>8918</v>
      </c>
    </row>
    <row r="84" spans="1:15">
      <c r="A84" s="74">
        <v>21</v>
      </c>
      <c r="B84" s="76" t="s">
        <v>8918</v>
      </c>
      <c r="C84" s="76" t="s">
        <v>8054</v>
      </c>
      <c r="D84" s="76" t="s">
        <v>3927</v>
      </c>
      <c r="E84" s="76" t="s">
        <v>2127</v>
      </c>
      <c r="F84" s="76" t="s">
        <v>8245</v>
      </c>
      <c r="G84" s="76" t="s">
        <v>8936</v>
      </c>
      <c r="H84" s="76" t="s">
        <v>8937</v>
      </c>
      <c r="I84" s="76" t="s">
        <v>8938</v>
      </c>
      <c r="J84" s="76" t="s">
        <v>8743</v>
      </c>
      <c r="K84" s="76" t="s">
        <v>8939</v>
      </c>
      <c r="L84" s="76" t="s">
        <v>8939</v>
      </c>
      <c r="M84" s="76" t="s">
        <v>8940</v>
      </c>
      <c r="N84" s="76" t="s">
        <v>8941</v>
      </c>
      <c r="O84" s="76" t="s">
        <v>8918</v>
      </c>
    </row>
    <row r="85" spans="1:15">
      <c r="A85" s="74">
        <v>22</v>
      </c>
      <c r="B85" s="76" t="s">
        <v>8918</v>
      </c>
      <c r="C85" s="76" t="s">
        <v>8942</v>
      </c>
      <c r="D85" s="76" t="s">
        <v>3927</v>
      </c>
      <c r="E85" s="76" t="s">
        <v>8943</v>
      </c>
      <c r="F85" s="76" t="s">
        <v>8944</v>
      </c>
      <c r="G85" s="76" t="s">
        <v>8945</v>
      </c>
      <c r="H85" s="76" t="s">
        <v>8946</v>
      </c>
      <c r="I85" s="76" t="s">
        <v>8947</v>
      </c>
      <c r="J85" s="76" t="s">
        <v>8948</v>
      </c>
      <c r="K85" s="76" t="s">
        <v>8949</v>
      </c>
      <c r="L85" s="76" t="s">
        <v>8949</v>
      </c>
      <c r="M85" s="76" t="s">
        <v>8950</v>
      </c>
      <c r="N85" s="76" t="s">
        <v>10760</v>
      </c>
      <c r="O85" s="76" t="s">
        <v>8918</v>
      </c>
    </row>
    <row r="86" spans="1:15">
      <c r="A86" s="74">
        <v>23</v>
      </c>
      <c r="B86" s="76" t="s">
        <v>8918</v>
      </c>
      <c r="C86" s="76" t="s">
        <v>3160</v>
      </c>
      <c r="D86" s="76" t="s">
        <v>8951</v>
      </c>
      <c r="E86" s="76" t="s">
        <v>8952</v>
      </c>
      <c r="F86" s="76" t="s">
        <v>8953</v>
      </c>
      <c r="G86" s="76" t="s">
        <v>8954</v>
      </c>
      <c r="H86" s="76" t="s">
        <v>8955</v>
      </c>
      <c r="I86" s="76" t="s">
        <v>8956</v>
      </c>
      <c r="J86" s="76" t="s">
        <v>8957</v>
      </c>
      <c r="K86" s="76" t="s">
        <v>8272</v>
      </c>
      <c r="L86" s="76" t="s">
        <v>8272</v>
      </c>
      <c r="M86" s="76" t="s">
        <v>8958</v>
      </c>
      <c r="N86" s="76" t="s">
        <v>8959</v>
      </c>
      <c r="O86" s="76" t="s">
        <v>8918</v>
      </c>
    </row>
    <row r="87" spans="1:15">
      <c r="A87" s="74">
        <v>24</v>
      </c>
      <c r="B87" s="76" t="s">
        <v>8918</v>
      </c>
      <c r="C87" s="76" t="s">
        <v>8960</v>
      </c>
      <c r="D87" s="76" t="s">
        <v>8951</v>
      </c>
      <c r="E87" s="76" t="s">
        <v>8961</v>
      </c>
      <c r="F87" s="76" t="s">
        <v>8962</v>
      </c>
      <c r="G87" s="76" t="s">
        <v>8963</v>
      </c>
      <c r="H87" s="76" t="s">
        <v>9305</v>
      </c>
      <c r="I87" s="76" t="s">
        <v>8964</v>
      </c>
      <c r="J87" s="76" t="s">
        <v>8965</v>
      </c>
      <c r="K87" s="76" t="s">
        <v>8966</v>
      </c>
      <c r="L87" s="76" t="s">
        <v>8966</v>
      </c>
      <c r="M87" s="76" t="s">
        <v>8967</v>
      </c>
      <c r="N87" s="76" t="s">
        <v>8968</v>
      </c>
      <c r="O87" s="76" t="s">
        <v>8918</v>
      </c>
    </row>
    <row r="88" spans="1:15">
      <c r="A88" s="74">
        <v>25</v>
      </c>
      <c r="B88" s="76" t="s">
        <v>8918</v>
      </c>
      <c r="C88" s="76" t="s">
        <v>8969</v>
      </c>
      <c r="D88" s="76" t="s">
        <v>8970</v>
      </c>
      <c r="E88" s="76" t="s">
        <v>8971</v>
      </c>
      <c r="F88" s="76" t="s">
        <v>8972</v>
      </c>
      <c r="G88" s="76" t="s">
        <v>8973</v>
      </c>
      <c r="H88" s="76" t="s">
        <v>8974</v>
      </c>
      <c r="I88" s="76" t="s">
        <v>8975</v>
      </c>
      <c r="J88" s="76" t="s">
        <v>8976</v>
      </c>
      <c r="K88" s="76" t="s">
        <v>8977</v>
      </c>
      <c r="L88" s="76" t="s">
        <v>8977</v>
      </c>
      <c r="M88" s="76" t="s">
        <v>8978</v>
      </c>
      <c r="N88" s="76" t="s">
        <v>5397</v>
      </c>
      <c r="O88" s="76" t="s">
        <v>8918</v>
      </c>
    </row>
    <row r="89" spans="1:15">
      <c r="A89" s="74">
        <v>26</v>
      </c>
      <c r="B89" s="76" t="s">
        <v>8918</v>
      </c>
      <c r="C89" s="76" t="s">
        <v>9329</v>
      </c>
      <c r="D89" s="76" t="s">
        <v>8979</v>
      </c>
      <c r="E89" s="76" t="s">
        <v>2099</v>
      </c>
      <c r="F89" s="76" t="s">
        <v>8980</v>
      </c>
      <c r="G89" s="76" t="s">
        <v>8981</v>
      </c>
      <c r="H89" s="76" t="s">
        <v>8982</v>
      </c>
      <c r="I89" s="76" t="s">
        <v>8983</v>
      </c>
      <c r="J89" s="76" t="s">
        <v>8984</v>
      </c>
      <c r="K89" s="76" t="s">
        <v>3748</v>
      </c>
      <c r="L89" s="76" t="s">
        <v>3748</v>
      </c>
      <c r="M89" s="76" t="s">
        <v>8985</v>
      </c>
      <c r="N89" s="76" t="s">
        <v>8986</v>
      </c>
      <c r="O89" s="76" t="s">
        <v>8918</v>
      </c>
    </row>
    <row r="90" spans="1:15">
      <c r="A90" s="74">
        <v>27</v>
      </c>
      <c r="B90" s="76" t="s">
        <v>8918</v>
      </c>
      <c r="C90" s="76" t="s">
        <v>7336</v>
      </c>
      <c r="D90" s="76" t="s">
        <v>7337</v>
      </c>
      <c r="E90" s="76" t="s">
        <v>8110</v>
      </c>
      <c r="F90" s="76" t="s">
        <v>7338</v>
      </c>
      <c r="G90" s="76" t="s">
        <v>7339</v>
      </c>
      <c r="H90" s="76" t="s">
        <v>7340</v>
      </c>
      <c r="I90" s="76" t="s">
        <v>7341</v>
      </c>
      <c r="J90" s="76" t="s">
        <v>2100</v>
      </c>
      <c r="K90" s="76" t="s">
        <v>7342</v>
      </c>
      <c r="L90" s="76" t="s">
        <v>7342</v>
      </c>
      <c r="M90" s="76" t="s">
        <v>7343</v>
      </c>
      <c r="N90" s="76" t="s">
        <v>7344</v>
      </c>
      <c r="O90" s="76" t="s">
        <v>8918</v>
      </c>
    </row>
    <row r="91" spans="1:15">
      <c r="A91" s="74">
        <v>28</v>
      </c>
      <c r="B91" s="76" t="s">
        <v>8918</v>
      </c>
      <c r="C91" s="76" t="s">
        <v>7345</v>
      </c>
      <c r="D91" s="76" t="s">
        <v>7346</v>
      </c>
      <c r="E91" s="76" t="s">
        <v>11412</v>
      </c>
      <c r="F91" s="76" t="s">
        <v>7347</v>
      </c>
      <c r="G91" s="76" t="s">
        <v>7348</v>
      </c>
      <c r="H91" s="76" t="s">
        <v>7349</v>
      </c>
      <c r="I91" s="76" t="s">
        <v>7350</v>
      </c>
      <c r="J91" s="76" t="s">
        <v>7351</v>
      </c>
      <c r="K91" s="76" t="s">
        <v>7352</v>
      </c>
      <c r="L91" s="76" t="s">
        <v>7352</v>
      </c>
      <c r="M91" s="76" t="s">
        <v>7353</v>
      </c>
      <c r="N91" s="76" t="s">
        <v>7354</v>
      </c>
      <c r="O91" s="76" t="s">
        <v>8918</v>
      </c>
    </row>
    <row r="92" spans="1:15">
      <c r="A92" s="74">
        <v>29</v>
      </c>
      <c r="B92" s="76" t="s">
        <v>8918</v>
      </c>
      <c r="C92" s="76" t="s">
        <v>7355</v>
      </c>
      <c r="D92" s="76" t="s">
        <v>7356</v>
      </c>
      <c r="E92" s="76" t="s">
        <v>7357</v>
      </c>
      <c r="F92" s="76" t="s">
        <v>7358</v>
      </c>
      <c r="G92" s="76" t="s">
        <v>7359</v>
      </c>
      <c r="H92" s="76" t="s">
        <v>7360</v>
      </c>
      <c r="I92" s="76" t="s">
        <v>7361</v>
      </c>
      <c r="J92" s="76" t="s">
        <v>7362</v>
      </c>
      <c r="K92" s="76" t="s">
        <v>7363</v>
      </c>
      <c r="L92" s="76" t="s">
        <v>7363</v>
      </c>
      <c r="M92" s="76" t="s">
        <v>7364</v>
      </c>
      <c r="N92" s="76" t="s">
        <v>7365</v>
      </c>
      <c r="O92" s="76" t="s">
        <v>8918</v>
      </c>
    </row>
    <row r="93" spans="1:15">
      <c r="A93" s="74">
        <v>30</v>
      </c>
      <c r="B93" s="76" t="s">
        <v>8918</v>
      </c>
      <c r="C93" s="76" t="s">
        <v>7366</v>
      </c>
      <c r="D93" s="76" t="s">
        <v>7367</v>
      </c>
      <c r="E93" s="76" t="s">
        <v>7368</v>
      </c>
      <c r="F93" s="76" t="s">
        <v>5288</v>
      </c>
      <c r="G93" s="76" t="s">
        <v>7369</v>
      </c>
      <c r="H93" s="76" t="s">
        <v>10905</v>
      </c>
      <c r="I93" s="76" t="s">
        <v>7370</v>
      </c>
      <c r="J93" s="76" t="s">
        <v>7371</v>
      </c>
      <c r="K93" s="76" t="s">
        <v>9377</v>
      </c>
      <c r="L93" s="76" t="s">
        <v>9377</v>
      </c>
      <c r="M93" s="76" t="s">
        <v>7372</v>
      </c>
      <c r="N93" s="76" t="s">
        <v>7373</v>
      </c>
      <c r="O93" s="76" t="s">
        <v>8918</v>
      </c>
    </row>
    <row r="94" spans="1:15">
      <c r="A94" s="74">
        <v>31</v>
      </c>
      <c r="B94" s="76" t="s">
        <v>8918</v>
      </c>
      <c r="C94" s="76" t="s">
        <v>7374</v>
      </c>
      <c r="D94" s="76" t="s">
        <v>7375</v>
      </c>
      <c r="E94" s="76" t="s">
        <v>7376</v>
      </c>
      <c r="F94" s="76" t="s">
        <v>7377</v>
      </c>
      <c r="G94" s="76" t="s">
        <v>7378</v>
      </c>
      <c r="H94" s="76" t="s">
        <v>8719</v>
      </c>
      <c r="I94" s="76" t="s">
        <v>7379</v>
      </c>
      <c r="J94" s="76" t="s">
        <v>7380</v>
      </c>
      <c r="K94" s="76" t="s">
        <v>7381</v>
      </c>
      <c r="L94" s="76" t="s">
        <v>7381</v>
      </c>
      <c r="M94" s="76" t="s">
        <v>2096</v>
      </c>
      <c r="N94" s="76" t="s">
        <v>7382</v>
      </c>
      <c r="O94" s="76" t="s">
        <v>8918</v>
      </c>
    </row>
    <row r="95" spans="1:15">
      <c r="A95" s="74">
        <v>32</v>
      </c>
      <c r="B95" s="76" t="s">
        <v>8918</v>
      </c>
      <c r="C95" s="76" t="s">
        <v>7383</v>
      </c>
      <c r="D95" s="76" t="s">
        <v>11098</v>
      </c>
      <c r="E95" s="76" t="s">
        <v>7384</v>
      </c>
      <c r="F95" s="76" t="s">
        <v>7385</v>
      </c>
      <c r="G95" s="76" t="s">
        <v>7386</v>
      </c>
      <c r="H95" s="76" t="s">
        <v>7387</v>
      </c>
      <c r="I95" s="76" t="s">
        <v>7388</v>
      </c>
      <c r="J95" s="76" t="s">
        <v>7389</v>
      </c>
      <c r="K95" s="76" t="s">
        <v>7390</v>
      </c>
      <c r="L95" s="76" t="s">
        <v>7390</v>
      </c>
      <c r="M95" s="76" t="s">
        <v>7391</v>
      </c>
      <c r="N95" s="76" t="s">
        <v>7392</v>
      </c>
      <c r="O95" s="76" t="s">
        <v>8918</v>
      </c>
    </row>
    <row r="96" spans="1:15">
      <c r="A96" s="74">
        <v>33</v>
      </c>
      <c r="B96" s="76" t="s">
        <v>8918</v>
      </c>
      <c r="C96" s="76" t="s">
        <v>8059</v>
      </c>
      <c r="D96" s="76" t="s">
        <v>7393</v>
      </c>
      <c r="E96" s="76" t="s">
        <v>7394</v>
      </c>
      <c r="F96" s="76" t="s">
        <v>7395</v>
      </c>
      <c r="G96" s="76" t="s">
        <v>7396</v>
      </c>
      <c r="H96" s="76" t="s">
        <v>7397</v>
      </c>
      <c r="I96" s="76" t="s">
        <v>7398</v>
      </c>
      <c r="J96" s="76" t="s">
        <v>7399</v>
      </c>
      <c r="K96" s="76" t="s">
        <v>7400</v>
      </c>
      <c r="L96" s="76" t="s">
        <v>7400</v>
      </c>
      <c r="M96" s="76" t="s">
        <v>7401</v>
      </c>
      <c r="N96" s="76" t="s">
        <v>7402</v>
      </c>
      <c r="O96" s="76" t="s">
        <v>8918</v>
      </c>
    </row>
    <row r="97" spans="1:15">
      <c r="A97" s="74">
        <v>34</v>
      </c>
      <c r="B97" s="76" t="s">
        <v>8918</v>
      </c>
      <c r="C97" s="76" t="s">
        <v>7403</v>
      </c>
      <c r="D97" s="76" t="s">
        <v>9400</v>
      </c>
      <c r="E97" s="76" t="s">
        <v>7404</v>
      </c>
      <c r="F97" s="76" t="s">
        <v>2009</v>
      </c>
      <c r="G97" s="76" t="s">
        <v>7405</v>
      </c>
      <c r="H97" s="76" t="s">
        <v>3900</v>
      </c>
      <c r="I97" s="76" t="s">
        <v>7406</v>
      </c>
      <c r="J97" s="76" t="s">
        <v>7407</v>
      </c>
      <c r="K97" s="76" t="s">
        <v>7408</v>
      </c>
      <c r="L97" s="76" t="s">
        <v>7408</v>
      </c>
      <c r="M97" s="76" t="s">
        <v>7409</v>
      </c>
      <c r="N97" s="76" t="s">
        <v>7410</v>
      </c>
      <c r="O97" s="76" t="s">
        <v>8918</v>
      </c>
    </row>
    <row r="98" spans="1:15">
      <c r="A98" s="74">
        <v>35</v>
      </c>
      <c r="B98" s="76" t="s">
        <v>8918</v>
      </c>
      <c r="C98" s="76" t="s">
        <v>7411</v>
      </c>
      <c r="D98" s="76" t="s">
        <v>6252</v>
      </c>
      <c r="E98" s="76" t="s">
        <v>7412</v>
      </c>
      <c r="F98" s="76" t="s">
        <v>7413</v>
      </c>
      <c r="G98" s="76" t="s">
        <v>7414</v>
      </c>
      <c r="H98" s="76" t="s">
        <v>11354</v>
      </c>
      <c r="I98" s="76" t="s">
        <v>7415</v>
      </c>
      <c r="J98" s="76" t="s">
        <v>7416</v>
      </c>
      <c r="K98" s="76" t="s">
        <v>11134</v>
      </c>
      <c r="L98" s="76" t="s">
        <v>11134</v>
      </c>
      <c r="M98" s="76" t="s">
        <v>7417</v>
      </c>
      <c r="N98" s="76" t="s">
        <v>11357</v>
      </c>
      <c r="O98" s="76" t="s">
        <v>8918</v>
      </c>
    </row>
    <row r="99" spans="1:15">
      <c r="A99" s="74">
        <v>36</v>
      </c>
      <c r="B99" s="76" t="s">
        <v>8918</v>
      </c>
      <c r="C99" s="76" t="s">
        <v>7418</v>
      </c>
      <c r="D99" s="76" t="s">
        <v>7419</v>
      </c>
      <c r="E99" s="76" t="s">
        <v>7420</v>
      </c>
      <c r="F99" s="76" t="s">
        <v>10853</v>
      </c>
      <c r="G99" s="76" t="s">
        <v>9745</v>
      </c>
      <c r="H99" s="76" t="s">
        <v>7421</v>
      </c>
      <c r="I99" s="76" t="s">
        <v>7422</v>
      </c>
      <c r="J99" s="76" t="s">
        <v>7423</v>
      </c>
      <c r="K99" s="76" t="s">
        <v>7424</v>
      </c>
      <c r="L99" s="76" t="s">
        <v>7424</v>
      </c>
      <c r="M99" s="76" t="s">
        <v>8168</v>
      </c>
      <c r="N99" s="76" t="s">
        <v>8733</v>
      </c>
      <c r="O99" s="76" t="s">
        <v>8918</v>
      </c>
    </row>
    <row r="100" spans="1:15">
      <c r="A100" s="74">
        <v>37</v>
      </c>
      <c r="B100" s="76" t="s">
        <v>8918</v>
      </c>
      <c r="C100" s="76" t="s">
        <v>8023</v>
      </c>
      <c r="D100" s="76" t="s">
        <v>7425</v>
      </c>
      <c r="E100" s="76" t="s">
        <v>7426</v>
      </c>
      <c r="F100" s="76" t="s">
        <v>7427</v>
      </c>
      <c r="G100" s="76" t="s">
        <v>7428</v>
      </c>
      <c r="H100" s="76" t="s">
        <v>7429</v>
      </c>
      <c r="I100" s="76" t="s">
        <v>7430</v>
      </c>
      <c r="J100" s="76" t="s">
        <v>7431</v>
      </c>
      <c r="K100" s="76" t="s">
        <v>7432</v>
      </c>
      <c r="L100" s="76" t="s">
        <v>7432</v>
      </c>
      <c r="M100" s="76" t="s">
        <v>7433</v>
      </c>
      <c r="N100" s="76" t="s">
        <v>7434</v>
      </c>
      <c r="O100" s="76" t="s">
        <v>8918</v>
      </c>
    </row>
    <row r="101" spans="1:15">
      <c r="A101" s="74">
        <v>38</v>
      </c>
      <c r="B101" s="76" t="s">
        <v>8918</v>
      </c>
      <c r="C101" s="76" t="s">
        <v>7435</v>
      </c>
      <c r="D101" s="76" t="s">
        <v>7436</v>
      </c>
      <c r="E101" s="76" t="s">
        <v>7437</v>
      </c>
      <c r="F101" s="76" t="s">
        <v>7438</v>
      </c>
      <c r="G101" s="76" t="s">
        <v>7439</v>
      </c>
      <c r="H101" s="76" t="s">
        <v>6239</v>
      </c>
      <c r="I101" s="76" t="s">
        <v>7440</v>
      </c>
      <c r="J101" s="76" t="s">
        <v>8127</v>
      </c>
      <c r="K101" s="76" t="s">
        <v>7441</v>
      </c>
      <c r="L101" s="76" t="s">
        <v>7441</v>
      </c>
      <c r="M101" s="76" t="s">
        <v>7442</v>
      </c>
      <c r="N101" s="76" t="s">
        <v>7443</v>
      </c>
      <c r="O101" s="76" t="s">
        <v>8918</v>
      </c>
    </row>
    <row r="102" spans="1:15">
      <c r="A102" s="74">
        <v>39</v>
      </c>
      <c r="B102" s="76" t="s">
        <v>8918</v>
      </c>
      <c r="C102" s="76" t="s">
        <v>7444</v>
      </c>
      <c r="D102" s="76" t="s">
        <v>7445</v>
      </c>
      <c r="E102" s="76" t="s">
        <v>7446</v>
      </c>
      <c r="F102" s="76" t="s">
        <v>7447</v>
      </c>
      <c r="G102" s="76" t="s">
        <v>9380</v>
      </c>
      <c r="H102" s="76" t="s">
        <v>7677</v>
      </c>
      <c r="I102" s="76" t="s">
        <v>10739</v>
      </c>
      <c r="J102" s="76" t="s">
        <v>11332</v>
      </c>
      <c r="K102" s="76" t="s">
        <v>7448</v>
      </c>
      <c r="L102" s="76" t="s">
        <v>7448</v>
      </c>
      <c r="M102" s="76" t="s">
        <v>7449</v>
      </c>
      <c r="N102" s="76" t="s">
        <v>3734</v>
      </c>
      <c r="O102" s="76" t="s">
        <v>8918</v>
      </c>
    </row>
    <row r="103" spans="1:15">
      <c r="A103" s="74">
        <v>40</v>
      </c>
      <c r="B103" s="76" t="s">
        <v>8918</v>
      </c>
      <c r="C103" s="76" t="s">
        <v>7450</v>
      </c>
      <c r="D103" s="76" t="s">
        <v>7451</v>
      </c>
      <c r="E103" s="76" t="s">
        <v>7452</v>
      </c>
      <c r="F103" s="76" t="s">
        <v>7453</v>
      </c>
      <c r="G103" s="76" t="s">
        <v>7454</v>
      </c>
      <c r="H103" s="76" t="s">
        <v>7455</v>
      </c>
      <c r="I103" s="76" t="s">
        <v>7456</v>
      </c>
      <c r="J103" s="76" t="s">
        <v>7457</v>
      </c>
      <c r="K103" s="76" t="s">
        <v>7458</v>
      </c>
      <c r="L103" s="76" t="s">
        <v>7458</v>
      </c>
      <c r="M103" s="76" t="s">
        <v>7459</v>
      </c>
      <c r="N103" s="76" t="s">
        <v>1030</v>
      </c>
      <c r="O103" s="76" t="s">
        <v>8918</v>
      </c>
    </row>
    <row r="104" spans="1:15">
      <c r="A104" s="74">
        <v>41</v>
      </c>
      <c r="B104" s="76" t="s">
        <v>8918</v>
      </c>
      <c r="C104" s="76" t="s">
        <v>7460</v>
      </c>
      <c r="D104" s="76" t="s">
        <v>11173</v>
      </c>
      <c r="E104" s="76" t="s">
        <v>7461</v>
      </c>
      <c r="F104" s="76" t="s">
        <v>7462</v>
      </c>
      <c r="G104" s="76" t="s">
        <v>7463</v>
      </c>
      <c r="H104" s="76" t="s">
        <v>3799</v>
      </c>
      <c r="I104" s="76" t="s">
        <v>9232</v>
      </c>
      <c r="J104" s="76" t="s">
        <v>9993</v>
      </c>
      <c r="K104" s="76" t="s">
        <v>7464</v>
      </c>
      <c r="L104" s="76" t="s">
        <v>7464</v>
      </c>
      <c r="M104" s="76" t="s">
        <v>7465</v>
      </c>
      <c r="N104" s="76" t="s">
        <v>11121</v>
      </c>
      <c r="O104" s="76" t="s">
        <v>8918</v>
      </c>
    </row>
    <row r="105" spans="1:15">
      <c r="A105" s="74">
        <v>42</v>
      </c>
      <c r="B105" s="76" t="s">
        <v>8918</v>
      </c>
      <c r="C105" s="76" t="s">
        <v>7466</v>
      </c>
      <c r="D105" s="76" t="s">
        <v>7467</v>
      </c>
      <c r="E105" s="76" t="s">
        <v>7468</v>
      </c>
      <c r="F105" s="76" t="s">
        <v>7469</v>
      </c>
      <c r="G105" s="76" t="s">
        <v>7470</v>
      </c>
      <c r="H105" s="76" t="s">
        <v>7471</v>
      </c>
      <c r="I105" s="76" t="s">
        <v>7472</v>
      </c>
      <c r="J105" s="76" t="s">
        <v>7473</v>
      </c>
      <c r="K105" s="76" t="s">
        <v>7474</v>
      </c>
      <c r="L105" s="76" t="s">
        <v>7474</v>
      </c>
      <c r="M105" s="76" t="s">
        <v>7475</v>
      </c>
      <c r="N105" s="76" t="s">
        <v>7476</v>
      </c>
      <c r="O105" s="76" t="s">
        <v>8918</v>
      </c>
    </row>
    <row r="106" spans="1:15">
      <c r="A106" s="74">
        <v>43</v>
      </c>
      <c r="B106" s="76" t="s">
        <v>8918</v>
      </c>
      <c r="C106" s="76" t="s">
        <v>7477</v>
      </c>
      <c r="D106" s="76" t="s">
        <v>214</v>
      </c>
      <c r="E106" s="76" t="s">
        <v>7478</v>
      </c>
      <c r="F106" s="76" t="s">
        <v>7479</v>
      </c>
      <c r="G106" s="76" t="s">
        <v>7480</v>
      </c>
      <c r="H106" s="76" t="s">
        <v>2117</v>
      </c>
      <c r="I106" s="76" t="s">
        <v>7481</v>
      </c>
      <c r="J106" s="76" t="s">
        <v>7482</v>
      </c>
      <c r="K106" s="76" t="s">
        <v>5469</v>
      </c>
      <c r="L106" s="76" t="s">
        <v>5469</v>
      </c>
      <c r="M106" s="76" t="s">
        <v>5470</v>
      </c>
      <c r="N106" s="76" t="s">
        <v>5284</v>
      </c>
      <c r="O106" s="76" t="s">
        <v>8918</v>
      </c>
    </row>
    <row r="107" spans="1:15">
      <c r="A107" s="74">
        <v>44</v>
      </c>
      <c r="B107" s="76" t="s">
        <v>8918</v>
      </c>
      <c r="C107" s="76" t="s">
        <v>5471</v>
      </c>
      <c r="D107" s="76" t="s">
        <v>8889</v>
      </c>
      <c r="E107" s="76" t="s">
        <v>11176</v>
      </c>
      <c r="F107" s="76" t="s">
        <v>5472</v>
      </c>
      <c r="G107" s="76" t="s">
        <v>5473</v>
      </c>
      <c r="H107" s="76" t="s">
        <v>5474</v>
      </c>
      <c r="I107" s="76" t="s">
        <v>5475</v>
      </c>
      <c r="J107" s="76" t="s">
        <v>5476</v>
      </c>
      <c r="K107" s="76" t="s">
        <v>5477</v>
      </c>
      <c r="L107" s="76" t="s">
        <v>5477</v>
      </c>
      <c r="M107" s="76" t="s">
        <v>5478</v>
      </c>
      <c r="N107" s="76" t="s">
        <v>5479</v>
      </c>
      <c r="O107" s="76" t="s">
        <v>8918</v>
      </c>
    </row>
    <row r="108" spans="1:15">
      <c r="A108" s="74">
        <v>45</v>
      </c>
      <c r="B108" s="76" t="s">
        <v>8918</v>
      </c>
      <c r="C108" s="76" t="s">
        <v>5480</v>
      </c>
      <c r="D108" s="76" t="s">
        <v>5481</v>
      </c>
      <c r="E108" s="76" t="s">
        <v>5482</v>
      </c>
      <c r="F108" s="76" t="s">
        <v>8180</v>
      </c>
      <c r="G108" s="76" t="s">
        <v>5483</v>
      </c>
      <c r="H108" s="76" t="s">
        <v>10064</v>
      </c>
      <c r="I108" s="76" t="s">
        <v>5484</v>
      </c>
      <c r="J108" s="76" t="s">
        <v>5485</v>
      </c>
      <c r="K108" s="76" t="s">
        <v>5486</v>
      </c>
      <c r="L108" s="76" t="s">
        <v>5486</v>
      </c>
      <c r="M108" s="76" t="s">
        <v>5487</v>
      </c>
      <c r="N108" s="76" t="s">
        <v>5287</v>
      </c>
      <c r="O108" s="76" t="s">
        <v>8918</v>
      </c>
    </row>
    <row r="109" spans="1:15">
      <c r="A109" s="74">
        <v>46</v>
      </c>
      <c r="B109" s="76" t="s">
        <v>8918</v>
      </c>
      <c r="C109" s="76" t="s">
        <v>5488</v>
      </c>
      <c r="D109" s="76" t="s">
        <v>8755</v>
      </c>
      <c r="E109" s="76" t="s">
        <v>5489</v>
      </c>
      <c r="F109" s="76" t="s">
        <v>10790</v>
      </c>
      <c r="G109" s="76" t="s">
        <v>5490</v>
      </c>
      <c r="H109" s="76" t="s">
        <v>9284</v>
      </c>
      <c r="I109" s="76" t="s">
        <v>5491</v>
      </c>
      <c r="J109" s="76" t="s">
        <v>5492</v>
      </c>
      <c r="K109" s="76" t="s">
        <v>5493</v>
      </c>
      <c r="L109" s="76" t="s">
        <v>5493</v>
      </c>
      <c r="M109" s="76" t="s">
        <v>5494</v>
      </c>
      <c r="N109" s="76" t="s">
        <v>5495</v>
      </c>
      <c r="O109" s="76" t="s">
        <v>8918</v>
      </c>
    </row>
    <row r="110" spans="1:15">
      <c r="A110" s="74">
        <v>47</v>
      </c>
      <c r="B110" s="76" t="s">
        <v>8918</v>
      </c>
      <c r="C110" s="76" t="s">
        <v>5496</v>
      </c>
      <c r="D110" s="76" t="s">
        <v>581</v>
      </c>
      <c r="E110" s="76" t="s">
        <v>582</v>
      </c>
      <c r="F110" s="76" t="s">
        <v>583</v>
      </c>
      <c r="G110" s="76" t="s">
        <v>584</v>
      </c>
      <c r="H110" s="76" t="s">
        <v>585</v>
      </c>
      <c r="I110" s="76" t="s">
        <v>586</v>
      </c>
      <c r="J110" s="76" t="s">
        <v>587</v>
      </c>
      <c r="K110" s="76" t="s">
        <v>588</v>
      </c>
      <c r="L110" s="76" t="s">
        <v>588</v>
      </c>
      <c r="M110" s="76" t="s">
        <v>589</v>
      </c>
      <c r="N110" s="76" t="s">
        <v>590</v>
      </c>
      <c r="O110" s="76" t="s">
        <v>8918</v>
      </c>
    </row>
    <row r="111" spans="1:15">
      <c r="A111" s="74">
        <v>48</v>
      </c>
      <c r="B111" s="76" t="s">
        <v>8918</v>
      </c>
      <c r="C111" s="76" t="s">
        <v>591</v>
      </c>
      <c r="D111" s="76" t="s">
        <v>592</v>
      </c>
      <c r="E111" s="76" t="s">
        <v>593</v>
      </c>
      <c r="F111" s="76" t="s">
        <v>9336</v>
      </c>
      <c r="G111" s="76" t="s">
        <v>594</v>
      </c>
      <c r="H111" s="76" t="s">
        <v>595</v>
      </c>
      <c r="I111" s="76" t="s">
        <v>596</v>
      </c>
      <c r="J111" s="76" t="s">
        <v>3164</v>
      </c>
      <c r="K111" s="76" t="s">
        <v>597</v>
      </c>
      <c r="L111" s="76" t="s">
        <v>597</v>
      </c>
      <c r="M111" s="76" t="s">
        <v>598</v>
      </c>
      <c r="N111" s="76" t="s">
        <v>599</v>
      </c>
      <c r="O111" s="76" t="s">
        <v>8918</v>
      </c>
    </row>
    <row r="113" spans="1:16">
      <c r="A113" s="73" t="e">
        <f>HLOOKUP('Calculatrice des coûts NMETI'!$I$22, B117:Q166, MATCH('Calculatrice des coûts NMETI'!$K$22,A117:A166))</f>
        <v>#N/A</v>
      </c>
    </row>
    <row r="114" spans="1:16">
      <c r="A114" s="467" t="s">
        <v>3221</v>
      </c>
      <c r="B114" s="467"/>
      <c r="C114" s="467"/>
      <c r="D114" s="467"/>
      <c r="E114" s="467"/>
      <c r="F114" s="467"/>
      <c r="G114" s="467"/>
      <c r="H114" s="467"/>
      <c r="I114" s="467"/>
      <c r="J114" s="467"/>
      <c r="K114" s="467"/>
      <c r="L114" s="467"/>
      <c r="M114" s="467"/>
      <c r="N114" s="467"/>
      <c r="O114" s="467"/>
      <c r="P114" s="467"/>
    </row>
    <row r="115" spans="1:16">
      <c r="A115" s="467" t="s">
        <v>10738</v>
      </c>
      <c r="B115" s="467"/>
      <c r="C115" s="467"/>
      <c r="D115" s="467"/>
      <c r="E115" s="467"/>
      <c r="F115" s="467"/>
      <c r="G115" s="467"/>
      <c r="H115" s="467"/>
      <c r="I115" s="467"/>
      <c r="J115" s="467"/>
      <c r="K115" s="467"/>
      <c r="L115" s="467"/>
      <c r="M115" s="467"/>
      <c r="N115" s="467"/>
      <c r="O115" s="467"/>
      <c r="P115" s="467"/>
    </row>
    <row r="116" spans="1:16">
      <c r="A116" s="77" t="s">
        <v>8912</v>
      </c>
      <c r="B116" s="78" t="s">
        <v>8913</v>
      </c>
      <c r="C116" s="78" t="s">
        <v>8913</v>
      </c>
      <c r="D116" s="78" t="s">
        <v>8913</v>
      </c>
      <c r="E116" s="78" t="s">
        <v>8913</v>
      </c>
      <c r="F116" s="78" t="s">
        <v>8913</v>
      </c>
      <c r="G116" s="78" t="s">
        <v>8913</v>
      </c>
      <c r="H116" s="78" t="s">
        <v>8913</v>
      </c>
      <c r="I116" s="78" t="s">
        <v>8913</v>
      </c>
      <c r="J116" s="78" t="s">
        <v>8913</v>
      </c>
      <c r="K116" s="78" t="s">
        <v>8913</v>
      </c>
      <c r="L116" s="78" t="s">
        <v>8913</v>
      </c>
      <c r="M116" s="78" t="s">
        <v>8913</v>
      </c>
      <c r="N116" s="78" t="s">
        <v>8913</v>
      </c>
      <c r="O116" s="78" t="s">
        <v>8913</v>
      </c>
    </row>
    <row r="117" spans="1:16">
      <c r="A117" s="79" t="s">
        <v>8914</v>
      </c>
      <c r="B117" s="236">
        <v>2</v>
      </c>
      <c r="C117" s="236">
        <v>3</v>
      </c>
      <c r="D117" s="236">
        <v>4</v>
      </c>
      <c r="E117" s="236">
        <v>5</v>
      </c>
      <c r="F117" s="236">
        <v>6</v>
      </c>
      <c r="G117" s="236">
        <v>7</v>
      </c>
      <c r="H117" s="236">
        <v>8</v>
      </c>
      <c r="I117" s="236">
        <v>9</v>
      </c>
      <c r="J117" s="236">
        <v>10</v>
      </c>
      <c r="K117" s="236">
        <v>11</v>
      </c>
      <c r="L117" s="236">
        <v>12</v>
      </c>
      <c r="M117" s="236">
        <v>13</v>
      </c>
      <c r="N117" s="236">
        <v>14</v>
      </c>
      <c r="O117" s="236">
        <v>15</v>
      </c>
    </row>
    <row r="118" spans="1:16">
      <c r="A118" s="74">
        <v>0</v>
      </c>
      <c r="B118" s="76" t="s">
        <v>8918</v>
      </c>
      <c r="C118" s="76" t="s">
        <v>600</v>
      </c>
      <c r="D118" s="76" t="s">
        <v>601</v>
      </c>
      <c r="E118" s="76" t="s">
        <v>602</v>
      </c>
      <c r="F118" s="76" t="s">
        <v>603</v>
      </c>
      <c r="G118" s="76" t="s">
        <v>604</v>
      </c>
      <c r="H118" s="76" t="s">
        <v>605</v>
      </c>
      <c r="I118" s="76" t="s">
        <v>606</v>
      </c>
      <c r="J118" s="76" t="s">
        <v>607</v>
      </c>
      <c r="K118" s="76" t="s">
        <v>608</v>
      </c>
      <c r="L118" s="76" t="s">
        <v>608</v>
      </c>
      <c r="M118" s="76" t="s">
        <v>609</v>
      </c>
      <c r="N118" s="76" t="s">
        <v>610</v>
      </c>
      <c r="O118" s="76" t="s">
        <v>8918</v>
      </c>
    </row>
    <row r="119" spans="1:16">
      <c r="A119" s="74">
        <v>1</v>
      </c>
      <c r="B119" s="76" t="s">
        <v>8918</v>
      </c>
      <c r="C119" s="76" t="s">
        <v>611</v>
      </c>
      <c r="D119" s="76" t="s">
        <v>612</v>
      </c>
      <c r="E119" s="76" t="s">
        <v>613</v>
      </c>
      <c r="F119" s="76" t="s">
        <v>7056</v>
      </c>
      <c r="G119" s="76" t="s">
        <v>614</v>
      </c>
      <c r="H119" s="76" t="s">
        <v>615</v>
      </c>
      <c r="I119" s="76" t="s">
        <v>616</v>
      </c>
      <c r="J119" s="76" t="s">
        <v>617</v>
      </c>
      <c r="K119" s="76" t="s">
        <v>618</v>
      </c>
      <c r="L119" s="76" t="s">
        <v>618</v>
      </c>
      <c r="M119" s="76" t="s">
        <v>619</v>
      </c>
      <c r="N119" s="76" t="s">
        <v>620</v>
      </c>
      <c r="O119" s="76" t="s">
        <v>8918</v>
      </c>
    </row>
    <row r="120" spans="1:16">
      <c r="A120" s="74">
        <v>2</v>
      </c>
      <c r="B120" s="76" t="s">
        <v>8918</v>
      </c>
      <c r="C120" s="76" t="s">
        <v>621</v>
      </c>
      <c r="D120" s="76" t="s">
        <v>622</v>
      </c>
      <c r="E120" s="76" t="s">
        <v>8051</v>
      </c>
      <c r="F120" s="76" t="s">
        <v>623</v>
      </c>
      <c r="G120" s="76" t="s">
        <v>624</v>
      </c>
      <c r="H120" s="76" t="s">
        <v>625</v>
      </c>
      <c r="I120" s="76" t="s">
        <v>626</v>
      </c>
      <c r="J120" s="76" t="s">
        <v>627</v>
      </c>
      <c r="K120" s="76" t="s">
        <v>628</v>
      </c>
      <c r="L120" s="76" t="s">
        <v>628</v>
      </c>
      <c r="M120" s="76" t="s">
        <v>629</v>
      </c>
      <c r="N120" s="76" t="s">
        <v>630</v>
      </c>
      <c r="O120" s="76" t="s">
        <v>8918</v>
      </c>
    </row>
    <row r="121" spans="1:16">
      <c r="A121" s="74">
        <v>3</v>
      </c>
      <c r="B121" s="76" t="s">
        <v>8918</v>
      </c>
      <c r="C121" s="76" t="s">
        <v>631</v>
      </c>
      <c r="D121" s="76" t="s">
        <v>632</v>
      </c>
      <c r="E121" s="76" t="s">
        <v>633</v>
      </c>
      <c r="F121" s="76" t="s">
        <v>634</v>
      </c>
      <c r="G121" s="76" t="s">
        <v>635</v>
      </c>
      <c r="H121" s="76" t="s">
        <v>636</v>
      </c>
      <c r="I121" s="76" t="s">
        <v>637</v>
      </c>
      <c r="J121" s="76" t="s">
        <v>638</v>
      </c>
      <c r="K121" s="76" t="s">
        <v>639</v>
      </c>
      <c r="L121" s="76" t="s">
        <v>639</v>
      </c>
      <c r="M121" s="76" t="s">
        <v>640</v>
      </c>
      <c r="N121" s="76" t="s">
        <v>641</v>
      </c>
      <c r="O121" s="76" t="s">
        <v>8918</v>
      </c>
    </row>
    <row r="122" spans="1:16">
      <c r="A122" s="74">
        <v>4</v>
      </c>
      <c r="B122" s="76" t="s">
        <v>8918</v>
      </c>
      <c r="C122" s="76" t="s">
        <v>642</v>
      </c>
      <c r="D122" s="76" t="s">
        <v>643</v>
      </c>
      <c r="E122" s="76" t="s">
        <v>644</v>
      </c>
      <c r="F122" s="76" t="s">
        <v>645</v>
      </c>
      <c r="G122" s="76" t="s">
        <v>646</v>
      </c>
      <c r="H122" s="76" t="s">
        <v>647</v>
      </c>
      <c r="I122" s="76" t="s">
        <v>648</v>
      </c>
      <c r="J122" s="76" t="s">
        <v>5595</v>
      </c>
      <c r="K122" s="76" t="s">
        <v>649</v>
      </c>
      <c r="L122" s="76" t="s">
        <v>649</v>
      </c>
      <c r="M122" s="76" t="s">
        <v>650</v>
      </c>
      <c r="N122" s="76" t="s">
        <v>651</v>
      </c>
      <c r="O122" s="76" t="s">
        <v>8918</v>
      </c>
    </row>
    <row r="123" spans="1:16">
      <c r="A123" s="74">
        <v>5</v>
      </c>
      <c r="B123" s="76" t="s">
        <v>8918</v>
      </c>
      <c r="C123" s="76" t="s">
        <v>8210</v>
      </c>
      <c r="D123" s="76" t="s">
        <v>9350</v>
      </c>
      <c r="E123" s="76" t="s">
        <v>652</v>
      </c>
      <c r="F123" s="76" t="s">
        <v>653</v>
      </c>
      <c r="G123" s="76" t="s">
        <v>654</v>
      </c>
      <c r="H123" s="76" t="s">
        <v>655</v>
      </c>
      <c r="I123" s="76" t="s">
        <v>656</v>
      </c>
      <c r="J123" s="76" t="s">
        <v>657</v>
      </c>
      <c r="K123" s="76" t="s">
        <v>658</v>
      </c>
      <c r="L123" s="76" t="s">
        <v>658</v>
      </c>
      <c r="M123" s="76" t="s">
        <v>659</v>
      </c>
      <c r="N123" s="76" t="s">
        <v>660</v>
      </c>
      <c r="O123" s="76" t="s">
        <v>8918</v>
      </c>
    </row>
    <row r="124" spans="1:16">
      <c r="A124" s="74">
        <v>6</v>
      </c>
      <c r="B124" s="76" t="s">
        <v>8918</v>
      </c>
      <c r="C124" s="76" t="s">
        <v>8176</v>
      </c>
      <c r="D124" s="76" t="s">
        <v>661</v>
      </c>
      <c r="E124" s="76" t="s">
        <v>662</v>
      </c>
      <c r="F124" s="76" t="s">
        <v>663</v>
      </c>
      <c r="G124" s="76" t="s">
        <v>664</v>
      </c>
      <c r="H124" s="76" t="s">
        <v>665</v>
      </c>
      <c r="I124" s="76" t="s">
        <v>666</v>
      </c>
      <c r="J124" s="76" t="s">
        <v>667</v>
      </c>
      <c r="K124" s="76" t="s">
        <v>668</v>
      </c>
      <c r="L124" s="76" t="s">
        <v>668</v>
      </c>
      <c r="M124" s="76" t="s">
        <v>669</v>
      </c>
      <c r="N124" s="76" t="s">
        <v>670</v>
      </c>
      <c r="O124" s="76" t="s">
        <v>8918</v>
      </c>
    </row>
    <row r="125" spans="1:16">
      <c r="A125" s="74">
        <v>7</v>
      </c>
      <c r="B125" s="76" t="s">
        <v>8918</v>
      </c>
      <c r="C125" s="76" t="s">
        <v>671</v>
      </c>
      <c r="D125" s="76" t="s">
        <v>672</v>
      </c>
      <c r="E125" s="76" t="s">
        <v>8860</v>
      </c>
      <c r="F125" s="76" t="s">
        <v>673</v>
      </c>
      <c r="G125" s="76" t="s">
        <v>674</v>
      </c>
      <c r="H125" s="76" t="s">
        <v>675</v>
      </c>
      <c r="I125" s="76" t="s">
        <v>676</v>
      </c>
      <c r="J125" s="76" t="s">
        <v>677</v>
      </c>
      <c r="K125" s="76" t="s">
        <v>678</v>
      </c>
      <c r="L125" s="76" t="s">
        <v>678</v>
      </c>
      <c r="M125" s="76" t="s">
        <v>679</v>
      </c>
      <c r="N125" s="76" t="s">
        <v>680</v>
      </c>
      <c r="O125" s="76" t="s">
        <v>8918</v>
      </c>
    </row>
    <row r="126" spans="1:16">
      <c r="A126" s="74">
        <v>8</v>
      </c>
      <c r="B126" s="76" t="s">
        <v>8918</v>
      </c>
      <c r="C126" s="76" t="s">
        <v>681</v>
      </c>
      <c r="D126" s="76" t="s">
        <v>682</v>
      </c>
      <c r="E126" s="76" t="s">
        <v>683</v>
      </c>
      <c r="F126" s="76" t="s">
        <v>684</v>
      </c>
      <c r="G126" s="76" t="s">
        <v>685</v>
      </c>
      <c r="H126" s="76" t="s">
        <v>686</v>
      </c>
      <c r="I126" s="76" t="s">
        <v>6001</v>
      </c>
      <c r="J126" s="76" t="s">
        <v>7682</v>
      </c>
      <c r="K126" s="76" t="s">
        <v>687</v>
      </c>
      <c r="L126" s="76" t="s">
        <v>687</v>
      </c>
      <c r="M126" s="76" t="s">
        <v>688</v>
      </c>
      <c r="N126" s="76" t="s">
        <v>689</v>
      </c>
      <c r="O126" s="76" t="s">
        <v>8918</v>
      </c>
    </row>
    <row r="127" spans="1:16">
      <c r="A127" s="74">
        <v>9</v>
      </c>
      <c r="B127" s="76" t="s">
        <v>8918</v>
      </c>
      <c r="C127" s="76" t="s">
        <v>690</v>
      </c>
      <c r="D127" s="76" t="s">
        <v>691</v>
      </c>
      <c r="E127" s="76" t="s">
        <v>692</v>
      </c>
      <c r="F127" s="76" t="s">
        <v>693</v>
      </c>
      <c r="G127" s="76" t="s">
        <v>694</v>
      </c>
      <c r="H127" s="76" t="s">
        <v>695</v>
      </c>
      <c r="I127" s="76" t="s">
        <v>696</v>
      </c>
      <c r="J127" s="76" t="s">
        <v>697</v>
      </c>
      <c r="K127" s="76" t="s">
        <v>698</v>
      </c>
      <c r="L127" s="76" t="s">
        <v>698</v>
      </c>
      <c r="M127" s="76" t="s">
        <v>699</v>
      </c>
      <c r="N127" s="76" t="s">
        <v>700</v>
      </c>
      <c r="O127" s="76" t="s">
        <v>8918</v>
      </c>
    </row>
    <row r="128" spans="1:16">
      <c r="A128" s="74">
        <v>10</v>
      </c>
      <c r="B128" s="76" t="s">
        <v>8918</v>
      </c>
      <c r="C128" s="76" t="s">
        <v>701</v>
      </c>
      <c r="D128" s="76" t="s">
        <v>702</v>
      </c>
      <c r="E128" s="76" t="s">
        <v>703</v>
      </c>
      <c r="F128" s="76" t="s">
        <v>5279</v>
      </c>
      <c r="G128" s="76" t="s">
        <v>704</v>
      </c>
      <c r="H128" s="76" t="s">
        <v>705</v>
      </c>
      <c r="I128" s="76" t="s">
        <v>706</v>
      </c>
      <c r="J128" s="76" t="s">
        <v>707</v>
      </c>
      <c r="K128" s="76" t="s">
        <v>708</v>
      </c>
      <c r="L128" s="76" t="s">
        <v>708</v>
      </c>
      <c r="M128" s="76" t="s">
        <v>709</v>
      </c>
      <c r="N128" s="76" t="s">
        <v>710</v>
      </c>
      <c r="O128" s="76" t="s">
        <v>8918</v>
      </c>
    </row>
    <row r="129" spans="1:15">
      <c r="A129" s="74">
        <v>11</v>
      </c>
      <c r="B129" s="76" t="s">
        <v>8918</v>
      </c>
      <c r="C129" s="76" t="s">
        <v>711</v>
      </c>
      <c r="D129" s="76" t="s">
        <v>1040</v>
      </c>
      <c r="E129" s="76" t="s">
        <v>712</v>
      </c>
      <c r="F129" s="76" t="s">
        <v>713</v>
      </c>
      <c r="G129" s="76" t="s">
        <v>714</v>
      </c>
      <c r="H129" s="76" t="s">
        <v>715</v>
      </c>
      <c r="I129" s="76" t="s">
        <v>716</v>
      </c>
      <c r="J129" s="76" t="s">
        <v>5594</v>
      </c>
      <c r="K129" s="76" t="s">
        <v>717</v>
      </c>
      <c r="L129" s="76" t="s">
        <v>717</v>
      </c>
      <c r="M129" s="76" t="s">
        <v>718</v>
      </c>
      <c r="N129" s="76" t="s">
        <v>5610</v>
      </c>
      <c r="O129" s="76" t="s">
        <v>8918</v>
      </c>
    </row>
    <row r="130" spans="1:15">
      <c r="A130" s="74">
        <v>12</v>
      </c>
      <c r="B130" s="76" t="s">
        <v>8918</v>
      </c>
      <c r="C130" s="76" t="s">
        <v>9291</v>
      </c>
      <c r="D130" s="76" t="s">
        <v>5611</v>
      </c>
      <c r="E130" s="76" t="s">
        <v>5612</v>
      </c>
      <c r="F130" s="76" t="s">
        <v>5613</v>
      </c>
      <c r="G130" s="76" t="s">
        <v>5614</v>
      </c>
      <c r="H130" s="76" t="s">
        <v>5615</v>
      </c>
      <c r="I130" s="76" t="s">
        <v>5616</v>
      </c>
      <c r="J130" s="76" t="s">
        <v>5617</v>
      </c>
      <c r="K130" s="76" t="s">
        <v>5618</v>
      </c>
      <c r="L130" s="76" t="s">
        <v>5618</v>
      </c>
      <c r="M130" s="76" t="s">
        <v>5619</v>
      </c>
      <c r="N130" s="76" t="s">
        <v>5620</v>
      </c>
      <c r="O130" s="76" t="s">
        <v>8918</v>
      </c>
    </row>
    <row r="131" spans="1:15">
      <c r="A131" s="74">
        <v>13</v>
      </c>
      <c r="B131" s="76" t="s">
        <v>8918</v>
      </c>
      <c r="C131" s="76" t="s">
        <v>5621</v>
      </c>
      <c r="D131" s="76" t="s">
        <v>7337</v>
      </c>
      <c r="E131" s="76" t="s">
        <v>5622</v>
      </c>
      <c r="F131" s="76" t="s">
        <v>5623</v>
      </c>
      <c r="G131" s="76" t="s">
        <v>5624</v>
      </c>
      <c r="H131" s="76" t="s">
        <v>5625</v>
      </c>
      <c r="I131" s="76" t="s">
        <v>5626</v>
      </c>
      <c r="J131" s="76" t="s">
        <v>5627</v>
      </c>
      <c r="K131" s="76" t="s">
        <v>5628</v>
      </c>
      <c r="L131" s="76" t="s">
        <v>5628</v>
      </c>
      <c r="M131" s="76" t="s">
        <v>5629</v>
      </c>
      <c r="N131" s="76" t="s">
        <v>5630</v>
      </c>
      <c r="O131" s="76" t="s">
        <v>8918</v>
      </c>
    </row>
    <row r="132" spans="1:15">
      <c r="A132" s="74">
        <v>14</v>
      </c>
      <c r="B132" s="76" t="s">
        <v>8918</v>
      </c>
      <c r="C132" s="76" t="s">
        <v>50</v>
      </c>
      <c r="D132" s="76" t="s">
        <v>51</v>
      </c>
      <c r="E132" s="76" t="s">
        <v>52</v>
      </c>
      <c r="F132" s="76" t="s">
        <v>5296</v>
      </c>
      <c r="G132" s="76" t="s">
        <v>53</v>
      </c>
      <c r="H132" s="76" t="s">
        <v>54</v>
      </c>
      <c r="I132" s="76" t="s">
        <v>55</v>
      </c>
      <c r="J132" s="76" t="s">
        <v>56</v>
      </c>
      <c r="K132" s="76" t="s">
        <v>57</v>
      </c>
      <c r="L132" s="76" t="s">
        <v>57</v>
      </c>
      <c r="M132" s="76" t="s">
        <v>58</v>
      </c>
      <c r="N132" s="76" t="s">
        <v>59</v>
      </c>
      <c r="O132" s="76" t="s">
        <v>8918</v>
      </c>
    </row>
    <row r="133" spans="1:15">
      <c r="A133" s="74">
        <v>15</v>
      </c>
      <c r="B133" s="76" t="s">
        <v>8918</v>
      </c>
      <c r="C133" s="76" t="s">
        <v>60</v>
      </c>
      <c r="D133" s="76" t="s">
        <v>6423</v>
      </c>
      <c r="E133" s="76" t="s">
        <v>9311</v>
      </c>
      <c r="F133" s="76" t="s">
        <v>61</v>
      </c>
      <c r="G133" s="76" t="s">
        <v>62</v>
      </c>
      <c r="H133" s="76" t="s">
        <v>63</v>
      </c>
      <c r="I133" s="76" t="s">
        <v>64</v>
      </c>
      <c r="J133" s="76" t="s">
        <v>3740</v>
      </c>
      <c r="K133" s="76" t="s">
        <v>65</v>
      </c>
      <c r="L133" s="76" t="s">
        <v>65</v>
      </c>
      <c r="M133" s="76" t="s">
        <v>66</v>
      </c>
      <c r="N133" s="76" t="s">
        <v>67</v>
      </c>
      <c r="O133" s="76" t="s">
        <v>8918</v>
      </c>
    </row>
    <row r="134" spans="1:15">
      <c r="A134" s="74">
        <v>16</v>
      </c>
      <c r="B134" s="76" t="s">
        <v>8918</v>
      </c>
      <c r="C134" s="76" t="s">
        <v>68</v>
      </c>
      <c r="D134" s="76" t="s">
        <v>69</v>
      </c>
      <c r="E134" s="76" t="s">
        <v>70</v>
      </c>
      <c r="F134" s="76" t="s">
        <v>71</v>
      </c>
      <c r="G134" s="76" t="s">
        <v>72</v>
      </c>
      <c r="H134" s="76" t="s">
        <v>73</v>
      </c>
      <c r="I134" s="76" t="s">
        <v>74</v>
      </c>
      <c r="J134" s="76" t="s">
        <v>75</v>
      </c>
      <c r="K134" s="76" t="s">
        <v>76</v>
      </c>
      <c r="L134" s="76" t="s">
        <v>76</v>
      </c>
      <c r="M134" s="76" t="s">
        <v>77</v>
      </c>
      <c r="N134" s="76" t="s">
        <v>78</v>
      </c>
      <c r="O134" s="76" t="s">
        <v>8918</v>
      </c>
    </row>
    <row r="135" spans="1:15">
      <c r="A135" s="74">
        <v>17</v>
      </c>
      <c r="B135" s="76" t="s">
        <v>8918</v>
      </c>
      <c r="C135" s="76" t="s">
        <v>79</v>
      </c>
      <c r="D135" s="76" t="s">
        <v>80</v>
      </c>
      <c r="E135" s="76" t="s">
        <v>81</v>
      </c>
      <c r="F135" s="76" t="s">
        <v>82</v>
      </c>
      <c r="G135" s="76" t="s">
        <v>83</v>
      </c>
      <c r="H135" s="76" t="s">
        <v>84</v>
      </c>
      <c r="I135" s="76" t="s">
        <v>85</v>
      </c>
      <c r="J135" s="76" t="s">
        <v>86</v>
      </c>
      <c r="K135" s="76" t="s">
        <v>2126</v>
      </c>
      <c r="L135" s="76" t="s">
        <v>2126</v>
      </c>
      <c r="M135" s="76" t="s">
        <v>87</v>
      </c>
      <c r="N135" s="76" t="s">
        <v>88</v>
      </c>
      <c r="O135" s="76" t="s">
        <v>8918</v>
      </c>
    </row>
    <row r="136" spans="1:15">
      <c r="A136" s="74">
        <v>18</v>
      </c>
      <c r="B136" s="76" t="s">
        <v>8918</v>
      </c>
      <c r="C136" s="76" t="s">
        <v>10009</v>
      </c>
      <c r="D136" s="76" t="s">
        <v>89</v>
      </c>
      <c r="E136" s="76" t="s">
        <v>11107</v>
      </c>
      <c r="F136" s="76" t="s">
        <v>90</v>
      </c>
      <c r="G136" s="76" t="s">
        <v>91</v>
      </c>
      <c r="H136" s="76" t="s">
        <v>92</v>
      </c>
      <c r="I136" s="76" t="s">
        <v>93</v>
      </c>
      <c r="J136" s="76" t="s">
        <v>94</v>
      </c>
      <c r="K136" s="76" t="s">
        <v>95</v>
      </c>
      <c r="L136" s="76" t="s">
        <v>95</v>
      </c>
      <c r="M136" s="76" t="s">
        <v>96</v>
      </c>
      <c r="N136" s="76" t="s">
        <v>97</v>
      </c>
      <c r="O136" s="76" t="s">
        <v>8918</v>
      </c>
    </row>
    <row r="137" spans="1:15">
      <c r="A137" s="74">
        <v>19</v>
      </c>
      <c r="B137" s="76" t="s">
        <v>8918</v>
      </c>
      <c r="C137" s="76" t="s">
        <v>98</v>
      </c>
      <c r="D137" s="76" t="s">
        <v>9856</v>
      </c>
      <c r="E137" s="76" t="s">
        <v>99</v>
      </c>
      <c r="F137" s="76" t="s">
        <v>100</v>
      </c>
      <c r="G137" s="76" t="s">
        <v>101</v>
      </c>
      <c r="H137" s="76" t="s">
        <v>102</v>
      </c>
      <c r="I137" s="76" t="s">
        <v>103</v>
      </c>
      <c r="J137" s="76" t="s">
        <v>104</v>
      </c>
      <c r="K137" s="76" t="s">
        <v>10728</v>
      </c>
      <c r="L137" s="76" t="s">
        <v>10728</v>
      </c>
      <c r="M137" s="76" t="s">
        <v>105</v>
      </c>
      <c r="N137" s="76" t="s">
        <v>106</v>
      </c>
      <c r="O137" s="76" t="s">
        <v>8918</v>
      </c>
    </row>
    <row r="138" spans="1:15">
      <c r="A138" s="74">
        <v>20</v>
      </c>
      <c r="B138" s="76" t="s">
        <v>8918</v>
      </c>
      <c r="C138" s="76" t="s">
        <v>8702</v>
      </c>
      <c r="D138" s="76" t="s">
        <v>8046</v>
      </c>
      <c r="E138" s="76" t="s">
        <v>107</v>
      </c>
      <c r="F138" s="76" t="s">
        <v>8015</v>
      </c>
      <c r="G138" s="76" t="s">
        <v>10845</v>
      </c>
      <c r="H138" s="76" t="s">
        <v>108</v>
      </c>
      <c r="I138" s="76" t="s">
        <v>109</v>
      </c>
      <c r="J138" s="76" t="s">
        <v>8134</v>
      </c>
      <c r="K138" s="76" t="s">
        <v>110</v>
      </c>
      <c r="L138" s="76" t="s">
        <v>110</v>
      </c>
      <c r="M138" s="76" t="s">
        <v>111</v>
      </c>
      <c r="N138" s="76" t="s">
        <v>5599</v>
      </c>
      <c r="O138" s="76" t="s">
        <v>8918</v>
      </c>
    </row>
    <row r="139" spans="1:15">
      <c r="A139" s="74">
        <v>21</v>
      </c>
      <c r="B139" s="76" t="s">
        <v>8918</v>
      </c>
      <c r="C139" s="76" t="s">
        <v>112</v>
      </c>
      <c r="D139" s="76" t="s">
        <v>113</v>
      </c>
      <c r="E139" s="76" t="s">
        <v>114</v>
      </c>
      <c r="F139" s="76" t="s">
        <v>115</v>
      </c>
      <c r="G139" s="76" t="s">
        <v>116</v>
      </c>
      <c r="H139" s="76" t="s">
        <v>117</v>
      </c>
      <c r="I139" s="76" t="s">
        <v>118</v>
      </c>
      <c r="J139" s="76" t="s">
        <v>119</v>
      </c>
      <c r="K139" s="76" t="s">
        <v>120</v>
      </c>
      <c r="L139" s="76" t="s">
        <v>120</v>
      </c>
      <c r="M139" s="76" t="s">
        <v>121</v>
      </c>
      <c r="N139" s="76" t="s">
        <v>122</v>
      </c>
      <c r="O139" s="76" t="s">
        <v>8918</v>
      </c>
    </row>
    <row r="140" spans="1:15">
      <c r="A140" s="74">
        <v>22</v>
      </c>
      <c r="B140" s="76" t="s">
        <v>8918</v>
      </c>
      <c r="C140" s="76" t="s">
        <v>123</v>
      </c>
      <c r="D140" s="76" t="s">
        <v>124</v>
      </c>
      <c r="E140" s="76" t="s">
        <v>125</v>
      </c>
      <c r="F140" s="76" t="s">
        <v>126</v>
      </c>
      <c r="G140" s="76" t="s">
        <v>127</v>
      </c>
      <c r="H140" s="76" t="s">
        <v>128</v>
      </c>
      <c r="I140" s="76" t="s">
        <v>129</v>
      </c>
      <c r="J140" s="76" t="s">
        <v>130</v>
      </c>
      <c r="K140" s="76" t="s">
        <v>131</v>
      </c>
      <c r="L140" s="76" t="s">
        <v>131</v>
      </c>
      <c r="M140" s="76" t="s">
        <v>132</v>
      </c>
      <c r="N140" s="76" t="s">
        <v>133</v>
      </c>
      <c r="O140" s="76" t="s">
        <v>8918</v>
      </c>
    </row>
    <row r="141" spans="1:15">
      <c r="A141" s="74">
        <v>23</v>
      </c>
      <c r="B141" s="76" t="s">
        <v>8918</v>
      </c>
      <c r="C141" s="76" t="s">
        <v>134</v>
      </c>
      <c r="D141" s="76" t="s">
        <v>135</v>
      </c>
      <c r="E141" s="76" t="s">
        <v>136</v>
      </c>
      <c r="F141" s="76" t="s">
        <v>8705</v>
      </c>
      <c r="G141" s="76" t="s">
        <v>137</v>
      </c>
      <c r="H141" s="76" t="s">
        <v>138</v>
      </c>
      <c r="I141" s="76" t="s">
        <v>139</v>
      </c>
      <c r="J141" s="76" t="s">
        <v>140</v>
      </c>
      <c r="K141" s="76" t="s">
        <v>141</v>
      </c>
      <c r="L141" s="76" t="s">
        <v>141</v>
      </c>
      <c r="M141" s="76" t="s">
        <v>142</v>
      </c>
      <c r="N141" s="76" t="s">
        <v>143</v>
      </c>
      <c r="O141" s="76" t="s">
        <v>8918</v>
      </c>
    </row>
    <row r="142" spans="1:15">
      <c r="A142" s="74">
        <v>24</v>
      </c>
      <c r="B142" s="76" t="s">
        <v>8918</v>
      </c>
      <c r="C142" s="76" t="s">
        <v>144</v>
      </c>
      <c r="D142" s="76" t="s">
        <v>145</v>
      </c>
      <c r="E142" s="76" t="s">
        <v>146</v>
      </c>
      <c r="F142" s="76" t="s">
        <v>3884</v>
      </c>
      <c r="G142" s="76" t="s">
        <v>147</v>
      </c>
      <c r="H142" s="76" t="s">
        <v>148</v>
      </c>
      <c r="I142" s="76" t="s">
        <v>149</v>
      </c>
      <c r="J142" s="76" t="s">
        <v>10758</v>
      </c>
      <c r="K142" s="76" t="s">
        <v>150</v>
      </c>
      <c r="L142" s="76" t="s">
        <v>150</v>
      </c>
      <c r="M142" s="76" t="s">
        <v>151</v>
      </c>
      <c r="N142" s="76" t="s">
        <v>152</v>
      </c>
      <c r="O142" s="76" t="s">
        <v>8918</v>
      </c>
    </row>
    <row r="143" spans="1:15">
      <c r="A143" s="74">
        <v>25</v>
      </c>
      <c r="B143" s="76" t="s">
        <v>8918</v>
      </c>
      <c r="C143" s="76" t="s">
        <v>153</v>
      </c>
      <c r="D143" s="76" t="s">
        <v>9742</v>
      </c>
      <c r="E143" s="76" t="s">
        <v>154</v>
      </c>
      <c r="F143" s="76" t="s">
        <v>155</v>
      </c>
      <c r="G143" s="76" t="s">
        <v>156</v>
      </c>
      <c r="H143" s="76" t="s">
        <v>3720</v>
      </c>
      <c r="I143" s="76" t="s">
        <v>10205</v>
      </c>
      <c r="J143" s="76" t="s">
        <v>157</v>
      </c>
      <c r="K143" s="76" t="s">
        <v>158</v>
      </c>
      <c r="L143" s="76" t="s">
        <v>158</v>
      </c>
      <c r="M143" s="76" t="s">
        <v>159</v>
      </c>
      <c r="N143" s="76" t="s">
        <v>160</v>
      </c>
      <c r="O143" s="76" t="s">
        <v>8918</v>
      </c>
    </row>
    <row r="144" spans="1:15">
      <c r="A144" s="74">
        <v>26</v>
      </c>
      <c r="B144" s="76" t="s">
        <v>8918</v>
      </c>
      <c r="C144" s="76" t="s">
        <v>8128</v>
      </c>
      <c r="D144" s="76" t="s">
        <v>161</v>
      </c>
      <c r="E144" s="76" t="s">
        <v>6136</v>
      </c>
      <c r="F144" s="76" t="s">
        <v>162</v>
      </c>
      <c r="G144" s="76" t="s">
        <v>163</v>
      </c>
      <c r="H144" s="76" t="s">
        <v>164</v>
      </c>
      <c r="I144" s="76" t="s">
        <v>165</v>
      </c>
      <c r="J144" s="76" t="s">
        <v>10207</v>
      </c>
      <c r="K144" s="76" t="s">
        <v>5385</v>
      </c>
      <c r="L144" s="76" t="s">
        <v>5385</v>
      </c>
      <c r="M144" s="76" t="s">
        <v>166</v>
      </c>
      <c r="N144" s="76" t="s">
        <v>167</v>
      </c>
      <c r="O144" s="76" t="s">
        <v>8918</v>
      </c>
    </row>
    <row r="145" spans="1:15">
      <c r="A145" s="74">
        <v>27</v>
      </c>
      <c r="B145" s="76" t="s">
        <v>8918</v>
      </c>
      <c r="C145" s="76" t="s">
        <v>168</v>
      </c>
      <c r="D145" s="76" t="s">
        <v>169</v>
      </c>
      <c r="E145" s="76" t="s">
        <v>170</v>
      </c>
      <c r="F145" s="76" t="s">
        <v>171</v>
      </c>
      <c r="G145" s="76" t="s">
        <v>172</v>
      </c>
      <c r="H145" s="76" t="s">
        <v>173</v>
      </c>
      <c r="I145" s="76" t="s">
        <v>174</v>
      </c>
      <c r="J145" s="76" t="s">
        <v>6138</v>
      </c>
      <c r="K145" s="76" t="s">
        <v>175</v>
      </c>
      <c r="L145" s="76" t="s">
        <v>175</v>
      </c>
      <c r="M145" s="76" t="s">
        <v>176</v>
      </c>
      <c r="N145" s="76" t="s">
        <v>177</v>
      </c>
      <c r="O145" s="76" t="s">
        <v>8918</v>
      </c>
    </row>
    <row r="146" spans="1:15">
      <c r="A146" s="74">
        <v>28</v>
      </c>
      <c r="B146" s="76" t="s">
        <v>8918</v>
      </c>
      <c r="C146" s="76" t="s">
        <v>178</v>
      </c>
      <c r="D146" s="76" t="s">
        <v>179</v>
      </c>
      <c r="E146" s="76" t="s">
        <v>180</v>
      </c>
      <c r="F146" s="76" t="s">
        <v>181</v>
      </c>
      <c r="G146" s="76" t="s">
        <v>182</v>
      </c>
      <c r="H146" s="76" t="s">
        <v>183</v>
      </c>
      <c r="I146" s="76" t="s">
        <v>3798</v>
      </c>
      <c r="J146" s="76" t="s">
        <v>184</v>
      </c>
      <c r="K146" s="76" t="s">
        <v>8044</v>
      </c>
      <c r="L146" s="76" t="s">
        <v>8044</v>
      </c>
      <c r="M146" s="76" t="s">
        <v>185</v>
      </c>
      <c r="N146" s="76" t="s">
        <v>190</v>
      </c>
      <c r="O146" s="76" t="s">
        <v>8918</v>
      </c>
    </row>
    <row r="147" spans="1:15">
      <c r="A147" s="74">
        <v>29</v>
      </c>
      <c r="B147" s="76" t="s">
        <v>8918</v>
      </c>
      <c r="C147" s="76" t="s">
        <v>191</v>
      </c>
      <c r="D147" s="76" t="s">
        <v>192</v>
      </c>
      <c r="E147" s="76" t="s">
        <v>193</v>
      </c>
      <c r="F147" s="76" t="s">
        <v>194</v>
      </c>
      <c r="G147" s="76" t="s">
        <v>195</v>
      </c>
      <c r="H147" s="76" t="s">
        <v>196</v>
      </c>
      <c r="I147" s="76" t="s">
        <v>197</v>
      </c>
      <c r="J147" s="76" t="s">
        <v>198</v>
      </c>
      <c r="K147" s="76" t="s">
        <v>199</v>
      </c>
      <c r="L147" s="76" t="s">
        <v>199</v>
      </c>
      <c r="M147" s="76" t="s">
        <v>200</v>
      </c>
      <c r="N147" s="76" t="s">
        <v>201</v>
      </c>
      <c r="O147" s="76" t="s">
        <v>8918</v>
      </c>
    </row>
    <row r="148" spans="1:15">
      <c r="A148" s="74">
        <v>30</v>
      </c>
      <c r="B148" s="76" t="s">
        <v>8918</v>
      </c>
      <c r="C148" s="76" t="s">
        <v>202</v>
      </c>
      <c r="D148" s="76" t="s">
        <v>203</v>
      </c>
      <c r="E148" s="76" t="s">
        <v>204</v>
      </c>
      <c r="F148" s="76" t="s">
        <v>205</v>
      </c>
      <c r="G148" s="76" t="s">
        <v>206</v>
      </c>
      <c r="H148" s="76" t="s">
        <v>207</v>
      </c>
      <c r="I148" s="76" t="s">
        <v>208</v>
      </c>
      <c r="J148" s="76" t="s">
        <v>209</v>
      </c>
      <c r="K148" s="76" t="s">
        <v>3169</v>
      </c>
      <c r="L148" s="76" t="s">
        <v>3169</v>
      </c>
      <c r="M148" s="76" t="s">
        <v>210</v>
      </c>
      <c r="N148" s="76" t="s">
        <v>211</v>
      </c>
      <c r="O148" s="76" t="s">
        <v>8918</v>
      </c>
    </row>
    <row r="149" spans="1:15">
      <c r="A149" s="74">
        <v>31</v>
      </c>
      <c r="B149" s="76" t="s">
        <v>8918</v>
      </c>
      <c r="C149" s="76" t="s">
        <v>212</v>
      </c>
      <c r="D149" s="76" t="s">
        <v>5287</v>
      </c>
      <c r="E149" s="76" t="s">
        <v>10729</v>
      </c>
      <c r="F149" s="76" t="s">
        <v>10730</v>
      </c>
      <c r="G149" s="76" t="s">
        <v>10731</v>
      </c>
      <c r="H149" s="76" t="s">
        <v>10732</v>
      </c>
      <c r="I149" s="76" t="s">
        <v>10733</v>
      </c>
      <c r="J149" s="76" t="s">
        <v>10734</v>
      </c>
      <c r="K149" s="76" t="s">
        <v>10735</v>
      </c>
      <c r="L149" s="76" t="s">
        <v>10735</v>
      </c>
      <c r="M149" s="76" t="s">
        <v>10736</v>
      </c>
      <c r="N149" s="76" t="s">
        <v>10737</v>
      </c>
      <c r="O149" s="76" t="s">
        <v>8918</v>
      </c>
    </row>
    <row r="150" spans="1:15">
      <c r="A150" s="74">
        <v>32</v>
      </c>
      <c r="B150" s="76" t="s">
        <v>8918</v>
      </c>
      <c r="C150" s="76" t="s">
        <v>8350</v>
      </c>
      <c r="D150" s="76" t="s">
        <v>5293</v>
      </c>
      <c r="E150" s="76" t="s">
        <v>8351</v>
      </c>
      <c r="F150" s="76" t="s">
        <v>8062</v>
      </c>
      <c r="G150" s="76" t="s">
        <v>8352</v>
      </c>
      <c r="H150" s="76" t="s">
        <v>8353</v>
      </c>
      <c r="I150" s="76" t="s">
        <v>8354</v>
      </c>
      <c r="J150" s="76" t="s">
        <v>8355</v>
      </c>
      <c r="K150" s="76" t="s">
        <v>8356</v>
      </c>
      <c r="L150" s="76" t="s">
        <v>8356</v>
      </c>
      <c r="M150" s="76" t="s">
        <v>11149</v>
      </c>
      <c r="N150" s="76" t="s">
        <v>8357</v>
      </c>
      <c r="O150" s="76" t="s">
        <v>8918</v>
      </c>
    </row>
    <row r="151" spans="1:15">
      <c r="A151" s="74">
        <v>33</v>
      </c>
      <c r="B151" s="76" t="s">
        <v>8918</v>
      </c>
      <c r="C151" s="76" t="s">
        <v>8358</v>
      </c>
      <c r="D151" s="76" t="s">
        <v>8359</v>
      </c>
      <c r="E151" s="76" t="s">
        <v>8360</v>
      </c>
      <c r="F151" s="76" t="s">
        <v>7497</v>
      </c>
      <c r="G151" s="76" t="s">
        <v>8361</v>
      </c>
      <c r="H151" s="76" t="s">
        <v>8362</v>
      </c>
      <c r="I151" s="76" t="s">
        <v>8363</v>
      </c>
      <c r="J151" s="76" t="s">
        <v>8364</v>
      </c>
      <c r="K151" s="76" t="s">
        <v>8365</v>
      </c>
      <c r="L151" s="76" t="s">
        <v>8365</v>
      </c>
      <c r="M151" s="76" t="s">
        <v>8366</v>
      </c>
      <c r="N151" s="76" t="s">
        <v>8367</v>
      </c>
      <c r="O151" s="76" t="s">
        <v>8918</v>
      </c>
    </row>
    <row r="152" spans="1:15">
      <c r="A152" s="74">
        <v>34</v>
      </c>
      <c r="B152" s="76" t="s">
        <v>8918</v>
      </c>
      <c r="C152" s="76" t="s">
        <v>5842</v>
      </c>
      <c r="D152" s="76" t="s">
        <v>6426</v>
      </c>
      <c r="E152" s="76" t="s">
        <v>5843</v>
      </c>
      <c r="F152" s="76" t="s">
        <v>7462</v>
      </c>
      <c r="G152" s="76" t="s">
        <v>1999</v>
      </c>
      <c r="H152" s="76" t="s">
        <v>5844</v>
      </c>
      <c r="I152" s="76" t="s">
        <v>5845</v>
      </c>
      <c r="J152" s="76" t="s">
        <v>5846</v>
      </c>
      <c r="K152" s="76" t="s">
        <v>5847</v>
      </c>
      <c r="L152" s="76" t="s">
        <v>5847</v>
      </c>
      <c r="M152" s="76" t="s">
        <v>5848</v>
      </c>
      <c r="N152" s="76" t="s">
        <v>8258</v>
      </c>
      <c r="O152" s="76" t="s">
        <v>8918</v>
      </c>
    </row>
    <row r="153" spans="1:15">
      <c r="A153" s="74">
        <v>35</v>
      </c>
      <c r="B153" s="76" t="s">
        <v>8918</v>
      </c>
      <c r="C153" s="76" t="s">
        <v>5849</v>
      </c>
      <c r="D153" s="76" t="s">
        <v>5850</v>
      </c>
      <c r="E153" s="76" t="s">
        <v>95</v>
      </c>
      <c r="F153" s="76" t="s">
        <v>8274</v>
      </c>
      <c r="G153" s="76" t="s">
        <v>10070</v>
      </c>
      <c r="H153" s="76" t="s">
        <v>10024</v>
      </c>
      <c r="I153" s="76" t="s">
        <v>5851</v>
      </c>
      <c r="J153" s="76" t="s">
        <v>8792</v>
      </c>
      <c r="K153" s="76" t="s">
        <v>8013</v>
      </c>
      <c r="L153" s="76" t="s">
        <v>8013</v>
      </c>
      <c r="M153" s="76" t="s">
        <v>5852</v>
      </c>
      <c r="N153" s="76" t="s">
        <v>5853</v>
      </c>
      <c r="O153" s="76" t="s">
        <v>8918</v>
      </c>
    </row>
    <row r="154" spans="1:15">
      <c r="A154" s="74">
        <v>36</v>
      </c>
      <c r="B154" s="76" t="s">
        <v>8918</v>
      </c>
      <c r="C154" s="76" t="s">
        <v>5854</v>
      </c>
      <c r="D154" s="76" t="s">
        <v>5855</v>
      </c>
      <c r="E154" s="76" t="s">
        <v>5856</v>
      </c>
      <c r="F154" s="76" t="s">
        <v>5440</v>
      </c>
      <c r="G154" s="76" t="s">
        <v>5857</v>
      </c>
      <c r="H154" s="76" t="s">
        <v>5858</v>
      </c>
      <c r="I154" s="76" t="s">
        <v>5859</v>
      </c>
      <c r="J154" s="76" t="s">
        <v>5860</v>
      </c>
      <c r="K154" s="76" t="s">
        <v>9304</v>
      </c>
      <c r="L154" s="76" t="s">
        <v>9304</v>
      </c>
      <c r="M154" s="76" t="s">
        <v>5861</v>
      </c>
      <c r="N154" s="76" t="s">
        <v>5862</v>
      </c>
      <c r="O154" s="76" t="s">
        <v>8918</v>
      </c>
    </row>
    <row r="155" spans="1:15">
      <c r="A155" s="74">
        <v>37</v>
      </c>
      <c r="B155" s="76" t="s">
        <v>8918</v>
      </c>
      <c r="C155" s="76" t="s">
        <v>5863</v>
      </c>
      <c r="D155" s="76" t="s">
        <v>7507</v>
      </c>
      <c r="E155" s="76" t="s">
        <v>3754</v>
      </c>
      <c r="F155" s="76" t="s">
        <v>5864</v>
      </c>
      <c r="G155" s="76" t="s">
        <v>5865</v>
      </c>
      <c r="H155" s="76" t="s">
        <v>5866</v>
      </c>
      <c r="I155" s="76" t="s">
        <v>5867</v>
      </c>
      <c r="J155" s="76" t="s">
        <v>5868</v>
      </c>
      <c r="K155" s="76" t="s">
        <v>5869</v>
      </c>
      <c r="L155" s="76" t="s">
        <v>5869</v>
      </c>
      <c r="M155" s="76" t="s">
        <v>5870</v>
      </c>
      <c r="N155" s="76" t="s">
        <v>10418</v>
      </c>
      <c r="O155" s="76" t="s">
        <v>8918</v>
      </c>
    </row>
    <row r="156" spans="1:15">
      <c r="A156" s="74">
        <v>38</v>
      </c>
      <c r="B156" s="76" t="s">
        <v>8918</v>
      </c>
      <c r="C156" s="76" t="s">
        <v>5871</v>
      </c>
      <c r="D156" s="76" t="s">
        <v>5872</v>
      </c>
      <c r="E156" s="76" t="s">
        <v>9360</v>
      </c>
      <c r="F156" s="76" t="s">
        <v>5873</v>
      </c>
      <c r="G156" s="76" t="s">
        <v>5874</v>
      </c>
      <c r="H156" s="76" t="s">
        <v>3159</v>
      </c>
      <c r="I156" s="76" t="s">
        <v>5875</v>
      </c>
      <c r="J156" s="76" t="s">
        <v>5876</v>
      </c>
      <c r="K156" s="76" t="s">
        <v>9309</v>
      </c>
      <c r="L156" s="76" t="s">
        <v>9309</v>
      </c>
      <c r="M156" s="76" t="s">
        <v>8884</v>
      </c>
      <c r="N156" s="76" t="s">
        <v>11370</v>
      </c>
      <c r="O156" s="76" t="s">
        <v>8918</v>
      </c>
    </row>
    <row r="157" spans="1:15">
      <c r="A157" s="74">
        <v>39</v>
      </c>
      <c r="B157" s="76" t="s">
        <v>8918</v>
      </c>
      <c r="C157" s="76" t="s">
        <v>5877</v>
      </c>
      <c r="D157" s="76" t="s">
        <v>9280</v>
      </c>
      <c r="E157" s="76" t="s">
        <v>5878</v>
      </c>
      <c r="F157" s="76" t="s">
        <v>5879</v>
      </c>
      <c r="G157" s="76" t="s">
        <v>5880</v>
      </c>
      <c r="H157" s="76" t="s">
        <v>9310</v>
      </c>
      <c r="I157" s="76" t="s">
        <v>5881</v>
      </c>
      <c r="J157" s="76" t="s">
        <v>5882</v>
      </c>
      <c r="K157" s="76" t="s">
        <v>5883</v>
      </c>
      <c r="L157" s="76" t="s">
        <v>5883</v>
      </c>
      <c r="M157" s="76" t="s">
        <v>5884</v>
      </c>
      <c r="N157" s="76" t="s">
        <v>5885</v>
      </c>
      <c r="O157" s="76" t="s">
        <v>8918</v>
      </c>
    </row>
    <row r="158" spans="1:15">
      <c r="A158" s="74">
        <v>40</v>
      </c>
      <c r="B158" s="76" t="s">
        <v>8918</v>
      </c>
      <c r="C158" s="76" t="s">
        <v>5886</v>
      </c>
      <c r="D158" s="76" t="s">
        <v>5887</v>
      </c>
      <c r="E158" s="76" t="s">
        <v>5888</v>
      </c>
      <c r="F158" s="76" t="s">
        <v>5889</v>
      </c>
      <c r="G158" s="76" t="s">
        <v>5890</v>
      </c>
      <c r="H158" s="76" t="s">
        <v>6236</v>
      </c>
      <c r="I158" s="76" t="s">
        <v>5891</v>
      </c>
      <c r="J158" s="76" t="s">
        <v>5892</v>
      </c>
      <c r="K158" s="76" t="s">
        <v>5893</v>
      </c>
      <c r="L158" s="76" t="s">
        <v>5893</v>
      </c>
      <c r="M158" s="76" t="s">
        <v>5894</v>
      </c>
      <c r="N158" s="76" t="s">
        <v>5895</v>
      </c>
      <c r="O158" s="76" t="s">
        <v>8918</v>
      </c>
    </row>
    <row r="159" spans="1:15">
      <c r="A159" s="74">
        <v>41</v>
      </c>
      <c r="B159" s="76" t="s">
        <v>8918</v>
      </c>
      <c r="C159" s="76" t="s">
        <v>5896</v>
      </c>
      <c r="D159" s="76" t="s">
        <v>5897</v>
      </c>
      <c r="E159" s="76" t="s">
        <v>5898</v>
      </c>
      <c r="F159" s="76" t="s">
        <v>5899</v>
      </c>
      <c r="G159" s="76" t="s">
        <v>5900</v>
      </c>
      <c r="H159" s="76" t="s">
        <v>8865</v>
      </c>
      <c r="I159" s="76" t="s">
        <v>2101</v>
      </c>
      <c r="J159" s="76" t="s">
        <v>5901</v>
      </c>
      <c r="K159" s="76" t="s">
        <v>5902</v>
      </c>
      <c r="L159" s="76" t="s">
        <v>5902</v>
      </c>
      <c r="M159" s="76" t="s">
        <v>5903</v>
      </c>
      <c r="N159" s="76" t="s">
        <v>8699</v>
      </c>
      <c r="O159" s="76" t="s">
        <v>8918</v>
      </c>
    </row>
    <row r="160" spans="1:15">
      <c r="A160" s="74">
        <v>42</v>
      </c>
      <c r="B160" s="76" t="s">
        <v>8918</v>
      </c>
      <c r="C160" s="76" t="s">
        <v>5904</v>
      </c>
      <c r="D160" s="76" t="s">
        <v>5905</v>
      </c>
      <c r="E160" s="76" t="s">
        <v>5906</v>
      </c>
      <c r="F160" s="76" t="s">
        <v>5907</v>
      </c>
      <c r="G160" s="76" t="s">
        <v>5908</v>
      </c>
      <c r="H160" s="76" t="s">
        <v>11155</v>
      </c>
      <c r="I160" s="76" t="s">
        <v>5909</v>
      </c>
      <c r="J160" s="76" t="s">
        <v>5910</v>
      </c>
      <c r="K160" s="76" t="s">
        <v>5911</v>
      </c>
      <c r="L160" s="76" t="s">
        <v>5911</v>
      </c>
      <c r="M160" s="76" t="s">
        <v>5912</v>
      </c>
      <c r="N160" s="76" t="s">
        <v>5913</v>
      </c>
      <c r="O160" s="76" t="s">
        <v>8918</v>
      </c>
    </row>
    <row r="161" spans="1:16">
      <c r="A161" s="74">
        <v>43</v>
      </c>
      <c r="B161" s="76" t="s">
        <v>8918</v>
      </c>
      <c r="C161" s="76" t="s">
        <v>5914</v>
      </c>
      <c r="D161" s="76" t="s">
        <v>75</v>
      </c>
      <c r="E161" s="76" t="s">
        <v>5915</v>
      </c>
      <c r="F161" s="76" t="s">
        <v>5916</v>
      </c>
      <c r="G161" s="76" t="s">
        <v>5917</v>
      </c>
      <c r="H161" s="76" t="s">
        <v>5918</v>
      </c>
      <c r="I161" s="76" t="s">
        <v>5919</v>
      </c>
      <c r="J161" s="76" t="s">
        <v>5920</v>
      </c>
      <c r="K161" s="76" t="s">
        <v>9271</v>
      </c>
      <c r="L161" s="76" t="s">
        <v>9271</v>
      </c>
      <c r="M161" s="76" t="s">
        <v>11137</v>
      </c>
      <c r="N161" s="76" t="s">
        <v>213</v>
      </c>
      <c r="O161" s="76" t="s">
        <v>8918</v>
      </c>
    </row>
    <row r="162" spans="1:16">
      <c r="A162" s="74">
        <v>44</v>
      </c>
      <c r="B162" s="76" t="s">
        <v>8918</v>
      </c>
      <c r="C162" s="76" t="s">
        <v>5921</v>
      </c>
      <c r="D162" s="76" t="s">
        <v>5922</v>
      </c>
      <c r="E162" s="76" t="s">
        <v>5923</v>
      </c>
      <c r="F162" s="76" t="s">
        <v>5924</v>
      </c>
      <c r="G162" s="76" t="s">
        <v>5925</v>
      </c>
      <c r="H162" s="76" t="s">
        <v>5926</v>
      </c>
      <c r="I162" s="76" t="s">
        <v>5927</v>
      </c>
      <c r="J162" s="76" t="s">
        <v>5928</v>
      </c>
      <c r="K162" s="76" t="s">
        <v>5445</v>
      </c>
      <c r="L162" s="76" t="s">
        <v>5445</v>
      </c>
      <c r="M162" s="76" t="s">
        <v>5929</v>
      </c>
      <c r="N162" s="76" t="s">
        <v>5930</v>
      </c>
      <c r="O162" s="76" t="s">
        <v>8918</v>
      </c>
    </row>
    <row r="163" spans="1:16">
      <c r="A163" s="74">
        <v>45</v>
      </c>
      <c r="B163" s="76" t="s">
        <v>8918</v>
      </c>
      <c r="C163" s="76" t="s">
        <v>5931</v>
      </c>
      <c r="D163" s="76" t="s">
        <v>5932</v>
      </c>
      <c r="E163" s="76" t="s">
        <v>5933</v>
      </c>
      <c r="F163" s="76" t="s">
        <v>5934</v>
      </c>
      <c r="G163" s="76" t="s">
        <v>5935</v>
      </c>
      <c r="H163" s="76" t="s">
        <v>5936</v>
      </c>
      <c r="I163" s="76" t="s">
        <v>5937</v>
      </c>
      <c r="J163" s="76" t="s">
        <v>5837</v>
      </c>
      <c r="K163" s="76" t="s">
        <v>3812</v>
      </c>
      <c r="L163" s="76" t="s">
        <v>3812</v>
      </c>
      <c r="M163" s="76" t="s">
        <v>5938</v>
      </c>
      <c r="N163" s="76" t="s">
        <v>5939</v>
      </c>
      <c r="O163" s="76" t="s">
        <v>8918</v>
      </c>
    </row>
    <row r="164" spans="1:16">
      <c r="A164" s="74">
        <v>46</v>
      </c>
      <c r="B164" s="76" t="s">
        <v>8918</v>
      </c>
      <c r="C164" s="76" t="s">
        <v>5940</v>
      </c>
      <c r="D164" s="76" t="s">
        <v>5941</v>
      </c>
      <c r="E164" s="76" t="s">
        <v>5942</v>
      </c>
      <c r="F164" s="76" t="s">
        <v>5943</v>
      </c>
      <c r="G164" s="76" t="s">
        <v>5944</v>
      </c>
      <c r="H164" s="76" t="s">
        <v>5945</v>
      </c>
      <c r="I164" s="76" t="s">
        <v>5946</v>
      </c>
      <c r="J164" s="76" t="s">
        <v>5947</v>
      </c>
      <c r="K164" s="76" t="s">
        <v>10036</v>
      </c>
      <c r="L164" s="76" t="s">
        <v>10036</v>
      </c>
      <c r="M164" s="76" t="s">
        <v>7440</v>
      </c>
      <c r="N164" s="76" t="s">
        <v>5948</v>
      </c>
      <c r="O164" s="76" t="s">
        <v>8918</v>
      </c>
    </row>
    <row r="165" spans="1:16">
      <c r="A165" s="74">
        <v>47</v>
      </c>
      <c r="B165" s="76" t="s">
        <v>8918</v>
      </c>
      <c r="C165" s="76" t="s">
        <v>5949</v>
      </c>
      <c r="D165" s="76" t="s">
        <v>5950</v>
      </c>
      <c r="E165" s="76" t="s">
        <v>5951</v>
      </c>
      <c r="F165" s="76" t="s">
        <v>5952</v>
      </c>
      <c r="G165" s="76" t="s">
        <v>5953</v>
      </c>
      <c r="H165" s="76" t="s">
        <v>5954</v>
      </c>
      <c r="I165" s="76" t="s">
        <v>5955</v>
      </c>
      <c r="J165" s="76" t="s">
        <v>5956</v>
      </c>
      <c r="K165" s="76" t="s">
        <v>5957</v>
      </c>
      <c r="L165" s="76" t="s">
        <v>5957</v>
      </c>
      <c r="M165" s="76" t="s">
        <v>5958</v>
      </c>
      <c r="N165" s="76" t="s">
        <v>11112</v>
      </c>
      <c r="O165" s="76" t="s">
        <v>8918</v>
      </c>
    </row>
    <row r="166" spans="1:16">
      <c r="A166" s="74">
        <v>48</v>
      </c>
      <c r="B166" s="76" t="s">
        <v>8918</v>
      </c>
      <c r="C166" s="76" t="s">
        <v>5959</v>
      </c>
      <c r="D166" s="76" t="s">
        <v>5960</v>
      </c>
      <c r="E166" s="76" t="s">
        <v>5961</v>
      </c>
      <c r="F166" s="76" t="s">
        <v>5962</v>
      </c>
      <c r="G166" s="76" t="s">
        <v>5963</v>
      </c>
      <c r="H166" s="76" t="s">
        <v>5964</v>
      </c>
      <c r="I166" s="76" t="s">
        <v>5965</v>
      </c>
      <c r="J166" s="76" t="s">
        <v>5966</v>
      </c>
      <c r="K166" s="76" t="s">
        <v>5967</v>
      </c>
      <c r="L166" s="76" t="s">
        <v>5967</v>
      </c>
      <c r="M166" s="76" t="s">
        <v>5968</v>
      </c>
      <c r="N166" s="76" t="s">
        <v>8175</v>
      </c>
      <c r="O166" s="76" t="s">
        <v>8918</v>
      </c>
    </row>
    <row r="168" spans="1:16">
      <c r="A168" s="73" t="e">
        <f>HLOOKUP('Calculatrice des coûts NMETI'!$I$22, B172:Q221, MATCH('Calculatrice des coûts NMETI'!$K$22,A172:A221))</f>
        <v>#N/A</v>
      </c>
    </row>
    <row r="169" spans="1:16">
      <c r="A169" s="467" t="s">
        <v>3221</v>
      </c>
      <c r="B169" s="467"/>
      <c r="C169" s="467"/>
      <c r="D169" s="467"/>
      <c r="E169" s="467"/>
      <c r="F169" s="467"/>
      <c r="G169" s="467"/>
      <c r="H169" s="467"/>
      <c r="I169" s="467"/>
      <c r="J169" s="467"/>
      <c r="K169" s="467"/>
      <c r="L169" s="467"/>
      <c r="M169" s="467"/>
      <c r="N169" s="467"/>
      <c r="O169" s="467"/>
      <c r="P169" s="467"/>
    </row>
    <row r="170" spans="1:16">
      <c r="A170" s="467" t="s">
        <v>9859</v>
      </c>
      <c r="B170" s="467"/>
      <c r="C170" s="467"/>
      <c r="D170" s="467"/>
      <c r="E170" s="467"/>
      <c r="F170" s="467"/>
      <c r="G170" s="467"/>
      <c r="H170" s="467"/>
      <c r="I170" s="467"/>
      <c r="J170" s="467"/>
      <c r="K170" s="467"/>
      <c r="L170" s="467"/>
      <c r="M170" s="467"/>
      <c r="N170" s="467"/>
      <c r="O170" s="467"/>
      <c r="P170" s="467"/>
    </row>
    <row r="171" spans="1:16">
      <c r="A171" s="77" t="s">
        <v>8912</v>
      </c>
      <c r="B171" s="78" t="s">
        <v>8913</v>
      </c>
      <c r="C171" s="78" t="s">
        <v>8913</v>
      </c>
      <c r="D171" s="78" t="s">
        <v>8913</v>
      </c>
      <c r="E171" s="78" t="s">
        <v>8913</v>
      </c>
      <c r="F171" s="78" t="s">
        <v>8913</v>
      </c>
      <c r="G171" s="78" t="s">
        <v>8913</v>
      </c>
      <c r="H171" s="78" t="s">
        <v>8913</v>
      </c>
      <c r="I171" s="78" t="s">
        <v>8913</v>
      </c>
      <c r="J171" s="78" t="s">
        <v>8913</v>
      </c>
      <c r="K171" s="78" t="s">
        <v>8913</v>
      </c>
      <c r="L171" s="78" t="s">
        <v>8913</v>
      </c>
      <c r="M171" s="78" t="s">
        <v>8913</v>
      </c>
      <c r="N171" s="78" t="s">
        <v>8913</v>
      </c>
      <c r="O171" s="78" t="s">
        <v>8913</v>
      </c>
    </row>
    <row r="172" spans="1:16">
      <c r="A172" s="79" t="s">
        <v>8914</v>
      </c>
      <c r="B172" s="236">
        <v>2</v>
      </c>
      <c r="C172" s="236">
        <v>3</v>
      </c>
      <c r="D172" s="236">
        <v>4</v>
      </c>
      <c r="E172" s="236">
        <v>5</v>
      </c>
      <c r="F172" s="236">
        <v>6</v>
      </c>
      <c r="G172" s="236">
        <v>7</v>
      </c>
      <c r="H172" s="236">
        <v>8</v>
      </c>
      <c r="I172" s="236">
        <v>9</v>
      </c>
      <c r="J172" s="236">
        <v>10</v>
      </c>
      <c r="K172" s="236">
        <v>11</v>
      </c>
      <c r="L172" s="236">
        <v>12</v>
      </c>
      <c r="M172" s="236">
        <v>13</v>
      </c>
      <c r="N172" s="236">
        <v>14</v>
      </c>
      <c r="O172" s="236">
        <v>15</v>
      </c>
    </row>
    <row r="173" spans="1:16">
      <c r="A173" s="74">
        <v>0</v>
      </c>
      <c r="B173" s="76" t="s">
        <v>8918</v>
      </c>
      <c r="C173" s="76" t="s">
        <v>5969</v>
      </c>
      <c r="D173" s="76" t="s">
        <v>5970</v>
      </c>
      <c r="E173" s="76" t="s">
        <v>5971</v>
      </c>
      <c r="F173" s="76" t="s">
        <v>5972</v>
      </c>
      <c r="G173" s="76" t="s">
        <v>5973</v>
      </c>
      <c r="H173" s="76" t="s">
        <v>5974</v>
      </c>
      <c r="I173" s="76" t="s">
        <v>5975</v>
      </c>
      <c r="J173" s="76" t="s">
        <v>5976</v>
      </c>
      <c r="K173" s="76" t="s">
        <v>5977</v>
      </c>
      <c r="L173" s="76" t="s">
        <v>5977</v>
      </c>
      <c r="M173" s="76" t="s">
        <v>5978</v>
      </c>
      <c r="N173" s="76" t="s">
        <v>5979</v>
      </c>
      <c r="O173" s="76" t="s">
        <v>8918</v>
      </c>
    </row>
    <row r="174" spans="1:16">
      <c r="A174" s="74">
        <v>1</v>
      </c>
      <c r="B174" s="76" t="s">
        <v>8918</v>
      </c>
      <c r="C174" s="76" t="s">
        <v>5980</v>
      </c>
      <c r="D174" s="76" t="s">
        <v>5981</v>
      </c>
      <c r="E174" s="76" t="s">
        <v>5982</v>
      </c>
      <c r="F174" s="76" t="s">
        <v>8987</v>
      </c>
      <c r="G174" s="76" t="s">
        <v>8988</v>
      </c>
      <c r="H174" s="76" t="s">
        <v>8989</v>
      </c>
      <c r="I174" s="76" t="s">
        <v>8990</v>
      </c>
      <c r="J174" s="76" t="s">
        <v>8991</v>
      </c>
      <c r="K174" s="76" t="s">
        <v>8992</v>
      </c>
      <c r="L174" s="76" t="s">
        <v>8992</v>
      </c>
      <c r="M174" s="76" t="s">
        <v>8993</v>
      </c>
      <c r="N174" s="76" t="s">
        <v>8994</v>
      </c>
      <c r="O174" s="76" t="s">
        <v>8918</v>
      </c>
    </row>
    <row r="175" spans="1:16">
      <c r="A175" s="74">
        <v>2</v>
      </c>
      <c r="B175" s="76" t="s">
        <v>8918</v>
      </c>
      <c r="C175" s="76" t="s">
        <v>8995</v>
      </c>
      <c r="D175" s="76" t="s">
        <v>8996</v>
      </c>
      <c r="E175" s="76" t="s">
        <v>8997</v>
      </c>
      <c r="F175" s="76" t="s">
        <v>5390</v>
      </c>
      <c r="G175" s="76" t="s">
        <v>8998</v>
      </c>
      <c r="H175" s="76" t="s">
        <v>8999</v>
      </c>
      <c r="I175" s="76" t="s">
        <v>9000</v>
      </c>
      <c r="J175" s="76" t="s">
        <v>9001</v>
      </c>
      <c r="K175" s="76" t="s">
        <v>9002</v>
      </c>
      <c r="L175" s="76" t="s">
        <v>9002</v>
      </c>
      <c r="M175" s="76" t="s">
        <v>9003</v>
      </c>
      <c r="N175" s="76" t="s">
        <v>9004</v>
      </c>
      <c r="O175" s="76" t="s">
        <v>8918</v>
      </c>
    </row>
    <row r="176" spans="1:16">
      <c r="A176" s="74">
        <v>3</v>
      </c>
      <c r="B176" s="76" t="s">
        <v>8918</v>
      </c>
      <c r="C176" s="76" t="s">
        <v>9005</v>
      </c>
      <c r="D176" s="76" t="s">
        <v>9006</v>
      </c>
      <c r="E176" s="76" t="s">
        <v>9007</v>
      </c>
      <c r="F176" s="76" t="s">
        <v>9008</v>
      </c>
      <c r="G176" s="76" t="s">
        <v>9009</v>
      </c>
      <c r="H176" s="76" t="s">
        <v>7444</v>
      </c>
      <c r="I176" s="76" t="s">
        <v>9010</v>
      </c>
      <c r="J176" s="76" t="s">
        <v>9011</v>
      </c>
      <c r="K176" s="76" t="s">
        <v>9012</v>
      </c>
      <c r="L176" s="76" t="s">
        <v>9012</v>
      </c>
      <c r="M176" s="76" t="s">
        <v>9013</v>
      </c>
      <c r="N176" s="76" t="s">
        <v>9014</v>
      </c>
      <c r="O176" s="76" t="s">
        <v>8918</v>
      </c>
    </row>
    <row r="177" spans="1:15">
      <c r="A177" s="74">
        <v>4</v>
      </c>
      <c r="B177" s="76" t="s">
        <v>8918</v>
      </c>
      <c r="C177" s="76" t="s">
        <v>9015</v>
      </c>
      <c r="D177" s="76" t="s">
        <v>9016</v>
      </c>
      <c r="E177" s="76" t="s">
        <v>9017</v>
      </c>
      <c r="F177" s="76" t="s">
        <v>9018</v>
      </c>
      <c r="G177" s="76" t="s">
        <v>6523</v>
      </c>
      <c r="H177" s="76" t="s">
        <v>6524</v>
      </c>
      <c r="I177" s="76" t="s">
        <v>6525</v>
      </c>
      <c r="J177" s="76" t="s">
        <v>6526</v>
      </c>
      <c r="K177" s="76" t="s">
        <v>6527</v>
      </c>
      <c r="L177" s="76" t="s">
        <v>6527</v>
      </c>
      <c r="M177" s="76" t="s">
        <v>6528</v>
      </c>
      <c r="N177" s="76" t="s">
        <v>6529</v>
      </c>
      <c r="O177" s="76" t="s">
        <v>8918</v>
      </c>
    </row>
    <row r="178" spans="1:15">
      <c r="A178" s="74">
        <v>5</v>
      </c>
      <c r="B178" s="76" t="s">
        <v>8918</v>
      </c>
      <c r="C178" s="76" t="s">
        <v>6530</v>
      </c>
      <c r="D178" s="76" t="s">
        <v>6531</v>
      </c>
      <c r="E178" s="76" t="s">
        <v>6532</v>
      </c>
      <c r="F178" s="76" t="s">
        <v>6533</v>
      </c>
      <c r="G178" s="76" t="s">
        <v>6534</v>
      </c>
      <c r="H178" s="76" t="s">
        <v>6535</v>
      </c>
      <c r="I178" s="76" t="s">
        <v>6536</v>
      </c>
      <c r="J178" s="76" t="s">
        <v>6537</v>
      </c>
      <c r="K178" s="76" t="s">
        <v>1033</v>
      </c>
      <c r="L178" s="76" t="s">
        <v>1033</v>
      </c>
      <c r="M178" s="76" t="s">
        <v>6538</v>
      </c>
      <c r="N178" s="76" t="s">
        <v>6539</v>
      </c>
      <c r="O178" s="76" t="s">
        <v>8918</v>
      </c>
    </row>
    <row r="179" spans="1:15">
      <c r="A179" s="74">
        <v>6</v>
      </c>
      <c r="B179" s="76" t="s">
        <v>8918</v>
      </c>
      <c r="C179" s="76" t="s">
        <v>6540</v>
      </c>
      <c r="D179" s="76" t="s">
        <v>6541</v>
      </c>
      <c r="E179" s="76" t="s">
        <v>8891</v>
      </c>
      <c r="F179" s="76" t="s">
        <v>8271</v>
      </c>
      <c r="G179" s="76" t="s">
        <v>6542</v>
      </c>
      <c r="H179" s="76" t="s">
        <v>6543</v>
      </c>
      <c r="I179" s="76" t="s">
        <v>6544</v>
      </c>
      <c r="J179" s="76" t="s">
        <v>6545</v>
      </c>
      <c r="K179" s="76" t="s">
        <v>6546</v>
      </c>
      <c r="L179" s="76" t="s">
        <v>6546</v>
      </c>
      <c r="M179" s="76" t="s">
        <v>6547</v>
      </c>
      <c r="N179" s="76" t="s">
        <v>6548</v>
      </c>
      <c r="O179" s="76" t="s">
        <v>8918</v>
      </c>
    </row>
    <row r="180" spans="1:15">
      <c r="A180" s="74">
        <v>7</v>
      </c>
      <c r="B180" s="76" t="s">
        <v>8918</v>
      </c>
      <c r="C180" s="76" t="s">
        <v>7515</v>
      </c>
      <c r="D180" s="76" t="s">
        <v>6549</v>
      </c>
      <c r="E180" s="76" t="s">
        <v>6550</v>
      </c>
      <c r="F180" s="76" t="s">
        <v>6551</v>
      </c>
      <c r="G180" s="76" t="s">
        <v>6552</v>
      </c>
      <c r="H180" s="76" t="s">
        <v>6135</v>
      </c>
      <c r="I180" s="76" t="s">
        <v>6553</v>
      </c>
      <c r="J180" s="76" t="s">
        <v>6554</v>
      </c>
      <c r="K180" s="76" t="s">
        <v>6555</v>
      </c>
      <c r="L180" s="76" t="s">
        <v>6555</v>
      </c>
      <c r="M180" s="76" t="s">
        <v>6556</v>
      </c>
      <c r="N180" s="76" t="s">
        <v>6557</v>
      </c>
      <c r="O180" s="76" t="s">
        <v>8918</v>
      </c>
    </row>
    <row r="181" spans="1:15">
      <c r="A181" s="74">
        <v>8</v>
      </c>
      <c r="B181" s="76" t="s">
        <v>8918</v>
      </c>
      <c r="C181" s="76" t="s">
        <v>6558</v>
      </c>
      <c r="D181" s="76" t="s">
        <v>6559</v>
      </c>
      <c r="E181" s="76" t="s">
        <v>6560</v>
      </c>
      <c r="F181" s="76" t="s">
        <v>8251</v>
      </c>
      <c r="G181" s="76" t="s">
        <v>6561</v>
      </c>
      <c r="H181" s="76" t="s">
        <v>6562</v>
      </c>
      <c r="I181" s="76" t="s">
        <v>6563</v>
      </c>
      <c r="J181" s="76" t="s">
        <v>6564</v>
      </c>
      <c r="K181" s="76" t="s">
        <v>6565</v>
      </c>
      <c r="L181" s="76" t="s">
        <v>6565</v>
      </c>
      <c r="M181" s="76" t="s">
        <v>6566</v>
      </c>
      <c r="N181" s="76" t="s">
        <v>6567</v>
      </c>
      <c r="O181" s="76" t="s">
        <v>8918</v>
      </c>
    </row>
    <row r="182" spans="1:15">
      <c r="A182" s="74">
        <v>9</v>
      </c>
      <c r="B182" s="76" t="s">
        <v>8918</v>
      </c>
      <c r="C182" s="76" t="s">
        <v>6568</v>
      </c>
      <c r="D182" s="76" t="s">
        <v>8951</v>
      </c>
      <c r="E182" s="76" t="s">
        <v>8742</v>
      </c>
      <c r="F182" s="76" t="s">
        <v>6569</v>
      </c>
      <c r="G182" s="76" t="s">
        <v>6570</v>
      </c>
      <c r="H182" s="76" t="s">
        <v>6571</v>
      </c>
      <c r="I182" s="76" t="s">
        <v>6572</v>
      </c>
      <c r="J182" s="76" t="s">
        <v>6573</v>
      </c>
      <c r="K182" s="76" t="s">
        <v>6574</v>
      </c>
      <c r="L182" s="76" t="s">
        <v>6574</v>
      </c>
      <c r="M182" s="76" t="s">
        <v>6575</v>
      </c>
      <c r="N182" s="76" t="s">
        <v>6576</v>
      </c>
      <c r="O182" s="76" t="s">
        <v>8918</v>
      </c>
    </row>
    <row r="183" spans="1:15">
      <c r="A183" s="74">
        <v>10</v>
      </c>
      <c r="B183" s="76" t="s">
        <v>8918</v>
      </c>
      <c r="C183" s="76" t="s">
        <v>6577</v>
      </c>
      <c r="D183" s="76" t="s">
        <v>6578</v>
      </c>
      <c r="E183" s="76" t="s">
        <v>6579</v>
      </c>
      <c r="F183" s="76" t="s">
        <v>6580</v>
      </c>
      <c r="G183" s="76" t="s">
        <v>6581</v>
      </c>
      <c r="H183" s="76" t="s">
        <v>7986</v>
      </c>
      <c r="I183" s="76" t="s">
        <v>6582</v>
      </c>
      <c r="J183" s="76" t="s">
        <v>6583</v>
      </c>
      <c r="K183" s="76" t="s">
        <v>6584</v>
      </c>
      <c r="L183" s="76" t="s">
        <v>6584</v>
      </c>
      <c r="M183" s="76" t="s">
        <v>6585</v>
      </c>
      <c r="N183" s="76" t="s">
        <v>6586</v>
      </c>
      <c r="O183" s="76" t="s">
        <v>8918</v>
      </c>
    </row>
    <row r="184" spans="1:15">
      <c r="A184" s="74">
        <v>11</v>
      </c>
      <c r="B184" s="76" t="s">
        <v>8918</v>
      </c>
      <c r="C184" s="76" t="s">
        <v>6587</v>
      </c>
      <c r="D184" s="76" t="s">
        <v>6588</v>
      </c>
      <c r="E184" s="76" t="s">
        <v>6589</v>
      </c>
      <c r="F184" s="76" t="s">
        <v>6590</v>
      </c>
      <c r="G184" s="76" t="s">
        <v>6591</v>
      </c>
      <c r="H184" s="76" t="s">
        <v>9388</v>
      </c>
      <c r="I184" s="76" t="s">
        <v>6592</v>
      </c>
      <c r="J184" s="76" t="s">
        <v>6593</v>
      </c>
      <c r="K184" s="76" t="s">
        <v>6594</v>
      </c>
      <c r="L184" s="76" t="s">
        <v>6594</v>
      </c>
      <c r="M184" s="76" t="s">
        <v>6595</v>
      </c>
      <c r="N184" s="76" t="s">
        <v>6596</v>
      </c>
      <c r="O184" s="76" t="s">
        <v>8918</v>
      </c>
    </row>
    <row r="185" spans="1:15">
      <c r="A185" s="74">
        <v>12</v>
      </c>
      <c r="B185" s="76" t="s">
        <v>8918</v>
      </c>
      <c r="C185" s="76" t="s">
        <v>9362</v>
      </c>
      <c r="D185" s="76" t="s">
        <v>6597</v>
      </c>
      <c r="E185" s="76" t="s">
        <v>6598</v>
      </c>
      <c r="F185" s="76" t="s">
        <v>8685</v>
      </c>
      <c r="G185" s="76" t="s">
        <v>6599</v>
      </c>
      <c r="H185" s="76" t="s">
        <v>6600</v>
      </c>
      <c r="I185" s="76" t="s">
        <v>6601</v>
      </c>
      <c r="J185" s="76" t="s">
        <v>6602</v>
      </c>
      <c r="K185" s="76" t="s">
        <v>6603</v>
      </c>
      <c r="L185" s="76" t="s">
        <v>6603</v>
      </c>
      <c r="M185" s="76" t="s">
        <v>6604</v>
      </c>
      <c r="N185" s="76" t="s">
        <v>6605</v>
      </c>
      <c r="O185" s="76" t="s">
        <v>8918</v>
      </c>
    </row>
    <row r="186" spans="1:15">
      <c r="A186" s="74">
        <v>13</v>
      </c>
      <c r="B186" s="76" t="s">
        <v>8918</v>
      </c>
      <c r="C186" s="76" t="s">
        <v>6606</v>
      </c>
      <c r="D186" s="76" t="s">
        <v>6607</v>
      </c>
      <c r="E186" s="76" t="s">
        <v>6608</v>
      </c>
      <c r="F186" s="76" t="s">
        <v>6609</v>
      </c>
      <c r="G186" s="76" t="s">
        <v>6610</v>
      </c>
      <c r="H186" s="76" t="s">
        <v>6611</v>
      </c>
      <c r="I186" s="76" t="s">
        <v>6612</v>
      </c>
      <c r="J186" s="76" t="s">
        <v>6613</v>
      </c>
      <c r="K186" s="76" t="s">
        <v>8825</v>
      </c>
      <c r="L186" s="76" t="s">
        <v>8825</v>
      </c>
      <c r="M186" s="76" t="s">
        <v>6614</v>
      </c>
      <c r="N186" s="76" t="s">
        <v>6615</v>
      </c>
      <c r="O186" s="76" t="s">
        <v>8918</v>
      </c>
    </row>
    <row r="187" spans="1:15">
      <c r="A187" s="74">
        <v>14</v>
      </c>
      <c r="B187" s="76" t="s">
        <v>8918</v>
      </c>
      <c r="C187" s="76" t="s">
        <v>6616</v>
      </c>
      <c r="D187" s="76" t="s">
        <v>6617</v>
      </c>
      <c r="E187" s="76" t="s">
        <v>6618</v>
      </c>
      <c r="F187" s="76" t="s">
        <v>6619</v>
      </c>
      <c r="G187" s="76" t="s">
        <v>6620</v>
      </c>
      <c r="H187" s="76" t="s">
        <v>6621</v>
      </c>
      <c r="I187" s="76" t="s">
        <v>6622</v>
      </c>
      <c r="J187" s="76" t="s">
        <v>9201</v>
      </c>
      <c r="K187" s="76" t="s">
        <v>10745</v>
      </c>
      <c r="L187" s="76" t="s">
        <v>10745</v>
      </c>
      <c r="M187" s="76" t="s">
        <v>6623</v>
      </c>
      <c r="N187" s="76" t="s">
        <v>6624</v>
      </c>
      <c r="O187" s="76" t="s">
        <v>8918</v>
      </c>
    </row>
    <row r="188" spans="1:15">
      <c r="A188" s="74">
        <v>15</v>
      </c>
      <c r="B188" s="76" t="s">
        <v>8918</v>
      </c>
      <c r="C188" s="76" t="s">
        <v>6625</v>
      </c>
      <c r="D188" s="76" t="s">
        <v>6626</v>
      </c>
      <c r="E188" s="76" t="s">
        <v>6627</v>
      </c>
      <c r="F188" s="76" t="s">
        <v>4275</v>
      </c>
      <c r="G188" s="76" t="s">
        <v>6628</v>
      </c>
      <c r="H188" s="76" t="s">
        <v>6629</v>
      </c>
      <c r="I188" s="76" t="s">
        <v>6630</v>
      </c>
      <c r="J188" s="76" t="s">
        <v>6631</v>
      </c>
      <c r="K188" s="76" t="s">
        <v>6632</v>
      </c>
      <c r="L188" s="76" t="s">
        <v>6632</v>
      </c>
      <c r="M188" s="76" t="s">
        <v>6633</v>
      </c>
      <c r="N188" s="76" t="s">
        <v>6634</v>
      </c>
      <c r="O188" s="76" t="s">
        <v>8918</v>
      </c>
    </row>
    <row r="189" spans="1:15">
      <c r="A189" s="74">
        <v>16</v>
      </c>
      <c r="B189" s="76" t="s">
        <v>8918</v>
      </c>
      <c r="C189" s="76" t="s">
        <v>6635</v>
      </c>
      <c r="D189" s="76" t="s">
        <v>6636</v>
      </c>
      <c r="E189" s="76" t="s">
        <v>6637</v>
      </c>
      <c r="F189" s="76" t="s">
        <v>6638</v>
      </c>
      <c r="G189" s="76" t="s">
        <v>6639</v>
      </c>
      <c r="H189" s="76" t="s">
        <v>6640</v>
      </c>
      <c r="I189" s="76" t="s">
        <v>6641</v>
      </c>
      <c r="J189" s="76" t="s">
        <v>6642</v>
      </c>
      <c r="K189" s="76" t="s">
        <v>6643</v>
      </c>
      <c r="L189" s="76" t="s">
        <v>6643</v>
      </c>
      <c r="M189" s="76" t="s">
        <v>6644</v>
      </c>
      <c r="N189" s="76" t="s">
        <v>6645</v>
      </c>
      <c r="O189" s="76" t="s">
        <v>8918</v>
      </c>
    </row>
    <row r="190" spans="1:15">
      <c r="A190" s="74">
        <v>17</v>
      </c>
      <c r="B190" s="76" t="s">
        <v>8918</v>
      </c>
      <c r="C190" s="76" t="s">
        <v>6646</v>
      </c>
      <c r="D190" s="76" t="s">
        <v>6647</v>
      </c>
      <c r="E190" s="76" t="s">
        <v>6648</v>
      </c>
      <c r="F190" s="76" t="s">
        <v>6649</v>
      </c>
      <c r="G190" s="76" t="s">
        <v>6650</v>
      </c>
      <c r="H190" s="76" t="s">
        <v>6651</v>
      </c>
      <c r="I190" s="76" t="s">
        <v>6652</v>
      </c>
      <c r="J190" s="76" t="s">
        <v>6653</v>
      </c>
      <c r="K190" s="76" t="s">
        <v>6654</v>
      </c>
      <c r="L190" s="76" t="s">
        <v>6654</v>
      </c>
      <c r="M190" s="76" t="s">
        <v>6655</v>
      </c>
      <c r="N190" s="76" t="s">
        <v>6656</v>
      </c>
      <c r="O190" s="76" t="s">
        <v>8918</v>
      </c>
    </row>
    <row r="191" spans="1:15">
      <c r="A191" s="74">
        <v>18</v>
      </c>
      <c r="B191" s="76" t="s">
        <v>8918</v>
      </c>
      <c r="C191" s="76" t="s">
        <v>6657</v>
      </c>
      <c r="D191" s="76" t="s">
        <v>6658</v>
      </c>
      <c r="E191" s="76" t="s">
        <v>6659</v>
      </c>
      <c r="F191" s="76" t="s">
        <v>6660</v>
      </c>
      <c r="G191" s="76" t="s">
        <v>6661</v>
      </c>
      <c r="H191" s="76" t="s">
        <v>6662</v>
      </c>
      <c r="I191" s="76" t="s">
        <v>6663</v>
      </c>
      <c r="J191" s="76" t="s">
        <v>6664</v>
      </c>
      <c r="K191" s="76" t="s">
        <v>6665</v>
      </c>
      <c r="L191" s="76" t="s">
        <v>6665</v>
      </c>
      <c r="M191" s="76" t="s">
        <v>6666</v>
      </c>
      <c r="N191" s="76" t="s">
        <v>6667</v>
      </c>
      <c r="O191" s="76" t="s">
        <v>8918</v>
      </c>
    </row>
    <row r="192" spans="1:15">
      <c r="A192" s="74">
        <v>19</v>
      </c>
      <c r="B192" s="76" t="s">
        <v>8918</v>
      </c>
      <c r="C192" s="76" t="s">
        <v>6668</v>
      </c>
      <c r="D192" s="76" t="s">
        <v>6669</v>
      </c>
      <c r="E192" s="76" t="s">
        <v>6670</v>
      </c>
      <c r="F192" s="76" t="s">
        <v>6671</v>
      </c>
      <c r="G192" s="76" t="s">
        <v>6672</v>
      </c>
      <c r="H192" s="76" t="s">
        <v>6673</v>
      </c>
      <c r="I192" s="76" t="s">
        <v>6674</v>
      </c>
      <c r="J192" s="76" t="s">
        <v>6675</v>
      </c>
      <c r="K192" s="76" t="s">
        <v>8039</v>
      </c>
      <c r="L192" s="76" t="s">
        <v>8039</v>
      </c>
      <c r="M192" s="76" t="s">
        <v>6676</v>
      </c>
      <c r="N192" s="76" t="s">
        <v>6677</v>
      </c>
      <c r="O192" s="76" t="s">
        <v>8918</v>
      </c>
    </row>
    <row r="193" spans="1:15">
      <c r="A193" s="74">
        <v>20</v>
      </c>
      <c r="B193" s="76" t="s">
        <v>8918</v>
      </c>
      <c r="C193" s="76" t="s">
        <v>6678</v>
      </c>
      <c r="D193" s="76" t="s">
        <v>6679</v>
      </c>
      <c r="E193" s="76" t="s">
        <v>6680</v>
      </c>
      <c r="F193" s="76" t="s">
        <v>6681</v>
      </c>
      <c r="G193" s="76" t="s">
        <v>6682</v>
      </c>
      <c r="H193" s="76" t="s">
        <v>6683</v>
      </c>
      <c r="I193" s="76" t="s">
        <v>6684</v>
      </c>
      <c r="J193" s="76" t="s">
        <v>6685</v>
      </c>
      <c r="K193" s="76" t="s">
        <v>6421</v>
      </c>
      <c r="L193" s="76" t="s">
        <v>6421</v>
      </c>
      <c r="M193" s="76" t="s">
        <v>3546</v>
      </c>
      <c r="N193" s="76" t="s">
        <v>3547</v>
      </c>
      <c r="O193" s="76" t="s">
        <v>8918</v>
      </c>
    </row>
    <row r="194" spans="1:15">
      <c r="A194" s="74">
        <v>21</v>
      </c>
      <c r="B194" s="76" t="s">
        <v>8918</v>
      </c>
      <c r="C194" s="76" t="s">
        <v>3271</v>
      </c>
      <c r="D194" s="76" t="s">
        <v>6686</v>
      </c>
      <c r="E194" s="76" t="s">
        <v>6687</v>
      </c>
      <c r="F194" s="76" t="s">
        <v>3800</v>
      </c>
      <c r="G194" s="76" t="s">
        <v>6688</v>
      </c>
      <c r="H194" s="76" t="s">
        <v>6689</v>
      </c>
      <c r="I194" s="76" t="s">
        <v>6690</v>
      </c>
      <c r="J194" s="76" t="s">
        <v>6691</v>
      </c>
      <c r="K194" s="76" t="s">
        <v>6692</v>
      </c>
      <c r="L194" s="76" t="s">
        <v>6692</v>
      </c>
      <c r="M194" s="76" t="s">
        <v>6693</v>
      </c>
      <c r="N194" s="76" t="s">
        <v>6694</v>
      </c>
      <c r="O194" s="76" t="s">
        <v>8918</v>
      </c>
    </row>
    <row r="195" spans="1:15">
      <c r="A195" s="74">
        <v>22</v>
      </c>
      <c r="B195" s="76" t="s">
        <v>8918</v>
      </c>
      <c r="C195" s="76" t="s">
        <v>6695</v>
      </c>
      <c r="D195" s="76" t="s">
        <v>6696</v>
      </c>
      <c r="E195" s="76" t="s">
        <v>6697</v>
      </c>
      <c r="F195" s="76" t="s">
        <v>6698</v>
      </c>
      <c r="G195" s="76" t="s">
        <v>6699</v>
      </c>
      <c r="H195" s="76" t="s">
        <v>6700</v>
      </c>
      <c r="I195" s="76" t="s">
        <v>6701</v>
      </c>
      <c r="J195" s="76" t="s">
        <v>6702</v>
      </c>
      <c r="K195" s="76" t="s">
        <v>9229</v>
      </c>
      <c r="L195" s="76" t="s">
        <v>9229</v>
      </c>
      <c r="M195" s="76" t="s">
        <v>6703</v>
      </c>
      <c r="N195" s="76" t="s">
        <v>6704</v>
      </c>
      <c r="O195" s="76" t="s">
        <v>8918</v>
      </c>
    </row>
    <row r="196" spans="1:15">
      <c r="A196" s="74">
        <v>23</v>
      </c>
      <c r="B196" s="76" t="s">
        <v>8918</v>
      </c>
      <c r="C196" s="76" t="s">
        <v>8874</v>
      </c>
      <c r="D196" s="76" t="s">
        <v>6705</v>
      </c>
      <c r="E196" s="76" t="s">
        <v>6706</v>
      </c>
      <c r="F196" s="76" t="s">
        <v>6707</v>
      </c>
      <c r="G196" s="76" t="s">
        <v>6708</v>
      </c>
      <c r="H196" s="76" t="s">
        <v>6709</v>
      </c>
      <c r="I196" s="76" t="s">
        <v>6710</v>
      </c>
      <c r="J196" s="76" t="s">
        <v>6711</v>
      </c>
      <c r="K196" s="76" t="s">
        <v>11369</v>
      </c>
      <c r="L196" s="76" t="s">
        <v>11369</v>
      </c>
      <c r="M196" s="76" t="s">
        <v>6712</v>
      </c>
      <c r="N196" s="76" t="s">
        <v>6713</v>
      </c>
      <c r="O196" s="76" t="s">
        <v>8918</v>
      </c>
    </row>
    <row r="197" spans="1:15">
      <c r="A197" s="74">
        <v>24</v>
      </c>
      <c r="B197" s="76" t="s">
        <v>8918</v>
      </c>
      <c r="C197" s="76" t="s">
        <v>6714</v>
      </c>
      <c r="D197" s="76" t="s">
        <v>6647</v>
      </c>
      <c r="E197" s="76" t="s">
        <v>3751</v>
      </c>
      <c r="F197" s="76" t="s">
        <v>5280</v>
      </c>
      <c r="G197" s="76" t="s">
        <v>6715</v>
      </c>
      <c r="H197" s="76" t="s">
        <v>6716</v>
      </c>
      <c r="I197" s="76" t="s">
        <v>6717</v>
      </c>
      <c r="J197" s="76" t="s">
        <v>6718</v>
      </c>
      <c r="K197" s="76" t="s">
        <v>9307</v>
      </c>
      <c r="L197" s="76" t="s">
        <v>9307</v>
      </c>
      <c r="M197" s="76" t="s">
        <v>6719</v>
      </c>
      <c r="N197" s="76" t="s">
        <v>5282</v>
      </c>
      <c r="O197" s="76" t="s">
        <v>8918</v>
      </c>
    </row>
    <row r="198" spans="1:15">
      <c r="A198" s="74">
        <v>25</v>
      </c>
      <c r="B198" s="76" t="s">
        <v>8918</v>
      </c>
      <c r="C198" s="76" t="s">
        <v>6720</v>
      </c>
      <c r="D198" s="76" t="s">
        <v>6721</v>
      </c>
      <c r="E198" s="76" t="s">
        <v>6722</v>
      </c>
      <c r="F198" s="76" t="s">
        <v>6723</v>
      </c>
      <c r="G198" s="76" t="s">
        <v>6724</v>
      </c>
      <c r="H198" s="76" t="s">
        <v>6725</v>
      </c>
      <c r="I198" s="76" t="s">
        <v>6726</v>
      </c>
      <c r="J198" s="76" t="s">
        <v>6727</v>
      </c>
      <c r="K198" s="76" t="s">
        <v>6728</v>
      </c>
      <c r="L198" s="76" t="s">
        <v>6728</v>
      </c>
      <c r="M198" s="76" t="s">
        <v>6729</v>
      </c>
      <c r="N198" s="76" t="s">
        <v>3925</v>
      </c>
      <c r="O198" s="76" t="s">
        <v>8918</v>
      </c>
    </row>
    <row r="199" spans="1:15">
      <c r="A199" s="74">
        <v>26</v>
      </c>
      <c r="B199" s="76" t="s">
        <v>8918</v>
      </c>
      <c r="C199" s="76" t="s">
        <v>6730</v>
      </c>
      <c r="D199" s="76" t="s">
        <v>6731</v>
      </c>
      <c r="E199" s="76" t="s">
        <v>5861</v>
      </c>
      <c r="F199" s="76" t="s">
        <v>8797</v>
      </c>
      <c r="G199" s="76" t="s">
        <v>6732</v>
      </c>
      <c r="H199" s="76" t="s">
        <v>8689</v>
      </c>
      <c r="I199" s="76" t="s">
        <v>6733</v>
      </c>
      <c r="J199" s="76" t="s">
        <v>6734</v>
      </c>
      <c r="K199" s="76" t="s">
        <v>6735</v>
      </c>
      <c r="L199" s="76" t="s">
        <v>6735</v>
      </c>
      <c r="M199" s="76" t="s">
        <v>6736</v>
      </c>
      <c r="N199" s="76" t="s">
        <v>6737</v>
      </c>
      <c r="O199" s="76" t="s">
        <v>8918</v>
      </c>
    </row>
    <row r="200" spans="1:15">
      <c r="A200" s="74">
        <v>27</v>
      </c>
      <c r="B200" s="76" t="s">
        <v>8918</v>
      </c>
      <c r="C200" s="76" t="s">
        <v>6738</v>
      </c>
      <c r="D200" s="76" t="s">
        <v>6739</v>
      </c>
      <c r="E200" s="76" t="s">
        <v>6740</v>
      </c>
      <c r="F200" s="76" t="s">
        <v>10744</v>
      </c>
      <c r="G200" s="76" t="s">
        <v>6741</v>
      </c>
      <c r="H200" s="76" t="s">
        <v>10884</v>
      </c>
      <c r="I200" s="76" t="s">
        <v>6742</v>
      </c>
      <c r="J200" s="76" t="s">
        <v>6743</v>
      </c>
      <c r="K200" s="76" t="s">
        <v>6744</v>
      </c>
      <c r="L200" s="76" t="s">
        <v>6744</v>
      </c>
      <c r="M200" s="76" t="s">
        <v>8209</v>
      </c>
      <c r="N200" s="76" t="s">
        <v>6745</v>
      </c>
      <c r="O200" s="76" t="s">
        <v>8918</v>
      </c>
    </row>
    <row r="201" spans="1:15">
      <c r="A201" s="74">
        <v>28</v>
      </c>
      <c r="B201" s="76" t="s">
        <v>8918</v>
      </c>
      <c r="C201" s="76" t="s">
        <v>6746</v>
      </c>
      <c r="D201" s="76" t="s">
        <v>9323</v>
      </c>
      <c r="E201" s="76" t="s">
        <v>9870</v>
      </c>
      <c r="F201" s="76" t="s">
        <v>6747</v>
      </c>
      <c r="G201" s="76" t="s">
        <v>6748</v>
      </c>
      <c r="H201" s="76" t="s">
        <v>6749</v>
      </c>
      <c r="I201" s="76" t="s">
        <v>6750</v>
      </c>
      <c r="J201" s="76" t="s">
        <v>7486</v>
      </c>
      <c r="K201" s="76" t="s">
        <v>6751</v>
      </c>
      <c r="L201" s="76" t="s">
        <v>6751</v>
      </c>
      <c r="M201" s="76" t="s">
        <v>6752</v>
      </c>
      <c r="N201" s="76" t="s">
        <v>6753</v>
      </c>
      <c r="O201" s="76" t="s">
        <v>8918</v>
      </c>
    </row>
    <row r="202" spans="1:15">
      <c r="A202" s="74">
        <v>29</v>
      </c>
      <c r="B202" s="76" t="s">
        <v>8918</v>
      </c>
      <c r="C202" s="76" t="s">
        <v>8772</v>
      </c>
      <c r="D202" s="76" t="s">
        <v>6754</v>
      </c>
      <c r="E202" s="76" t="s">
        <v>3915</v>
      </c>
      <c r="F202" s="76" t="s">
        <v>6755</v>
      </c>
      <c r="G202" s="76" t="s">
        <v>6756</v>
      </c>
      <c r="H202" s="76" t="s">
        <v>5295</v>
      </c>
      <c r="I202" s="76" t="s">
        <v>6757</v>
      </c>
      <c r="J202" s="76" t="s">
        <v>6758</v>
      </c>
      <c r="K202" s="76" t="s">
        <v>6759</v>
      </c>
      <c r="L202" s="76" t="s">
        <v>6759</v>
      </c>
      <c r="M202" s="76" t="s">
        <v>6760</v>
      </c>
      <c r="N202" s="76" t="s">
        <v>6761</v>
      </c>
      <c r="O202" s="76" t="s">
        <v>8918</v>
      </c>
    </row>
    <row r="203" spans="1:15">
      <c r="A203" s="74">
        <v>30</v>
      </c>
      <c r="B203" s="76" t="s">
        <v>8918</v>
      </c>
      <c r="C203" s="76" t="s">
        <v>6762</v>
      </c>
      <c r="D203" s="76" t="s">
        <v>6763</v>
      </c>
      <c r="E203" s="76" t="s">
        <v>6764</v>
      </c>
      <c r="F203" s="76" t="s">
        <v>6765</v>
      </c>
      <c r="G203" s="76" t="s">
        <v>6766</v>
      </c>
      <c r="H203" s="76" t="s">
        <v>6767</v>
      </c>
      <c r="I203" s="76" t="s">
        <v>6768</v>
      </c>
      <c r="J203" s="76" t="s">
        <v>6769</v>
      </c>
      <c r="K203" s="76" t="s">
        <v>6770</v>
      </c>
      <c r="L203" s="76" t="s">
        <v>6770</v>
      </c>
      <c r="M203" s="76" t="s">
        <v>6771</v>
      </c>
      <c r="N203" s="76" t="s">
        <v>6772</v>
      </c>
      <c r="O203" s="76" t="s">
        <v>8918</v>
      </c>
    </row>
    <row r="204" spans="1:15">
      <c r="A204" s="74">
        <v>31</v>
      </c>
      <c r="B204" s="76" t="s">
        <v>8918</v>
      </c>
      <c r="C204" s="76" t="s">
        <v>6773</v>
      </c>
      <c r="D204" s="76" t="s">
        <v>6774</v>
      </c>
      <c r="E204" s="76" t="s">
        <v>6775</v>
      </c>
      <c r="F204" s="76" t="s">
        <v>6776</v>
      </c>
      <c r="G204" s="76" t="s">
        <v>6777</v>
      </c>
      <c r="H204" s="76" t="s">
        <v>11330</v>
      </c>
      <c r="I204" s="76" t="s">
        <v>6778</v>
      </c>
      <c r="J204" s="76" t="s">
        <v>10013</v>
      </c>
      <c r="K204" s="76" t="s">
        <v>6779</v>
      </c>
      <c r="L204" s="76" t="s">
        <v>6779</v>
      </c>
      <c r="M204" s="76" t="s">
        <v>6780</v>
      </c>
      <c r="N204" s="76" t="s">
        <v>6130</v>
      </c>
      <c r="O204" s="76" t="s">
        <v>8918</v>
      </c>
    </row>
    <row r="205" spans="1:15">
      <c r="A205" s="74">
        <v>32</v>
      </c>
      <c r="B205" s="76" t="s">
        <v>8918</v>
      </c>
      <c r="C205" s="76" t="s">
        <v>6781</v>
      </c>
      <c r="D205" s="76" t="s">
        <v>8157</v>
      </c>
      <c r="E205" s="76" t="s">
        <v>6782</v>
      </c>
      <c r="F205" s="76" t="s">
        <v>6112</v>
      </c>
      <c r="G205" s="76" t="s">
        <v>6783</v>
      </c>
      <c r="H205" s="76" t="s">
        <v>6784</v>
      </c>
      <c r="I205" s="76" t="s">
        <v>6785</v>
      </c>
      <c r="J205" s="76" t="s">
        <v>6786</v>
      </c>
      <c r="K205" s="76" t="s">
        <v>6815</v>
      </c>
      <c r="L205" s="76" t="s">
        <v>6815</v>
      </c>
      <c r="M205" s="76" t="s">
        <v>6787</v>
      </c>
      <c r="N205" s="76" t="s">
        <v>6788</v>
      </c>
      <c r="O205" s="76" t="s">
        <v>8918</v>
      </c>
    </row>
    <row r="206" spans="1:15">
      <c r="A206" s="74">
        <v>33</v>
      </c>
      <c r="B206" s="76" t="s">
        <v>8918</v>
      </c>
      <c r="C206" s="76" t="s">
        <v>10072</v>
      </c>
      <c r="D206" s="76" t="s">
        <v>8002</v>
      </c>
      <c r="E206" s="76" t="s">
        <v>10073</v>
      </c>
      <c r="F206" s="76" t="s">
        <v>3733</v>
      </c>
      <c r="G206" s="76" t="s">
        <v>10074</v>
      </c>
      <c r="H206" s="76" t="s">
        <v>11104</v>
      </c>
      <c r="I206" s="76" t="s">
        <v>10075</v>
      </c>
      <c r="J206" s="76" t="s">
        <v>10076</v>
      </c>
      <c r="K206" s="76" t="s">
        <v>10077</v>
      </c>
      <c r="L206" s="76" t="s">
        <v>10077</v>
      </c>
      <c r="M206" s="76" t="s">
        <v>10078</v>
      </c>
      <c r="N206" s="76" t="s">
        <v>10079</v>
      </c>
      <c r="O206" s="76" t="s">
        <v>8918</v>
      </c>
    </row>
    <row r="207" spans="1:15">
      <c r="A207" s="74">
        <v>34</v>
      </c>
      <c r="B207" s="76" t="s">
        <v>8918</v>
      </c>
      <c r="C207" s="76" t="s">
        <v>10080</v>
      </c>
      <c r="D207" s="76" t="s">
        <v>10081</v>
      </c>
      <c r="E207" s="76" t="s">
        <v>5912</v>
      </c>
      <c r="F207" s="76" t="s">
        <v>10082</v>
      </c>
      <c r="G207" s="76" t="s">
        <v>10083</v>
      </c>
      <c r="H207" s="76" t="s">
        <v>10084</v>
      </c>
      <c r="I207" s="76" t="s">
        <v>10085</v>
      </c>
      <c r="J207" s="76" t="s">
        <v>10086</v>
      </c>
      <c r="K207" s="76" t="s">
        <v>10087</v>
      </c>
      <c r="L207" s="76" t="s">
        <v>10087</v>
      </c>
      <c r="M207" s="76" t="s">
        <v>10088</v>
      </c>
      <c r="N207" s="76" t="s">
        <v>10089</v>
      </c>
      <c r="O207" s="76" t="s">
        <v>8918</v>
      </c>
    </row>
    <row r="208" spans="1:15">
      <c r="A208" s="74">
        <v>35</v>
      </c>
      <c r="B208" s="76" t="s">
        <v>8918</v>
      </c>
      <c r="C208" s="76" t="s">
        <v>10090</v>
      </c>
      <c r="D208" s="76" t="s">
        <v>8173</v>
      </c>
      <c r="E208" s="76" t="s">
        <v>5884</v>
      </c>
      <c r="F208" s="76" t="s">
        <v>2095</v>
      </c>
      <c r="G208" s="76" t="s">
        <v>10091</v>
      </c>
      <c r="H208" s="76" t="s">
        <v>10783</v>
      </c>
      <c r="I208" s="76" t="s">
        <v>10092</v>
      </c>
      <c r="J208" s="76" t="s">
        <v>10093</v>
      </c>
      <c r="K208" s="76" t="s">
        <v>6121</v>
      </c>
      <c r="L208" s="76" t="s">
        <v>6121</v>
      </c>
      <c r="M208" s="76" t="s">
        <v>10094</v>
      </c>
      <c r="N208" s="76" t="s">
        <v>10095</v>
      </c>
      <c r="O208" s="76" t="s">
        <v>8918</v>
      </c>
    </row>
    <row r="209" spans="1:16">
      <c r="A209" s="74">
        <v>36</v>
      </c>
      <c r="B209" s="76" t="s">
        <v>8918</v>
      </c>
      <c r="C209" s="76" t="s">
        <v>10096</v>
      </c>
      <c r="D209" s="76" t="s">
        <v>10097</v>
      </c>
      <c r="E209" s="76" t="s">
        <v>5519</v>
      </c>
      <c r="F209" s="76" t="s">
        <v>10098</v>
      </c>
      <c r="G209" s="76" t="s">
        <v>10099</v>
      </c>
      <c r="H209" s="76" t="s">
        <v>3703</v>
      </c>
      <c r="I209" s="76" t="s">
        <v>219</v>
      </c>
      <c r="J209" s="76" t="s">
        <v>10100</v>
      </c>
      <c r="K209" s="76" t="s">
        <v>10101</v>
      </c>
      <c r="L209" s="76" t="s">
        <v>10101</v>
      </c>
      <c r="M209" s="76" t="s">
        <v>7422</v>
      </c>
      <c r="N209" s="76" t="s">
        <v>10102</v>
      </c>
      <c r="O209" s="76" t="s">
        <v>8918</v>
      </c>
    </row>
    <row r="210" spans="1:16">
      <c r="A210" s="74">
        <v>37</v>
      </c>
      <c r="B210" s="76" t="s">
        <v>8918</v>
      </c>
      <c r="C210" s="76" t="s">
        <v>9740</v>
      </c>
      <c r="D210" s="76" t="s">
        <v>9304</v>
      </c>
      <c r="E210" s="76" t="s">
        <v>10103</v>
      </c>
      <c r="F210" s="76" t="s">
        <v>10104</v>
      </c>
      <c r="G210" s="76" t="s">
        <v>8675</v>
      </c>
      <c r="H210" s="76" t="s">
        <v>10105</v>
      </c>
      <c r="I210" s="76" t="s">
        <v>11114</v>
      </c>
      <c r="J210" s="76" t="s">
        <v>10106</v>
      </c>
      <c r="K210" s="76" t="s">
        <v>10107</v>
      </c>
      <c r="L210" s="76" t="s">
        <v>10107</v>
      </c>
      <c r="M210" s="76" t="s">
        <v>10108</v>
      </c>
      <c r="N210" s="76" t="s">
        <v>3790</v>
      </c>
      <c r="O210" s="76" t="s">
        <v>8918</v>
      </c>
    </row>
    <row r="211" spans="1:16">
      <c r="A211" s="74">
        <v>38</v>
      </c>
      <c r="B211" s="76" t="s">
        <v>8918</v>
      </c>
      <c r="C211" s="76" t="s">
        <v>10109</v>
      </c>
      <c r="D211" s="76" t="s">
        <v>5038</v>
      </c>
      <c r="E211" s="76" t="s">
        <v>10110</v>
      </c>
      <c r="F211" s="76" t="s">
        <v>10046</v>
      </c>
      <c r="G211" s="76" t="s">
        <v>10111</v>
      </c>
      <c r="H211" s="76" t="s">
        <v>10112</v>
      </c>
      <c r="I211" s="76" t="s">
        <v>10021</v>
      </c>
      <c r="J211" s="76" t="s">
        <v>10113</v>
      </c>
      <c r="K211" s="76" t="s">
        <v>10114</v>
      </c>
      <c r="L211" s="76" t="s">
        <v>10114</v>
      </c>
      <c r="M211" s="76" t="s">
        <v>10115</v>
      </c>
      <c r="N211" s="76" t="s">
        <v>10116</v>
      </c>
      <c r="O211" s="76" t="s">
        <v>8918</v>
      </c>
    </row>
    <row r="212" spans="1:16">
      <c r="A212" s="74">
        <v>39</v>
      </c>
      <c r="B212" s="76" t="s">
        <v>8918</v>
      </c>
      <c r="C212" s="76" t="s">
        <v>10117</v>
      </c>
      <c r="D212" s="76" t="s">
        <v>10118</v>
      </c>
      <c r="E212" s="76" t="s">
        <v>10119</v>
      </c>
      <c r="F212" s="76" t="s">
        <v>10120</v>
      </c>
      <c r="G212" s="76" t="s">
        <v>10121</v>
      </c>
      <c r="H212" s="76" t="s">
        <v>3559</v>
      </c>
      <c r="I212" s="76" t="s">
        <v>10122</v>
      </c>
      <c r="J212" s="76" t="s">
        <v>10123</v>
      </c>
      <c r="K212" s="76" t="s">
        <v>7681</v>
      </c>
      <c r="L212" s="76" t="s">
        <v>7681</v>
      </c>
      <c r="M212" s="76" t="s">
        <v>10124</v>
      </c>
      <c r="N212" s="76" t="s">
        <v>10125</v>
      </c>
      <c r="O212" s="76" t="s">
        <v>8918</v>
      </c>
    </row>
    <row r="213" spans="1:16">
      <c r="A213" s="74">
        <v>40</v>
      </c>
      <c r="B213" s="76" t="s">
        <v>8918</v>
      </c>
      <c r="C213" s="76" t="s">
        <v>10126</v>
      </c>
      <c r="D213" s="76" t="s">
        <v>10127</v>
      </c>
      <c r="E213" s="76" t="s">
        <v>195</v>
      </c>
      <c r="F213" s="76" t="s">
        <v>10128</v>
      </c>
      <c r="G213" s="76" t="s">
        <v>10129</v>
      </c>
      <c r="H213" s="76" t="s">
        <v>10130</v>
      </c>
      <c r="I213" s="76" t="s">
        <v>10131</v>
      </c>
      <c r="J213" s="76" t="s">
        <v>10132</v>
      </c>
      <c r="K213" s="76" t="s">
        <v>10133</v>
      </c>
      <c r="L213" s="76" t="s">
        <v>10133</v>
      </c>
      <c r="M213" s="76" t="s">
        <v>10134</v>
      </c>
      <c r="N213" s="76" t="s">
        <v>10135</v>
      </c>
      <c r="O213" s="76" t="s">
        <v>8918</v>
      </c>
    </row>
    <row r="214" spans="1:16">
      <c r="A214" s="74">
        <v>41</v>
      </c>
      <c r="B214" s="76" t="s">
        <v>8918</v>
      </c>
      <c r="C214" s="76" t="s">
        <v>10136</v>
      </c>
      <c r="D214" s="76" t="s">
        <v>10137</v>
      </c>
      <c r="E214" s="76" t="s">
        <v>3764</v>
      </c>
      <c r="F214" s="76" t="s">
        <v>10138</v>
      </c>
      <c r="G214" s="76" t="s">
        <v>10139</v>
      </c>
      <c r="H214" s="76" t="s">
        <v>9233</v>
      </c>
      <c r="I214" s="76" t="s">
        <v>10140</v>
      </c>
      <c r="J214" s="76" t="s">
        <v>10141</v>
      </c>
      <c r="K214" s="76" t="s">
        <v>10142</v>
      </c>
      <c r="L214" s="76" t="s">
        <v>10142</v>
      </c>
      <c r="M214" s="76" t="s">
        <v>10143</v>
      </c>
      <c r="N214" s="76" t="s">
        <v>10144</v>
      </c>
      <c r="O214" s="76" t="s">
        <v>8918</v>
      </c>
    </row>
    <row r="215" spans="1:16">
      <c r="A215" s="74">
        <v>42</v>
      </c>
      <c r="B215" s="76" t="s">
        <v>8918</v>
      </c>
      <c r="C215" s="76" t="s">
        <v>10145</v>
      </c>
      <c r="D215" s="76" t="s">
        <v>10146</v>
      </c>
      <c r="E215" s="76" t="s">
        <v>10147</v>
      </c>
      <c r="F215" s="76" t="s">
        <v>10148</v>
      </c>
      <c r="G215" s="76" t="s">
        <v>10149</v>
      </c>
      <c r="H215" s="76" t="s">
        <v>10150</v>
      </c>
      <c r="I215" s="76" t="s">
        <v>10151</v>
      </c>
      <c r="J215" s="76" t="s">
        <v>8019</v>
      </c>
      <c r="K215" s="76" t="s">
        <v>10152</v>
      </c>
      <c r="L215" s="76" t="s">
        <v>10152</v>
      </c>
      <c r="M215" s="76" t="s">
        <v>10153</v>
      </c>
      <c r="N215" s="76" t="s">
        <v>10154</v>
      </c>
      <c r="O215" s="76" t="s">
        <v>8918</v>
      </c>
    </row>
    <row r="216" spans="1:16">
      <c r="A216" s="74">
        <v>43</v>
      </c>
      <c r="B216" s="76" t="s">
        <v>8918</v>
      </c>
      <c r="C216" s="76" t="s">
        <v>10155</v>
      </c>
      <c r="D216" s="76" t="s">
        <v>1494</v>
      </c>
      <c r="E216" s="76" t="s">
        <v>10156</v>
      </c>
      <c r="F216" s="76" t="s">
        <v>10157</v>
      </c>
      <c r="G216" s="76" t="s">
        <v>10158</v>
      </c>
      <c r="H216" s="76" t="s">
        <v>8882</v>
      </c>
      <c r="I216" s="76" t="s">
        <v>10159</v>
      </c>
      <c r="J216" s="76" t="s">
        <v>10160</v>
      </c>
      <c r="K216" s="76" t="s">
        <v>10161</v>
      </c>
      <c r="L216" s="76" t="s">
        <v>10161</v>
      </c>
      <c r="M216" s="76" t="s">
        <v>10162</v>
      </c>
      <c r="N216" s="76" t="s">
        <v>10163</v>
      </c>
      <c r="O216" s="76" t="s">
        <v>8918</v>
      </c>
    </row>
    <row r="217" spans="1:16">
      <c r="A217" s="74">
        <v>44</v>
      </c>
      <c r="B217" s="76" t="s">
        <v>8918</v>
      </c>
      <c r="C217" s="76" t="s">
        <v>10164</v>
      </c>
      <c r="D217" s="76" t="s">
        <v>10165</v>
      </c>
      <c r="E217" s="76" t="s">
        <v>10166</v>
      </c>
      <c r="F217" s="76" t="s">
        <v>8672</v>
      </c>
      <c r="G217" s="76" t="s">
        <v>7522</v>
      </c>
      <c r="H217" s="76" t="s">
        <v>11138</v>
      </c>
      <c r="I217" s="76" t="s">
        <v>10167</v>
      </c>
      <c r="J217" s="76" t="s">
        <v>10168</v>
      </c>
      <c r="K217" s="76" t="s">
        <v>10169</v>
      </c>
      <c r="L217" s="76" t="s">
        <v>10169</v>
      </c>
      <c r="M217" s="76" t="s">
        <v>3802</v>
      </c>
      <c r="N217" s="76" t="s">
        <v>9396</v>
      </c>
      <c r="O217" s="76" t="s">
        <v>8918</v>
      </c>
    </row>
    <row r="218" spans="1:16">
      <c r="A218" s="74">
        <v>45</v>
      </c>
      <c r="B218" s="76" t="s">
        <v>8918</v>
      </c>
      <c r="C218" s="76" t="s">
        <v>10170</v>
      </c>
      <c r="D218" s="76" t="s">
        <v>10171</v>
      </c>
      <c r="E218" s="76" t="s">
        <v>10172</v>
      </c>
      <c r="F218" s="76" t="s">
        <v>10173</v>
      </c>
      <c r="G218" s="76" t="s">
        <v>10174</v>
      </c>
      <c r="H218" s="76" t="s">
        <v>5520</v>
      </c>
      <c r="I218" s="76" t="s">
        <v>10175</v>
      </c>
      <c r="J218" s="76" t="s">
        <v>8851</v>
      </c>
      <c r="K218" s="76" t="s">
        <v>10176</v>
      </c>
      <c r="L218" s="76" t="s">
        <v>10176</v>
      </c>
      <c r="M218" s="76" t="s">
        <v>7069</v>
      </c>
      <c r="N218" s="76" t="s">
        <v>10177</v>
      </c>
      <c r="O218" s="76" t="s">
        <v>8918</v>
      </c>
    </row>
    <row r="219" spans="1:16">
      <c r="A219" s="74">
        <v>46</v>
      </c>
      <c r="B219" s="76" t="s">
        <v>8918</v>
      </c>
      <c r="C219" s="76" t="s">
        <v>10178</v>
      </c>
      <c r="D219" s="76" t="s">
        <v>10179</v>
      </c>
      <c r="E219" s="76" t="s">
        <v>10180</v>
      </c>
      <c r="F219" s="76" t="s">
        <v>10181</v>
      </c>
      <c r="G219" s="76" t="s">
        <v>10182</v>
      </c>
      <c r="H219" s="76" t="s">
        <v>10183</v>
      </c>
      <c r="I219" s="76" t="s">
        <v>10184</v>
      </c>
      <c r="J219" s="76" t="s">
        <v>10185</v>
      </c>
      <c r="K219" s="76" t="s">
        <v>10186</v>
      </c>
      <c r="L219" s="76" t="s">
        <v>10186</v>
      </c>
      <c r="M219" s="76" t="s">
        <v>10187</v>
      </c>
      <c r="N219" s="76" t="s">
        <v>6137</v>
      </c>
      <c r="O219" s="76" t="s">
        <v>8918</v>
      </c>
    </row>
    <row r="220" spans="1:16">
      <c r="A220" s="74">
        <v>47</v>
      </c>
      <c r="B220" s="76" t="s">
        <v>8918</v>
      </c>
      <c r="C220" s="76" t="s">
        <v>10188</v>
      </c>
      <c r="D220" s="76" t="s">
        <v>10189</v>
      </c>
      <c r="E220" s="76" t="s">
        <v>10190</v>
      </c>
      <c r="F220" s="76" t="s">
        <v>10191</v>
      </c>
      <c r="G220" s="76" t="s">
        <v>10192</v>
      </c>
      <c r="H220" s="76" t="s">
        <v>1036</v>
      </c>
      <c r="I220" s="76" t="s">
        <v>10193</v>
      </c>
      <c r="J220" s="76" t="s">
        <v>10194</v>
      </c>
      <c r="K220" s="76" t="s">
        <v>10195</v>
      </c>
      <c r="L220" s="76" t="s">
        <v>10195</v>
      </c>
      <c r="M220" s="76" t="s">
        <v>10196</v>
      </c>
      <c r="N220" s="76" t="s">
        <v>7410</v>
      </c>
      <c r="O220" s="76" t="s">
        <v>8918</v>
      </c>
    </row>
    <row r="221" spans="1:16">
      <c r="A221" s="74">
        <v>48</v>
      </c>
      <c r="B221" s="76" t="s">
        <v>8918</v>
      </c>
      <c r="C221" s="76" t="s">
        <v>10197</v>
      </c>
      <c r="D221" s="76" t="s">
        <v>10198</v>
      </c>
      <c r="E221" s="76" t="s">
        <v>11184</v>
      </c>
      <c r="F221" s="76" t="s">
        <v>11178</v>
      </c>
      <c r="G221" s="76" t="s">
        <v>10199</v>
      </c>
      <c r="H221" s="76" t="s">
        <v>2120</v>
      </c>
      <c r="I221" s="76" t="s">
        <v>10200</v>
      </c>
      <c r="J221" s="76" t="s">
        <v>10201</v>
      </c>
      <c r="K221" s="76" t="s">
        <v>10202</v>
      </c>
      <c r="L221" s="76" t="s">
        <v>10202</v>
      </c>
      <c r="M221" s="76" t="s">
        <v>10203</v>
      </c>
      <c r="N221" s="76" t="s">
        <v>8004</v>
      </c>
      <c r="O221" s="76" t="s">
        <v>8918</v>
      </c>
    </row>
    <row r="223" spans="1:16">
      <c r="A223" s="73" t="e">
        <f>HLOOKUP('Calculatrice des coûts NMETI'!$I$22, B227:Q276, MATCH('Calculatrice des coûts NMETI'!$K$22,A227:A276))</f>
        <v>#N/A</v>
      </c>
    </row>
    <row r="224" spans="1:16">
      <c r="A224" s="467" t="s">
        <v>3221</v>
      </c>
      <c r="B224" s="467"/>
      <c r="C224" s="467"/>
      <c r="D224" s="467"/>
      <c r="E224" s="467"/>
      <c r="F224" s="467"/>
      <c r="G224" s="467"/>
      <c r="H224" s="467"/>
      <c r="I224" s="467"/>
      <c r="J224" s="467"/>
      <c r="K224" s="467"/>
      <c r="L224" s="467"/>
      <c r="M224" s="467"/>
      <c r="N224" s="467"/>
      <c r="O224" s="467"/>
      <c r="P224" s="467"/>
    </row>
    <row r="225" spans="1:16">
      <c r="A225" s="467" t="s">
        <v>1984</v>
      </c>
      <c r="B225" s="467"/>
      <c r="C225" s="467"/>
      <c r="D225" s="467"/>
      <c r="E225" s="467"/>
      <c r="F225" s="467"/>
      <c r="G225" s="467"/>
      <c r="H225" s="467"/>
      <c r="I225" s="467"/>
      <c r="J225" s="467"/>
      <c r="K225" s="467"/>
      <c r="L225" s="467"/>
      <c r="M225" s="467"/>
      <c r="N225" s="467"/>
      <c r="O225" s="467"/>
      <c r="P225" s="467"/>
    </row>
    <row r="226" spans="1:16">
      <c r="A226" s="77" t="s">
        <v>8912</v>
      </c>
      <c r="B226" s="78" t="s">
        <v>8913</v>
      </c>
      <c r="C226" s="78" t="s">
        <v>8913</v>
      </c>
      <c r="D226" s="78" t="s">
        <v>8913</v>
      </c>
      <c r="E226" s="78" t="s">
        <v>8913</v>
      </c>
      <c r="F226" s="78" t="s">
        <v>8913</v>
      </c>
      <c r="G226" s="78" t="s">
        <v>8913</v>
      </c>
      <c r="H226" s="78" t="s">
        <v>8913</v>
      </c>
      <c r="I226" s="78" t="s">
        <v>8913</v>
      </c>
      <c r="J226" s="78" t="s">
        <v>8913</v>
      </c>
      <c r="K226" s="78" t="s">
        <v>8913</v>
      </c>
      <c r="L226" s="78" t="s">
        <v>8913</v>
      </c>
      <c r="M226" s="78" t="s">
        <v>8913</v>
      </c>
      <c r="N226" s="78" t="s">
        <v>8913</v>
      </c>
      <c r="O226" s="78" t="s">
        <v>8913</v>
      </c>
    </row>
    <row r="227" spans="1:16">
      <c r="A227" s="79" t="s">
        <v>8914</v>
      </c>
      <c r="B227" s="236">
        <v>2</v>
      </c>
      <c r="C227" s="236">
        <v>3</v>
      </c>
      <c r="D227" s="236">
        <v>4</v>
      </c>
      <c r="E227" s="236">
        <v>5</v>
      </c>
      <c r="F227" s="236">
        <v>6</v>
      </c>
      <c r="G227" s="236">
        <v>7</v>
      </c>
      <c r="H227" s="236">
        <v>8</v>
      </c>
      <c r="I227" s="236">
        <v>9</v>
      </c>
      <c r="J227" s="236">
        <v>10</v>
      </c>
      <c r="K227" s="236">
        <v>11</v>
      </c>
      <c r="L227" s="236">
        <v>12</v>
      </c>
      <c r="M227" s="236">
        <v>13</v>
      </c>
      <c r="N227" s="236">
        <v>14</v>
      </c>
      <c r="O227" s="236">
        <v>15</v>
      </c>
    </row>
    <row r="228" spans="1:16">
      <c r="A228" s="74">
        <v>0</v>
      </c>
      <c r="B228" s="76" t="s">
        <v>8918</v>
      </c>
      <c r="C228" s="76" t="s">
        <v>8005</v>
      </c>
      <c r="D228" s="76" t="s">
        <v>8006</v>
      </c>
      <c r="E228" s="76" t="s">
        <v>2104</v>
      </c>
      <c r="F228" s="76" t="s">
        <v>2089</v>
      </c>
      <c r="G228" s="76" t="s">
        <v>8007</v>
      </c>
      <c r="H228" s="76" t="s">
        <v>10209</v>
      </c>
      <c r="I228" s="76" t="s">
        <v>10210</v>
      </c>
      <c r="J228" s="76" t="s">
        <v>10211</v>
      </c>
      <c r="K228" s="76" t="s">
        <v>10212</v>
      </c>
      <c r="L228" s="76" t="s">
        <v>10212</v>
      </c>
      <c r="M228" s="76" t="s">
        <v>10213</v>
      </c>
      <c r="N228" s="76" t="s">
        <v>10214</v>
      </c>
      <c r="O228" s="76" t="s">
        <v>8918</v>
      </c>
    </row>
    <row r="229" spans="1:16">
      <c r="A229" s="74">
        <v>1</v>
      </c>
      <c r="B229" s="76" t="s">
        <v>8918</v>
      </c>
      <c r="C229" s="76" t="s">
        <v>10215</v>
      </c>
      <c r="D229" s="76" t="s">
        <v>10216</v>
      </c>
      <c r="E229" s="76" t="s">
        <v>10217</v>
      </c>
      <c r="F229" s="76" t="s">
        <v>10218</v>
      </c>
      <c r="G229" s="76" t="s">
        <v>10219</v>
      </c>
      <c r="H229" s="76" t="s">
        <v>3696</v>
      </c>
      <c r="I229" s="76" t="s">
        <v>10220</v>
      </c>
      <c r="J229" s="76" t="s">
        <v>10221</v>
      </c>
      <c r="K229" s="76" t="s">
        <v>10222</v>
      </c>
      <c r="L229" s="76" t="s">
        <v>10222</v>
      </c>
      <c r="M229" s="76" t="s">
        <v>10223</v>
      </c>
      <c r="N229" s="76" t="s">
        <v>10224</v>
      </c>
      <c r="O229" s="76" t="s">
        <v>8918</v>
      </c>
    </row>
    <row r="230" spans="1:16">
      <c r="A230" s="74">
        <v>2</v>
      </c>
      <c r="B230" s="76" t="s">
        <v>8918</v>
      </c>
      <c r="C230" s="76" t="s">
        <v>10225</v>
      </c>
      <c r="D230" s="76" t="s">
        <v>10226</v>
      </c>
      <c r="E230" s="76" t="s">
        <v>10227</v>
      </c>
      <c r="F230" s="76" t="s">
        <v>2098</v>
      </c>
      <c r="G230" s="76" t="s">
        <v>10228</v>
      </c>
      <c r="H230" s="76" t="s">
        <v>10229</v>
      </c>
      <c r="I230" s="76" t="s">
        <v>10230</v>
      </c>
      <c r="J230" s="76" t="s">
        <v>10231</v>
      </c>
      <c r="K230" s="76" t="s">
        <v>10232</v>
      </c>
      <c r="L230" s="76" t="s">
        <v>10232</v>
      </c>
      <c r="M230" s="76" t="s">
        <v>10233</v>
      </c>
      <c r="N230" s="76" t="s">
        <v>10234</v>
      </c>
      <c r="O230" s="76" t="s">
        <v>8918</v>
      </c>
    </row>
    <row r="231" spans="1:16">
      <c r="A231" s="74">
        <v>3</v>
      </c>
      <c r="B231" s="76" t="s">
        <v>8918</v>
      </c>
      <c r="C231" s="76" t="s">
        <v>10026</v>
      </c>
      <c r="D231" s="76" t="s">
        <v>10235</v>
      </c>
      <c r="E231" s="76" t="s">
        <v>10236</v>
      </c>
      <c r="F231" s="76" t="s">
        <v>10237</v>
      </c>
      <c r="G231" s="76" t="s">
        <v>10238</v>
      </c>
      <c r="H231" s="76" t="s">
        <v>10239</v>
      </c>
      <c r="I231" s="76" t="s">
        <v>10240</v>
      </c>
      <c r="J231" s="76" t="s">
        <v>10241</v>
      </c>
      <c r="K231" s="76" t="s">
        <v>10242</v>
      </c>
      <c r="L231" s="76" t="s">
        <v>10242</v>
      </c>
      <c r="M231" s="76" t="s">
        <v>10243</v>
      </c>
      <c r="N231" s="76" t="s">
        <v>10244</v>
      </c>
      <c r="O231" s="76" t="s">
        <v>8918</v>
      </c>
    </row>
    <row r="232" spans="1:16">
      <c r="A232" s="74">
        <v>4</v>
      </c>
      <c r="B232" s="76" t="s">
        <v>8918</v>
      </c>
      <c r="C232" s="76" t="s">
        <v>10245</v>
      </c>
      <c r="D232" s="76" t="s">
        <v>10246</v>
      </c>
      <c r="E232" s="76" t="s">
        <v>10247</v>
      </c>
      <c r="F232" s="76" t="s">
        <v>10248</v>
      </c>
      <c r="G232" s="76" t="s">
        <v>10249</v>
      </c>
      <c r="H232" s="76" t="s">
        <v>10250</v>
      </c>
      <c r="I232" s="76" t="s">
        <v>10251</v>
      </c>
      <c r="J232" s="76" t="s">
        <v>10252</v>
      </c>
      <c r="K232" s="76" t="s">
        <v>10253</v>
      </c>
      <c r="L232" s="76" t="s">
        <v>10253</v>
      </c>
      <c r="M232" s="76" t="s">
        <v>10254</v>
      </c>
      <c r="N232" s="76" t="s">
        <v>10255</v>
      </c>
      <c r="O232" s="76" t="s">
        <v>8918</v>
      </c>
    </row>
    <row r="233" spans="1:16">
      <c r="A233" s="74">
        <v>5</v>
      </c>
      <c r="B233" s="76" t="s">
        <v>8918</v>
      </c>
      <c r="C233" s="76" t="s">
        <v>10256</v>
      </c>
      <c r="D233" s="76" t="s">
        <v>2100</v>
      </c>
      <c r="E233" s="76" t="s">
        <v>10257</v>
      </c>
      <c r="F233" s="76" t="s">
        <v>10258</v>
      </c>
      <c r="G233" s="76" t="s">
        <v>10259</v>
      </c>
      <c r="H233" s="76" t="s">
        <v>10260</v>
      </c>
      <c r="I233" s="76" t="s">
        <v>7283</v>
      </c>
      <c r="J233" s="76" t="s">
        <v>7284</v>
      </c>
      <c r="K233" s="76" t="s">
        <v>7072</v>
      </c>
      <c r="L233" s="76" t="s">
        <v>7072</v>
      </c>
      <c r="M233" s="76" t="s">
        <v>7285</v>
      </c>
      <c r="N233" s="76" t="s">
        <v>10907</v>
      </c>
      <c r="O233" s="76" t="s">
        <v>8918</v>
      </c>
    </row>
    <row r="234" spans="1:16">
      <c r="A234" s="74">
        <v>6</v>
      </c>
      <c r="B234" s="76" t="s">
        <v>8918</v>
      </c>
      <c r="C234" s="76" t="s">
        <v>7286</v>
      </c>
      <c r="D234" s="76" t="s">
        <v>7287</v>
      </c>
      <c r="E234" s="76" t="s">
        <v>7288</v>
      </c>
      <c r="F234" s="76" t="s">
        <v>7289</v>
      </c>
      <c r="G234" s="76" t="s">
        <v>7290</v>
      </c>
      <c r="H234" s="76" t="s">
        <v>7291</v>
      </c>
      <c r="I234" s="76" t="s">
        <v>7292</v>
      </c>
      <c r="J234" s="76" t="s">
        <v>7293</v>
      </c>
      <c r="K234" s="76" t="s">
        <v>7294</v>
      </c>
      <c r="L234" s="76" t="s">
        <v>7294</v>
      </c>
      <c r="M234" s="76" t="s">
        <v>7295</v>
      </c>
      <c r="N234" s="76" t="s">
        <v>10748</v>
      </c>
      <c r="O234" s="76" t="s">
        <v>8918</v>
      </c>
    </row>
    <row r="235" spans="1:16">
      <c r="A235" s="74">
        <v>7</v>
      </c>
      <c r="B235" s="76" t="s">
        <v>8918</v>
      </c>
      <c r="C235" s="76" t="s">
        <v>7296</v>
      </c>
      <c r="D235" s="76" t="s">
        <v>7297</v>
      </c>
      <c r="E235" s="76" t="s">
        <v>7298</v>
      </c>
      <c r="F235" s="76" t="s">
        <v>7299</v>
      </c>
      <c r="G235" s="76" t="s">
        <v>7300</v>
      </c>
      <c r="H235" s="76" t="s">
        <v>7301</v>
      </c>
      <c r="I235" s="76" t="s">
        <v>7302</v>
      </c>
      <c r="J235" s="76" t="s">
        <v>7303</v>
      </c>
      <c r="K235" s="76" t="s">
        <v>7304</v>
      </c>
      <c r="L235" s="76" t="s">
        <v>7304</v>
      </c>
      <c r="M235" s="76" t="s">
        <v>7305</v>
      </c>
      <c r="N235" s="76" t="s">
        <v>7306</v>
      </c>
      <c r="O235" s="76" t="s">
        <v>8918</v>
      </c>
    </row>
    <row r="236" spans="1:16">
      <c r="A236" s="74">
        <v>8</v>
      </c>
      <c r="B236" s="76" t="s">
        <v>8918</v>
      </c>
      <c r="C236" s="76" t="s">
        <v>7307</v>
      </c>
      <c r="D236" s="76" t="s">
        <v>7308</v>
      </c>
      <c r="E236" s="76" t="s">
        <v>7309</v>
      </c>
      <c r="F236" s="76" t="s">
        <v>7310</v>
      </c>
      <c r="G236" s="76" t="s">
        <v>7311</v>
      </c>
      <c r="H236" s="76" t="s">
        <v>7312</v>
      </c>
      <c r="I236" s="76" t="s">
        <v>7313</v>
      </c>
      <c r="J236" s="76" t="s">
        <v>3756</v>
      </c>
      <c r="K236" s="76" t="s">
        <v>7314</v>
      </c>
      <c r="L236" s="76" t="s">
        <v>7314</v>
      </c>
      <c r="M236" s="76" t="s">
        <v>7315</v>
      </c>
      <c r="N236" s="76" t="s">
        <v>7316</v>
      </c>
      <c r="O236" s="76" t="s">
        <v>8918</v>
      </c>
    </row>
    <row r="237" spans="1:16">
      <c r="A237" s="74">
        <v>9</v>
      </c>
      <c r="B237" s="76" t="s">
        <v>8918</v>
      </c>
      <c r="C237" s="76" t="s">
        <v>7317</v>
      </c>
      <c r="D237" s="76" t="s">
        <v>7318</v>
      </c>
      <c r="E237" s="76" t="s">
        <v>7319</v>
      </c>
      <c r="F237" s="76" t="s">
        <v>9717</v>
      </c>
      <c r="G237" s="76" t="s">
        <v>9718</v>
      </c>
      <c r="H237" s="76" t="s">
        <v>9719</v>
      </c>
      <c r="I237" s="76" t="s">
        <v>9720</v>
      </c>
      <c r="J237" s="76" t="s">
        <v>9721</v>
      </c>
      <c r="K237" s="76" t="s">
        <v>6230</v>
      </c>
      <c r="L237" s="76" t="s">
        <v>6230</v>
      </c>
      <c r="M237" s="76" t="s">
        <v>9722</v>
      </c>
      <c r="N237" s="76" t="s">
        <v>9723</v>
      </c>
      <c r="O237" s="76" t="s">
        <v>8918</v>
      </c>
    </row>
    <row r="238" spans="1:16">
      <c r="A238" s="74">
        <v>10</v>
      </c>
      <c r="B238" s="76" t="s">
        <v>8918</v>
      </c>
      <c r="C238" s="76" t="s">
        <v>9724</v>
      </c>
      <c r="D238" s="76" t="s">
        <v>9229</v>
      </c>
      <c r="E238" s="76" t="s">
        <v>9725</v>
      </c>
      <c r="F238" s="76" t="s">
        <v>9726</v>
      </c>
      <c r="G238" s="76" t="s">
        <v>9727</v>
      </c>
      <c r="H238" s="76" t="s">
        <v>9728</v>
      </c>
      <c r="I238" s="76" t="s">
        <v>9729</v>
      </c>
      <c r="J238" s="76" t="s">
        <v>5983</v>
      </c>
      <c r="K238" s="76" t="s">
        <v>7062</v>
      </c>
      <c r="L238" s="76" t="s">
        <v>7062</v>
      </c>
      <c r="M238" s="76" t="s">
        <v>5984</v>
      </c>
      <c r="N238" s="76" t="s">
        <v>5985</v>
      </c>
      <c r="O238" s="76" t="s">
        <v>8918</v>
      </c>
    </row>
    <row r="239" spans="1:16">
      <c r="A239" s="74">
        <v>11</v>
      </c>
      <c r="B239" s="76" t="s">
        <v>8918</v>
      </c>
      <c r="C239" s="76" t="s">
        <v>5986</v>
      </c>
      <c r="D239" s="76" t="s">
        <v>5987</v>
      </c>
      <c r="E239" s="76" t="s">
        <v>5988</v>
      </c>
      <c r="F239" s="76" t="s">
        <v>5989</v>
      </c>
      <c r="G239" s="76" t="s">
        <v>5990</v>
      </c>
      <c r="H239" s="76" t="s">
        <v>5991</v>
      </c>
      <c r="I239" s="76" t="s">
        <v>5992</v>
      </c>
      <c r="J239" s="76" t="s">
        <v>5993</v>
      </c>
      <c r="K239" s="76" t="s">
        <v>8247</v>
      </c>
      <c r="L239" s="76" t="s">
        <v>8247</v>
      </c>
      <c r="M239" s="76" t="s">
        <v>5994</v>
      </c>
      <c r="N239" s="76" t="s">
        <v>5995</v>
      </c>
      <c r="O239" s="76" t="s">
        <v>8918</v>
      </c>
    </row>
    <row r="240" spans="1:16">
      <c r="A240" s="74">
        <v>12</v>
      </c>
      <c r="B240" s="76" t="s">
        <v>8918</v>
      </c>
      <c r="C240" s="76" t="s">
        <v>8053</v>
      </c>
      <c r="D240" s="76" t="s">
        <v>9371</v>
      </c>
      <c r="E240" s="76" t="s">
        <v>5996</v>
      </c>
      <c r="F240" s="76" t="s">
        <v>4078</v>
      </c>
      <c r="G240" s="76" t="s">
        <v>4079</v>
      </c>
      <c r="H240" s="76" t="s">
        <v>8711</v>
      </c>
      <c r="I240" s="76" t="s">
        <v>4080</v>
      </c>
      <c r="J240" s="76" t="s">
        <v>4081</v>
      </c>
      <c r="K240" s="76" t="s">
        <v>4082</v>
      </c>
      <c r="L240" s="76" t="s">
        <v>4082</v>
      </c>
      <c r="M240" s="76" t="s">
        <v>4083</v>
      </c>
      <c r="N240" s="76" t="s">
        <v>9236</v>
      </c>
      <c r="O240" s="76" t="s">
        <v>8918</v>
      </c>
    </row>
    <row r="241" spans="1:15">
      <c r="A241" s="74">
        <v>13</v>
      </c>
      <c r="B241" s="76" t="s">
        <v>8918</v>
      </c>
      <c r="C241" s="76" t="s">
        <v>4084</v>
      </c>
      <c r="D241" s="76" t="s">
        <v>7505</v>
      </c>
      <c r="E241" s="76" t="s">
        <v>4085</v>
      </c>
      <c r="F241" s="76" t="s">
        <v>4086</v>
      </c>
      <c r="G241" s="76" t="s">
        <v>4087</v>
      </c>
      <c r="H241" s="76" t="s">
        <v>4088</v>
      </c>
      <c r="I241" s="76" t="s">
        <v>8830</v>
      </c>
      <c r="J241" s="76" t="s">
        <v>4089</v>
      </c>
      <c r="K241" s="76" t="s">
        <v>4090</v>
      </c>
      <c r="L241" s="76" t="s">
        <v>4090</v>
      </c>
      <c r="M241" s="76" t="s">
        <v>4091</v>
      </c>
      <c r="N241" s="76" t="s">
        <v>4092</v>
      </c>
      <c r="O241" s="76" t="s">
        <v>8918</v>
      </c>
    </row>
    <row r="242" spans="1:15">
      <c r="A242" s="74">
        <v>14</v>
      </c>
      <c r="B242" s="76" t="s">
        <v>8918</v>
      </c>
      <c r="C242" s="76" t="s">
        <v>10005</v>
      </c>
      <c r="D242" s="76" t="s">
        <v>4093</v>
      </c>
      <c r="E242" s="76" t="s">
        <v>8187</v>
      </c>
      <c r="F242" s="76" t="s">
        <v>1499</v>
      </c>
      <c r="G242" s="76" t="s">
        <v>4094</v>
      </c>
      <c r="H242" s="76" t="s">
        <v>9357</v>
      </c>
      <c r="I242" s="76" t="s">
        <v>4095</v>
      </c>
      <c r="J242" s="76" t="s">
        <v>3892</v>
      </c>
      <c r="K242" s="76" t="s">
        <v>4096</v>
      </c>
      <c r="L242" s="76" t="s">
        <v>4096</v>
      </c>
      <c r="M242" s="76" t="s">
        <v>4097</v>
      </c>
      <c r="N242" s="76" t="s">
        <v>10386</v>
      </c>
      <c r="O242" s="76" t="s">
        <v>8918</v>
      </c>
    </row>
    <row r="243" spans="1:15">
      <c r="A243" s="74">
        <v>15</v>
      </c>
      <c r="B243" s="76" t="s">
        <v>8918</v>
      </c>
      <c r="C243" s="76" t="s">
        <v>4098</v>
      </c>
      <c r="D243" s="76" t="s">
        <v>4099</v>
      </c>
      <c r="E243" s="76" t="s">
        <v>4100</v>
      </c>
      <c r="F243" s="76" t="s">
        <v>4101</v>
      </c>
      <c r="G243" s="76" t="s">
        <v>4102</v>
      </c>
      <c r="H243" s="76" t="s">
        <v>4103</v>
      </c>
      <c r="I243" s="76" t="s">
        <v>4104</v>
      </c>
      <c r="J243" s="76" t="s">
        <v>4105</v>
      </c>
      <c r="K243" s="76" t="s">
        <v>4106</v>
      </c>
      <c r="L243" s="76" t="s">
        <v>4106</v>
      </c>
      <c r="M243" s="76" t="s">
        <v>4107</v>
      </c>
      <c r="N243" s="76" t="s">
        <v>4108</v>
      </c>
      <c r="O243" s="76" t="s">
        <v>8918</v>
      </c>
    </row>
    <row r="244" spans="1:15">
      <c r="A244" s="74">
        <v>16</v>
      </c>
      <c r="B244" s="76" t="s">
        <v>8918</v>
      </c>
      <c r="C244" s="76" t="s">
        <v>10772</v>
      </c>
      <c r="D244" s="76" t="s">
        <v>6133</v>
      </c>
      <c r="E244" s="76" t="s">
        <v>4109</v>
      </c>
      <c r="F244" s="76" t="s">
        <v>4110</v>
      </c>
      <c r="G244" s="76" t="s">
        <v>4111</v>
      </c>
      <c r="H244" s="76" t="s">
        <v>4112</v>
      </c>
      <c r="I244" s="76" t="s">
        <v>4113</v>
      </c>
      <c r="J244" s="76" t="s">
        <v>10071</v>
      </c>
      <c r="K244" s="76" t="s">
        <v>4114</v>
      </c>
      <c r="L244" s="76" t="s">
        <v>4114</v>
      </c>
      <c r="M244" s="76" t="s">
        <v>4115</v>
      </c>
      <c r="N244" s="76" t="s">
        <v>5007</v>
      </c>
      <c r="O244" s="76" t="s">
        <v>8918</v>
      </c>
    </row>
    <row r="245" spans="1:15">
      <c r="A245" s="74">
        <v>17</v>
      </c>
      <c r="B245" s="76" t="s">
        <v>8918</v>
      </c>
      <c r="C245" s="76" t="s">
        <v>4116</v>
      </c>
      <c r="D245" s="76" t="s">
        <v>4117</v>
      </c>
      <c r="E245" s="76" t="s">
        <v>4118</v>
      </c>
      <c r="F245" s="76" t="s">
        <v>4119</v>
      </c>
      <c r="G245" s="76" t="s">
        <v>6018</v>
      </c>
      <c r="H245" s="76" t="s">
        <v>6019</v>
      </c>
      <c r="I245" s="76" t="s">
        <v>6020</v>
      </c>
      <c r="J245" s="76" t="s">
        <v>6021</v>
      </c>
      <c r="K245" s="76" t="s">
        <v>6022</v>
      </c>
      <c r="L245" s="76" t="s">
        <v>6022</v>
      </c>
      <c r="M245" s="76" t="s">
        <v>6023</v>
      </c>
      <c r="N245" s="76" t="s">
        <v>8701</v>
      </c>
      <c r="O245" s="76" t="s">
        <v>8918</v>
      </c>
    </row>
    <row r="246" spans="1:15">
      <c r="A246" s="74">
        <v>18</v>
      </c>
      <c r="B246" s="76" t="s">
        <v>8918</v>
      </c>
      <c r="C246" s="76" t="s">
        <v>9334</v>
      </c>
      <c r="D246" s="76" t="s">
        <v>6024</v>
      </c>
      <c r="E246" s="76" t="s">
        <v>10061</v>
      </c>
      <c r="F246" s="76" t="s">
        <v>6025</v>
      </c>
      <c r="G246" s="76" t="s">
        <v>6026</v>
      </c>
      <c r="H246" s="76" t="s">
        <v>6027</v>
      </c>
      <c r="I246" s="76" t="s">
        <v>6028</v>
      </c>
      <c r="J246" s="76" t="s">
        <v>6029</v>
      </c>
      <c r="K246" s="76" t="s">
        <v>6030</v>
      </c>
      <c r="L246" s="76" t="s">
        <v>6030</v>
      </c>
      <c r="M246" s="76" t="s">
        <v>6031</v>
      </c>
      <c r="N246" s="76" t="s">
        <v>6032</v>
      </c>
      <c r="O246" s="76" t="s">
        <v>8918</v>
      </c>
    </row>
    <row r="247" spans="1:15">
      <c r="A247" s="74">
        <v>19</v>
      </c>
      <c r="B247" s="76" t="s">
        <v>8918</v>
      </c>
      <c r="C247" s="76" t="s">
        <v>9342</v>
      </c>
      <c r="D247" s="76" t="s">
        <v>6033</v>
      </c>
      <c r="E247" s="76" t="s">
        <v>6034</v>
      </c>
      <c r="F247" s="76" t="s">
        <v>6035</v>
      </c>
      <c r="G247" s="76" t="s">
        <v>3205</v>
      </c>
      <c r="H247" s="76" t="s">
        <v>6036</v>
      </c>
      <c r="I247" s="76" t="s">
        <v>6037</v>
      </c>
      <c r="J247" s="76" t="s">
        <v>6038</v>
      </c>
      <c r="K247" s="76" t="s">
        <v>6039</v>
      </c>
      <c r="L247" s="76" t="s">
        <v>6039</v>
      </c>
      <c r="M247" s="76" t="s">
        <v>6040</v>
      </c>
      <c r="N247" s="76" t="s">
        <v>6041</v>
      </c>
      <c r="O247" s="76" t="s">
        <v>8918</v>
      </c>
    </row>
    <row r="248" spans="1:15">
      <c r="A248" s="74">
        <v>20</v>
      </c>
      <c r="B248" s="76" t="s">
        <v>8918</v>
      </c>
      <c r="C248" s="76" t="s">
        <v>6042</v>
      </c>
      <c r="D248" s="76" t="s">
        <v>6043</v>
      </c>
      <c r="E248" s="76" t="s">
        <v>8805</v>
      </c>
      <c r="F248" s="76" t="s">
        <v>6044</v>
      </c>
      <c r="G248" s="76" t="s">
        <v>6045</v>
      </c>
      <c r="H248" s="76" t="s">
        <v>6046</v>
      </c>
      <c r="I248" s="76" t="s">
        <v>6047</v>
      </c>
      <c r="J248" s="76" t="s">
        <v>6048</v>
      </c>
      <c r="K248" s="76" t="s">
        <v>6049</v>
      </c>
      <c r="L248" s="76" t="s">
        <v>6049</v>
      </c>
      <c r="M248" s="76" t="s">
        <v>6050</v>
      </c>
      <c r="N248" s="76" t="s">
        <v>6051</v>
      </c>
      <c r="O248" s="76" t="s">
        <v>8918</v>
      </c>
    </row>
    <row r="249" spans="1:15">
      <c r="A249" s="74">
        <v>21</v>
      </c>
      <c r="B249" s="76" t="s">
        <v>8918</v>
      </c>
      <c r="C249" s="76" t="s">
        <v>6052</v>
      </c>
      <c r="D249" s="76" t="s">
        <v>4281</v>
      </c>
      <c r="E249" s="76" t="s">
        <v>4287</v>
      </c>
      <c r="F249" s="76" t="s">
        <v>6053</v>
      </c>
      <c r="G249" s="76" t="s">
        <v>6054</v>
      </c>
      <c r="H249" s="76" t="s">
        <v>6055</v>
      </c>
      <c r="I249" s="76" t="s">
        <v>6056</v>
      </c>
      <c r="J249" s="76" t="s">
        <v>6057</v>
      </c>
      <c r="K249" s="76" t="s">
        <v>9355</v>
      </c>
      <c r="L249" s="76" t="s">
        <v>9355</v>
      </c>
      <c r="M249" s="76" t="s">
        <v>6058</v>
      </c>
      <c r="N249" s="76" t="s">
        <v>6059</v>
      </c>
      <c r="O249" s="76" t="s">
        <v>8918</v>
      </c>
    </row>
    <row r="250" spans="1:15">
      <c r="A250" s="74">
        <v>22</v>
      </c>
      <c r="B250" s="76" t="s">
        <v>8918</v>
      </c>
      <c r="C250" s="76" t="s">
        <v>6060</v>
      </c>
      <c r="D250" s="76" t="s">
        <v>7679</v>
      </c>
      <c r="E250" s="76" t="s">
        <v>6061</v>
      </c>
      <c r="F250" s="76" t="s">
        <v>6062</v>
      </c>
      <c r="G250" s="76" t="s">
        <v>6063</v>
      </c>
      <c r="H250" s="76" t="s">
        <v>11158</v>
      </c>
      <c r="I250" s="76" t="s">
        <v>4274</v>
      </c>
      <c r="J250" s="76" t="s">
        <v>6064</v>
      </c>
      <c r="K250" s="76" t="s">
        <v>7392</v>
      </c>
      <c r="L250" s="76" t="s">
        <v>7392</v>
      </c>
      <c r="M250" s="76" t="s">
        <v>6065</v>
      </c>
      <c r="N250" s="76" t="s">
        <v>6066</v>
      </c>
      <c r="O250" s="76" t="s">
        <v>8918</v>
      </c>
    </row>
    <row r="251" spans="1:15">
      <c r="A251" s="74">
        <v>23</v>
      </c>
      <c r="B251" s="76" t="s">
        <v>8918</v>
      </c>
      <c r="C251" s="76" t="s">
        <v>6551</v>
      </c>
      <c r="D251" s="76" t="s">
        <v>3922</v>
      </c>
      <c r="E251" s="76" t="s">
        <v>5571</v>
      </c>
      <c r="F251" s="76" t="s">
        <v>6067</v>
      </c>
      <c r="G251" s="76" t="s">
        <v>6068</v>
      </c>
      <c r="H251" s="76" t="s">
        <v>8695</v>
      </c>
      <c r="I251" s="76" t="s">
        <v>6069</v>
      </c>
      <c r="J251" s="76" t="s">
        <v>6070</v>
      </c>
      <c r="K251" s="76" t="s">
        <v>6137</v>
      </c>
      <c r="L251" s="76" t="s">
        <v>6137</v>
      </c>
      <c r="M251" s="76" t="s">
        <v>6071</v>
      </c>
      <c r="N251" s="76" t="s">
        <v>6072</v>
      </c>
      <c r="O251" s="76" t="s">
        <v>8918</v>
      </c>
    </row>
    <row r="252" spans="1:15">
      <c r="A252" s="74">
        <v>24</v>
      </c>
      <c r="B252" s="76" t="s">
        <v>8918</v>
      </c>
      <c r="C252" s="76" t="s">
        <v>6073</v>
      </c>
      <c r="D252" s="76" t="s">
        <v>6074</v>
      </c>
      <c r="E252" s="76" t="s">
        <v>6075</v>
      </c>
      <c r="F252" s="76" t="s">
        <v>3883</v>
      </c>
      <c r="G252" s="76" t="s">
        <v>11159</v>
      </c>
      <c r="H252" s="76" t="s">
        <v>6076</v>
      </c>
      <c r="I252" s="76" t="s">
        <v>6077</v>
      </c>
      <c r="J252" s="76" t="s">
        <v>6078</v>
      </c>
      <c r="K252" s="76" t="s">
        <v>6079</v>
      </c>
      <c r="L252" s="76" t="s">
        <v>6079</v>
      </c>
      <c r="M252" s="76" t="s">
        <v>5579</v>
      </c>
      <c r="N252" s="76" t="s">
        <v>6080</v>
      </c>
      <c r="O252" s="76" t="s">
        <v>8918</v>
      </c>
    </row>
    <row r="253" spans="1:15">
      <c r="A253" s="74">
        <v>25</v>
      </c>
      <c r="B253" s="76" t="s">
        <v>8918</v>
      </c>
      <c r="C253" s="76" t="s">
        <v>6081</v>
      </c>
      <c r="D253" s="76" t="s">
        <v>6082</v>
      </c>
      <c r="E253" s="76" t="s">
        <v>6083</v>
      </c>
      <c r="F253" s="76" t="s">
        <v>6084</v>
      </c>
      <c r="G253" s="76" t="s">
        <v>6085</v>
      </c>
      <c r="H253" s="76" t="s">
        <v>2006</v>
      </c>
      <c r="I253" s="76" t="s">
        <v>6086</v>
      </c>
      <c r="J253" s="76" t="s">
        <v>8671</v>
      </c>
      <c r="K253" s="76" t="s">
        <v>6087</v>
      </c>
      <c r="L253" s="76" t="s">
        <v>6087</v>
      </c>
      <c r="M253" s="76" t="s">
        <v>6088</v>
      </c>
      <c r="N253" s="76" t="s">
        <v>262</v>
      </c>
      <c r="O253" s="76" t="s">
        <v>8918</v>
      </c>
    </row>
    <row r="254" spans="1:15">
      <c r="A254" s="74">
        <v>26</v>
      </c>
      <c r="B254" s="76" t="s">
        <v>8918</v>
      </c>
      <c r="C254" s="76" t="s">
        <v>263</v>
      </c>
      <c r="D254" s="76" t="s">
        <v>9279</v>
      </c>
      <c r="E254" s="76" t="s">
        <v>264</v>
      </c>
      <c r="F254" s="76" t="s">
        <v>8888</v>
      </c>
      <c r="G254" s="76" t="s">
        <v>265</v>
      </c>
      <c r="H254" s="76" t="s">
        <v>9220</v>
      </c>
      <c r="I254" s="76" t="s">
        <v>266</v>
      </c>
      <c r="J254" s="76" t="s">
        <v>5292</v>
      </c>
      <c r="K254" s="76" t="s">
        <v>8758</v>
      </c>
      <c r="L254" s="76" t="s">
        <v>8758</v>
      </c>
      <c r="M254" s="76" t="s">
        <v>267</v>
      </c>
      <c r="N254" s="76" t="s">
        <v>268</v>
      </c>
      <c r="O254" s="76" t="s">
        <v>8918</v>
      </c>
    </row>
    <row r="255" spans="1:15">
      <c r="A255" s="74">
        <v>27</v>
      </c>
      <c r="B255" s="76" t="s">
        <v>8918</v>
      </c>
      <c r="C255" s="76" t="s">
        <v>269</v>
      </c>
      <c r="D255" s="76" t="s">
        <v>270</v>
      </c>
      <c r="E255" s="76" t="s">
        <v>271</v>
      </c>
      <c r="F255" s="76" t="s">
        <v>272</v>
      </c>
      <c r="G255" s="76" t="s">
        <v>273</v>
      </c>
      <c r="H255" s="76" t="s">
        <v>274</v>
      </c>
      <c r="I255" s="76" t="s">
        <v>275</v>
      </c>
      <c r="J255" s="76" t="s">
        <v>8836</v>
      </c>
      <c r="K255" s="76" t="s">
        <v>276</v>
      </c>
      <c r="L255" s="76" t="s">
        <v>276</v>
      </c>
      <c r="M255" s="76" t="s">
        <v>277</v>
      </c>
      <c r="N255" s="76" t="s">
        <v>6795</v>
      </c>
      <c r="O255" s="76" t="s">
        <v>8918</v>
      </c>
    </row>
    <row r="256" spans="1:15">
      <c r="A256" s="74">
        <v>28</v>
      </c>
      <c r="B256" s="76" t="s">
        <v>8918</v>
      </c>
      <c r="C256" s="76" t="s">
        <v>278</v>
      </c>
      <c r="D256" s="76" t="s">
        <v>279</v>
      </c>
      <c r="E256" s="76" t="s">
        <v>280</v>
      </c>
      <c r="F256" s="76" t="s">
        <v>281</v>
      </c>
      <c r="G256" s="76" t="s">
        <v>282</v>
      </c>
      <c r="H256" s="76" t="s">
        <v>283</v>
      </c>
      <c r="I256" s="76" t="s">
        <v>284</v>
      </c>
      <c r="J256" s="76" t="s">
        <v>285</v>
      </c>
      <c r="K256" s="76" t="s">
        <v>7363</v>
      </c>
      <c r="L256" s="76" t="s">
        <v>7363</v>
      </c>
      <c r="M256" s="76" t="s">
        <v>286</v>
      </c>
      <c r="N256" s="76" t="s">
        <v>287</v>
      </c>
      <c r="O256" s="76" t="s">
        <v>8918</v>
      </c>
    </row>
    <row r="257" spans="1:15">
      <c r="A257" s="74">
        <v>29</v>
      </c>
      <c r="B257" s="76" t="s">
        <v>8918</v>
      </c>
      <c r="C257" s="76" t="s">
        <v>288</v>
      </c>
      <c r="D257" s="76" t="s">
        <v>10391</v>
      </c>
      <c r="E257" s="76" t="s">
        <v>289</v>
      </c>
      <c r="F257" s="76" t="s">
        <v>290</v>
      </c>
      <c r="G257" s="76" t="s">
        <v>291</v>
      </c>
      <c r="H257" s="76" t="s">
        <v>292</v>
      </c>
      <c r="I257" s="76" t="s">
        <v>293</v>
      </c>
      <c r="J257" s="76" t="s">
        <v>9403</v>
      </c>
      <c r="K257" s="76" t="s">
        <v>294</v>
      </c>
      <c r="L257" s="76" t="s">
        <v>294</v>
      </c>
      <c r="M257" s="76" t="s">
        <v>295</v>
      </c>
      <c r="N257" s="76" t="s">
        <v>296</v>
      </c>
      <c r="O257" s="76" t="s">
        <v>8918</v>
      </c>
    </row>
    <row r="258" spans="1:15">
      <c r="A258" s="74">
        <v>30</v>
      </c>
      <c r="B258" s="76" t="s">
        <v>8918</v>
      </c>
      <c r="C258" s="76" t="s">
        <v>297</v>
      </c>
      <c r="D258" s="76" t="s">
        <v>298</v>
      </c>
      <c r="E258" s="76" t="s">
        <v>8018</v>
      </c>
      <c r="F258" s="76" t="s">
        <v>299</v>
      </c>
      <c r="G258" s="76" t="s">
        <v>8074</v>
      </c>
      <c r="H258" s="76" t="s">
        <v>300</v>
      </c>
      <c r="I258" s="76" t="s">
        <v>301</v>
      </c>
      <c r="J258" s="76" t="s">
        <v>302</v>
      </c>
      <c r="K258" s="76" t="s">
        <v>303</v>
      </c>
      <c r="L258" s="76" t="s">
        <v>303</v>
      </c>
      <c r="M258" s="76" t="s">
        <v>10030</v>
      </c>
      <c r="N258" s="76" t="s">
        <v>304</v>
      </c>
      <c r="O258" s="76" t="s">
        <v>8918</v>
      </c>
    </row>
    <row r="259" spans="1:15">
      <c r="A259" s="74">
        <v>31</v>
      </c>
      <c r="B259" s="76" t="s">
        <v>8918</v>
      </c>
      <c r="C259" s="76" t="s">
        <v>305</v>
      </c>
      <c r="D259" s="76" t="s">
        <v>1031</v>
      </c>
      <c r="E259" s="76" t="s">
        <v>306</v>
      </c>
      <c r="F259" s="76" t="s">
        <v>11374</v>
      </c>
      <c r="G259" s="76" t="s">
        <v>307</v>
      </c>
      <c r="H259" s="76" t="s">
        <v>308</v>
      </c>
      <c r="I259" s="76" t="s">
        <v>309</v>
      </c>
      <c r="J259" s="76" t="s">
        <v>9289</v>
      </c>
      <c r="K259" s="76" t="s">
        <v>310</v>
      </c>
      <c r="L259" s="76" t="s">
        <v>310</v>
      </c>
      <c r="M259" s="76" t="s">
        <v>311</v>
      </c>
      <c r="N259" s="76" t="s">
        <v>312</v>
      </c>
      <c r="O259" s="76" t="s">
        <v>8918</v>
      </c>
    </row>
    <row r="260" spans="1:15">
      <c r="A260" s="74">
        <v>32</v>
      </c>
      <c r="B260" s="76" t="s">
        <v>8918</v>
      </c>
      <c r="C260" s="76" t="s">
        <v>313</v>
      </c>
      <c r="D260" s="76" t="s">
        <v>314</v>
      </c>
      <c r="E260" s="76" t="s">
        <v>315</v>
      </c>
      <c r="F260" s="76" t="s">
        <v>316</v>
      </c>
      <c r="G260" s="76" t="s">
        <v>317</v>
      </c>
      <c r="H260" s="76" t="s">
        <v>318</v>
      </c>
      <c r="I260" s="76" t="s">
        <v>319</v>
      </c>
      <c r="J260" s="76" t="s">
        <v>8695</v>
      </c>
      <c r="K260" s="76" t="s">
        <v>9847</v>
      </c>
      <c r="L260" s="76" t="s">
        <v>9847</v>
      </c>
      <c r="M260" s="76" t="s">
        <v>320</v>
      </c>
      <c r="N260" s="76" t="s">
        <v>321</v>
      </c>
      <c r="O260" s="76" t="s">
        <v>8918</v>
      </c>
    </row>
    <row r="261" spans="1:15">
      <c r="A261" s="74">
        <v>33</v>
      </c>
      <c r="B261" s="76" t="s">
        <v>8918</v>
      </c>
      <c r="C261" s="76" t="s">
        <v>322</v>
      </c>
      <c r="D261" s="76" t="s">
        <v>3211</v>
      </c>
      <c r="E261" s="76" t="s">
        <v>323</v>
      </c>
      <c r="F261" s="76" t="s">
        <v>324</v>
      </c>
      <c r="G261" s="76" t="s">
        <v>325</v>
      </c>
      <c r="H261" s="76" t="s">
        <v>326</v>
      </c>
      <c r="I261" s="76" t="s">
        <v>9383</v>
      </c>
      <c r="J261" s="76" t="s">
        <v>327</v>
      </c>
      <c r="K261" s="76" t="s">
        <v>328</v>
      </c>
      <c r="L261" s="76" t="s">
        <v>328</v>
      </c>
      <c r="M261" s="76" t="s">
        <v>11131</v>
      </c>
      <c r="N261" s="76" t="s">
        <v>329</v>
      </c>
      <c r="O261" s="76" t="s">
        <v>8918</v>
      </c>
    </row>
    <row r="262" spans="1:15">
      <c r="A262" s="74">
        <v>34</v>
      </c>
      <c r="B262" s="76" t="s">
        <v>8918</v>
      </c>
      <c r="C262" s="76" t="s">
        <v>330</v>
      </c>
      <c r="D262" s="76" t="s">
        <v>8132</v>
      </c>
      <c r="E262" s="76" t="s">
        <v>10809</v>
      </c>
      <c r="F262" s="76" t="s">
        <v>331</v>
      </c>
      <c r="G262" s="76" t="s">
        <v>3700</v>
      </c>
      <c r="H262" s="76" t="s">
        <v>8276</v>
      </c>
      <c r="I262" s="76" t="s">
        <v>8012</v>
      </c>
      <c r="J262" s="76" t="s">
        <v>332</v>
      </c>
      <c r="K262" s="76" t="s">
        <v>333</v>
      </c>
      <c r="L262" s="76" t="s">
        <v>333</v>
      </c>
      <c r="M262" s="76" t="s">
        <v>334</v>
      </c>
      <c r="N262" s="76" t="s">
        <v>335</v>
      </c>
      <c r="O262" s="76" t="s">
        <v>8918</v>
      </c>
    </row>
    <row r="263" spans="1:15">
      <c r="A263" s="74">
        <v>35</v>
      </c>
      <c r="B263" s="76" t="s">
        <v>8918</v>
      </c>
      <c r="C263" s="76" t="s">
        <v>336</v>
      </c>
      <c r="D263" s="76" t="s">
        <v>11426</v>
      </c>
      <c r="E263" s="76" t="s">
        <v>9216</v>
      </c>
      <c r="F263" s="76" t="s">
        <v>337</v>
      </c>
      <c r="G263" s="76" t="s">
        <v>338</v>
      </c>
      <c r="H263" s="76" t="s">
        <v>3181</v>
      </c>
      <c r="I263" s="76" t="s">
        <v>339</v>
      </c>
      <c r="J263" s="76" t="s">
        <v>340</v>
      </c>
      <c r="K263" s="76" t="s">
        <v>8013</v>
      </c>
      <c r="L263" s="76" t="s">
        <v>8013</v>
      </c>
      <c r="M263" s="76" t="s">
        <v>341</v>
      </c>
      <c r="N263" s="76" t="s">
        <v>10419</v>
      </c>
      <c r="O263" s="76" t="s">
        <v>8918</v>
      </c>
    </row>
    <row r="264" spans="1:15">
      <c r="A264" s="74">
        <v>36</v>
      </c>
      <c r="B264" s="76" t="s">
        <v>8918</v>
      </c>
      <c r="C264" s="76" t="s">
        <v>342</v>
      </c>
      <c r="D264" s="76" t="s">
        <v>343</v>
      </c>
      <c r="E264" s="76" t="s">
        <v>3767</v>
      </c>
      <c r="F264" s="76" t="s">
        <v>344</v>
      </c>
      <c r="G264" s="76" t="s">
        <v>345</v>
      </c>
      <c r="H264" s="76" t="s">
        <v>346</v>
      </c>
      <c r="I264" s="76" t="s">
        <v>347</v>
      </c>
      <c r="J264" s="76" t="s">
        <v>348</v>
      </c>
      <c r="K264" s="76" t="s">
        <v>349</v>
      </c>
      <c r="L264" s="76" t="s">
        <v>349</v>
      </c>
      <c r="M264" s="76" t="s">
        <v>350</v>
      </c>
      <c r="N264" s="76" t="s">
        <v>351</v>
      </c>
      <c r="O264" s="76" t="s">
        <v>8918</v>
      </c>
    </row>
    <row r="265" spans="1:15">
      <c r="A265" s="74">
        <v>37</v>
      </c>
      <c r="B265" s="76" t="s">
        <v>8918</v>
      </c>
      <c r="C265" s="76" t="s">
        <v>352</v>
      </c>
      <c r="D265" s="76" t="s">
        <v>9264</v>
      </c>
      <c r="E265" s="76" t="s">
        <v>353</v>
      </c>
      <c r="F265" s="76" t="s">
        <v>10730</v>
      </c>
      <c r="G265" s="76" t="s">
        <v>354</v>
      </c>
      <c r="H265" s="76" t="s">
        <v>355</v>
      </c>
      <c r="I265" s="76" t="s">
        <v>356</v>
      </c>
      <c r="J265" s="76" t="s">
        <v>357</v>
      </c>
      <c r="K265" s="76" t="s">
        <v>358</v>
      </c>
      <c r="L265" s="76" t="s">
        <v>358</v>
      </c>
      <c r="M265" s="76" t="s">
        <v>359</v>
      </c>
      <c r="N265" s="76" t="s">
        <v>360</v>
      </c>
      <c r="O265" s="76" t="s">
        <v>8918</v>
      </c>
    </row>
    <row r="266" spans="1:15">
      <c r="A266" s="74">
        <v>38</v>
      </c>
      <c r="B266" s="76" t="s">
        <v>8918</v>
      </c>
      <c r="C266" s="76" t="s">
        <v>361</v>
      </c>
      <c r="D266" s="76" t="s">
        <v>214</v>
      </c>
      <c r="E266" s="76" t="s">
        <v>362</v>
      </c>
      <c r="F266" s="76" t="s">
        <v>363</v>
      </c>
      <c r="G266" s="76" t="s">
        <v>10754</v>
      </c>
      <c r="H266" s="76" t="s">
        <v>364</v>
      </c>
      <c r="I266" s="76" t="s">
        <v>365</v>
      </c>
      <c r="J266" s="76" t="s">
        <v>366</v>
      </c>
      <c r="K266" s="76" t="s">
        <v>6114</v>
      </c>
      <c r="L266" s="76" t="s">
        <v>6114</v>
      </c>
      <c r="M266" s="76" t="s">
        <v>8846</v>
      </c>
      <c r="N266" s="76" t="s">
        <v>2125</v>
      </c>
      <c r="O266" s="76" t="s">
        <v>8918</v>
      </c>
    </row>
    <row r="267" spans="1:15">
      <c r="A267" s="74">
        <v>39</v>
      </c>
      <c r="B267" s="76" t="s">
        <v>8918</v>
      </c>
      <c r="C267" s="76" t="s">
        <v>367</v>
      </c>
      <c r="D267" s="76" t="s">
        <v>368</v>
      </c>
      <c r="E267" s="76" t="s">
        <v>369</v>
      </c>
      <c r="F267" s="76" t="s">
        <v>370</v>
      </c>
      <c r="G267" s="76" t="s">
        <v>371</v>
      </c>
      <c r="H267" s="76" t="s">
        <v>10060</v>
      </c>
      <c r="I267" s="76" t="s">
        <v>372</v>
      </c>
      <c r="J267" s="76" t="s">
        <v>373</v>
      </c>
      <c r="K267" s="76" t="s">
        <v>2094</v>
      </c>
      <c r="L267" s="76" t="s">
        <v>2094</v>
      </c>
      <c r="M267" s="76" t="s">
        <v>374</v>
      </c>
      <c r="N267" s="76" t="s">
        <v>8831</v>
      </c>
      <c r="O267" s="76" t="s">
        <v>8918</v>
      </c>
    </row>
    <row r="268" spans="1:15">
      <c r="A268" s="74">
        <v>40</v>
      </c>
      <c r="B268" s="76" t="s">
        <v>8918</v>
      </c>
      <c r="C268" s="76" t="s">
        <v>375</v>
      </c>
      <c r="D268" s="76" t="s">
        <v>376</v>
      </c>
      <c r="E268" s="76" t="s">
        <v>377</v>
      </c>
      <c r="F268" s="76" t="s">
        <v>1031</v>
      </c>
      <c r="G268" s="76" t="s">
        <v>378</v>
      </c>
      <c r="H268" s="76" t="s">
        <v>10744</v>
      </c>
      <c r="I268" s="76" t="s">
        <v>379</v>
      </c>
      <c r="J268" s="76" t="s">
        <v>380</v>
      </c>
      <c r="K268" s="76" t="s">
        <v>381</v>
      </c>
      <c r="L268" s="76" t="s">
        <v>381</v>
      </c>
      <c r="M268" s="76" t="s">
        <v>382</v>
      </c>
      <c r="N268" s="76" t="s">
        <v>383</v>
      </c>
      <c r="O268" s="76" t="s">
        <v>8918</v>
      </c>
    </row>
    <row r="269" spans="1:15">
      <c r="A269" s="74">
        <v>41</v>
      </c>
      <c r="B269" s="76" t="s">
        <v>8918</v>
      </c>
      <c r="C269" s="76" t="s">
        <v>384</v>
      </c>
      <c r="D269" s="76" t="s">
        <v>385</v>
      </c>
      <c r="E269" s="76" t="s">
        <v>386</v>
      </c>
      <c r="F269" s="76" t="s">
        <v>1030</v>
      </c>
      <c r="G269" s="76" t="s">
        <v>387</v>
      </c>
      <c r="H269" s="76" t="s">
        <v>388</v>
      </c>
      <c r="I269" s="76" t="s">
        <v>389</v>
      </c>
      <c r="J269" s="76" t="s">
        <v>390</v>
      </c>
      <c r="K269" s="76" t="s">
        <v>8277</v>
      </c>
      <c r="L269" s="76" t="s">
        <v>8277</v>
      </c>
      <c r="M269" s="76" t="s">
        <v>391</v>
      </c>
      <c r="N269" s="76" t="s">
        <v>392</v>
      </c>
      <c r="O269" s="76" t="s">
        <v>8918</v>
      </c>
    </row>
    <row r="270" spans="1:15">
      <c r="A270" s="74">
        <v>42</v>
      </c>
      <c r="B270" s="76" t="s">
        <v>8918</v>
      </c>
      <c r="C270" s="76" t="s">
        <v>393</v>
      </c>
      <c r="D270" s="76" t="s">
        <v>394</v>
      </c>
      <c r="E270" s="76" t="s">
        <v>395</v>
      </c>
      <c r="F270" s="76" t="s">
        <v>396</v>
      </c>
      <c r="G270" s="76" t="s">
        <v>397</v>
      </c>
      <c r="H270" s="76" t="s">
        <v>11105</v>
      </c>
      <c r="I270" s="76" t="s">
        <v>398</v>
      </c>
      <c r="J270" s="76" t="s">
        <v>11168</v>
      </c>
      <c r="K270" s="76" t="s">
        <v>399</v>
      </c>
      <c r="L270" s="76" t="s">
        <v>399</v>
      </c>
      <c r="M270" s="76" t="s">
        <v>1025</v>
      </c>
      <c r="N270" s="76" t="s">
        <v>400</v>
      </c>
      <c r="O270" s="76" t="s">
        <v>8918</v>
      </c>
    </row>
    <row r="271" spans="1:15">
      <c r="A271" s="74">
        <v>43</v>
      </c>
      <c r="B271" s="76" t="s">
        <v>8918</v>
      </c>
      <c r="C271" s="76" t="s">
        <v>401</v>
      </c>
      <c r="D271" s="76" t="s">
        <v>402</v>
      </c>
      <c r="E271" s="76" t="s">
        <v>403</v>
      </c>
      <c r="F271" s="76" t="s">
        <v>404</v>
      </c>
      <c r="G271" s="76" t="s">
        <v>405</v>
      </c>
      <c r="H271" s="76" t="s">
        <v>406</v>
      </c>
      <c r="I271" s="76" t="s">
        <v>407</v>
      </c>
      <c r="J271" s="76" t="s">
        <v>408</v>
      </c>
      <c r="K271" s="76" t="s">
        <v>409</v>
      </c>
      <c r="L271" s="76" t="s">
        <v>409</v>
      </c>
      <c r="M271" s="76" t="s">
        <v>410</v>
      </c>
      <c r="N271" s="76" t="s">
        <v>411</v>
      </c>
      <c r="O271" s="76" t="s">
        <v>8918</v>
      </c>
    </row>
    <row r="272" spans="1:15">
      <c r="A272" s="74">
        <v>44</v>
      </c>
      <c r="B272" s="76" t="s">
        <v>8918</v>
      </c>
      <c r="C272" s="76" t="s">
        <v>412</v>
      </c>
      <c r="D272" s="76" t="s">
        <v>413</v>
      </c>
      <c r="E272" s="76" t="s">
        <v>414</v>
      </c>
      <c r="F272" s="76" t="s">
        <v>415</v>
      </c>
      <c r="G272" s="76" t="s">
        <v>416</v>
      </c>
      <c r="H272" s="76" t="s">
        <v>417</v>
      </c>
      <c r="I272" s="76" t="s">
        <v>418</v>
      </c>
      <c r="J272" s="76" t="s">
        <v>6809</v>
      </c>
      <c r="K272" s="76" t="s">
        <v>419</v>
      </c>
      <c r="L272" s="76" t="s">
        <v>419</v>
      </c>
      <c r="M272" s="76" t="s">
        <v>420</v>
      </c>
      <c r="N272" s="76" t="s">
        <v>421</v>
      </c>
      <c r="O272" s="76" t="s">
        <v>8918</v>
      </c>
    </row>
    <row r="273" spans="1:16">
      <c r="A273" s="74">
        <v>45</v>
      </c>
      <c r="B273" s="76" t="s">
        <v>8918</v>
      </c>
      <c r="C273" s="76" t="s">
        <v>422</v>
      </c>
      <c r="D273" s="76" t="s">
        <v>199</v>
      </c>
      <c r="E273" s="76" t="s">
        <v>423</v>
      </c>
      <c r="F273" s="76" t="s">
        <v>424</v>
      </c>
      <c r="G273" s="76" t="s">
        <v>425</v>
      </c>
      <c r="H273" s="76" t="s">
        <v>2116</v>
      </c>
      <c r="I273" s="76" t="s">
        <v>426</v>
      </c>
      <c r="J273" s="76" t="s">
        <v>9246</v>
      </c>
      <c r="K273" s="76" t="s">
        <v>5911</v>
      </c>
      <c r="L273" s="76" t="s">
        <v>5911</v>
      </c>
      <c r="M273" s="76" t="s">
        <v>427</v>
      </c>
      <c r="N273" s="76" t="s">
        <v>9876</v>
      </c>
      <c r="O273" s="76" t="s">
        <v>8918</v>
      </c>
    </row>
    <row r="274" spans="1:16">
      <c r="A274" s="74">
        <v>46</v>
      </c>
      <c r="B274" s="76" t="s">
        <v>8918</v>
      </c>
      <c r="C274" s="76" t="s">
        <v>428</v>
      </c>
      <c r="D274" s="76" t="s">
        <v>429</v>
      </c>
      <c r="E274" s="76" t="s">
        <v>430</v>
      </c>
      <c r="F274" s="76" t="s">
        <v>8044</v>
      </c>
      <c r="G274" s="76" t="s">
        <v>431</v>
      </c>
      <c r="H274" s="76" t="s">
        <v>432</v>
      </c>
      <c r="I274" s="76" t="s">
        <v>433</v>
      </c>
      <c r="J274" s="76" t="s">
        <v>8984</v>
      </c>
      <c r="K274" s="76" t="s">
        <v>434</v>
      </c>
      <c r="L274" s="76" t="s">
        <v>434</v>
      </c>
      <c r="M274" s="76" t="s">
        <v>435</v>
      </c>
      <c r="N274" s="76" t="s">
        <v>9276</v>
      </c>
      <c r="O274" s="76" t="s">
        <v>8918</v>
      </c>
    </row>
    <row r="275" spans="1:16">
      <c r="A275" s="74">
        <v>47</v>
      </c>
      <c r="B275" s="76" t="s">
        <v>8918</v>
      </c>
      <c r="C275" s="76" t="s">
        <v>436</v>
      </c>
      <c r="D275" s="76" t="s">
        <v>437</v>
      </c>
      <c r="E275" s="76" t="s">
        <v>438</v>
      </c>
      <c r="F275" s="76" t="s">
        <v>439</v>
      </c>
      <c r="G275" s="76" t="s">
        <v>440</v>
      </c>
      <c r="H275" s="76" t="s">
        <v>441</v>
      </c>
      <c r="I275" s="76" t="s">
        <v>442</v>
      </c>
      <c r="J275" s="76" t="s">
        <v>443</v>
      </c>
      <c r="K275" s="76" t="s">
        <v>187</v>
      </c>
      <c r="L275" s="76" t="s">
        <v>187</v>
      </c>
      <c r="M275" s="76" t="s">
        <v>8179</v>
      </c>
      <c r="N275" s="76" t="s">
        <v>444</v>
      </c>
      <c r="O275" s="76" t="s">
        <v>8918</v>
      </c>
    </row>
    <row r="276" spans="1:16">
      <c r="A276" s="74">
        <v>48</v>
      </c>
      <c r="B276" s="76" t="s">
        <v>8918</v>
      </c>
      <c r="C276" s="76" t="s">
        <v>445</v>
      </c>
      <c r="D276" s="76" t="s">
        <v>446</v>
      </c>
      <c r="E276" s="76" t="s">
        <v>447</v>
      </c>
      <c r="F276" s="76" t="s">
        <v>448</v>
      </c>
      <c r="G276" s="76" t="s">
        <v>449</v>
      </c>
      <c r="H276" s="76" t="s">
        <v>5831</v>
      </c>
      <c r="I276" s="76" t="s">
        <v>450</v>
      </c>
      <c r="J276" s="76" t="s">
        <v>9989</v>
      </c>
      <c r="K276" s="76" t="s">
        <v>8197</v>
      </c>
      <c r="L276" s="76" t="s">
        <v>8197</v>
      </c>
      <c r="M276" s="76" t="s">
        <v>451</v>
      </c>
      <c r="N276" s="76" t="s">
        <v>9850</v>
      </c>
      <c r="O276" s="76" t="s">
        <v>8918</v>
      </c>
    </row>
    <row r="278" spans="1:16">
      <c r="A278" s="73" t="e">
        <f>HLOOKUP('Calculatrice des coûts NMETI'!$I$22, B282:Q331, MATCH('Calculatrice des coûts NMETI'!$K$22,A282:A331))</f>
        <v>#N/A</v>
      </c>
    </row>
    <row r="279" spans="1:16">
      <c r="A279" s="467" t="s">
        <v>3221</v>
      </c>
      <c r="B279" s="467"/>
      <c r="C279" s="467"/>
      <c r="D279" s="467"/>
      <c r="E279" s="467"/>
      <c r="F279" s="467"/>
      <c r="G279" s="467"/>
      <c r="H279" s="467"/>
      <c r="I279" s="467"/>
      <c r="J279" s="467"/>
      <c r="K279" s="467"/>
      <c r="L279" s="467"/>
      <c r="M279" s="467"/>
      <c r="N279" s="467"/>
      <c r="O279" s="467"/>
      <c r="P279" s="467"/>
    </row>
    <row r="280" spans="1:16">
      <c r="A280" s="467" t="s">
        <v>5294</v>
      </c>
      <c r="B280" s="467"/>
      <c r="C280" s="467"/>
      <c r="D280" s="467"/>
      <c r="E280" s="467"/>
      <c r="F280" s="467"/>
      <c r="G280" s="467"/>
      <c r="H280" s="467"/>
      <c r="I280" s="467"/>
      <c r="J280" s="467"/>
      <c r="K280" s="467"/>
      <c r="L280" s="467"/>
      <c r="M280" s="467"/>
      <c r="N280" s="467"/>
      <c r="O280" s="467"/>
      <c r="P280" s="467"/>
    </row>
    <row r="281" spans="1:16">
      <c r="A281" s="77" t="s">
        <v>8912</v>
      </c>
      <c r="B281" s="78" t="s">
        <v>8913</v>
      </c>
      <c r="C281" s="78" t="s">
        <v>8913</v>
      </c>
      <c r="D281" s="78" t="s">
        <v>8913</v>
      </c>
      <c r="E281" s="78" t="s">
        <v>8913</v>
      </c>
      <c r="F281" s="78" t="s">
        <v>8913</v>
      </c>
      <c r="G281" s="78" t="s">
        <v>8913</v>
      </c>
      <c r="H281" s="78" t="s">
        <v>8913</v>
      </c>
      <c r="I281" s="78" t="s">
        <v>8913</v>
      </c>
      <c r="J281" s="78" t="s">
        <v>8913</v>
      </c>
      <c r="K281" s="78" t="s">
        <v>8913</v>
      </c>
      <c r="L281" s="78" t="s">
        <v>8913</v>
      </c>
      <c r="M281" s="78" t="s">
        <v>8913</v>
      </c>
      <c r="N281" s="78" t="s">
        <v>8913</v>
      </c>
      <c r="O281" s="78" t="s">
        <v>8913</v>
      </c>
    </row>
    <row r="282" spans="1:16">
      <c r="A282" s="79" t="s">
        <v>8914</v>
      </c>
      <c r="B282" s="236">
        <v>2</v>
      </c>
      <c r="C282" s="236">
        <v>3</v>
      </c>
      <c r="D282" s="236">
        <v>4</v>
      </c>
      <c r="E282" s="236">
        <v>5</v>
      </c>
      <c r="F282" s="236">
        <v>6</v>
      </c>
      <c r="G282" s="236">
        <v>7</v>
      </c>
      <c r="H282" s="236">
        <v>8</v>
      </c>
      <c r="I282" s="236">
        <v>9</v>
      </c>
      <c r="J282" s="236">
        <v>10</v>
      </c>
      <c r="K282" s="236">
        <v>11</v>
      </c>
      <c r="L282" s="236">
        <v>12</v>
      </c>
      <c r="M282" s="236">
        <v>13</v>
      </c>
      <c r="N282" s="236">
        <v>14</v>
      </c>
      <c r="O282" s="236">
        <v>15</v>
      </c>
    </row>
    <row r="283" spans="1:16">
      <c r="A283" s="74">
        <v>0</v>
      </c>
      <c r="B283" s="76" t="s">
        <v>8918</v>
      </c>
      <c r="C283" s="76" t="s">
        <v>452</v>
      </c>
      <c r="D283" s="76" t="s">
        <v>5452</v>
      </c>
      <c r="E283" s="76" t="s">
        <v>453</v>
      </c>
      <c r="F283" s="76" t="s">
        <v>454</v>
      </c>
      <c r="G283" s="76" t="s">
        <v>455</v>
      </c>
      <c r="H283" s="76" t="s">
        <v>456</v>
      </c>
      <c r="I283" s="76" t="s">
        <v>457</v>
      </c>
      <c r="J283" s="76" t="s">
        <v>458</v>
      </c>
      <c r="K283" s="76" t="s">
        <v>459</v>
      </c>
      <c r="L283" s="76" t="s">
        <v>459</v>
      </c>
      <c r="M283" s="76" t="s">
        <v>460</v>
      </c>
      <c r="N283" s="76" t="s">
        <v>461</v>
      </c>
      <c r="O283" s="76" t="s">
        <v>8918</v>
      </c>
    </row>
    <row r="284" spans="1:16">
      <c r="A284" s="74">
        <v>1</v>
      </c>
      <c r="B284" s="76" t="s">
        <v>8918</v>
      </c>
      <c r="C284" s="76" t="s">
        <v>462</v>
      </c>
      <c r="D284" s="76" t="s">
        <v>463</v>
      </c>
      <c r="E284" s="76" t="s">
        <v>464</v>
      </c>
      <c r="F284" s="76" t="s">
        <v>465</v>
      </c>
      <c r="G284" s="76" t="s">
        <v>466</v>
      </c>
      <c r="H284" s="76" t="s">
        <v>467</v>
      </c>
      <c r="I284" s="76" t="s">
        <v>468</v>
      </c>
      <c r="J284" s="76" t="s">
        <v>469</v>
      </c>
      <c r="K284" s="76" t="s">
        <v>470</v>
      </c>
      <c r="L284" s="76" t="s">
        <v>470</v>
      </c>
      <c r="M284" s="76" t="s">
        <v>471</v>
      </c>
      <c r="N284" s="76" t="s">
        <v>472</v>
      </c>
      <c r="O284" s="76" t="s">
        <v>8918</v>
      </c>
    </row>
    <row r="285" spans="1:16">
      <c r="A285" s="74">
        <v>2</v>
      </c>
      <c r="B285" s="76" t="s">
        <v>8918</v>
      </c>
      <c r="C285" s="76" t="s">
        <v>473</v>
      </c>
      <c r="D285" s="76" t="s">
        <v>8266</v>
      </c>
      <c r="E285" s="76" t="s">
        <v>474</v>
      </c>
      <c r="F285" s="76" t="s">
        <v>475</v>
      </c>
      <c r="G285" s="76" t="s">
        <v>476</v>
      </c>
      <c r="H285" s="76" t="s">
        <v>477</v>
      </c>
      <c r="I285" s="76" t="s">
        <v>478</v>
      </c>
      <c r="J285" s="76" t="s">
        <v>479</v>
      </c>
      <c r="K285" s="76" t="s">
        <v>480</v>
      </c>
      <c r="L285" s="76" t="s">
        <v>480</v>
      </c>
      <c r="M285" s="76" t="s">
        <v>481</v>
      </c>
      <c r="N285" s="76" t="s">
        <v>482</v>
      </c>
      <c r="O285" s="76" t="s">
        <v>8918</v>
      </c>
    </row>
    <row r="286" spans="1:16">
      <c r="A286" s="74">
        <v>3</v>
      </c>
      <c r="B286" s="76" t="s">
        <v>8918</v>
      </c>
      <c r="C286" s="76" t="s">
        <v>8871</v>
      </c>
      <c r="D286" s="76" t="s">
        <v>483</v>
      </c>
      <c r="E286" s="76" t="s">
        <v>4120</v>
      </c>
      <c r="F286" s="76" t="s">
        <v>4121</v>
      </c>
      <c r="G286" s="76" t="s">
        <v>4122</v>
      </c>
      <c r="H286" s="76" t="s">
        <v>4123</v>
      </c>
      <c r="I286" s="76" t="s">
        <v>4124</v>
      </c>
      <c r="J286" s="76" t="s">
        <v>9363</v>
      </c>
      <c r="K286" s="76" t="s">
        <v>4125</v>
      </c>
      <c r="L286" s="76" t="s">
        <v>4125</v>
      </c>
      <c r="M286" s="76" t="s">
        <v>4126</v>
      </c>
      <c r="N286" s="76" t="s">
        <v>4127</v>
      </c>
      <c r="O286" s="76" t="s">
        <v>8918</v>
      </c>
    </row>
    <row r="287" spans="1:16">
      <c r="A287" s="74">
        <v>4</v>
      </c>
      <c r="B287" s="76" t="s">
        <v>8918</v>
      </c>
      <c r="C287" s="76" t="s">
        <v>4128</v>
      </c>
      <c r="D287" s="76" t="s">
        <v>3931</v>
      </c>
      <c r="E287" s="76" t="s">
        <v>4129</v>
      </c>
      <c r="F287" s="76" t="s">
        <v>4130</v>
      </c>
      <c r="G287" s="76" t="s">
        <v>4131</v>
      </c>
      <c r="H287" s="76" t="s">
        <v>2099</v>
      </c>
      <c r="I287" s="76" t="s">
        <v>4132</v>
      </c>
      <c r="J287" s="76" t="s">
        <v>4133</v>
      </c>
      <c r="K287" s="76" t="s">
        <v>5518</v>
      </c>
      <c r="L287" s="76" t="s">
        <v>5518</v>
      </c>
      <c r="M287" s="76" t="s">
        <v>4134</v>
      </c>
      <c r="N287" s="76" t="s">
        <v>4135</v>
      </c>
      <c r="O287" s="76" t="s">
        <v>8918</v>
      </c>
    </row>
    <row r="288" spans="1:16">
      <c r="A288" s="74">
        <v>5</v>
      </c>
      <c r="B288" s="76" t="s">
        <v>8918</v>
      </c>
      <c r="C288" s="76" t="s">
        <v>4136</v>
      </c>
      <c r="D288" s="76" t="s">
        <v>5278</v>
      </c>
      <c r="E288" s="76" t="s">
        <v>4137</v>
      </c>
      <c r="F288" s="76" t="s">
        <v>4138</v>
      </c>
      <c r="G288" s="76" t="s">
        <v>4139</v>
      </c>
      <c r="H288" s="76" t="s">
        <v>4140</v>
      </c>
      <c r="I288" s="76" t="s">
        <v>4141</v>
      </c>
      <c r="J288" s="76" t="s">
        <v>4142</v>
      </c>
      <c r="K288" s="76" t="s">
        <v>4143</v>
      </c>
      <c r="L288" s="76" t="s">
        <v>4143</v>
      </c>
      <c r="M288" s="76" t="s">
        <v>4144</v>
      </c>
      <c r="N288" s="76" t="s">
        <v>4145</v>
      </c>
      <c r="O288" s="76" t="s">
        <v>8918</v>
      </c>
    </row>
    <row r="289" spans="1:15">
      <c r="A289" s="74">
        <v>6</v>
      </c>
      <c r="B289" s="76" t="s">
        <v>8918</v>
      </c>
      <c r="C289" s="76" t="s">
        <v>4146</v>
      </c>
      <c r="D289" s="76" t="s">
        <v>4147</v>
      </c>
      <c r="E289" s="76" t="s">
        <v>8818</v>
      </c>
      <c r="F289" s="76" t="s">
        <v>4148</v>
      </c>
      <c r="G289" s="76" t="s">
        <v>4149</v>
      </c>
      <c r="H289" s="76" t="s">
        <v>4136</v>
      </c>
      <c r="I289" s="76" t="s">
        <v>4150</v>
      </c>
      <c r="J289" s="76" t="s">
        <v>4151</v>
      </c>
      <c r="K289" s="76" t="s">
        <v>4152</v>
      </c>
      <c r="L289" s="76" t="s">
        <v>4152</v>
      </c>
      <c r="M289" s="76" t="s">
        <v>4153</v>
      </c>
      <c r="N289" s="76" t="s">
        <v>4154</v>
      </c>
      <c r="O289" s="76" t="s">
        <v>8918</v>
      </c>
    </row>
    <row r="290" spans="1:15">
      <c r="A290" s="74">
        <v>7</v>
      </c>
      <c r="B290" s="76" t="s">
        <v>8918</v>
      </c>
      <c r="C290" s="76" t="s">
        <v>4155</v>
      </c>
      <c r="D290" s="76" t="s">
        <v>4156</v>
      </c>
      <c r="E290" s="76" t="s">
        <v>4157</v>
      </c>
      <c r="F290" s="76" t="s">
        <v>4158</v>
      </c>
      <c r="G290" s="76" t="s">
        <v>4159</v>
      </c>
      <c r="H290" s="76" t="s">
        <v>4160</v>
      </c>
      <c r="I290" s="76" t="s">
        <v>4161</v>
      </c>
      <c r="J290" s="76" t="s">
        <v>4162</v>
      </c>
      <c r="K290" s="76" t="s">
        <v>8685</v>
      </c>
      <c r="L290" s="76" t="s">
        <v>8685</v>
      </c>
      <c r="M290" s="76" t="s">
        <v>4163</v>
      </c>
      <c r="N290" s="76" t="s">
        <v>4164</v>
      </c>
      <c r="O290" s="76" t="s">
        <v>8918</v>
      </c>
    </row>
    <row r="291" spans="1:15">
      <c r="A291" s="74">
        <v>8</v>
      </c>
      <c r="B291" s="76" t="s">
        <v>8918</v>
      </c>
      <c r="C291" s="76" t="s">
        <v>4165</v>
      </c>
      <c r="D291" s="76" t="s">
        <v>8699</v>
      </c>
      <c r="E291" s="76" t="s">
        <v>4166</v>
      </c>
      <c r="F291" s="76" t="s">
        <v>4167</v>
      </c>
      <c r="G291" s="76" t="s">
        <v>4168</v>
      </c>
      <c r="H291" s="76" t="s">
        <v>4169</v>
      </c>
      <c r="I291" s="76" t="s">
        <v>4170</v>
      </c>
      <c r="J291" s="76" t="s">
        <v>4171</v>
      </c>
      <c r="K291" s="76" t="s">
        <v>4172</v>
      </c>
      <c r="L291" s="76" t="s">
        <v>4172</v>
      </c>
      <c r="M291" s="76" t="s">
        <v>4173</v>
      </c>
      <c r="N291" s="76" t="s">
        <v>8669</v>
      </c>
      <c r="O291" s="76" t="s">
        <v>8918</v>
      </c>
    </row>
    <row r="292" spans="1:15">
      <c r="A292" s="74">
        <v>9</v>
      </c>
      <c r="B292" s="76" t="s">
        <v>8918</v>
      </c>
      <c r="C292" s="76" t="s">
        <v>4174</v>
      </c>
      <c r="D292" s="76" t="s">
        <v>7058</v>
      </c>
      <c r="E292" s="76" t="s">
        <v>4175</v>
      </c>
      <c r="F292" s="76" t="s">
        <v>7487</v>
      </c>
      <c r="G292" s="76" t="s">
        <v>4176</v>
      </c>
      <c r="H292" s="76" t="s">
        <v>4177</v>
      </c>
      <c r="I292" s="76" t="s">
        <v>4178</v>
      </c>
      <c r="J292" s="76" t="s">
        <v>4179</v>
      </c>
      <c r="K292" s="76" t="s">
        <v>8720</v>
      </c>
      <c r="L292" s="76" t="s">
        <v>8720</v>
      </c>
      <c r="M292" s="76" t="s">
        <v>4180</v>
      </c>
      <c r="N292" s="76" t="s">
        <v>4181</v>
      </c>
      <c r="O292" s="76" t="s">
        <v>8918</v>
      </c>
    </row>
    <row r="293" spans="1:15">
      <c r="A293" s="74">
        <v>10</v>
      </c>
      <c r="B293" s="76" t="s">
        <v>8918</v>
      </c>
      <c r="C293" s="76" t="s">
        <v>4182</v>
      </c>
      <c r="D293" s="76" t="s">
        <v>3206</v>
      </c>
      <c r="E293" s="76" t="s">
        <v>4183</v>
      </c>
      <c r="F293" s="76" t="s">
        <v>4184</v>
      </c>
      <c r="G293" s="76" t="s">
        <v>4185</v>
      </c>
      <c r="H293" s="76" t="s">
        <v>4186</v>
      </c>
      <c r="I293" s="76" t="s">
        <v>4187</v>
      </c>
      <c r="J293" s="76" t="s">
        <v>9334</v>
      </c>
      <c r="K293" s="76" t="s">
        <v>4188</v>
      </c>
      <c r="L293" s="76" t="s">
        <v>4188</v>
      </c>
      <c r="M293" s="76" t="s">
        <v>4189</v>
      </c>
      <c r="N293" s="76" t="s">
        <v>4190</v>
      </c>
      <c r="O293" s="76" t="s">
        <v>8918</v>
      </c>
    </row>
    <row r="294" spans="1:15">
      <c r="A294" s="74">
        <v>11</v>
      </c>
      <c r="B294" s="76" t="s">
        <v>8918</v>
      </c>
      <c r="C294" s="76" t="s">
        <v>4191</v>
      </c>
      <c r="D294" s="76" t="s">
        <v>5479</v>
      </c>
      <c r="E294" s="76" t="s">
        <v>4192</v>
      </c>
      <c r="F294" s="76" t="s">
        <v>3179</v>
      </c>
      <c r="G294" s="76" t="s">
        <v>4193</v>
      </c>
      <c r="H294" s="76" t="s">
        <v>4194</v>
      </c>
      <c r="I294" s="76" t="s">
        <v>4195</v>
      </c>
      <c r="J294" s="76" t="s">
        <v>4196</v>
      </c>
      <c r="K294" s="76" t="s">
        <v>4197</v>
      </c>
      <c r="L294" s="76" t="s">
        <v>4197</v>
      </c>
      <c r="M294" s="76" t="s">
        <v>4198</v>
      </c>
      <c r="N294" s="76" t="s">
        <v>4199</v>
      </c>
      <c r="O294" s="76" t="s">
        <v>8918</v>
      </c>
    </row>
    <row r="295" spans="1:15">
      <c r="A295" s="74">
        <v>12</v>
      </c>
      <c r="B295" s="76" t="s">
        <v>8918</v>
      </c>
      <c r="C295" s="76" t="s">
        <v>4200</v>
      </c>
      <c r="D295" s="76" t="s">
        <v>4201</v>
      </c>
      <c r="E295" s="76" t="s">
        <v>4202</v>
      </c>
      <c r="F295" s="76" t="s">
        <v>4203</v>
      </c>
      <c r="G295" s="76" t="s">
        <v>4204</v>
      </c>
      <c r="H295" s="76" t="s">
        <v>4205</v>
      </c>
      <c r="I295" s="76" t="s">
        <v>4206</v>
      </c>
      <c r="J295" s="76" t="s">
        <v>1988</v>
      </c>
      <c r="K295" s="76" t="s">
        <v>4207</v>
      </c>
      <c r="L295" s="76" t="s">
        <v>4207</v>
      </c>
      <c r="M295" s="76" t="s">
        <v>4208</v>
      </c>
      <c r="N295" s="76" t="s">
        <v>8808</v>
      </c>
      <c r="O295" s="76" t="s">
        <v>8918</v>
      </c>
    </row>
    <row r="296" spans="1:15">
      <c r="A296" s="74">
        <v>13</v>
      </c>
      <c r="B296" s="76" t="s">
        <v>8918</v>
      </c>
      <c r="C296" s="76" t="s">
        <v>7299</v>
      </c>
      <c r="D296" s="76" t="s">
        <v>8199</v>
      </c>
      <c r="E296" s="76" t="s">
        <v>4209</v>
      </c>
      <c r="F296" s="76" t="s">
        <v>4210</v>
      </c>
      <c r="G296" s="76" t="s">
        <v>4211</v>
      </c>
      <c r="H296" s="76" t="s">
        <v>6642</v>
      </c>
      <c r="I296" s="76" t="s">
        <v>4212</v>
      </c>
      <c r="J296" s="76" t="s">
        <v>4213</v>
      </c>
      <c r="K296" s="76" t="s">
        <v>4214</v>
      </c>
      <c r="L296" s="76" t="s">
        <v>4214</v>
      </c>
      <c r="M296" s="76" t="s">
        <v>4215</v>
      </c>
      <c r="N296" s="76" t="s">
        <v>4216</v>
      </c>
      <c r="O296" s="76" t="s">
        <v>8918</v>
      </c>
    </row>
    <row r="297" spans="1:15">
      <c r="A297" s="74">
        <v>14</v>
      </c>
      <c r="B297" s="76" t="s">
        <v>8918</v>
      </c>
      <c r="C297" s="76" t="s">
        <v>4217</v>
      </c>
      <c r="D297" s="76" t="s">
        <v>599</v>
      </c>
      <c r="E297" s="76" t="s">
        <v>4218</v>
      </c>
      <c r="F297" s="76" t="s">
        <v>4219</v>
      </c>
      <c r="G297" s="76" t="s">
        <v>4220</v>
      </c>
      <c r="H297" s="76" t="s">
        <v>4221</v>
      </c>
      <c r="I297" s="76" t="s">
        <v>4222</v>
      </c>
      <c r="J297" s="76" t="s">
        <v>10708</v>
      </c>
      <c r="K297" s="76" t="s">
        <v>10709</v>
      </c>
      <c r="L297" s="76" t="s">
        <v>10709</v>
      </c>
      <c r="M297" s="76" t="s">
        <v>10710</v>
      </c>
      <c r="N297" s="76" t="s">
        <v>9862</v>
      </c>
      <c r="O297" s="76" t="s">
        <v>8918</v>
      </c>
    </row>
    <row r="298" spans="1:15">
      <c r="A298" s="74">
        <v>15</v>
      </c>
      <c r="B298" s="76" t="s">
        <v>8918</v>
      </c>
      <c r="C298" s="76" t="s">
        <v>10711</v>
      </c>
      <c r="D298" s="76" t="s">
        <v>10712</v>
      </c>
      <c r="E298" s="76" t="s">
        <v>10713</v>
      </c>
      <c r="F298" s="76" t="s">
        <v>10714</v>
      </c>
      <c r="G298" s="76" t="s">
        <v>9210</v>
      </c>
      <c r="H298" s="76" t="s">
        <v>10715</v>
      </c>
      <c r="I298" s="76" t="s">
        <v>10716</v>
      </c>
      <c r="J298" s="76" t="s">
        <v>10717</v>
      </c>
      <c r="K298" s="76" t="s">
        <v>10718</v>
      </c>
      <c r="L298" s="76" t="s">
        <v>10718</v>
      </c>
      <c r="M298" s="76" t="s">
        <v>10719</v>
      </c>
      <c r="N298" s="76" t="s">
        <v>10720</v>
      </c>
      <c r="O298" s="76" t="s">
        <v>8918</v>
      </c>
    </row>
    <row r="299" spans="1:15">
      <c r="A299" s="74">
        <v>16</v>
      </c>
      <c r="B299" s="76" t="s">
        <v>8918</v>
      </c>
      <c r="C299" s="76" t="s">
        <v>10721</v>
      </c>
      <c r="D299" s="76" t="s">
        <v>9290</v>
      </c>
      <c r="E299" s="76" t="s">
        <v>9332</v>
      </c>
      <c r="F299" s="76" t="s">
        <v>10722</v>
      </c>
      <c r="G299" s="76" t="s">
        <v>10723</v>
      </c>
      <c r="H299" s="76" t="s">
        <v>4224</v>
      </c>
      <c r="I299" s="76" t="s">
        <v>4225</v>
      </c>
      <c r="J299" s="76" t="s">
        <v>4226</v>
      </c>
      <c r="K299" s="76" t="s">
        <v>4227</v>
      </c>
      <c r="L299" s="76" t="s">
        <v>4227</v>
      </c>
      <c r="M299" s="76" t="s">
        <v>4228</v>
      </c>
      <c r="N299" s="76" t="s">
        <v>4229</v>
      </c>
      <c r="O299" s="76" t="s">
        <v>8918</v>
      </c>
    </row>
    <row r="300" spans="1:15">
      <c r="A300" s="74">
        <v>17</v>
      </c>
      <c r="B300" s="76" t="s">
        <v>8918</v>
      </c>
      <c r="C300" s="76" t="s">
        <v>4230</v>
      </c>
      <c r="D300" s="76" t="s">
        <v>1043</v>
      </c>
      <c r="E300" s="76" t="s">
        <v>1044</v>
      </c>
      <c r="F300" s="76" t="s">
        <v>1045</v>
      </c>
      <c r="G300" s="76" t="s">
        <v>1046</v>
      </c>
      <c r="H300" s="76" t="s">
        <v>1047</v>
      </c>
      <c r="I300" s="76" t="s">
        <v>1048</v>
      </c>
      <c r="J300" s="76" t="s">
        <v>1049</v>
      </c>
      <c r="K300" s="76" t="s">
        <v>1050</v>
      </c>
      <c r="L300" s="76" t="s">
        <v>1050</v>
      </c>
      <c r="M300" s="76" t="s">
        <v>1051</v>
      </c>
      <c r="N300" s="76" t="s">
        <v>7489</v>
      </c>
      <c r="O300" s="76" t="s">
        <v>8918</v>
      </c>
    </row>
    <row r="301" spans="1:15">
      <c r="A301" s="74">
        <v>18</v>
      </c>
      <c r="B301" s="76" t="s">
        <v>8918</v>
      </c>
      <c r="C301" s="76" t="s">
        <v>11158</v>
      </c>
      <c r="D301" s="76" t="s">
        <v>6079</v>
      </c>
      <c r="E301" s="76" t="s">
        <v>1052</v>
      </c>
      <c r="F301" s="76" t="s">
        <v>1321</v>
      </c>
      <c r="G301" s="76" t="s">
        <v>8203</v>
      </c>
      <c r="H301" s="76" t="s">
        <v>1053</v>
      </c>
      <c r="I301" s="76" t="s">
        <v>1054</v>
      </c>
      <c r="J301" s="76" t="s">
        <v>1055</v>
      </c>
      <c r="K301" s="76" t="s">
        <v>1056</v>
      </c>
      <c r="L301" s="76" t="s">
        <v>1056</v>
      </c>
      <c r="M301" s="76" t="s">
        <v>9827</v>
      </c>
      <c r="N301" s="76" t="s">
        <v>10761</v>
      </c>
      <c r="O301" s="76" t="s">
        <v>8918</v>
      </c>
    </row>
    <row r="302" spans="1:15">
      <c r="A302" s="74">
        <v>19</v>
      </c>
      <c r="B302" s="76" t="s">
        <v>8918</v>
      </c>
      <c r="C302" s="76" t="s">
        <v>9828</v>
      </c>
      <c r="D302" s="76" t="s">
        <v>8261</v>
      </c>
      <c r="E302" s="76" t="s">
        <v>9829</v>
      </c>
      <c r="F302" s="76" t="s">
        <v>9830</v>
      </c>
      <c r="G302" s="76" t="s">
        <v>9831</v>
      </c>
      <c r="H302" s="76" t="s">
        <v>9832</v>
      </c>
      <c r="I302" s="76" t="s">
        <v>9833</v>
      </c>
      <c r="J302" s="76" t="s">
        <v>6769</v>
      </c>
      <c r="K302" s="76" t="s">
        <v>7485</v>
      </c>
      <c r="L302" s="76" t="s">
        <v>7485</v>
      </c>
      <c r="M302" s="76" t="s">
        <v>9834</v>
      </c>
      <c r="N302" s="76" t="s">
        <v>9835</v>
      </c>
      <c r="O302" s="76" t="s">
        <v>8918</v>
      </c>
    </row>
    <row r="303" spans="1:15">
      <c r="A303" s="74">
        <v>20</v>
      </c>
      <c r="B303" s="76" t="s">
        <v>8918</v>
      </c>
      <c r="C303" s="76" t="s">
        <v>9836</v>
      </c>
      <c r="D303" s="76" t="s">
        <v>9837</v>
      </c>
      <c r="E303" s="76" t="s">
        <v>1122</v>
      </c>
      <c r="F303" s="76" t="s">
        <v>7492</v>
      </c>
      <c r="G303" s="76" t="s">
        <v>1123</v>
      </c>
      <c r="H303" s="76" t="s">
        <v>6429</v>
      </c>
      <c r="I303" s="76" t="s">
        <v>6430</v>
      </c>
      <c r="J303" s="76" t="s">
        <v>6431</v>
      </c>
      <c r="K303" s="76" t="s">
        <v>3198</v>
      </c>
      <c r="L303" s="76" t="s">
        <v>3198</v>
      </c>
      <c r="M303" s="76" t="s">
        <v>6432</v>
      </c>
      <c r="N303" s="76" t="s">
        <v>6433</v>
      </c>
      <c r="O303" s="76" t="s">
        <v>8918</v>
      </c>
    </row>
    <row r="304" spans="1:15">
      <c r="A304" s="74">
        <v>21</v>
      </c>
      <c r="B304" s="76" t="s">
        <v>8918</v>
      </c>
      <c r="C304" s="76" t="s">
        <v>6434</v>
      </c>
      <c r="D304" s="76" t="s">
        <v>6435</v>
      </c>
      <c r="E304" s="76" t="s">
        <v>6436</v>
      </c>
      <c r="F304" s="76" t="s">
        <v>6437</v>
      </c>
      <c r="G304" s="76" t="s">
        <v>6438</v>
      </c>
      <c r="H304" s="76" t="s">
        <v>6439</v>
      </c>
      <c r="I304" s="76" t="s">
        <v>6440</v>
      </c>
      <c r="J304" s="76" t="s">
        <v>6441</v>
      </c>
      <c r="K304" s="76" t="s">
        <v>6442</v>
      </c>
      <c r="L304" s="76" t="s">
        <v>6442</v>
      </c>
      <c r="M304" s="76" t="s">
        <v>6443</v>
      </c>
      <c r="N304" s="76" t="s">
        <v>8076</v>
      </c>
      <c r="O304" s="76" t="s">
        <v>8918</v>
      </c>
    </row>
    <row r="305" spans="1:15">
      <c r="A305" s="74">
        <v>22</v>
      </c>
      <c r="B305" s="76" t="s">
        <v>8918</v>
      </c>
      <c r="C305" s="76" t="s">
        <v>9842</v>
      </c>
      <c r="D305" s="76" t="s">
        <v>6444</v>
      </c>
      <c r="E305" s="76" t="s">
        <v>6445</v>
      </c>
      <c r="F305" s="76" t="s">
        <v>6446</v>
      </c>
      <c r="G305" s="76" t="s">
        <v>6447</v>
      </c>
      <c r="H305" s="76" t="s">
        <v>6448</v>
      </c>
      <c r="I305" s="76" t="s">
        <v>6449</v>
      </c>
      <c r="J305" s="76" t="s">
        <v>10884</v>
      </c>
      <c r="K305" s="76" t="s">
        <v>6450</v>
      </c>
      <c r="L305" s="76" t="s">
        <v>6450</v>
      </c>
      <c r="M305" s="76" t="s">
        <v>6451</v>
      </c>
      <c r="N305" s="76" t="s">
        <v>6452</v>
      </c>
      <c r="O305" s="76" t="s">
        <v>8918</v>
      </c>
    </row>
    <row r="306" spans="1:15">
      <c r="A306" s="74">
        <v>23</v>
      </c>
      <c r="B306" s="76" t="s">
        <v>8918</v>
      </c>
      <c r="C306" s="76" t="s">
        <v>6453</v>
      </c>
      <c r="D306" s="76" t="s">
        <v>6454</v>
      </c>
      <c r="E306" s="76" t="s">
        <v>3709</v>
      </c>
      <c r="F306" s="76" t="s">
        <v>8058</v>
      </c>
      <c r="G306" s="76" t="s">
        <v>9286</v>
      </c>
      <c r="H306" s="76" t="s">
        <v>6455</v>
      </c>
      <c r="I306" s="76" t="s">
        <v>6456</v>
      </c>
      <c r="J306" s="76" t="s">
        <v>6457</v>
      </c>
      <c r="K306" s="76" t="s">
        <v>599</v>
      </c>
      <c r="L306" s="76" t="s">
        <v>599</v>
      </c>
      <c r="M306" s="76" t="s">
        <v>6458</v>
      </c>
      <c r="N306" s="76" t="s">
        <v>6459</v>
      </c>
      <c r="O306" s="76" t="s">
        <v>8918</v>
      </c>
    </row>
    <row r="307" spans="1:15">
      <c r="A307" s="74">
        <v>24</v>
      </c>
      <c r="B307" s="76" t="s">
        <v>8918</v>
      </c>
      <c r="C307" s="76" t="s">
        <v>6460</v>
      </c>
      <c r="D307" s="76" t="s">
        <v>6461</v>
      </c>
      <c r="E307" s="76" t="s">
        <v>6462</v>
      </c>
      <c r="F307" s="76" t="s">
        <v>417</v>
      </c>
      <c r="G307" s="76" t="s">
        <v>6463</v>
      </c>
      <c r="H307" s="76" t="s">
        <v>6464</v>
      </c>
      <c r="I307" s="76" t="s">
        <v>9326</v>
      </c>
      <c r="J307" s="76" t="s">
        <v>6465</v>
      </c>
      <c r="K307" s="76" t="s">
        <v>6466</v>
      </c>
      <c r="L307" s="76" t="s">
        <v>6466</v>
      </c>
      <c r="M307" s="76" t="s">
        <v>6467</v>
      </c>
      <c r="N307" s="76" t="s">
        <v>3171</v>
      </c>
      <c r="O307" s="76" t="s">
        <v>8918</v>
      </c>
    </row>
    <row r="308" spans="1:15">
      <c r="A308" s="74">
        <v>25</v>
      </c>
      <c r="B308" s="76" t="s">
        <v>8918</v>
      </c>
      <c r="C308" s="76" t="s">
        <v>6468</v>
      </c>
      <c r="D308" s="76" t="s">
        <v>3743</v>
      </c>
      <c r="E308" s="76" t="s">
        <v>6469</v>
      </c>
      <c r="F308" s="76" t="s">
        <v>7367</v>
      </c>
      <c r="G308" s="76" t="s">
        <v>6470</v>
      </c>
      <c r="H308" s="76" t="s">
        <v>6471</v>
      </c>
      <c r="I308" s="76" t="s">
        <v>6472</v>
      </c>
      <c r="J308" s="76" t="s">
        <v>11347</v>
      </c>
      <c r="K308" s="76" t="s">
        <v>294</v>
      </c>
      <c r="L308" s="76" t="s">
        <v>294</v>
      </c>
      <c r="M308" s="76" t="s">
        <v>6473</v>
      </c>
      <c r="N308" s="76" t="s">
        <v>10854</v>
      </c>
      <c r="O308" s="76" t="s">
        <v>8918</v>
      </c>
    </row>
    <row r="309" spans="1:15">
      <c r="A309" s="74">
        <v>26</v>
      </c>
      <c r="B309" s="76" t="s">
        <v>8918</v>
      </c>
      <c r="C309" s="76" t="s">
        <v>6474</v>
      </c>
      <c r="D309" s="76" t="s">
        <v>6475</v>
      </c>
      <c r="E309" s="76" t="s">
        <v>6476</v>
      </c>
      <c r="F309" s="76" t="s">
        <v>6477</v>
      </c>
      <c r="G309" s="76" t="s">
        <v>6478</v>
      </c>
      <c r="H309" s="76" t="s">
        <v>10765</v>
      </c>
      <c r="I309" s="76" t="s">
        <v>6479</v>
      </c>
      <c r="J309" s="76" t="s">
        <v>6480</v>
      </c>
      <c r="K309" s="76" t="s">
        <v>8858</v>
      </c>
      <c r="L309" s="76" t="s">
        <v>8858</v>
      </c>
      <c r="M309" s="76" t="s">
        <v>6481</v>
      </c>
      <c r="N309" s="76" t="s">
        <v>6482</v>
      </c>
      <c r="O309" s="76" t="s">
        <v>8918</v>
      </c>
    </row>
    <row r="310" spans="1:15">
      <c r="A310" s="74">
        <v>27</v>
      </c>
      <c r="B310" s="76" t="s">
        <v>8918</v>
      </c>
      <c r="C310" s="76" t="s">
        <v>6483</v>
      </c>
      <c r="D310" s="76" t="s">
        <v>6484</v>
      </c>
      <c r="E310" s="76" t="s">
        <v>6485</v>
      </c>
      <c r="F310" s="76" t="s">
        <v>6486</v>
      </c>
      <c r="G310" s="76" t="s">
        <v>6487</v>
      </c>
      <c r="H310" s="76" t="s">
        <v>6488</v>
      </c>
      <c r="I310" s="76" t="s">
        <v>5923</v>
      </c>
      <c r="J310" s="76" t="s">
        <v>6489</v>
      </c>
      <c r="K310" s="76" t="s">
        <v>6490</v>
      </c>
      <c r="L310" s="76" t="s">
        <v>6490</v>
      </c>
      <c r="M310" s="76" t="s">
        <v>9203</v>
      </c>
      <c r="N310" s="76" t="s">
        <v>6491</v>
      </c>
      <c r="O310" s="76" t="s">
        <v>8918</v>
      </c>
    </row>
    <row r="311" spans="1:15">
      <c r="A311" s="74">
        <v>28</v>
      </c>
      <c r="B311" s="76" t="s">
        <v>8918</v>
      </c>
      <c r="C311" s="76" t="s">
        <v>11172</v>
      </c>
      <c r="D311" s="76" t="s">
        <v>6492</v>
      </c>
      <c r="E311" s="76" t="s">
        <v>6493</v>
      </c>
      <c r="F311" s="76" t="s">
        <v>6494</v>
      </c>
      <c r="G311" s="76" t="s">
        <v>6495</v>
      </c>
      <c r="H311" s="76" t="s">
        <v>6496</v>
      </c>
      <c r="I311" s="76" t="s">
        <v>6497</v>
      </c>
      <c r="J311" s="76" t="s">
        <v>6498</v>
      </c>
      <c r="K311" s="76" t="s">
        <v>8763</v>
      </c>
      <c r="L311" s="76" t="s">
        <v>8763</v>
      </c>
      <c r="M311" s="76" t="s">
        <v>6499</v>
      </c>
      <c r="N311" s="76" t="s">
        <v>6500</v>
      </c>
      <c r="O311" s="76" t="s">
        <v>8918</v>
      </c>
    </row>
    <row r="312" spans="1:15">
      <c r="A312" s="74">
        <v>29</v>
      </c>
      <c r="B312" s="76" t="s">
        <v>8918</v>
      </c>
      <c r="C312" s="76" t="s">
        <v>6501</v>
      </c>
      <c r="D312" s="76" t="s">
        <v>6502</v>
      </c>
      <c r="E312" s="76" t="s">
        <v>6503</v>
      </c>
      <c r="F312" s="76" t="s">
        <v>6504</v>
      </c>
      <c r="G312" s="76" t="s">
        <v>3691</v>
      </c>
      <c r="H312" s="76" t="s">
        <v>6505</v>
      </c>
      <c r="I312" s="76" t="s">
        <v>6506</v>
      </c>
      <c r="J312" s="76" t="s">
        <v>6507</v>
      </c>
      <c r="K312" s="76" t="s">
        <v>6508</v>
      </c>
      <c r="L312" s="76" t="s">
        <v>6508</v>
      </c>
      <c r="M312" s="76" t="s">
        <v>6509</v>
      </c>
      <c r="N312" s="76" t="s">
        <v>6510</v>
      </c>
      <c r="O312" s="76" t="s">
        <v>8918</v>
      </c>
    </row>
    <row r="313" spans="1:15">
      <c r="A313" s="74">
        <v>30</v>
      </c>
      <c r="B313" s="76" t="s">
        <v>8918</v>
      </c>
      <c r="C313" s="76" t="s">
        <v>6511</v>
      </c>
      <c r="D313" s="76" t="s">
        <v>5591</v>
      </c>
      <c r="E313" s="76" t="s">
        <v>6512</v>
      </c>
      <c r="F313" s="76" t="s">
        <v>444</v>
      </c>
      <c r="G313" s="76" t="s">
        <v>6513</v>
      </c>
      <c r="H313" s="76" t="s">
        <v>6514</v>
      </c>
      <c r="I313" s="76" t="s">
        <v>3330</v>
      </c>
      <c r="J313" s="76" t="s">
        <v>6515</v>
      </c>
      <c r="K313" s="76" t="s">
        <v>6516</v>
      </c>
      <c r="L313" s="76" t="s">
        <v>6516</v>
      </c>
      <c r="M313" s="76" t="s">
        <v>6517</v>
      </c>
      <c r="N313" s="76" t="s">
        <v>6518</v>
      </c>
      <c r="O313" s="76" t="s">
        <v>8918</v>
      </c>
    </row>
    <row r="314" spans="1:15">
      <c r="A314" s="74">
        <v>31</v>
      </c>
      <c r="B314" s="76" t="s">
        <v>8918</v>
      </c>
      <c r="C314" s="76" t="s">
        <v>6519</v>
      </c>
      <c r="D314" s="76" t="s">
        <v>6520</v>
      </c>
      <c r="E314" s="76" t="s">
        <v>6521</v>
      </c>
      <c r="F314" s="76" t="s">
        <v>6522</v>
      </c>
      <c r="G314" s="76" t="s">
        <v>790</v>
      </c>
      <c r="H314" s="76" t="s">
        <v>3763</v>
      </c>
      <c r="I314" s="76" t="s">
        <v>791</v>
      </c>
      <c r="J314" s="76" t="s">
        <v>792</v>
      </c>
      <c r="K314" s="76" t="s">
        <v>5286</v>
      </c>
      <c r="L314" s="76" t="s">
        <v>5286</v>
      </c>
      <c r="M314" s="76" t="s">
        <v>10409</v>
      </c>
      <c r="N314" s="76" t="s">
        <v>793</v>
      </c>
      <c r="O314" s="76" t="s">
        <v>8918</v>
      </c>
    </row>
    <row r="315" spans="1:15">
      <c r="A315" s="74">
        <v>32</v>
      </c>
      <c r="B315" s="76" t="s">
        <v>8918</v>
      </c>
      <c r="C315" s="76" t="s">
        <v>794</v>
      </c>
      <c r="D315" s="76" t="s">
        <v>795</v>
      </c>
      <c r="E315" s="76" t="s">
        <v>796</v>
      </c>
      <c r="F315" s="76" t="s">
        <v>7066</v>
      </c>
      <c r="G315" s="76" t="s">
        <v>797</v>
      </c>
      <c r="H315" s="76" t="s">
        <v>798</v>
      </c>
      <c r="I315" s="76" t="s">
        <v>799</v>
      </c>
      <c r="J315" s="76" t="s">
        <v>800</v>
      </c>
      <c r="K315" s="76" t="s">
        <v>801</v>
      </c>
      <c r="L315" s="76" t="s">
        <v>801</v>
      </c>
      <c r="M315" s="76" t="s">
        <v>10054</v>
      </c>
      <c r="N315" s="76" t="s">
        <v>802</v>
      </c>
      <c r="O315" s="76" t="s">
        <v>8918</v>
      </c>
    </row>
    <row r="316" spans="1:15">
      <c r="A316" s="74">
        <v>33</v>
      </c>
      <c r="B316" s="76" t="s">
        <v>8918</v>
      </c>
      <c r="C316" s="76" t="s">
        <v>803</v>
      </c>
      <c r="D316" s="76" t="s">
        <v>804</v>
      </c>
      <c r="E316" s="76" t="s">
        <v>805</v>
      </c>
      <c r="F316" s="76" t="s">
        <v>8848</v>
      </c>
      <c r="G316" s="76" t="s">
        <v>806</v>
      </c>
      <c r="H316" s="76" t="s">
        <v>807</v>
      </c>
      <c r="I316" s="76" t="s">
        <v>808</v>
      </c>
      <c r="J316" s="76" t="s">
        <v>809</v>
      </c>
      <c r="K316" s="76" t="s">
        <v>810</v>
      </c>
      <c r="L316" s="76" t="s">
        <v>810</v>
      </c>
      <c r="M316" s="76" t="s">
        <v>811</v>
      </c>
      <c r="N316" s="76" t="s">
        <v>812</v>
      </c>
      <c r="O316" s="76" t="s">
        <v>8918</v>
      </c>
    </row>
    <row r="317" spans="1:15">
      <c r="A317" s="74">
        <v>34</v>
      </c>
      <c r="B317" s="76" t="s">
        <v>8918</v>
      </c>
      <c r="C317" s="76" t="s">
        <v>813</v>
      </c>
      <c r="D317" s="76" t="s">
        <v>9987</v>
      </c>
      <c r="E317" s="76" t="s">
        <v>814</v>
      </c>
      <c r="F317" s="76" t="s">
        <v>815</v>
      </c>
      <c r="G317" s="76" t="s">
        <v>816</v>
      </c>
      <c r="H317" s="76" t="s">
        <v>817</v>
      </c>
      <c r="I317" s="76" t="s">
        <v>818</v>
      </c>
      <c r="J317" s="76" t="s">
        <v>819</v>
      </c>
      <c r="K317" s="76" t="s">
        <v>820</v>
      </c>
      <c r="L317" s="76" t="s">
        <v>820</v>
      </c>
      <c r="M317" s="76" t="s">
        <v>821</v>
      </c>
      <c r="N317" s="76" t="s">
        <v>822</v>
      </c>
      <c r="O317" s="76" t="s">
        <v>8918</v>
      </c>
    </row>
    <row r="318" spans="1:15">
      <c r="A318" s="74">
        <v>35</v>
      </c>
      <c r="B318" s="76" t="s">
        <v>8918</v>
      </c>
      <c r="C318" s="76" t="s">
        <v>823</v>
      </c>
      <c r="D318" s="76" t="s">
        <v>824</v>
      </c>
      <c r="E318" s="76" t="s">
        <v>825</v>
      </c>
      <c r="F318" s="76" t="s">
        <v>826</v>
      </c>
      <c r="G318" s="76" t="s">
        <v>3174</v>
      </c>
      <c r="H318" s="76" t="s">
        <v>10093</v>
      </c>
      <c r="I318" s="76" t="s">
        <v>827</v>
      </c>
      <c r="J318" s="76" t="s">
        <v>828</v>
      </c>
      <c r="K318" s="76" t="s">
        <v>829</v>
      </c>
      <c r="L318" s="76" t="s">
        <v>829</v>
      </c>
      <c r="M318" s="76" t="s">
        <v>830</v>
      </c>
      <c r="N318" s="76" t="s">
        <v>831</v>
      </c>
      <c r="O318" s="76" t="s">
        <v>8918</v>
      </c>
    </row>
    <row r="319" spans="1:15">
      <c r="A319" s="74">
        <v>36</v>
      </c>
      <c r="B319" s="76" t="s">
        <v>8918</v>
      </c>
      <c r="C319" s="76" t="s">
        <v>7460</v>
      </c>
      <c r="D319" s="76" t="s">
        <v>9847</v>
      </c>
      <c r="E319" s="76" t="s">
        <v>832</v>
      </c>
      <c r="F319" s="76" t="s">
        <v>5433</v>
      </c>
      <c r="G319" s="76" t="s">
        <v>1017</v>
      </c>
      <c r="H319" s="76" t="s">
        <v>833</v>
      </c>
      <c r="I319" s="76" t="s">
        <v>834</v>
      </c>
      <c r="J319" s="76" t="s">
        <v>835</v>
      </c>
      <c r="K319" s="76" t="s">
        <v>11364</v>
      </c>
      <c r="L319" s="76" t="s">
        <v>11364</v>
      </c>
      <c r="M319" s="76" t="s">
        <v>4118</v>
      </c>
      <c r="N319" s="76" t="s">
        <v>836</v>
      </c>
      <c r="O319" s="76" t="s">
        <v>8918</v>
      </c>
    </row>
    <row r="320" spans="1:15">
      <c r="A320" s="74">
        <v>37</v>
      </c>
      <c r="B320" s="76" t="s">
        <v>8918</v>
      </c>
      <c r="C320" s="76" t="s">
        <v>837</v>
      </c>
      <c r="D320" s="76" t="s">
        <v>838</v>
      </c>
      <c r="E320" s="76" t="s">
        <v>839</v>
      </c>
      <c r="F320" s="76" t="s">
        <v>7410</v>
      </c>
      <c r="G320" s="76" t="s">
        <v>8011</v>
      </c>
      <c r="H320" s="76" t="s">
        <v>840</v>
      </c>
      <c r="I320" s="76" t="s">
        <v>841</v>
      </c>
      <c r="J320" s="76" t="s">
        <v>842</v>
      </c>
      <c r="K320" s="76" t="s">
        <v>843</v>
      </c>
      <c r="L320" s="76" t="s">
        <v>843</v>
      </c>
      <c r="M320" s="76" t="s">
        <v>8961</v>
      </c>
      <c r="N320" s="76" t="s">
        <v>844</v>
      </c>
      <c r="O320" s="76" t="s">
        <v>8918</v>
      </c>
    </row>
    <row r="321" spans="1:16">
      <c r="A321" s="74">
        <v>38</v>
      </c>
      <c r="B321" s="76" t="s">
        <v>8918</v>
      </c>
      <c r="C321" s="76" t="s">
        <v>845</v>
      </c>
      <c r="D321" s="76" t="s">
        <v>5847</v>
      </c>
      <c r="E321" s="76" t="s">
        <v>846</v>
      </c>
      <c r="F321" s="76" t="s">
        <v>6255</v>
      </c>
      <c r="G321" s="76" t="s">
        <v>847</v>
      </c>
      <c r="H321" s="76" t="s">
        <v>8866</v>
      </c>
      <c r="I321" s="76" t="s">
        <v>848</v>
      </c>
      <c r="J321" s="76" t="s">
        <v>849</v>
      </c>
      <c r="K321" s="76" t="s">
        <v>850</v>
      </c>
      <c r="L321" s="76" t="s">
        <v>850</v>
      </c>
      <c r="M321" s="76" t="s">
        <v>851</v>
      </c>
      <c r="N321" s="76" t="s">
        <v>852</v>
      </c>
      <c r="O321" s="76" t="s">
        <v>8918</v>
      </c>
    </row>
    <row r="322" spans="1:16">
      <c r="A322" s="74">
        <v>39</v>
      </c>
      <c r="B322" s="76" t="s">
        <v>8918</v>
      </c>
      <c r="C322" s="76" t="s">
        <v>853</v>
      </c>
      <c r="D322" s="76" t="s">
        <v>854</v>
      </c>
      <c r="E322" s="76" t="s">
        <v>855</v>
      </c>
      <c r="F322" s="76" t="s">
        <v>856</v>
      </c>
      <c r="G322" s="76" t="s">
        <v>857</v>
      </c>
      <c r="H322" s="76" t="s">
        <v>858</v>
      </c>
      <c r="I322" s="76" t="s">
        <v>10034</v>
      </c>
      <c r="J322" s="76" t="s">
        <v>5998</v>
      </c>
      <c r="K322" s="76" t="s">
        <v>5829</v>
      </c>
      <c r="L322" s="76" t="s">
        <v>5829</v>
      </c>
      <c r="M322" s="76" t="s">
        <v>9228</v>
      </c>
      <c r="N322" s="76" t="s">
        <v>859</v>
      </c>
      <c r="O322" s="76" t="s">
        <v>8918</v>
      </c>
    </row>
    <row r="323" spans="1:16">
      <c r="A323" s="74">
        <v>40</v>
      </c>
      <c r="B323" s="76" t="s">
        <v>8918</v>
      </c>
      <c r="C323" s="76" t="s">
        <v>860</v>
      </c>
      <c r="D323" s="76" t="s">
        <v>861</v>
      </c>
      <c r="E323" s="76" t="s">
        <v>862</v>
      </c>
      <c r="F323" s="76" t="s">
        <v>863</v>
      </c>
      <c r="G323" s="76" t="s">
        <v>864</v>
      </c>
      <c r="H323" s="76" t="s">
        <v>865</v>
      </c>
      <c r="I323" s="76" t="s">
        <v>6251</v>
      </c>
      <c r="J323" s="76" t="s">
        <v>866</v>
      </c>
      <c r="K323" s="76" t="s">
        <v>867</v>
      </c>
      <c r="L323" s="76" t="s">
        <v>867</v>
      </c>
      <c r="M323" s="76" t="s">
        <v>868</v>
      </c>
      <c r="N323" s="76" t="s">
        <v>11146</v>
      </c>
      <c r="O323" s="76" t="s">
        <v>8918</v>
      </c>
    </row>
    <row r="324" spans="1:16">
      <c r="A324" s="74">
        <v>41</v>
      </c>
      <c r="B324" s="76" t="s">
        <v>8918</v>
      </c>
      <c r="C324" s="76" t="s">
        <v>869</v>
      </c>
      <c r="D324" s="76" t="s">
        <v>870</v>
      </c>
      <c r="E324" s="76" t="s">
        <v>871</v>
      </c>
      <c r="F324" s="76" t="s">
        <v>1034</v>
      </c>
      <c r="G324" s="76" t="s">
        <v>872</v>
      </c>
      <c r="H324" s="76" t="s">
        <v>873</v>
      </c>
      <c r="I324" s="76" t="s">
        <v>10406</v>
      </c>
      <c r="J324" s="76" t="s">
        <v>874</v>
      </c>
      <c r="K324" s="76" t="s">
        <v>5902</v>
      </c>
      <c r="L324" s="76" t="s">
        <v>5902</v>
      </c>
      <c r="M324" s="76" t="s">
        <v>9397</v>
      </c>
      <c r="N324" s="76" t="s">
        <v>8699</v>
      </c>
      <c r="O324" s="76" t="s">
        <v>8918</v>
      </c>
    </row>
    <row r="325" spans="1:16">
      <c r="A325" s="74">
        <v>42</v>
      </c>
      <c r="B325" s="76" t="s">
        <v>8918</v>
      </c>
      <c r="C325" s="76" t="s">
        <v>9405</v>
      </c>
      <c r="D325" s="76" t="s">
        <v>9406</v>
      </c>
      <c r="E325" s="76" t="s">
        <v>9407</v>
      </c>
      <c r="F325" s="76" t="s">
        <v>5495</v>
      </c>
      <c r="G325" s="76" t="s">
        <v>9408</v>
      </c>
      <c r="H325" s="76" t="s">
        <v>10854</v>
      </c>
      <c r="I325" s="76" t="s">
        <v>9409</v>
      </c>
      <c r="J325" s="76" t="s">
        <v>9410</v>
      </c>
      <c r="K325" s="76" t="s">
        <v>9411</v>
      </c>
      <c r="L325" s="76" t="s">
        <v>9411</v>
      </c>
      <c r="M325" s="76" t="s">
        <v>9412</v>
      </c>
      <c r="N325" s="76" t="s">
        <v>6128</v>
      </c>
      <c r="O325" s="76" t="s">
        <v>8918</v>
      </c>
    </row>
    <row r="326" spans="1:16">
      <c r="A326" s="74">
        <v>43</v>
      </c>
      <c r="B326" s="76" t="s">
        <v>8918</v>
      </c>
      <c r="C326" s="76" t="s">
        <v>9413</v>
      </c>
      <c r="D326" s="76" t="s">
        <v>9414</v>
      </c>
      <c r="E326" s="76" t="s">
        <v>9415</v>
      </c>
      <c r="F326" s="76" t="s">
        <v>9416</v>
      </c>
      <c r="G326" s="76" t="s">
        <v>9417</v>
      </c>
      <c r="H326" s="76" t="s">
        <v>9418</v>
      </c>
      <c r="I326" s="76" t="s">
        <v>9419</v>
      </c>
      <c r="J326" s="76" t="s">
        <v>8101</v>
      </c>
      <c r="K326" s="76" t="s">
        <v>8193</v>
      </c>
      <c r="L326" s="76" t="s">
        <v>8193</v>
      </c>
      <c r="M326" s="76" t="s">
        <v>6250</v>
      </c>
      <c r="N326" s="76" t="s">
        <v>5031</v>
      </c>
      <c r="O326" s="76" t="s">
        <v>8918</v>
      </c>
    </row>
    <row r="327" spans="1:16">
      <c r="A327" s="74">
        <v>44</v>
      </c>
      <c r="B327" s="76" t="s">
        <v>8918</v>
      </c>
      <c r="C327" s="76" t="s">
        <v>9420</v>
      </c>
      <c r="D327" s="76" t="s">
        <v>11421</v>
      </c>
      <c r="E327" s="76" t="s">
        <v>9421</v>
      </c>
      <c r="F327" s="76" t="s">
        <v>9422</v>
      </c>
      <c r="G327" s="76" t="s">
        <v>9423</v>
      </c>
      <c r="H327" s="76" t="s">
        <v>9424</v>
      </c>
      <c r="I327" s="76" t="s">
        <v>9425</v>
      </c>
      <c r="J327" s="76" t="s">
        <v>7074</v>
      </c>
      <c r="K327" s="76" t="s">
        <v>10038</v>
      </c>
      <c r="L327" s="76" t="s">
        <v>10038</v>
      </c>
      <c r="M327" s="76" t="s">
        <v>7075</v>
      </c>
      <c r="N327" s="76" t="s">
        <v>7076</v>
      </c>
      <c r="O327" s="76" t="s">
        <v>8918</v>
      </c>
    </row>
    <row r="328" spans="1:16">
      <c r="A328" s="74">
        <v>45</v>
      </c>
      <c r="B328" s="76" t="s">
        <v>8918</v>
      </c>
      <c r="C328" s="76" t="s">
        <v>7077</v>
      </c>
      <c r="D328" s="76" t="s">
        <v>9274</v>
      </c>
      <c r="E328" s="76" t="s">
        <v>7078</v>
      </c>
      <c r="F328" s="76" t="s">
        <v>7079</v>
      </c>
      <c r="G328" s="76" t="s">
        <v>5585</v>
      </c>
      <c r="H328" s="76" t="s">
        <v>6116</v>
      </c>
      <c r="I328" s="76" t="s">
        <v>7080</v>
      </c>
      <c r="J328" s="76" t="s">
        <v>7081</v>
      </c>
      <c r="K328" s="76" t="s">
        <v>8670</v>
      </c>
      <c r="L328" s="76" t="s">
        <v>8670</v>
      </c>
      <c r="M328" s="76" t="s">
        <v>7082</v>
      </c>
      <c r="N328" s="76" t="s">
        <v>7083</v>
      </c>
      <c r="O328" s="76" t="s">
        <v>8918</v>
      </c>
    </row>
    <row r="329" spans="1:16">
      <c r="A329" s="74">
        <v>46</v>
      </c>
      <c r="B329" s="76" t="s">
        <v>8918</v>
      </c>
      <c r="C329" s="76" t="s">
        <v>7084</v>
      </c>
      <c r="D329" s="76" t="s">
        <v>186</v>
      </c>
      <c r="E329" s="76" t="s">
        <v>7085</v>
      </c>
      <c r="F329" s="76" t="s">
        <v>7086</v>
      </c>
      <c r="G329" s="76" t="s">
        <v>7087</v>
      </c>
      <c r="H329" s="76" t="s">
        <v>7088</v>
      </c>
      <c r="I329" s="76" t="s">
        <v>7089</v>
      </c>
      <c r="J329" s="76" t="s">
        <v>7090</v>
      </c>
      <c r="K329" s="76" t="s">
        <v>8139</v>
      </c>
      <c r="L329" s="76" t="s">
        <v>8139</v>
      </c>
      <c r="M329" s="76" t="s">
        <v>7091</v>
      </c>
      <c r="N329" s="76" t="s">
        <v>9389</v>
      </c>
      <c r="O329" s="76" t="s">
        <v>8918</v>
      </c>
    </row>
    <row r="330" spans="1:16">
      <c r="A330" s="74">
        <v>47</v>
      </c>
      <c r="B330" s="76" t="s">
        <v>8918</v>
      </c>
      <c r="C330" s="76" t="s">
        <v>7092</v>
      </c>
      <c r="D330" s="76" t="s">
        <v>5517</v>
      </c>
      <c r="E330" s="76" t="s">
        <v>7093</v>
      </c>
      <c r="F330" s="76" t="s">
        <v>7094</v>
      </c>
      <c r="G330" s="76" t="s">
        <v>7095</v>
      </c>
      <c r="H330" s="76" t="s">
        <v>10112</v>
      </c>
      <c r="I330" s="76" t="s">
        <v>7096</v>
      </c>
      <c r="J330" s="76" t="s">
        <v>7097</v>
      </c>
      <c r="K330" s="76" t="s">
        <v>10043</v>
      </c>
      <c r="L330" s="76" t="s">
        <v>10043</v>
      </c>
      <c r="M330" s="76" t="s">
        <v>7098</v>
      </c>
      <c r="N330" s="76" t="s">
        <v>7099</v>
      </c>
      <c r="O330" s="76" t="s">
        <v>8918</v>
      </c>
    </row>
    <row r="331" spans="1:16">
      <c r="A331" s="74">
        <v>48</v>
      </c>
      <c r="B331" s="76" t="s">
        <v>8918</v>
      </c>
      <c r="C331" s="76" t="s">
        <v>7100</v>
      </c>
      <c r="D331" s="76" t="s">
        <v>7101</v>
      </c>
      <c r="E331" s="76" t="s">
        <v>7102</v>
      </c>
      <c r="F331" s="76" t="s">
        <v>11148</v>
      </c>
      <c r="G331" s="76" t="s">
        <v>7103</v>
      </c>
      <c r="H331" s="76" t="s">
        <v>10438</v>
      </c>
      <c r="I331" s="76" t="s">
        <v>10439</v>
      </c>
      <c r="J331" s="76" t="s">
        <v>10440</v>
      </c>
      <c r="K331" s="76" t="s">
        <v>7101</v>
      </c>
      <c r="L331" s="76" t="s">
        <v>7101</v>
      </c>
      <c r="M331" s="76" t="s">
        <v>10441</v>
      </c>
      <c r="N331" s="76" t="s">
        <v>8724</v>
      </c>
      <c r="O331" s="76" t="s">
        <v>8918</v>
      </c>
    </row>
    <row r="333" spans="1:16">
      <c r="A333" s="73" t="e">
        <f>HLOOKUP('Calculatrice des coûts NMETI'!$I$22, B337:Q386, MATCH('Calculatrice des coûts NMETI'!$K$22,A337:A386))</f>
        <v>#N/A</v>
      </c>
    </row>
    <row r="334" spans="1:16">
      <c r="A334" s="467" t="s">
        <v>3221</v>
      </c>
      <c r="B334" s="467"/>
      <c r="C334" s="467"/>
      <c r="D334" s="467"/>
      <c r="E334" s="467"/>
      <c r="F334" s="467"/>
      <c r="G334" s="467"/>
      <c r="H334" s="467"/>
      <c r="I334" s="467"/>
      <c r="J334" s="467"/>
      <c r="K334" s="467"/>
      <c r="L334" s="467"/>
      <c r="M334" s="467"/>
      <c r="N334" s="467"/>
      <c r="O334" s="467"/>
      <c r="P334" s="467"/>
    </row>
    <row r="335" spans="1:16">
      <c r="A335" s="467" t="s">
        <v>8673</v>
      </c>
      <c r="B335" s="467"/>
      <c r="C335" s="467"/>
      <c r="D335" s="467"/>
      <c r="E335" s="467"/>
      <c r="F335" s="467"/>
      <c r="G335" s="467"/>
      <c r="H335" s="467"/>
      <c r="I335" s="467"/>
      <c r="J335" s="467"/>
      <c r="K335" s="467"/>
      <c r="L335" s="467"/>
      <c r="M335" s="467"/>
      <c r="N335" s="467"/>
      <c r="O335" s="467"/>
      <c r="P335" s="467"/>
    </row>
    <row r="336" spans="1:16">
      <c r="A336" s="77" t="s">
        <v>8912</v>
      </c>
      <c r="B336" s="78" t="s">
        <v>8913</v>
      </c>
      <c r="C336" s="78" t="s">
        <v>8913</v>
      </c>
      <c r="D336" s="78" t="s">
        <v>8913</v>
      </c>
      <c r="E336" s="78" t="s">
        <v>8913</v>
      </c>
      <c r="F336" s="78" t="s">
        <v>8913</v>
      </c>
      <c r="G336" s="78" t="s">
        <v>8913</v>
      </c>
      <c r="H336" s="78" t="s">
        <v>8913</v>
      </c>
      <c r="I336" s="78" t="s">
        <v>8913</v>
      </c>
      <c r="J336" s="78" t="s">
        <v>8913</v>
      </c>
      <c r="K336" s="78" t="s">
        <v>8913</v>
      </c>
      <c r="L336" s="78" t="s">
        <v>8913</v>
      </c>
      <c r="M336" s="78" t="s">
        <v>8913</v>
      </c>
      <c r="N336" s="78" t="s">
        <v>8913</v>
      </c>
      <c r="O336" s="78" t="s">
        <v>8913</v>
      </c>
    </row>
    <row r="337" spans="1:15">
      <c r="A337" s="79" t="s">
        <v>8914</v>
      </c>
      <c r="B337" s="236">
        <v>2</v>
      </c>
      <c r="C337" s="236">
        <v>3</v>
      </c>
      <c r="D337" s="236">
        <v>4</v>
      </c>
      <c r="E337" s="236">
        <v>5</v>
      </c>
      <c r="F337" s="236">
        <v>6</v>
      </c>
      <c r="G337" s="236">
        <v>7</v>
      </c>
      <c r="H337" s="236">
        <v>8</v>
      </c>
      <c r="I337" s="236">
        <v>9</v>
      </c>
      <c r="J337" s="236">
        <v>10</v>
      </c>
      <c r="K337" s="236">
        <v>11</v>
      </c>
      <c r="L337" s="236">
        <v>12</v>
      </c>
      <c r="M337" s="236">
        <v>13</v>
      </c>
      <c r="N337" s="236">
        <v>14</v>
      </c>
      <c r="O337" s="236">
        <v>15</v>
      </c>
    </row>
    <row r="338" spans="1:15">
      <c r="A338" s="74">
        <v>0</v>
      </c>
      <c r="B338" s="76" t="s">
        <v>8918</v>
      </c>
      <c r="C338" s="76" t="s">
        <v>10442</v>
      </c>
      <c r="D338" s="76" t="s">
        <v>10443</v>
      </c>
      <c r="E338" s="76" t="s">
        <v>10444</v>
      </c>
      <c r="F338" s="76" t="s">
        <v>10445</v>
      </c>
      <c r="G338" s="76" t="s">
        <v>10446</v>
      </c>
      <c r="H338" s="76" t="s">
        <v>10447</v>
      </c>
      <c r="I338" s="76" t="s">
        <v>10448</v>
      </c>
      <c r="J338" s="76" t="s">
        <v>10449</v>
      </c>
      <c r="K338" s="76" t="s">
        <v>9308</v>
      </c>
      <c r="L338" s="76" t="s">
        <v>9308</v>
      </c>
      <c r="M338" s="76" t="s">
        <v>10450</v>
      </c>
      <c r="N338" s="76" t="s">
        <v>10451</v>
      </c>
      <c r="O338" s="76" t="s">
        <v>8918</v>
      </c>
    </row>
    <row r="339" spans="1:15">
      <c r="A339" s="74">
        <v>1</v>
      </c>
      <c r="B339" s="76" t="s">
        <v>8918</v>
      </c>
      <c r="C339" s="76" t="s">
        <v>10452</v>
      </c>
      <c r="D339" s="76" t="s">
        <v>10453</v>
      </c>
      <c r="E339" s="76" t="s">
        <v>10454</v>
      </c>
      <c r="F339" s="76" t="s">
        <v>10455</v>
      </c>
      <c r="G339" s="76" t="s">
        <v>10456</v>
      </c>
      <c r="H339" s="76" t="s">
        <v>10457</v>
      </c>
      <c r="I339" s="76" t="s">
        <v>10458</v>
      </c>
      <c r="J339" s="76" t="s">
        <v>10459</v>
      </c>
      <c r="K339" s="76" t="s">
        <v>3327</v>
      </c>
      <c r="L339" s="76" t="s">
        <v>3327</v>
      </c>
      <c r="M339" s="76" t="s">
        <v>10460</v>
      </c>
      <c r="N339" s="76" t="s">
        <v>10461</v>
      </c>
      <c r="O339" s="76" t="s">
        <v>8918</v>
      </c>
    </row>
    <row r="340" spans="1:15">
      <c r="A340" s="74">
        <v>2</v>
      </c>
      <c r="B340" s="76" t="s">
        <v>8918</v>
      </c>
      <c r="C340" s="76" t="s">
        <v>10462</v>
      </c>
      <c r="D340" s="76" t="s">
        <v>9282</v>
      </c>
      <c r="E340" s="76" t="s">
        <v>10463</v>
      </c>
      <c r="F340" s="76" t="s">
        <v>10464</v>
      </c>
      <c r="G340" s="76" t="s">
        <v>10465</v>
      </c>
      <c r="H340" s="76" t="s">
        <v>10466</v>
      </c>
      <c r="I340" s="76" t="s">
        <v>10467</v>
      </c>
      <c r="J340" s="76" t="s">
        <v>10468</v>
      </c>
      <c r="K340" s="76" t="s">
        <v>10469</v>
      </c>
      <c r="L340" s="76" t="s">
        <v>10469</v>
      </c>
      <c r="M340" s="76" t="s">
        <v>10470</v>
      </c>
      <c r="N340" s="76" t="s">
        <v>10471</v>
      </c>
      <c r="O340" s="76" t="s">
        <v>8918</v>
      </c>
    </row>
    <row r="341" spans="1:15">
      <c r="A341" s="74">
        <v>3</v>
      </c>
      <c r="B341" s="76" t="s">
        <v>8918</v>
      </c>
      <c r="C341" s="76" t="s">
        <v>10472</v>
      </c>
      <c r="D341" s="76" t="s">
        <v>6126</v>
      </c>
      <c r="E341" s="76" t="s">
        <v>10473</v>
      </c>
      <c r="F341" s="76" t="s">
        <v>10474</v>
      </c>
      <c r="G341" s="76" t="s">
        <v>10475</v>
      </c>
      <c r="H341" s="76" t="s">
        <v>10476</v>
      </c>
      <c r="I341" s="76" t="s">
        <v>10477</v>
      </c>
      <c r="J341" s="76" t="s">
        <v>10478</v>
      </c>
      <c r="K341" s="76" t="s">
        <v>10479</v>
      </c>
      <c r="L341" s="76" t="s">
        <v>10479</v>
      </c>
      <c r="M341" s="76" t="s">
        <v>10480</v>
      </c>
      <c r="N341" s="76" t="s">
        <v>10727</v>
      </c>
      <c r="O341" s="76" t="s">
        <v>8918</v>
      </c>
    </row>
    <row r="342" spans="1:15">
      <c r="A342" s="74">
        <v>4</v>
      </c>
      <c r="B342" s="76" t="s">
        <v>8918</v>
      </c>
      <c r="C342" s="76" t="s">
        <v>10851</v>
      </c>
      <c r="D342" s="76" t="s">
        <v>10481</v>
      </c>
      <c r="E342" s="76" t="s">
        <v>10482</v>
      </c>
      <c r="F342" s="76" t="s">
        <v>10483</v>
      </c>
      <c r="G342" s="76" t="s">
        <v>10484</v>
      </c>
      <c r="H342" s="76" t="s">
        <v>182</v>
      </c>
      <c r="I342" s="76" t="s">
        <v>10485</v>
      </c>
      <c r="J342" s="76" t="s">
        <v>3896</v>
      </c>
      <c r="K342" s="76" t="s">
        <v>10486</v>
      </c>
      <c r="L342" s="76" t="s">
        <v>10486</v>
      </c>
      <c r="M342" s="76" t="s">
        <v>10487</v>
      </c>
      <c r="N342" s="76" t="s">
        <v>10488</v>
      </c>
      <c r="O342" s="76" t="s">
        <v>8918</v>
      </c>
    </row>
    <row r="343" spans="1:15">
      <c r="A343" s="74">
        <v>5</v>
      </c>
      <c r="B343" s="76" t="s">
        <v>8918</v>
      </c>
      <c r="C343" s="76" t="s">
        <v>10489</v>
      </c>
      <c r="D343" s="76" t="s">
        <v>10490</v>
      </c>
      <c r="E343" s="76" t="s">
        <v>10491</v>
      </c>
      <c r="F343" s="76" t="s">
        <v>10492</v>
      </c>
      <c r="G343" s="76" t="s">
        <v>10493</v>
      </c>
      <c r="H343" s="76" t="s">
        <v>10494</v>
      </c>
      <c r="I343" s="76" t="s">
        <v>10495</v>
      </c>
      <c r="J343" s="76" t="s">
        <v>10496</v>
      </c>
      <c r="K343" s="76" t="s">
        <v>10497</v>
      </c>
      <c r="L343" s="76" t="s">
        <v>10497</v>
      </c>
      <c r="M343" s="76" t="s">
        <v>10498</v>
      </c>
      <c r="N343" s="76" t="s">
        <v>10499</v>
      </c>
      <c r="O343" s="76" t="s">
        <v>8918</v>
      </c>
    </row>
    <row r="344" spans="1:15">
      <c r="A344" s="74">
        <v>6</v>
      </c>
      <c r="B344" s="76" t="s">
        <v>8918</v>
      </c>
      <c r="C344" s="76" t="s">
        <v>10500</v>
      </c>
      <c r="D344" s="76" t="s">
        <v>11360</v>
      </c>
      <c r="E344" s="76" t="s">
        <v>10501</v>
      </c>
      <c r="F344" s="76" t="s">
        <v>10502</v>
      </c>
      <c r="G344" s="76" t="s">
        <v>10503</v>
      </c>
      <c r="H344" s="76" t="s">
        <v>10504</v>
      </c>
      <c r="I344" s="76" t="s">
        <v>10505</v>
      </c>
      <c r="J344" s="76" t="s">
        <v>10506</v>
      </c>
      <c r="K344" s="76" t="s">
        <v>7057</v>
      </c>
      <c r="L344" s="76" t="s">
        <v>7057</v>
      </c>
      <c r="M344" s="76" t="s">
        <v>10507</v>
      </c>
      <c r="N344" s="76" t="s">
        <v>10508</v>
      </c>
      <c r="O344" s="76" t="s">
        <v>8918</v>
      </c>
    </row>
    <row r="345" spans="1:15">
      <c r="A345" s="74">
        <v>7</v>
      </c>
      <c r="B345" s="76" t="s">
        <v>8918</v>
      </c>
      <c r="C345" s="76" t="s">
        <v>10509</v>
      </c>
      <c r="D345" s="76" t="s">
        <v>7354</v>
      </c>
      <c r="E345" s="76" t="s">
        <v>10510</v>
      </c>
      <c r="F345" s="76" t="s">
        <v>10511</v>
      </c>
      <c r="G345" s="76" t="s">
        <v>10512</v>
      </c>
      <c r="H345" s="76" t="s">
        <v>10513</v>
      </c>
      <c r="I345" s="76" t="s">
        <v>10514</v>
      </c>
      <c r="J345" s="76" t="s">
        <v>10515</v>
      </c>
      <c r="K345" s="76" t="s">
        <v>10516</v>
      </c>
      <c r="L345" s="76" t="s">
        <v>10516</v>
      </c>
      <c r="M345" s="76" t="s">
        <v>10517</v>
      </c>
      <c r="N345" s="76" t="s">
        <v>10518</v>
      </c>
      <c r="O345" s="76" t="s">
        <v>8918</v>
      </c>
    </row>
    <row r="346" spans="1:15">
      <c r="A346" s="74">
        <v>8</v>
      </c>
      <c r="B346" s="76" t="s">
        <v>8918</v>
      </c>
      <c r="C346" s="76" t="s">
        <v>10519</v>
      </c>
      <c r="D346" s="76" t="s">
        <v>10520</v>
      </c>
      <c r="E346" s="76" t="s">
        <v>10521</v>
      </c>
      <c r="F346" s="76" t="s">
        <v>10522</v>
      </c>
      <c r="G346" s="76" t="s">
        <v>10523</v>
      </c>
      <c r="H346" s="76" t="s">
        <v>10524</v>
      </c>
      <c r="I346" s="76" t="s">
        <v>10525</v>
      </c>
      <c r="J346" s="76" t="s">
        <v>10526</v>
      </c>
      <c r="K346" s="76" t="s">
        <v>5587</v>
      </c>
      <c r="L346" s="76" t="s">
        <v>5587</v>
      </c>
      <c r="M346" s="76" t="s">
        <v>10527</v>
      </c>
      <c r="N346" s="76" t="s">
        <v>10528</v>
      </c>
      <c r="O346" s="76" t="s">
        <v>8918</v>
      </c>
    </row>
    <row r="347" spans="1:15">
      <c r="A347" s="74">
        <v>9</v>
      </c>
      <c r="B347" s="76" t="s">
        <v>8918</v>
      </c>
      <c r="C347" s="76" t="s">
        <v>10529</v>
      </c>
      <c r="D347" s="76" t="s">
        <v>290</v>
      </c>
      <c r="E347" s="76" t="s">
        <v>9366</v>
      </c>
      <c r="F347" s="76" t="s">
        <v>10774</v>
      </c>
      <c r="G347" s="76" t="s">
        <v>10530</v>
      </c>
      <c r="H347" s="76" t="s">
        <v>4165</v>
      </c>
      <c r="I347" s="76" t="s">
        <v>10531</v>
      </c>
      <c r="J347" s="76" t="s">
        <v>10532</v>
      </c>
      <c r="K347" s="76" t="s">
        <v>10533</v>
      </c>
      <c r="L347" s="76" t="s">
        <v>10533</v>
      </c>
      <c r="M347" s="76" t="s">
        <v>10534</v>
      </c>
      <c r="N347" s="76" t="s">
        <v>10535</v>
      </c>
      <c r="O347" s="76" t="s">
        <v>8918</v>
      </c>
    </row>
    <row r="348" spans="1:15">
      <c r="A348" s="74">
        <v>10</v>
      </c>
      <c r="B348" s="76" t="s">
        <v>8918</v>
      </c>
      <c r="C348" s="76" t="s">
        <v>10536</v>
      </c>
      <c r="D348" s="76" t="s">
        <v>10537</v>
      </c>
      <c r="E348" s="76" t="s">
        <v>8890</v>
      </c>
      <c r="F348" s="76" t="s">
        <v>10538</v>
      </c>
      <c r="G348" s="76" t="s">
        <v>10539</v>
      </c>
      <c r="H348" s="76" t="s">
        <v>598</v>
      </c>
      <c r="I348" s="76" t="s">
        <v>10540</v>
      </c>
      <c r="J348" s="76" t="s">
        <v>10541</v>
      </c>
      <c r="K348" s="76" t="s">
        <v>10542</v>
      </c>
      <c r="L348" s="76" t="s">
        <v>10542</v>
      </c>
      <c r="M348" s="76" t="s">
        <v>10543</v>
      </c>
      <c r="N348" s="76" t="s">
        <v>10544</v>
      </c>
      <c r="O348" s="76" t="s">
        <v>8918</v>
      </c>
    </row>
    <row r="349" spans="1:15">
      <c r="A349" s="74">
        <v>11</v>
      </c>
      <c r="B349" s="76" t="s">
        <v>8918</v>
      </c>
      <c r="C349" s="76" t="s">
        <v>10545</v>
      </c>
      <c r="D349" s="76" t="s">
        <v>10007</v>
      </c>
      <c r="E349" s="76" t="s">
        <v>10546</v>
      </c>
      <c r="F349" s="76" t="s">
        <v>10547</v>
      </c>
      <c r="G349" s="76" t="s">
        <v>10548</v>
      </c>
      <c r="H349" s="76" t="s">
        <v>10549</v>
      </c>
      <c r="I349" s="76" t="s">
        <v>10550</v>
      </c>
      <c r="J349" s="76" t="s">
        <v>10551</v>
      </c>
      <c r="K349" s="76" t="s">
        <v>10552</v>
      </c>
      <c r="L349" s="76" t="s">
        <v>10552</v>
      </c>
      <c r="M349" s="76" t="s">
        <v>10553</v>
      </c>
      <c r="N349" s="76" t="s">
        <v>10554</v>
      </c>
      <c r="O349" s="76" t="s">
        <v>8918</v>
      </c>
    </row>
    <row r="350" spans="1:15">
      <c r="A350" s="74">
        <v>12</v>
      </c>
      <c r="B350" s="76" t="s">
        <v>8918</v>
      </c>
      <c r="C350" s="76" t="s">
        <v>10555</v>
      </c>
      <c r="D350" s="76" t="s">
        <v>10556</v>
      </c>
      <c r="E350" s="76" t="s">
        <v>10557</v>
      </c>
      <c r="F350" s="76" t="s">
        <v>10558</v>
      </c>
      <c r="G350" s="76" t="s">
        <v>10559</v>
      </c>
      <c r="H350" s="76" t="s">
        <v>3787</v>
      </c>
      <c r="I350" s="76" t="s">
        <v>10560</v>
      </c>
      <c r="J350" s="76" t="s">
        <v>10561</v>
      </c>
      <c r="K350" s="76" t="s">
        <v>10562</v>
      </c>
      <c r="L350" s="76" t="s">
        <v>10562</v>
      </c>
      <c r="M350" s="76" t="s">
        <v>10563</v>
      </c>
      <c r="N350" s="76" t="s">
        <v>10564</v>
      </c>
      <c r="O350" s="76" t="s">
        <v>8918</v>
      </c>
    </row>
    <row r="351" spans="1:15">
      <c r="A351" s="74">
        <v>13</v>
      </c>
      <c r="B351" s="76" t="s">
        <v>8918</v>
      </c>
      <c r="C351" s="76" t="s">
        <v>10565</v>
      </c>
      <c r="D351" s="76" t="s">
        <v>10566</v>
      </c>
      <c r="E351" s="76" t="s">
        <v>10567</v>
      </c>
      <c r="F351" s="76" t="s">
        <v>10568</v>
      </c>
      <c r="G351" s="76" t="s">
        <v>10569</v>
      </c>
      <c r="H351" s="76" t="s">
        <v>10570</v>
      </c>
      <c r="I351" s="76" t="s">
        <v>10571</v>
      </c>
      <c r="J351" s="76" t="s">
        <v>10572</v>
      </c>
      <c r="K351" s="76" t="s">
        <v>10573</v>
      </c>
      <c r="L351" s="76" t="s">
        <v>10573</v>
      </c>
      <c r="M351" s="76" t="s">
        <v>109</v>
      </c>
      <c r="N351" s="76" t="s">
        <v>10066</v>
      </c>
      <c r="O351" s="76" t="s">
        <v>8918</v>
      </c>
    </row>
    <row r="352" spans="1:15">
      <c r="A352" s="74">
        <v>14</v>
      </c>
      <c r="B352" s="76" t="s">
        <v>8918</v>
      </c>
      <c r="C352" s="76" t="s">
        <v>10574</v>
      </c>
      <c r="D352" s="76" t="s">
        <v>10575</v>
      </c>
      <c r="E352" s="76" t="s">
        <v>10576</v>
      </c>
      <c r="F352" s="76" t="s">
        <v>10577</v>
      </c>
      <c r="G352" s="76" t="s">
        <v>10578</v>
      </c>
      <c r="H352" s="76" t="s">
        <v>10579</v>
      </c>
      <c r="I352" s="76" t="s">
        <v>10580</v>
      </c>
      <c r="J352" s="76" t="s">
        <v>10581</v>
      </c>
      <c r="K352" s="76" t="s">
        <v>6770</v>
      </c>
      <c r="L352" s="76" t="s">
        <v>6770</v>
      </c>
      <c r="M352" s="76" t="s">
        <v>10582</v>
      </c>
      <c r="N352" s="76" t="s">
        <v>10583</v>
      </c>
      <c r="O352" s="76" t="s">
        <v>8918</v>
      </c>
    </row>
    <row r="353" spans="1:15">
      <c r="A353" s="74">
        <v>15</v>
      </c>
      <c r="B353" s="76" t="s">
        <v>8918</v>
      </c>
      <c r="C353" s="76" t="s">
        <v>6041</v>
      </c>
      <c r="D353" s="76" t="s">
        <v>10584</v>
      </c>
      <c r="E353" s="76" t="s">
        <v>10585</v>
      </c>
      <c r="F353" s="76" t="s">
        <v>10586</v>
      </c>
      <c r="G353" s="76" t="s">
        <v>10587</v>
      </c>
      <c r="H353" s="76" t="s">
        <v>10588</v>
      </c>
      <c r="I353" s="76" t="s">
        <v>10589</v>
      </c>
      <c r="J353" s="76" t="s">
        <v>10590</v>
      </c>
      <c r="K353" s="76" t="s">
        <v>10591</v>
      </c>
      <c r="L353" s="76" t="s">
        <v>10591</v>
      </c>
      <c r="M353" s="76" t="s">
        <v>10592</v>
      </c>
      <c r="N353" s="76" t="s">
        <v>10593</v>
      </c>
      <c r="O353" s="76" t="s">
        <v>8918</v>
      </c>
    </row>
    <row r="354" spans="1:15">
      <c r="A354" s="74">
        <v>16</v>
      </c>
      <c r="B354" s="76" t="s">
        <v>8918</v>
      </c>
      <c r="C354" s="76" t="s">
        <v>10594</v>
      </c>
      <c r="D354" s="76" t="s">
        <v>10595</v>
      </c>
      <c r="E354" s="76" t="s">
        <v>10596</v>
      </c>
      <c r="F354" s="76" t="s">
        <v>10597</v>
      </c>
      <c r="G354" s="76" t="s">
        <v>8963</v>
      </c>
      <c r="H354" s="76" t="s">
        <v>8718</v>
      </c>
      <c r="I354" s="76" t="s">
        <v>10598</v>
      </c>
      <c r="J354" s="76" t="s">
        <v>6309</v>
      </c>
      <c r="K354" s="76" t="s">
        <v>10599</v>
      </c>
      <c r="L354" s="76" t="s">
        <v>10599</v>
      </c>
      <c r="M354" s="76" t="s">
        <v>10600</v>
      </c>
      <c r="N354" s="76" t="s">
        <v>10601</v>
      </c>
      <c r="O354" s="76" t="s">
        <v>8918</v>
      </c>
    </row>
    <row r="355" spans="1:15">
      <c r="A355" s="74">
        <v>17</v>
      </c>
      <c r="B355" s="76" t="s">
        <v>8918</v>
      </c>
      <c r="C355" s="76" t="s">
        <v>8700</v>
      </c>
      <c r="D355" s="76" t="s">
        <v>6138</v>
      </c>
      <c r="E355" s="76" t="s">
        <v>8868</v>
      </c>
      <c r="F355" s="76" t="s">
        <v>10602</v>
      </c>
      <c r="G355" s="76" t="s">
        <v>10603</v>
      </c>
      <c r="H355" s="76" t="s">
        <v>10604</v>
      </c>
      <c r="I355" s="76" t="s">
        <v>10605</v>
      </c>
      <c r="J355" s="76" t="s">
        <v>8682</v>
      </c>
      <c r="K355" s="76" t="s">
        <v>10606</v>
      </c>
      <c r="L355" s="76" t="s">
        <v>10606</v>
      </c>
      <c r="M355" s="76" t="s">
        <v>10607</v>
      </c>
      <c r="N355" s="76" t="s">
        <v>7989</v>
      </c>
      <c r="O355" s="76" t="s">
        <v>8918</v>
      </c>
    </row>
    <row r="356" spans="1:15">
      <c r="A356" s="74">
        <v>18</v>
      </c>
      <c r="B356" s="76" t="s">
        <v>8918</v>
      </c>
      <c r="C356" s="76" t="s">
        <v>8875</v>
      </c>
      <c r="D356" s="76" t="s">
        <v>6253</v>
      </c>
      <c r="E356" s="76" t="s">
        <v>10608</v>
      </c>
      <c r="F356" s="76" t="s">
        <v>10609</v>
      </c>
      <c r="G356" s="76" t="s">
        <v>10610</v>
      </c>
      <c r="H356" s="76" t="s">
        <v>10611</v>
      </c>
      <c r="I356" s="76" t="s">
        <v>10612</v>
      </c>
      <c r="J356" s="76" t="s">
        <v>9294</v>
      </c>
      <c r="K356" s="76" t="s">
        <v>10613</v>
      </c>
      <c r="L356" s="76" t="s">
        <v>10613</v>
      </c>
      <c r="M356" s="76" t="s">
        <v>11159</v>
      </c>
      <c r="N356" s="76" t="s">
        <v>10614</v>
      </c>
      <c r="O356" s="76" t="s">
        <v>8918</v>
      </c>
    </row>
    <row r="357" spans="1:15">
      <c r="A357" s="74">
        <v>19</v>
      </c>
      <c r="B357" s="76" t="s">
        <v>8918</v>
      </c>
      <c r="C357" s="76" t="s">
        <v>10615</v>
      </c>
      <c r="D357" s="76" t="s">
        <v>10616</v>
      </c>
      <c r="E357" s="76" t="s">
        <v>3762</v>
      </c>
      <c r="F357" s="76" t="s">
        <v>10617</v>
      </c>
      <c r="G357" s="76" t="s">
        <v>10618</v>
      </c>
      <c r="H357" s="76" t="s">
        <v>10619</v>
      </c>
      <c r="I357" s="76" t="s">
        <v>10620</v>
      </c>
      <c r="J357" s="76" t="s">
        <v>10621</v>
      </c>
      <c r="K357" s="76" t="s">
        <v>10622</v>
      </c>
      <c r="L357" s="76" t="s">
        <v>10622</v>
      </c>
      <c r="M357" s="76" t="s">
        <v>10623</v>
      </c>
      <c r="N357" s="76" t="s">
        <v>10624</v>
      </c>
      <c r="O357" s="76" t="s">
        <v>8918</v>
      </c>
    </row>
    <row r="358" spans="1:15">
      <c r="A358" s="74">
        <v>20</v>
      </c>
      <c r="B358" s="76" t="s">
        <v>8918</v>
      </c>
      <c r="C358" s="76" t="s">
        <v>10625</v>
      </c>
      <c r="D358" s="76" t="s">
        <v>10626</v>
      </c>
      <c r="E358" s="76" t="s">
        <v>10627</v>
      </c>
      <c r="F358" s="76" t="s">
        <v>10628</v>
      </c>
      <c r="G358" s="76" t="s">
        <v>10629</v>
      </c>
      <c r="H358" s="76" t="s">
        <v>10630</v>
      </c>
      <c r="I358" s="76" t="s">
        <v>10631</v>
      </c>
      <c r="J358" s="76" t="s">
        <v>10632</v>
      </c>
      <c r="K358" s="76" t="s">
        <v>10633</v>
      </c>
      <c r="L358" s="76" t="s">
        <v>10633</v>
      </c>
      <c r="M358" s="76" t="s">
        <v>10634</v>
      </c>
      <c r="N358" s="76" t="s">
        <v>10635</v>
      </c>
      <c r="O358" s="76" t="s">
        <v>8918</v>
      </c>
    </row>
    <row r="359" spans="1:15">
      <c r="A359" s="74">
        <v>21</v>
      </c>
      <c r="B359" s="76" t="s">
        <v>8918</v>
      </c>
      <c r="C359" s="76" t="s">
        <v>10636</v>
      </c>
      <c r="D359" s="76" t="s">
        <v>10637</v>
      </c>
      <c r="E359" s="76" t="s">
        <v>10638</v>
      </c>
      <c r="F359" s="76" t="s">
        <v>10639</v>
      </c>
      <c r="G359" s="76" t="s">
        <v>10640</v>
      </c>
      <c r="H359" s="76" t="s">
        <v>8709</v>
      </c>
      <c r="I359" s="76" t="s">
        <v>10641</v>
      </c>
      <c r="J359" s="76" t="s">
        <v>10642</v>
      </c>
      <c r="K359" s="76" t="s">
        <v>8195</v>
      </c>
      <c r="L359" s="76" t="s">
        <v>8195</v>
      </c>
      <c r="M359" s="76" t="s">
        <v>10643</v>
      </c>
      <c r="N359" s="76" t="s">
        <v>10644</v>
      </c>
      <c r="O359" s="76" t="s">
        <v>8918</v>
      </c>
    </row>
    <row r="360" spans="1:15">
      <c r="A360" s="74">
        <v>22</v>
      </c>
      <c r="B360" s="76" t="s">
        <v>8918</v>
      </c>
      <c r="C360" s="76" t="s">
        <v>10645</v>
      </c>
      <c r="D360" s="76" t="s">
        <v>10646</v>
      </c>
      <c r="E360" s="76" t="s">
        <v>10647</v>
      </c>
      <c r="F360" s="76" t="s">
        <v>3927</v>
      </c>
      <c r="G360" s="76" t="s">
        <v>10648</v>
      </c>
      <c r="H360" s="76" t="s">
        <v>8025</v>
      </c>
      <c r="I360" s="76" t="s">
        <v>10649</v>
      </c>
      <c r="J360" s="76" t="s">
        <v>10650</v>
      </c>
      <c r="K360" s="76" t="s">
        <v>10651</v>
      </c>
      <c r="L360" s="76" t="s">
        <v>10651</v>
      </c>
      <c r="M360" s="76" t="s">
        <v>10652</v>
      </c>
      <c r="N360" s="76" t="s">
        <v>10653</v>
      </c>
      <c r="O360" s="76" t="s">
        <v>8918</v>
      </c>
    </row>
    <row r="361" spans="1:15">
      <c r="A361" s="74">
        <v>23</v>
      </c>
      <c r="B361" s="76" t="s">
        <v>8918</v>
      </c>
      <c r="C361" s="76" t="s">
        <v>3562</v>
      </c>
      <c r="D361" s="76" t="s">
        <v>10654</v>
      </c>
      <c r="E361" s="76" t="s">
        <v>10655</v>
      </c>
      <c r="F361" s="76" t="s">
        <v>10656</v>
      </c>
      <c r="G361" s="76" t="s">
        <v>10657</v>
      </c>
      <c r="H361" s="76" t="s">
        <v>10658</v>
      </c>
      <c r="I361" s="76" t="s">
        <v>5025</v>
      </c>
      <c r="J361" s="76" t="s">
        <v>10659</v>
      </c>
      <c r="K361" s="76" t="s">
        <v>8826</v>
      </c>
      <c r="L361" s="76" t="s">
        <v>8826</v>
      </c>
      <c r="M361" s="76" t="s">
        <v>10660</v>
      </c>
      <c r="N361" s="76" t="s">
        <v>10661</v>
      </c>
      <c r="O361" s="76" t="s">
        <v>8918</v>
      </c>
    </row>
    <row r="362" spans="1:15">
      <c r="A362" s="74">
        <v>24</v>
      </c>
      <c r="B362" s="76" t="s">
        <v>8918</v>
      </c>
      <c r="C362" s="76" t="s">
        <v>10788</v>
      </c>
      <c r="D362" s="76" t="s">
        <v>9209</v>
      </c>
      <c r="E362" s="76" t="s">
        <v>10662</v>
      </c>
      <c r="F362" s="76" t="s">
        <v>10663</v>
      </c>
      <c r="G362" s="76" t="s">
        <v>10664</v>
      </c>
      <c r="H362" s="76" t="s">
        <v>10665</v>
      </c>
      <c r="I362" s="76" t="s">
        <v>10666</v>
      </c>
      <c r="J362" s="76" t="s">
        <v>10667</v>
      </c>
      <c r="K362" s="76" t="s">
        <v>10668</v>
      </c>
      <c r="L362" s="76" t="s">
        <v>10668</v>
      </c>
      <c r="M362" s="76" t="s">
        <v>10669</v>
      </c>
      <c r="N362" s="76" t="s">
        <v>10670</v>
      </c>
      <c r="O362" s="76" t="s">
        <v>8918</v>
      </c>
    </row>
    <row r="363" spans="1:15">
      <c r="A363" s="74">
        <v>25</v>
      </c>
      <c r="B363" s="76" t="s">
        <v>8918</v>
      </c>
      <c r="C363" s="76" t="s">
        <v>10671</v>
      </c>
      <c r="D363" s="76" t="s">
        <v>5424</v>
      </c>
      <c r="E363" s="76" t="s">
        <v>10672</v>
      </c>
      <c r="F363" s="76" t="s">
        <v>10673</v>
      </c>
      <c r="G363" s="76" t="s">
        <v>10674</v>
      </c>
      <c r="H363" s="76" t="s">
        <v>10675</v>
      </c>
      <c r="I363" s="76" t="s">
        <v>10873</v>
      </c>
      <c r="J363" s="76" t="s">
        <v>9875</v>
      </c>
      <c r="K363" s="76" t="s">
        <v>10676</v>
      </c>
      <c r="L363" s="76" t="s">
        <v>10676</v>
      </c>
      <c r="M363" s="76" t="s">
        <v>10677</v>
      </c>
      <c r="N363" s="76" t="s">
        <v>5426</v>
      </c>
      <c r="O363" s="76" t="s">
        <v>8918</v>
      </c>
    </row>
    <row r="364" spans="1:15">
      <c r="A364" s="74">
        <v>26</v>
      </c>
      <c r="B364" s="76" t="s">
        <v>8918</v>
      </c>
      <c r="C364" s="76" t="s">
        <v>10678</v>
      </c>
      <c r="D364" s="76" t="s">
        <v>3176</v>
      </c>
      <c r="E364" s="76" t="s">
        <v>10679</v>
      </c>
      <c r="F364" s="76" t="s">
        <v>10680</v>
      </c>
      <c r="G364" s="76" t="s">
        <v>3732</v>
      </c>
      <c r="H364" s="76" t="s">
        <v>10681</v>
      </c>
      <c r="I364" s="76" t="s">
        <v>10682</v>
      </c>
      <c r="J364" s="76" t="s">
        <v>10683</v>
      </c>
      <c r="K364" s="76" t="s">
        <v>10684</v>
      </c>
      <c r="L364" s="76" t="s">
        <v>10684</v>
      </c>
      <c r="M364" s="76" t="s">
        <v>10685</v>
      </c>
      <c r="N364" s="76" t="s">
        <v>10686</v>
      </c>
      <c r="O364" s="76" t="s">
        <v>8918</v>
      </c>
    </row>
    <row r="365" spans="1:15">
      <c r="A365" s="74">
        <v>27</v>
      </c>
      <c r="B365" s="76" t="s">
        <v>8918</v>
      </c>
      <c r="C365" s="76" t="s">
        <v>10687</v>
      </c>
      <c r="D365" s="76" t="s">
        <v>8078</v>
      </c>
      <c r="E365" s="76" t="s">
        <v>10688</v>
      </c>
      <c r="F365" s="76" t="s">
        <v>5497</v>
      </c>
      <c r="G365" s="76" t="s">
        <v>5498</v>
      </c>
      <c r="H365" s="76" t="s">
        <v>5499</v>
      </c>
      <c r="I365" s="76" t="s">
        <v>5500</v>
      </c>
      <c r="J365" s="76" t="s">
        <v>5501</v>
      </c>
      <c r="K365" s="76" t="s">
        <v>5502</v>
      </c>
      <c r="L365" s="76" t="s">
        <v>5502</v>
      </c>
      <c r="M365" s="76" t="s">
        <v>5503</v>
      </c>
      <c r="N365" s="76" t="s">
        <v>5504</v>
      </c>
      <c r="O365" s="76" t="s">
        <v>8918</v>
      </c>
    </row>
    <row r="366" spans="1:15">
      <c r="A366" s="74">
        <v>28</v>
      </c>
      <c r="B366" s="76" t="s">
        <v>8918</v>
      </c>
      <c r="C366" s="76" t="s">
        <v>5505</v>
      </c>
      <c r="D366" s="76" t="s">
        <v>5506</v>
      </c>
      <c r="E366" s="76" t="s">
        <v>5507</v>
      </c>
      <c r="F366" s="76" t="s">
        <v>8042</v>
      </c>
      <c r="G366" s="76" t="s">
        <v>5508</v>
      </c>
      <c r="H366" s="76" t="s">
        <v>2001</v>
      </c>
      <c r="I366" s="76" t="s">
        <v>5509</v>
      </c>
      <c r="J366" s="76" t="s">
        <v>5510</v>
      </c>
      <c r="K366" s="76" t="s">
        <v>9361</v>
      </c>
      <c r="L366" s="76" t="s">
        <v>9361</v>
      </c>
      <c r="M366" s="76" t="s">
        <v>5511</v>
      </c>
      <c r="N366" s="76" t="s">
        <v>5512</v>
      </c>
      <c r="O366" s="76" t="s">
        <v>8918</v>
      </c>
    </row>
    <row r="367" spans="1:15">
      <c r="A367" s="74">
        <v>29</v>
      </c>
      <c r="B367" s="76" t="s">
        <v>8918</v>
      </c>
      <c r="C367" s="76" t="s">
        <v>5513</v>
      </c>
      <c r="D367" s="76" t="s">
        <v>5514</v>
      </c>
      <c r="E367" s="76" t="s">
        <v>3892</v>
      </c>
      <c r="F367" s="76" t="s">
        <v>10842</v>
      </c>
      <c r="G367" s="76" t="s">
        <v>5515</v>
      </c>
      <c r="H367" s="76" t="s">
        <v>5516</v>
      </c>
      <c r="I367" s="76" t="s">
        <v>11377</v>
      </c>
      <c r="J367" s="76" t="s">
        <v>11344</v>
      </c>
      <c r="K367" s="76" t="s">
        <v>11378</v>
      </c>
      <c r="L367" s="76" t="s">
        <v>11378</v>
      </c>
      <c r="M367" s="76" t="s">
        <v>11379</v>
      </c>
      <c r="N367" s="76" t="s">
        <v>8355</v>
      </c>
      <c r="O367" s="76" t="s">
        <v>8918</v>
      </c>
    </row>
    <row r="368" spans="1:15">
      <c r="A368" s="74">
        <v>30</v>
      </c>
      <c r="B368" s="76" t="s">
        <v>8918</v>
      </c>
      <c r="C368" s="76" t="s">
        <v>11380</v>
      </c>
      <c r="D368" s="76" t="s">
        <v>11175</v>
      </c>
      <c r="E368" s="76" t="s">
        <v>11381</v>
      </c>
      <c r="F368" s="76" t="s">
        <v>11382</v>
      </c>
      <c r="G368" s="76" t="s">
        <v>11383</v>
      </c>
      <c r="H368" s="76" t="s">
        <v>7059</v>
      </c>
      <c r="I368" s="76" t="s">
        <v>8128</v>
      </c>
      <c r="J368" s="76" t="s">
        <v>11384</v>
      </c>
      <c r="K368" s="76" t="s">
        <v>11385</v>
      </c>
      <c r="L368" s="76" t="s">
        <v>11385</v>
      </c>
      <c r="M368" s="76" t="s">
        <v>11386</v>
      </c>
      <c r="N368" s="76" t="s">
        <v>11387</v>
      </c>
      <c r="O368" s="76" t="s">
        <v>8918</v>
      </c>
    </row>
    <row r="369" spans="1:15">
      <c r="A369" s="74">
        <v>31</v>
      </c>
      <c r="B369" s="76" t="s">
        <v>8918</v>
      </c>
      <c r="C369" s="76" t="s">
        <v>11388</v>
      </c>
      <c r="D369" s="76" t="s">
        <v>11389</v>
      </c>
      <c r="E369" s="76" t="s">
        <v>11390</v>
      </c>
      <c r="F369" s="76" t="s">
        <v>8837</v>
      </c>
      <c r="G369" s="76" t="s">
        <v>11391</v>
      </c>
      <c r="H369" s="76" t="s">
        <v>11392</v>
      </c>
      <c r="I369" s="76" t="s">
        <v>418</v>
      </c>
      <c r="J369" s="76" t="s">
        <v>10435</v>
      </c>
      <c r="K369" s="76" t="s">
        <v>11393</v>
      </c>
      <c r="L369" s="76" t="s">
        <v>11393</v>
      </c>
      <c r="M369" s="76" t="s">
        <v>11394</v>
      </c>
      <c r="N369" s="76" t="s">
        <v>11395</v>
      </c>
      <c r="O369" s="76" t="s">
        <v>8918</v>
      </c>
    </row>
    <row r="370" spans="1:15">
      <c r="A370" s="74">
        <v>32</v>
      </c>
      <c r="B370" s="76" t="s">
        <v>8918</v>
      </c>
      <c r="C370" s="76" t="s">
        <v>11396</v>
      </c>
      <c r="D370" s="76" t="s">
        <v>11397</v>
      </c>
      <c r="E370" s="76" t="s">
        <v>11398</v>
      </c>
      <c r="F370" s="76" t="s">
        <v>11399</v>
      </c>
      <c r="G370" s="76" t="s">
        <v>11400</v>
      </c>
      <c r="H370" s="76" t="s">
        <v>11341</v>
      </c>
      <c r="I370" s="76" t="s">
        <v>5593</v>
      </c>
      <c r="J370" s="76" t="s">
        <v>11401</v>
      </c>
      <c r="K370" s="76" t="s">
        <v>11402</v>
      </c>
      <c r="L370" s="76" t="s">
        <v>11402</v>
      </c>
      <c r="M370" s="76" t="s">
        <v>11403</v>
      </c>
      <c r="N370" s="76" t="s">
        <v>11404</v>
      </c>
      <c r="O370" s="76" t="s">
        <v>8918</v>
      </c>
    </row>
    <row r="371" spans="1:15">
      <c r="A371" s="74">
        <v>33</v>
      </c>
      <c r="B371" s="76" t="s">
        <v>8918</v>
      </c>
      <c r="C371" s="76" t="s">
        <v>11405</v>
      </c>
      <c r="D371" s="76" t="s">
        <v>11406</v>
      </c>
      <c r="E371" s="76" t="s">
        <v>7089</v>
      </c>
      <c r="F371" s="76" t="s">
        <v>11407</v>
      </c>
      <c r="G371" s="76" t="s">
        <v>7523</v>
      </c>
      <c r="H371" s="76" t="s">
        <v>7524</v>
      </c>
      <c r="I371" s="76" t="s">
        <v>7525</v>
      </c>
      <c r="J371" s="76" t="s">
        <v>5597</v>
      </c>
      <c r="K371" s="76" t="s">
        <v>8010</v>
      </c>
      <c r="L371" s="76" t="s">
        <v>8010</v>
      </c>
      <c r="M371" s="76" t="s">
        <v>7526</v>
      </c>
      <c r="N371" s="76" t="s">
        <v>11132</v>
      </c>
      <c r="O371" s="76" t="s">
        <v>8918</v>
      </c>
    </row>
    <row r="372" spans="1:15">
      <c r="A372" s="74">
        <v>34</v>
      </c>
      <c r="B372" s="76" t="s">
        <v>8918</v>
      </c>
      <c r="C372" s="76" t="s">
        <v>7527</v>
      </c>
      <c r="D372" s="76" t="s">
        <v>1043</v>
      </c>
      <c r="E372" s="76" t="s">
        <v>7528</v>
      </c>
      <c r="F372" s="76" t="s">
        <v>7529</v>
      </c>
      <c r="G372" s="76" t="s">
        <v>7530</v>
      </c>
      <c r="H372" s="76" t="s">
        <v>7531</v>
      </c>
      <c r="I372" s="76" t="s">
        <v>7532</v>
      </c>
      <c r="J372" s="76" t="s">
        <v>7533</v>
      </c>
      <c r="K372" s="76" t="s">
        <v>3752</v>
      </c>
      <c r="L372" s="76" t="s">
        <v>3752</v>
      </c>
      <c r="M372" s="76" t="s">
        <v>9972</v>
      </c>
      <c r="N372" s="76" t="s">
        <v>9973</v>
      </c>
      <c r="O372" s="76" t="s">
        <v>8918</v>
      </c>
    </row>
    <row r="373" spans="1:15">
      <c r="A373" s="74">
        <v>35</v>
      </c>
      <c r="B373" s="76" t="s">
        <v>8918</v>
      </c>
      <c r="C373" s="76" t="s">
        <v>9974</v>
      </c>
      <c r="D373" s="76" t="s">
        <v>9975</v>
      </c>
      <c r="E373" s="76" t="s">
        <v>9976</v>
      </c>
      <c r="F373" s="76" t="s">
        <v>9977</v>
      </c>
      <c r="G373" s="76" t="s">
        <v>11336</v>
      </c>
      <c r="H373" s="76" t="s">
        <v>9978</v>
      </c>
      <c r="I373" s="76" t="s">
        <v>9979</v>
      </c>
      <c r="J373" s="76" t="s">
        <v>9980</v>
      </c>
      <c r="K373" s="76" t="s">
        <v>9981</v>
      </c>
      <c r="L373" s="76" t="s">
        <v>9981</v>
      </c>
      <c r="M373" s="76" t="s">
        <v>9982</v>
      </c>
      <c r="N373" s="76" t="s">
        <v>9983</v>
      </c>
      <c r="O373" s="76" t="s">
        <v>8918</v>
      </c>
    </row>
    <row r="374" spans="1:15">
      <c r="A374" s="74">
        <v>36</v>
      </c>
      <c r="B374" s="76" t="s">
        <v>8918</v>
      </c>
      <c r="C374" s="76" t="s">
        <v>9984</v>
      </c>
      <c r="D374" s="76" t="s">
        <v>7503</v>
      </c>
      <c r="E374" s="76" t="s">
        <v>9985</v>
      </c>
      <c r="F374" s="76" t="s">
        <v>9986</v>
      </c>
      <c r="G374" s="76" t="s">
        <v>9387</v>
      </c>
      <c r="H374" s="76" t="s">
        <v>11104</v>
      </c>
      <c r="I374" s="76" t="s">
        <v>3826</v>
      </c>
      <c r="J374" s="76" t="s">
        <v>3827</v>
      </c>
      <c r="K374" s="76" t="s">
        <v>9297</v>
      </c>
      <c r="L374" s="76" t="s">
        <v>9297</v>
      </c>
      <c r="M374" s="76" t="s">
        <v>3828</v>
      </c>
      <c r="N374" s="76" t="s">
        <v>3829</v>
      </c>
      <c r="O374" s="76" t="s">
        <v>8918</v>
      </c>
    </row>
    <row r="375" spans="1:15">
      <c r="A375" s="74">
        <v>37</v>
      </c>
      <c r="B375" s="76" t="s">
        <v>8918</v>
      </c>
      <c r="C375" s="76" t="s">
        <v>3830</v>
      </c>
      <c r="D375" s="76" t="s">
        <v>1022</v>
      </c>
      <c r="E375" s="76" t="s">
        <v>3831</v>
      </c>
      <c r="F375" s="76" t="s">
        <v>3832</v>
      </c>
      <c r="G375" s="76" t="s">
        <v>3833</v>
      </c>
      <c r="H375" s="76" t="s">
        <v>3834</v>
      </c>
      <c r="I375" s="76" t="s">
        <v>3835</v>
      </c>
      <c r="J375" s="76" t="s">
        <v>4273</v>
      </c>
      <c r="K375" s="76" t="s">
        <v>3836</v>
      </c>
      <c r="L375" s="76" t="s">
        <v>3836</v>
      </c>
      <c r="M375" s="76" t="s">
        <v>3837</v>
      </c>
      <c r="N375" s="76" t="s">
        <v>3838</v>
      </c>
      <c r="O375" s="76" t="s">
        <v>8918</v>
      </c>
    </row>
    <row r="376" spans="1:15">
      <c r="A376" s="74">
        <v>38</v>
      </c>
      <c r="B376" s="76" t="s">
        <v>8918</v>
      </c>
      <c r="C376" s="76" t="s">
        <v>3839</v>
      </c>
      <c r="D376" s="76" t="s">
        <v>8919</v>
      </c>
      <c r="E376" s="76" t="s">
        <v>8920</v>
      </c>
      <c r="F376" s="76" t="s">
        <v>9747</v>
      </c>
      <c r="G376" s="76" t="s">
        <v>8921</v>
      </c>
      <c r="H376" s="76" t="s">
        <v>8922</v>
      </c>
      <c r="I376" s="76" t="s">
        <v>8923</v>
      </c>
      <c r="J376" s="76" t="s">
        <v>8924</v>
      </c>
      <c r="K376" s="76" t="s">
        <v>8925</v>
      </c>
      <c r="L376" s="76" t="s">
        <v>8925</v>
      </c>
      <c r="M376" s="76" t="s">
        <v>11363</v>
      </c>
      <c r="N376" s="76" t="s">
        <v>10746</v>
      </c>
      <c r="O376" s="76" t="s">
        <v>8918</v>
      </c>
    </row>
    <row r="377" spans="1:15">
      <c r="A377" s="74">
        <v>39</v>
      </c>
      <c r="B377" s="76" t="s">
        <v>8918</v>
      </c>
      <c r="C377" s="76" t="s">
        <v>4168</v>
      </c>
      <c r="D377" s="76" t="s">
        <v>8926</v>
      </c>
      <c r="E377" s="76" t="s">
        <v>8927</v>
      </c>
      <c r="F377" s="76" t="s">
        <v>8928</v>
      </c>
      <c r="G377" s="76" t="s">
        <v>8929</v>
      </c>
      <c r="H377" s="76" t="s">
        <v>8930</v>
      </c>
      <c r="I377" s="76" t="s">
        <v>8931</v>
      </c>
      <c r="J377" s="76" t="s">
        <v>8932</v>
      </c>
      <c r="K377" s="76" t="s">
        <v>8933</v>
      </c>
      <c r="L377" s="76" t="s">
        <v>8933</v>
      </c>
      <c r="M377" s="76" t="s">
        <v>8934</v>
      </c>
      <c r="N377" s="76" t="s">
        <v>8935</v>
      </c>
      <c r="O377" s="76" t="s">
        <v>8918</v>
      </c>
    </row>
    <row r="378" spans="1:15">
      <c r="A378" s="74">
        <v>40</v>
      </c>
      <c r="B378" s="76" t="s">
        <v>8918</v>
      </c>
      <c r="C378" s="76" t="s">
        <v>7693</v>
      </c>
      <c r="D378" s="76" t="s">
        <v>8819</v>
      </c>
      <c r="E378" s="76" t="s">
        <v>7694</v>
      </c>
      <c r="F378" s="76" t="s">
        <v>7695</v>
      </c>
      <c r="G378" s="76" t="s">
        <v>7696</v>
      </c>
      <c r="H378" s="76" t="s">
        <v>3883</v>
      </c>
      <c r="I378" s="76" t="s">
        <v>7697</v>
      </c>
      <c r="J378" s="76" t="s">
        <v>6531</v>
      </c>
      <c r="K378" s="76" t="s">
        <v>9309</v>
      </c>
      <c r="L378" s="76" t="s">
        <v>9309</v>
      </c>
      <c r="M378" s="76" t="s">
        <v>7698</v>
      </c>
      <c r="N378" s="76" t="s">
        <v>9295</v>
      </c>
      <c r="O378" s="76" t="s">
        <v>8918</v>
      </c>
    </row>
    <row r="379" spans="1:15">
      <c r="A379" s="74">
        <v>41</v>
      </c>
      <c r="B379" s="76" t="s">
        <v>8918</v>
      </c>
      <c r="C379" s="76" t="s">
        <v>7699</v>
      </c>
      <c r="D379" s="76" t="s">
        <v>7700</v>
      </c>
      <c r="E379" s="76" t="s">
        <v>4264</v>
      </c>
      <c r="F379" s="76" t="s">
        <v>3166</v>
      </c>
      <c r="G379" s="76" t="s">
        <v>4265</v>
      </c>
      <c r="H379" s="76" t="s">
        <v>4266</v>
      </c>
      <c r="I379" s="76" t="s">
        <v>4267</v>
      </c>
      <c r="J379" s="76" t="s">
        <v>4268</v>
      </c>
      <c r="K379" s="76" t="s">
        <v>4269</v>
      </c>
      <c r="L379" s="76" t="s">
        <v>4269</v>
      </c>
      <c r="M379" s="76" t="s">
        <v>10713</v>
      </c>
      <c r="N379" s="76" t="s">
        <v>6813</v>
      </c>
      <c r="O379" s="76" t="s">
        <v>8918</v>
      </c>
    </row>
    <row r="380" spans="1:15">
      <c r="A380" s="74">
        <v>42</v>
      </c>
      <c r="B380" s="76" t="s">
        <v>8918</v>
      </c>
      <c r="C380" s="76" t="s">
        <v>4270</v>
      </c>
      <c r="D380" s="76" t="s">
        <v>8757</v>
      </c>
      <c r="E380" s="76" t="s">
        <v>10910</v>
      </c>
      <c r="F380" s="76" t="s">
        <v>10911</v>
      </c>
      <c r="G380" s="76" t="s">
        <v>10912</v>
      </c>
      <c r="H380" s="76" t="s">
        <v>10913</v>
      </c>
      <c r="I380" s="76" t="s">
        <v>10914</v>
      </c>
      <c r="J380" s="76" t="s">
        <v>10915</v>
      </c>
      <c r="K380" s="76" t="s">
        <v>5902</v>
      </c>
      <c r="L380" s="76" t="s">
        <v>5902</v>
      </c>
      <c r="M380" s="76" t="s">
        <v>420</v>
      </c>
      <c r="N380" s="76" t="s">
        <v>421</v>
      </c>
      <c r="O380" s="76" t="s">
        <v>8918</v>
      </c>
    </row>
    <row r="381" spans="1:15">
      <c r="A381" s="74">
        <v>43</v>
      </c>
      <c r="B381" s="76" t="s">
        <v>8918</v>
      </c>
      <c r="C381" s="76" t="s">
        <v>10916</v>
      </c>
      <c r="D381" s="76" t="s">
        <v>8867</v>
      </c>
      <c r="E381" s="76" t="s">
        <v>8731</v>
      </c>
      <c r="F381" s="76" t="s">
        <v>10917</v>
      </c>
      <c r="G381" s="76" t="s">
        <v>10918</v>
      </c>
      <c r="H381" s="76" t="s">
        <v>10919</v>
      </c>
      <c r="I381" s="76" t="s">
        <v>10920</v>
      </c>
      <c r="J381" s="76" t="s">
        <v>8852</v>
      </c>
      <c r="K381" s="76" t="s">
        <v>10921</v>
      </c>
      <c r="L381" s="76" t="s">
        <v>10921</v>
      </c>
      <c r="M381" s="76" t="s">
        <v>10922</v>
      </c>
      <c r="N381" s="76" t="s">
        <v>10095</v>
      </c>
      <c r="O381" s="76" t="s">
        <v>8918</v>
      </c>
    </row>
    <row r="382" spans="1:15">
      <c r="A382" s="74">
        <v>44</v>
      </c>
      <c r="B382" s="76" t="s">
        <v>8918</v>
      </c>
      <c r="C382" s="76" t="s">
        <v>10923</v>
      </c>
      <c r="D382" s="76" t="s">
        <v>10924</v>
      </c>
      <c r="E382" s="76" t="s">
        <v>10925</v>
      </c>
      <c r="F382" s="76" t="s">
        <v>10785</v>
      </c>
      <c r="G382" s="76" t="s">
        <v>5586</v>
      </c>
      <c r="H382" s="76" t="s">
        <v>10926</v>
      </c>
      <c r="I382" s="76" t="s">
        <v>10927</v>
      </c>
      <c r="J382" s="76" t="s">
        <v>10928</v>
      </c>
      <c r="K382" s="76" t="s">
        <v>6095</v>
      </c>
      <c r="L382" s="76" t="s">
        <v>6095</v>
      </c>
      <c r="M382" s="76" t="s">
        <v>1008</v>
      </c>
      <c r="N382" s="76" t="s">
        <v>8129</v>
      </c>
      <c r="O382" s="76" t="s">
        <v>8918</v>
      </c>
    </row>
    <row r="383" spans="1:15">
      <c r="A383" s="74">
        <v>45</v>
      </c>
      <c r="B383" s="76" t="s">
        <v>8918</v>
      </c>
      <c r="C383" s="76" t="s">
        <v>10929</v>
      </c>
      <c r="D383" s="76" t="s">
        <v>3724</v>
      </c>
      <c r="E383" s="76" t="s">
        <v>10930</v>
      </c>
      <c r="F383" s="76" t="s">
        <v>10931</v>
      </c>
      <c r="G383" s="76" t="s">
        <v>10932</v>
      </c>
      <c r="H383" s="76" t="s">
        <v>10398</v>
      </c>
      <c r="I383" s="76" t="s">
        <v>10933</v>
      </c>
      <c r="J383" s="76" t="s">
        <v>10934</v>
      </c>
      <c r="K383" s="76" t="s">
        <v>10114</v>
      </c>
      <c r="L383" s="76" t="s">
        <v>10114</v>
      </c>
      <c r="M383" s="76" t="s">
        <v>10935</v>
      </c>
      <c r="N383" s="76" t="s">
        <v>10936</v>
      </c>
      <c r="O383" s="76" t="s">
        <v>8918</v>
      </c>
    </row>
    <row r="384" spans="1:15">
      <c r="A384" s="74">
        <v>46</v>
      </c>
      <c r="B384" s="76" t="s">
        <v>8918</v>
      </c>
      <c r="C384" s="76" t="s">
        <v>10937</v>
      </c>
      <c r="D384" s="76" t="s">
        <v>8843</v>
      </c>
      <c r="E384" s="76" t="s">
        <v>10938</v>
      </c>
      <c r="F384" s="76" t="s">
        <v>6444</v>
      </c>
      <c r="G384" s="76" t="s">
        <v>10939</v>
      </c>
      <c r="H384" s="76" t="s">
        <v>10940</v>
      </c>
      <c r="I384" s="76" t="s">
        <v>10941</v>
      </c>
      <c r="J384" s="76" t="s">
        <v>10942</v>
      </c>
      <c r="K384" s="76" t="s">
        <v>3801</v>
      </c>
      <c r="L384" s="76" t="s">
        <v>3801</v>
      </c>
      <c r="M384" s="76" t="s">
        <v>10943</v>
      </c>
      <c r="N384" s="76" t="s">
        <v>10944</v>
      </c>
      <c r="O384" s="76" t="s">
        <v>8918</v>
      </c>
    </row>
    <row r="385" spans="1:16">
      <c r="A385" s="74">
        <v>47</v>
      </c>
      <c r="B385" s="76" t="s">
        <v>8918</v>
      </c>
      <c r="C385" s="76" t="s">
        <v>10945</v>
      </c>
      <c r="D385" s="76" t="s">
        <v>10946</v>
      </c>
      <c r="E385" s="76" t="s">
        <v>10947</v>
      </c>
      <c r="F385" s="76" t="s">
        <v>6098</v>
      </c>
      <c r="G385" s="76" t="s">
        <v>10948</v>
      </c>
      <c r="H385" s="76" t="s">
        <v>10949</v>
      </c>
      <c r="I385" s="76" t="s">
        <v>10950</v>
      </c>
      <c r="J385" s="76" t="s">
        <v>10951</v>
      </c>
      <c r="K385" s="76" t="s">
        <v>10043</v>
      </c>
      <c r="L385" s="76" t="s">
        <v>10043</v>
      </c>
      <c r="M385" s="76" t="s">
        <v>10952</v>
      </c>
      <c r="N385" s="76" t="s">
        <v>7099</v>
      </c>
      <c r="O385" s="76" t="s">
        <v>8918</v>
      </c>
    </row>
    <row r="386" spans="1:16">
      <c r="A386" s="74">
        <v>48</v>
      </c>
      <c r="B386" s="76" t="s">
        <v>8918</v>
      </c>
      <c r="C386" s="76" t="s">
        <v>10953</v>
      </c>
      <c r="D386" s="76" t="s">
        <v>10954</v>
      </c>
      <c r="E386" s="76" t="s">
        <v>10955</v>
      </c>
      <c r="F386" s="76" t="s">
        <v>10956</v>
      </c>
      <c r="G386" s="76" t="s">
        <v>10957</v>
      </c>
      <c r="H386" s="76" t="s">
        <v>10150</v>
      </c>
      <c r="I386" s="76" t="s">
        <v>10958</v>
      </c>
      <c r="J386" s="76" t="s">
        <v>10959</v>
      </c>
      <c r="K386" s="76" t="s">
        <v>10960</v>
      </c>
      <c r="L386" s="76" t="s">
        <v>10960</v>
      </c>
      <c r="M386" s="76" t="s">
        <v>10678</v>
      </c>
      <c r="N386" s="76" t="s">
        <v>10961</v>
      </c>
      <c r="O386" s="76" t="s">
        <v>8918</v>
      </c>
    </row>
    <row r="388" spans="1:16">
      <c r="A388" s="73" t="e">
        <f>HLOOKUP('Calculatrice des coûts NMETI'!$I$22, B392:Q441, MATCH('Calculatrice des coûts NMETI'!$K$22,A392:A441))</f>
        <v>#N/A</v>
      </c>
    </row>
    <row r="389" spans="1:16">
      <c r="A389" s="467" t="s">
        <v>3221</v>
      </c>
      <c r="B389" s="467"/>
      <c r="C389" s="467"/>
      <c r="D389" s="467"/>
      <c r="E389" s="467"/>
      <c r="F389" s="467"/>
      <c r="G389" s="467"/>
      <c r="H389" s="467"/>
      <c r="I389" s="467"/>
      <c r="J389" s="467"/>
      <c r="K389" s="467"/>
      <c r="L389" s="467"/>
      <c r="M389" s="467"/>
      <c r="N389" s="467"/>
      <c r="O389" s="467"/>
      <c r="P389" s="467"/>
    </row>
    <row r="390" spans="1:16">
      <c r="A390" s="467" t="s">
        <v>8668</v>
      </c>
      <c r="B390" s="467"/>
      <c r="C390" s="467"/>
      <c r="D390" s="467"/>
      <c r="E390" s="467"/>
      <c r="F390" s="467"/>
      <c r="G390" s="467"/>
      <c r="H390" s="467"/>
      <c r="I390" s="467"/>
      <c r="J390" s="467"/>
      <c r="K390" s="467"/>
      <c r="L390" s="467"/>
      <c r="M390" s="467"/>
      <c r="N390" s="467"/>
      <c r="O390" s="467"/>
      <c r="P390" s="467"/>
    </row>
    <row r="391" spans="1:16">
      <c r="A391" s="77" t="s">
        <v>8912</v>
      </c>
      <c r="B391" s="78" t="s">
        <v>8913</v>
      </c>
      <c r="C391" s="78" t="s">
        <v>8913</v>
      </c>
      <c r="D391" s="78" t="s">
        <v>8913</v>
      </c>
      <c r="E391" s="78" t="s">
        <v>8913</v>
      </c>
      <c r="F391" s="78" t="s">
        <v>8913</v>
      </c>
      <c r="G391" s="78" t="s">
        <v>8913</v>
      </c>
      <c r="H391" s="78" t="s">
        <v>8913</v>
      </c>
      <c r="I391" s="78" t="s">
        <v>8913</v>
      </c>
      <c r="J391" s="78" t="s">
        <v>8913</v>
      </c>
      <c r="K391" s="78" t="s">
        <v>8913</v>
      </c>
      <c r="L391" s="78" t="s">
        <v>8913</v>
      </c>
      <c r="M391" s="78" t="s">
        <v>8913</v>
      </c>
      <c r="N391" s="78" t="s">
        <v>8913</v>
      </c>
      <c r="O391" s="78" t="s">
        <v>8913</v>
      </c>
    </row>
    <row r="392" spans="1:16">
      <c r="A392" s="79" t="s">
        <v>8914</v>
      </c>
      <c r="B392" s="236">
        <v>2</v>
      </c>
      <c r="C392" s="236">
        <v>3</v>
      </c>
      <c r="D392" s="236">
        <v>4</v>
      </c>
      <c r="E392" s="236">
        <v>5</v>
      </c>
      <c r="F392" s="236">
        <v>6</v>
      </c>
      <c r="G392" s="236">
        <v>7</v>
      </c>
      <c r="H392" s="236">
        <v>8</v>
      </c>
      <c r="I392" s="236">
        <v>9</v>
      </c>
      <c r="J392" s="236">
        <v>10</v>
      </c>
      <c r="K392" s="236">
        <v>11</v>
      </c>
      <c r="L392" s="236">
        <v>12</v>
      </c>
      <c r="M392" s="236">
        <v>13</v>
      </c>
      <c r="N392" s="236">
        <v>14</v>
      </c>
      <c r="O392" s="236">
        <v>15</v>
      </c>
    </row>
    <row r="393" spans="1:16">
      <c r="A393" s="74">
        <v>0</v>
      </c>
      <c r="B393" s="76" t="s">
        <v>8918</v>
      </c>
      <c r="C393" s="76" t="s">
        <v>8847</v>
      </c>
      <c r="D393" s="76" t="s">
        <v>10962</v>
      </c>
      <c r="E393" s="76" t="s">
        <v>10963</v>
      </c>
      <c r="F393" s="76" t="s">
        <v>10964</v>
      </c>
      <c r="G393" s="76" t="s">
        <v>10965</v>
      </c>
      <c r="H393" s="76" t="s">
        <v>10966</v>
      </c>
      <c r="I393" s="76" t="s">
        <v>10967</v>
      </c>
      <c r="J393" s="76" t="s">
        <v>10968</v>
      </c>
      <c r="K393" s="76" t="s">
        <v>8686</v>
      </c>
      <c r="L393" s="76" t="s">
        <v>8686</v>
      </c>
      <c r="M393" s="76" t="s">
        <v>10969</v>
      </c>
      <c r="N393" s="76" t="s">
        <v>10970</v>
      </c>
      <c r="O393" s="76" t="s">
        <v>8918</v>
      </c>
    </row>
    <row r="394" spans="1:16">
      <c r="A394" s="74">
        <v>1</v>
      </c>
      <c r="B394" s="76" t="s">
        <v>8918</v>
      </c>
      <c r="C394" s="76" t="s">
        <v>8863</v>
      </c>
      <c r="D394" s="76" t="s">
        <v>355</v>
      </c>
      <c r="E394" s="76" t="s">
        <v>10971</v>
      </c>
      <c r="F394" s="76" t="s">
        <v>8084</v>
      </c>
      <c r="G394" s="76" t="s">
        <v>10972</v>
      </c>
      <c r="H394" s="76" t="s">
        <v>10973</v>
      </c>
      <c r="I394" s="76" t="s">
        <v>10974</v>
      </c>
      <c r="J394" s="76" t="s">
        <v>10975</v>
      </c>
      <c r="K394" s="76" t="s">
        <v>7487</v>
      </c>
      <c r="L394" s="76" t="s">
        <v>7487</v>
      </c>
      <c r="M394" s="76" t="s">
        <v>10976</v>
      </c>
      <c r="N394" s="76" t="s">
        <v>10977</v>
      </c>
      <c r="O394" s="76" t="s">
        <v>8918</v>
      </c>
    </row>
    <row r="395" spans="1:16">
      <c r="A395" s="74">
        <v>2</v>
      </c>
      <c r="B395" s="76" t="s">
        <v>8918</v>
      </c>
      <c r="C395" s="76" t="s">
        <v>3888</v>
      </c>
      <c r="D395" s="76" t="s">
        <v>8231</v>
      </c>
      <c r="E395" s="76" t="s">
        <v>10978</v>
      </c>
      <c r="F395" s="76" t="s">
        <v>10979</v>
      </c>
      <c r="G395" s="76" t="s">
        <v>10980</v>
      </c>
      <c r="H395" s="76" t="s">
        <v>10981</v>
      </c>
      <c r="I395" s="76" t="s">
        <v>7982</v>
      </c>
      <c r="J395" s="76" t="s">
        <v>7983</v>
      </c>
      <c r="K395" s="76" t="s">
        <v>7984</v>
      </c>
      <c r="L395" s="76" t="s">
        <v>7984</v>
      </c>
      <c r="M395" s="76" t="s">
        <v>9255</v>
      </c>
      <c r="N395" s="76" t="s">
        <v>9256</v>
      </c>
      <c r="O395" s="76" t="s">
        <v>8918</v>
      </c>
    </row>
    <row r="396" spans="1:16">
      <c r="A396" s="74">
        <v>3</v>
      </c>
      <c r="B396" s="76" t="s">
        <v>8918</v>
      </c>
      <c r="C396" s="76" t="s">
        <v>9257</v>
      </c>
      <c r="D396" s="76" t="s">
        <v>9258</v>
      </c>
      <c r="E396" s="76" t="s">
        <v>6144</v>
      </c>
      <c r="F396" s="76" t="s">
        <v>6145</v>
      </c>
      <c r="G396" s="76" t="s">
        <v>6146</v>
      </c>
      <c r="H396" s="76" t="s">
        <v>8185</v>
      </c>
      <c r="I396" s="76" t="s">
        <v>6147</v>
      </c>
      <c r="J396" s="76" t="s">
        <v>6148</v>
      </c>
      <c r="K396" s="76" t="s">
        <v>6149</v>
      </c>
      <c r="L396" s="76" t="s">
        <v>6149</v>
      </c>
      <c r="M396" s="76" t="s">
        <v>6150</v>
      </c>
      <c r="N396" s="76" t="s">
        <v>8179</v>
      </c>
      <c r="O396" s="76" t="s">
        <v>8918</v>
      </c>
    </row>
    <row r="397" spans="1:16">
      <c r="A397" s="74">
        <v>4</v>
      </c>
      <c r="B397" s="76" t="s">
        <v>8918</v>
      </c>
      <c r="C397" s="76" t="s">
        <v>6151</v>
      </c>
      <c r="D397" s="76" t="s">
        <v>11419</v>
      </c>
      <c r="E397" s="76" t="s">
        <v>6152</v>
      </c>
      <c r="F397" s="76" t="s">
        <v>6153</v>
      </c>
      <c r="G397" s="76" t="s">
        <v>6154</v>
      </c>
      <c r="H397" s="76" t="s">
        <v>6155</v>
      </c>
      <c r="I397" s="76" t="s">
        <v>6156</v>
      </c>
      <c r="J397" s="76" t="s">
        <v>6157</v>
      </c>
      <c r="K397" s="76" t="s">
        <v>6158</v>
      </c>
      <c r="L397" s="76" t="s">
        <v>6158</v>
      </c>
      <c r="M397" s="76" t="s">
        <v>6159</v>
      </c>
      <c r="N397" s="76" t="s">
        <v>6160</v>
      </c>
      <c r="O397" s="76" t="s">
        <v>8918</v>
      </c>
    </row>
    <row r="398" spans="1:16">
      <c r="A398" s="74">
        <v>5</v>
      </c>
      <c r="B398" s="76" t="s">
        <v>8918</v>
      </c>
      <c r="C398" s="76" t="s">
        <v>6161</v>
      </c>
      <c r="D398" s="76" t="s">
        <v>6162</v>
      </c>
      <c r="E398" s="76" t="s">
        <v>6163</v>
      </c>
      <c r="F398" s="76" t="s">
        <v>6164</v>
      </c>
      <c r="G398" s="76" t="s">
        <v>6165</v>
      </c>
      <c r="H398" s="76" t="s">
        <v>6166</v>
      </c>
      <c r="I398" s="76" t="s">
        <v>6167</v>
      </c>
      <c r="J398" s="76" t="s">
        <v>6648</v>
      </c>
      <c r="K398" s="76" t="s">
        <v>6090</v>
      </c>
      <c r="L398" s="76" t="s">
        <v>6090</v>
      </c>
      <c r="M398" s="76" t="s">
        <v>6168</v>
      </c>
      <c r="N398" s="76" t="s">
        <v>6169</v>
      </c>
      <c r="O398" s="76" t="s">
        <v>8918</v>
      </c>
    </row>
    <row r="399" spans="1:16">
      <c r="A399" s="74">
        <v>6</v>
      </c>
      <c r="B399" s="76" t="s">
        <v>8918</v>
      </c>
      <c r="C399" s="76" t="s">
        <v>6170</v>
      </c>
      <c r="D399" s="76" t="s">
        <v>11132</v>
      </c>
      <c r="E399" s="76" t="s">
        <v>6171</v>
      </c>
      <c r="F399" s="76" t="s">
        <v>6172</v>
      </c>
      <c r="G399" s="76" t="s">
        <v>6173</v>
      </c>
      <c r="H399" s="76" t="s">
        <v>6174</v>
      </c>
      <c r="I399" s="76" t="s">
        <v>6175</v>
      </c>
      <c r="J399" s="76" t="s">
        <v>2008</v>
      </c>
      <c r="K399" s="76" t="s">
        <v>6176</v>
      </c>
      <c r="L399" s="76" t="s">
        <v>6176</v>
      </c>
      <c r="M399" s="76" t="s">
        <v>6177</v>
      </c>
      <c r="N399" s="76" t="s">
        <v>9268</v>
      </c>
      <c r="O399" s="76" t="s">
        <v>8918</v>
      </c>
    </row>
    <row r="400" spans="1:16">
      <c r="A400" s="74">
        <v>7</v>
      </c>
      <c r="B400" s="76" t="s">
        <v>8918</v>
      </c>
      <c r="C400" s="76" t="s">
        <v>6178</v>
      </c>
      <c r="D400" s="76" t="s">
        <v>3782</v>
      </c>
      <c r="E400" s="76" t="s">
        <v>6179</v>
      </c>
      <c r="F400" s="76" t="s">
        <v>6180</v>
      </c>
      <c r="G400" s="76" t="s">
        <v>6181</v>
      </c>
      <c r="H400" s="76" t="s">
        <v>6182</v>
      </c>
      <c r="I400" s="76" t="s">
        <v>6183</v>
      </c>
      <c r="J400" s="76" t="s">
        <v>6184</v>
      </c>
      <c r="K400" s="76" t="s">
        <v>6185</v>
      </c>
      <c r="L400" s="76" t="s">
        <v>6185</v>
      </c>
      <c r="M400" s="76" t="s">
        <v>6186</v>
      </c>
      <c r="N400" s="76" t="s">
        <v>6187</v>
      </c>
      <c r="O400" s="76" t="s">
        <v>8918</v>
      </c>
    </row>
    <row r="401" spans="1:15">
      <c r="A401" s="74">
        <v>8</v>
      </c>
      <c r="B401" s="76" t="s">
        <v>8918</v>
      </c>
      <c r="C401" s="76" t="s">
        <v>6188</v>
      </c>
      <c r="D401" s="76" t="s">
        <v>9312</v>
      </c>
      <c r="E401" s="76" t="s">
        <v>6189</v>
      </c>
      <c r="F401" s="76" t="s">
        <v>6190</v>
      </c>
      <c r="G401" s="76" t="s">
        <v>6191</v>
      </c>
      <c r="H401" s="76" t="s">
        <v>11353</v>
      </c>
      <c r="I401" s="76" t="s">
        <v>6192</v>
      </c>
      <c r="J401" s="76" t="s">
        <v>6193</v>
      </c>
      <c r="K401" s="76" t="s">
        <v>6194</v>
      </c>
      <c r="L401" s="76" t="s">
        <v>6194</v>
      </c>
      <c r="M401" s="76" t="s">
        <v>6195</v>
      </c>
      <c r="N401" s="76" t="s">
        <v>10789</v>
      </c>
      <c r="O401" s="76" t="s">
        <v>8918</v>
      </c>
    </row>
    <row r="402" spans="1:15">
      <c r="A402" s="74">
        <v>9</v>
      </c>
      <c r="B402" s="76" t="s">
        <v>8918</v>
      </c>
      <c r="C402" s="76" t="s">
        <v>6196</v>
      </c>
      <c r="D402" s="76" t="s">
        <v>6197</v>
      </c>
      <c r="E402" s="76" t="s">
        <v>6198</v>
      </c>
      <c r="F402" s="76" t="s">
        <v>4280</v>
      </c>
      <c r="G402" s="76" t="s">
        <v>6199</v>
      </c>
      <c r="H402" s="76" t="s">
        <v>6200</v>
      </c>
      <c r="I402" s="76" t="s">
        <v>6201</v>
      </c>
      <c r="J402" s="76" t="s">
        <v>3757</v>
      </c>
      <c r="K402" s="76" t="s">
        <v>6202</v>
      </c>
      <c r="L402" s="76" t="s">
        <v>6202</v>
      </c>
      <c r="M402" s="76" t="s">
        <v>6203</v>
      </c>
      <c r="N402" s="76" t="s">
        <v>6204</v>
      </c>
      <c r="O402" s="76" t="s">
        <v>8918</v>
      </c>
    </row>
    <row r="403" spans="1:15">
      <c r="A403" s="74">
        <v>10</v>
      </c>
      <c r="B403" s="76" t="s">
        <v>8918</v>
      </c>
      <c r="C403" s="76" t="s">
        <v>6205</v>
      </c>
      <c r="D403" s="76" t="s">
        <v>6206</v>
      </c>
      <c r="E403" s="76" t="s">
        <v>6207</v>
      </c>
      <c r="F403" s="76" t="s">
        <v>6208</v>
      </c>
      <c r="G403" s="76" t="s">
        <v>6209</v>
      </c>
      <c r="H403" s="76" t="s">
        <v>9992</v>
      </c>
      <c r="I403" s="76" t="s">
        <v>202</v>
      </c>
      <c r="J403" s="76" t="s">
        <v>6210</v>
      </c>
      <c r="K403" s="76" t="s">
        <v>6211</v>
      </c>
      <c r="L403" s="76" t="s">
        <v>6211</v>
      </c>
      <c r="M403" s="76" t="s">
        <v>6212</v>
      </c>
      <c r="N403" s="76" t="s">
        <v>6213</v>
      </c>
      <c r="O403" s="76" t="s">
        <v>8918</v>
      </c>
    </row>
    <row r="404" spans="1:15">
      <c r="A404" s="74">
        <v>11</v>
      </c>
      <c r="B404" s="76" t="s">
        <v>8918</v>
      </c>
      <c r="C404" s="76" t="s">
        <v>6214</v>
      </c>
      <c r="D404" s="76" t="s">
        <v>6215</v>
      </c>
      <c r="E404" s="76" t="s">
        <v>6216</v>
      </c>
      <c r="F404" s="76" t="s">
        <v>6217</v>
      </c>
      <c r="G404" s="76" t="s">
        <v>6218</v>
      </c>
      <c r="H404" s="76" t="s">
        <v>9368</v>
      </c>
      <c r="I404" s="76" t="s">
        <v>6219</v>
      </c>
      <c r="J404" s="76" t="s">
        <v>6220</v>
      </c>
      <c r="K404" s="76" t="s">
        <v>6221</v>
      </c>
      <c r="L404" s="76" t="s">
        <v>6221</v>
      </c>
      <c r="M404" s="76" t="s">
        <v>6222</v>
      </c>
      <c r="N404" s="76" t="s">
        <v>6223</v>
      </c>
      <c r="O404" s="76" t="s">
        <v>8918</v>
      </c>
    </row>
    <row r="405" spans="1:15">
      <c r="A405" s="74">
        <v>12</v>
      </c>
      <c r="B405" s="76" t="s">
        <v>8918</v>
      </c>
      <c r="C405" s="76" t="s">
        <v>6224</v>
      </c>
      <c r="D405" s="76" t="s">
        <v>11136</v>
      </c>
      <c r="E405" s="76" t="s">
        <v>6225</v>
      </c>
      <c r="F405" s="76" t="s">
        <v>5297</v>
      </c>
      <c r="G405" s="76" t="s">
        <v>5298</v>
      </c>
      <c r="H405" s="76" t="s">
        <v>5299</v>
      </c>
      <c r="I405" s="76" t="s">
        <v>5300</v>
      </c>
      <c r="J405" s="76" t="s">
        <v>5301</v>
      </c>
      <c r="K405" s="76" t="s">
        <v>5525</v>
      </c>
      <c r="L405" s="76" t="s">
        <v>5525</v>
      </c>
      <c r="M405" s="76" t="s">
        <v>8189</v>
      </c>
      <c r="N405" s="76" t="s">
        <v>5302</v>
      </c>
      <c r="O405" s="76" t="s">
        <v>8918</v>
      </c>
    </row>
    <row r="406" spans="1:15">
      <c r="A406" s="74">
        <v>13</v>
      </c>
      <c r="B406" s="76" t="s">
        <v>8918</v>
      </c>
      <c r="C406" s="76" t="s">
        <v>5303</v>
      </c>
      <c r="D406" s="76" t="s">
        <v>5440</v>
      </c>
      <c r="E406" s="76" t="s">
        <v>7420</v>
      </c>
      <c r="F406" s="76" t="s">
        <v>5304</v>
      </c>
      <c r="G406" s="76" t="s">
        <v>5305</v>
      </c>
      <c r="H406" s="76" t="s">
        <v>5306</v>
      </c>
      <c r="I406" s="76" t="s">
        <v>5307</v>
      </c>
      <c r="J406" s="76" t="s">
        <v>7065</v>
      </c>
      <c r="K406" s="76" t="s">
        <v>5308</v>
      </c>
      <c r="L406" s="76" t="s">
        <v>5308</v>
      </c>
      <c r="M406" s="76" t="s">
        <v>5309</v>
      </c>
      <c r="N406" s="76" t="s">
        <v>5310</v>
      </c>
      <c r="O406" s="76" t="s">
        <v>8918</v>
      </c>
    </row>
    <row r="407" spans="1:15">
      <c r="A407" s="74">
        <v>14</v>
      </c>
      <c r="B407" s="76" t="s">
        <v>8918</v>
      </c>
      <c r="C407" s="76" t="s">
        <v>5311</v>
      </c>
      <c r="D407" s="76" t="s">
        <v>5312</v>
      </c>
      <c r="E407" s="76" t="s">
        <v>9250</v>
      </c>
      <c r="F407" s="76" t="s">
        <v>5313</v>
      </c>
      <c r="G407" s="76" t="s">
        <v>5314</v>
      </c>
      <c r="H407" s="76" t="s">
        <v>5315</v>
      </c>
      <c r="I407" s="76" t="s">
        <v>5316</v>
      </c>
      <c r="J407" s="76" t="s">
        <v>5317</v>
      </c>
      <c r="K407" s="76" t="s">
        <v>6739</v>
      </c>
      <c r="L407" s="76" t="s">
        <v>6739</v>
      </c>
      <c r="M407" s="76" t="s">
        <v>5318</v>
      </c>
      <c r="N407" s="76" t="s">
        <v>5319</v>
      </c>
      <c r="O407" s="76" t="s">
        <v>8918</v>
      </c>
    </row>
    <row r="408" spans="1:15">
      <c r="A408" s="74">
        <v>15</v>
      </c>
      <c r="B408" s="76" t="s">
        <v>8918</v>
      </c>
      <c r="C408" s="76" t="s">
        <v>5320</v>
      </c>
      <c r="D408" s="76" t="s">
        <v>8694</v>
      </c>
      <c r="E408" s="76" t="s">
        <v>9335</v>
      </c>
      <c r="F408" s="76" t="s">
        <v>5321</v>
      </c>
      <c r="G408" s="76" t="s">
        <v>6506</v>
      </c>
      <c r="H408" s="76" t="s">
        <v>5322</v>
      </c>
      <c r="I408" s="76" t="s">
        <v>1998</v>
      </c>
      <c r="J408" s="76" t="s">
        <v>5323</v>
      </c>
      <c r="K408" s="76" t="s">
        <v>6124</v>
      </c>
      <c r="L408" s="76" t="s">
        <v>6124</v>
      </c>
      <c r="M408" s="76" t="s">
        <v>5324</v>
      </c>
      <c r="N408" s="76" t="s">
        <v>5325</v>
      </c>
      <c r="O408" s="76" t="s">
        <v>8918</v>
      </c>
    </row>
    <row r="409" spans="1:15">
      <c r="A409" s="74">
        <v>16</v>
      </c>
      <c r="B409" s="76" t="s">
        <v>8918</v>
      </c>
      <c r="C409" s="76" t="s">
        <v>125</v>
      </c>
      <c r="D409" s="76" t="s">
        <v>5326</v>
      </c>
      <c r="E409" s="76" t="s">
        <v>5327</v>
      </c>
      <c r="F409" s="76" t="s">
        <v>5328</v>
      </c>
      <c r="G409" s="76" t="s">
        <v>8873</v>
      </c>
      <c r="H409" s="76" t="s">
        <v>5329</v>
      </c>
      <c r="I409" s="76" t="s">
        <v>5330</v>
      </c>
      <c r="J409" s="76" t="s">
        <v>4226</v>
      </c>
      <c r="K409" s="76" t="s">
        <v>6522</v>
      </c>
      <c r="L409" s="76" t="s">
        <v>6522</v>
      </c>
      <c r="M409" s="76" t="s">
        <v>5331</v>
      </c>
      <c r="N409" s="76" t="s">
        <v>8270</v>
      </c>
      <c r="O409" s="76" t="s">
        <v>8918</v>
      </c>
    </row>
    <row r="410" spans="1:15">
      <c r="A410" s="74">
        <v>17</v>
      </c>
      <c r="B410" s="76" t="s">
        <v>8918</v>
      </c>
      <c r="C410" s="76" t="s">
        <v>5332</v>
      </c>
      <c r="D410" s="76" t="s">
        <v>5333</v>
      </c>
      <c r="E410" s="76" t="s">
        <v>4285</v>
      </c>
      <c r="F410" s="76" t="s">
        <v>5334</v>
      </c>
      <c r="G410" s="76" t="s">
        <v>10180</v>
      </c>
      <c r="H410" s="76" t="s">
        <v>3775</v>
      </c>
      <c r="I410" s="76" t="s">
        <v>5335</v>
      </c>
      <c r="J410" s="76" t="s">
        <v>5336</v>
      </c>
      <c r="K410" s="76" t="s">
        <v>10396</v>
      </c>
      <c r="L410" s="76" t="s">
        <v>10396</v>
      </c>
      <c r="M410" s="76" t="s">
        <v>5337</v>
      </c>
      <c r="N410" s="76" t="s">
        <v>5338</v>
      </c>
      <c r="O410" s="76" t="s">
        <v>8918</v>
      </c>
    </row>
    <row r="411" spans="1:15">
      <c r="A411" s="74">
        <v>18</v>
      </c>
      <c r="B411" s="76" t="s">
        <v>8918</v>
      </c>
      <c r="C411" s="76" t="s">
        <v>5339</v>
      </c>
      <c r="D411" s="76" t="s">
        <v>5340</v>
      </c>
      <c r="E411" s="76" t="s">
        <v>11103</v>
      </c>
      <c r="F411" s="76" t="s">
        <v>8196</v>
      </c>
      <c r="G411" s="76" t="s">
        <v>5341</v>
      </c>
      <c r="H411" s="76" t="s">
        <v>5342</v>
      </c>
      <c r="I411" s="76" t="s">
        <v>5343</v>
      </c>
      <c r="J411" s="76" t="s">
        <v>5344</v>
      </c>
      <c r="K411" s="76" t="s">
        <v>8184</v>
      </c>
      <c r="L411" s="76" t="s">
        <v>8184</v>
      </c>
      <c r="M411" s="76" t="s">
        <v>5345</v>
      </c>
      <c r="N411" s="76" t="s">
        <v>5346</v>
      </c>
      <c r="O411" s="76" t="s">
        <v>8918</v>
      </c>
    </row>
    <row r="412" spans="1:15">
      <c r="A412" s="74">
        <v>19</v>
      </c>
      <c r="B412" s="76" t="s">
        <v>8918</v>
      </c>
      <c r="C412" s="76" t="s">
        <v>8810</v>
      </c>
      <c r="D412" s="76" t="s">
        <v>5347</v>
      </c>
      <c r="E412" s="76" t="s">
        <v>5348</v>
      </c>
      <c r="F412" s="76" t="s">
        <v>9999</v>
      </c>
      <c r="G412" s="76" t="s">
        <v>5349</v>
      </c>
      <c r="H412" s="76" t="s">
        <v>5350</v>
      </c>
      <c r="I412" s="76" t="s">
        <v>8148</v>
      </c>
      <c r="J412" s="76" t="s">
        <v>5351</v>
      </c>
      <c r="K412" s="76" t="s">
        <v>8004</v>
      </c>
      <c r="L412" s="76" t="s">
        <v>8004</v>
      </c>
      <c r="M412" s="76" t="s">
        <v>5352</v>
      </c>
      <c r="N412" s="76" t="s">
        <v>5353</v>
      </c>
      <c r="O412" s="76" t="s">
        <v>8918</v>
      </c>
    </row>
    <row r="413" spans="1:15">
      <c r="A413" s="74">
        <v>20</v>
      </c>
      <c r="B413" s="76" t="s">
        <v>8918</v>
      </c>
      <c r="C413" s="76" t="s">
        <v>5354</v>
      </c>
      <c r="D413" s="76" t="s">
        <v>7079</v>
      </c>
      <c r="E413" s="76" t="s">
        <v>5355</v>
      </c>
      <c r="F413" s="76" t="s">
        <v>483</v>
      </c>
      <c r="G413" s="76" t="s">
        <v>2004</v>
      </c>
      <c r="H413" s="76" t="s">
        <v>9980</v>
      </c>
      <c r="I413" s="76" t="s">
        <v>5356</v>
      </c>
      <c r="J413" s="76" t="s">
        <v>5357</v>
      </c>
      <c r="K413" s="76" t="s">
        <v>5358</v>
      </c>
      <c r="L413" s="76" t="s">
        <v>5358</v>
      </c>
      <c r="M413" s="76" t="s">
        <v>9204</v>
      </c>
      <c r="N413" s="76" t="s">
        <v>5359</v>
      </c>
      <c r="O413" s="76" t="s">
        <v>8918</v>
      </c>
    </row>
    <row r="414" spans="1:15">
      <c r="A414" s="74">
        <v>21</v>
      </c>
      <c r="B414" s="76" t="s">
        <v>8918</v>
      </c>
      <c r="C414" s="76" t="s">
        <v>5360</v>
      </c>
      <c r="D414" s="76" t="s">
        <v>5361</v>
      </c>
      <c r="E414" s="76" t="s">
        <v>5362</v>
      </c>
      <c r="F414" s="76" t="s">
        <v>5363</v>
      </c>
      <c r="G414" s="76" t="s">
        <v>9234</v>
      </c>
      <c r="H414" s="76" t="s">
        <v>5364</v>
      </c>
      <c r="I414" s="76" t="s">
        <v>5365</v>
      </c>
      <c r="J414" s="76" t="s">
        <v>5366</v>
      </c>
      <c r="K414" s="76" t="s">
        <v>5367</v>
      </c>
      <c r="L414" s="76" t="s">
        <v>5367</v>
      </c>
      <c r="M414" s="76" t="s">
        <v>5368</v>
      </c>
      <c r="N414" s="76" t="s">
        <v>2102</v>
      </c>
      <c r="O414" s="76" t="s">
        <v>8918</v>
      </c>
    </row>
    <row r="415" spans="1:15">
      <c r="A415" s="74">
        <v>22</v>
      </c>
      <c r="B415" s="76" t="s">
        <v>8918</v>
      </c>
      <c r="C415" s="76" t="s">
        <v>5369</v>
      </c>
      <c r="D415" s="76" t="s">
        <v>9290</v>
      </c>
      <c r="E415" s="76" t="s">
        <v>5370</v>
      </c>
      <c r="F415" s="76" t="s">
        <v>10913</v>
      </c>
      <c r="G415" s="76" t="s">
        <v>5371</v>
      </c>
      <c r="H415" s="76" t="s">
        <v>5372</v>
      </c>
      <c r="I415" s="76" t="s">
        <v>5373</v>
      </c>
      <c r="J415" s="76" t="s">
        <v>5374</v>
      </c>
      <c r="K415" s="76" t="s">
        <v>11175</v>
      </c>
      <c r="L415" s="76" t="s">
        <v>11175</v>
      </c>
      <c r="M415" s="76" t="s">
        <v>5375</v>
      </c>
      <c r="N415" s="76" t="s">
        <v>5376</v>
      </c>
      <c r="O415" s="76" t="s">
        <v>8918</v>
      </c>
    </row>
    <row r="416" spans="1:15">
      <c r="A416" s="74">
        <v>23</v>
      </c>
      <c r="B416" s="76" t="s">
        <v>8918</v>
      </c>
      <c r="C416" s="76" t="s">
        <v>10717</v>
      </c>
      <c r="D416" s="76" t="s">
        <v>3885</v>
      </c>
      <c r="E416" s="76" t="s">
        <v>5377</v>
      </c>
      <c r="F416" s="76" t="s">
        <v>3208</v>
      </c>
      <c r="G416" s="76" t="s">
        <v>6311</v>
      </c>
      <c r="H416" s="76" t="s">
        <v>6312</v>
      </c>
      <c r="I416" s="76" t="s">
        <v>6313</v>
      </c>
      <c r="J416" s="76" t="s">
        <v>3308</v>
      </c>
      <c r="K416" s="76" t="s">
        <v>6314</v>
      </c>
      <c r="L416" s="76" t="s">
        <v>6314</v>
      </c>
      <c r="M416" s="76" t="s">
        <v>6315</v>
      </c>
      <c r="N416" s="76" t="s">
        <v>6316</v>
      </c>
      <c r="O416" s="76" t="s">
        <v>8918</v>
      </c>
    </row>
    <row r="417" spans="1:15">
      <c r="A417" s="74">
        <v>24</v>
      </c>
      <c r="B417" s="76" t="s">
        <v>8918</v>
      </c>
      <c r="C417" s="76" t="s">
        <v>6317</v>
      </c>
      <c r="D417" s="76" t="s">
        <v>6318</v>
      </c>
      <c r="E417" s="76" t="s">
        <v>6319</v>
      </c>
      <c r="F417" s="76" t="s">
        <v>6320</v>
      </c>
      <c r="G417" s="76" t="s">
        <v>6321</v>
      </c>
      <c r="H417" s="76" t="s">
        <v>7387</v>
      </c>
      <c r="I417" s="76" t="s">
        <v>10548</v>
      </c>
      <c r="J417" s="76" t="s">
        <v>9864</v>
      </c>
      <c r="K417" s="76" t="s">
        <v>6322</v>
      </c>
      <c r="L417" s="76" t="s">
        <v>6322</v>
      </c>
      <c r="M417" s="76" t="s">
        <v>6323</v>
      </c>
      <c r="N417" s="76" t="s">
        <v>1322</v>
      </c>
      <c r="O417" s="76" t="s">
        <v>8918</v>
      </c>
    </row>
    <row r="418" spans="1:15">
      <c r="A418" s="74">
        <v>25</v>
      </c>
      <c r="B418" s="76" t="s">
        <v>8918</v>
      </c>
      <c r="C418" s="76" t="s">
        <v>6324</v>
      </c>
      <c r="D418" s="76" t="s">
        <v>6325</v>
      </c>
      <c r="E418" s="76" t="s">
        <v>6326</v>
      </c>
      <c r="F418" s="76" t="s">
        <v>8729</v>
      </c>
      <c r="G418" s="76" t="s">
        <v>6327</v>
      </c>
      <c r="H418" s="76" t="s">
        <v>6328</v>
      </c>
      <c r="I418" s="76" t="s">
        <v>6329</v>
      </c>
      <c r="J418" s="76" t="s">
        <v>5570</v>
      </c>
      <c r="K418" s="76" t="s">
        <v>2119</v>
      </c>
      <c r="L418" s="76" t="s">
        <v>2119</v>
      </c>
      <c r="M418" s="76" t="s">
        <v>6330</v>
      </c>
      <c r="N418" s="76" t="s">
        <v>9989</v>
      </c>
      <c r="O418" s="76" t="s">
        <v>8918</v>
      </c>
    </row>
    <row r="419" spans="1:15">
      <c r="A419" s="74">
        <v>26</v>
      </c>
      <c r="B419" s="76" t="s">
        <v>8918</v>
      </c>
      <c r="C419" s="76" t="s">
        <v>6331</v>
      </c>
      <c r="D419" s="76" t="s">
        <v>7330</v>
      </c>
      <c r="E419" s="76" t="s">
        <v>6332</v>
      </c>
      <c r="F419" s="76" t="s">
        <v>8870</v>
      </c>
      <c r="G419" s="76" t="s">
        <v>6333</v>
      </c>
      <c r="H419" s="76" t="s">
        <v>11355</v>
      </c>
      <c r="I419" s="76" t="s">
        <v>6334</v>
      </c>
      <c r="J419" s="76" t="s">
        <v>6335</v>
      </c>
      <c r="K419" s="76" t="s">
        <v>6502</v>
      </c>
      <c r="L419" s="76" t="s">
        <v>6502</v>
      </c>
      <c r="M419" s="76" t="s">
        <v>9259</v>
      </c>
      <c r="N419" s="76" t="s">
        <v>6336</v>
      </c>
      <c r="O419" s="76" t="s">
        <v>8918</v>
      </c>
    </row>
    <row r="420" spans="1:15">
      <c r="A420" s="74">
        <v>27</v>
      </c>
      <c r="B420" s="76" t="s">
        <v>8918</v>
      </c>
      <c r="C420" s="76" t="s">
        <v>3731</v>
      </c>
      <c r="D420" s="76" t="s">
        <v>6337</v>
      </c>
      <c r="E420" s="76" t="s">
        <v>10741</v>
      </c>
      <c r="F420" s="76" t="s">
        <v>6338</v>
      </c>
      <c r="G420" s="76" t="s">
        <v>6339</v>
      </c>
      <c r="H420" s="76" t="s">
        <v>6340</v>
      </c>
      <c r="I420" s="76" t="s">
        <v>6341</v>
      </c>
      <c r="J420" s="76" t="s">
        <v>6342</v>
      </c>
      <c r="K420" s="76" t="s">
        <v>6424</v>
      </c>
      <c r="L420" s="76" t="s">
        <v>6424</v>
      </c>
      <c r="M420" s="76" t="s">
        <v>6343</v>
      </c>
      <c r="N420" s="76" t="s">
        <v>3809</v>
      </c>
      <c r="O420" s="76" t="s">
        <v>8918</v>
      </c>
    </row>
    <row r="421" spans="1:15">
      <c r="A421" s="74">
        <v>28</v>
      </c>
      <c r="B421" s="76" t="s">
        <v>8918</v>
      </c>
      <c r="C421" s="76" t="s">
        <v>6344</v>
      </c>
      <c r="D421" s="76" t="s">
        <v>6345</v>
      </c>
      <c r="E421" s="76" t="s">
        <v>6346</v>
      </c>
      <c r="F421" s="76" t="s">
        <v>6347</v>
      </c>
      <c r="G421" s="76" t="s">
        <v>6348</v>
      </c>
      <c r="H421" s="76" t="s">
        <v>3173</v>
      </c>
      <c r="I421" s="76" t="s">
        <v>10039</v>
      </c>
      <c r="J421" s="76" t="s">
        <v>143</v>
      </c>
      <c r="K421" s="76" t="s">
        <v>6349</v>
      </c>
      <c r="L421" s="76" t="s">
        <v>6349</v>
      </c>
      <c r="M421" s="76" t="s">
        <v>6350</v>
      </c>
      <c r="N421" s="76" t="s">
        <v>6351</v>
      </c>
      <c r="O421" s="76" t="s">
        <v>8918</v>
      </c>
    </row>
    <row r="422" spans="1:15">
      <c r="A422" s="74">
        <v>29</v>
      </c>
      <c r="B422" s="76" t="s">
        <v>8918</v>
      </c>
      <c r="C422" s="76" t="s">
        <v>6352</v>
      </c>
      <c r="D422" s="76" t="s">
        <v>6353</v>
      </c>
      <c r="E422" s="76" t="s">
        <v>6354</v>
      </c>
      <c r="F422" s="76" t="s">
        <v>3912</v>
      </c>
      <c r="G422" s="76" t="s">
        <v>6355</v>
      </c>
      <c r="H422" s="76" t="s">
        <v>6356</v>
      </c>
      <c r="I422" s="76" t="s">
        <v>6357</v>
      </c>
      <c r="J422" s="76" t="s">
        <v>8024</v>
      </c>
      <c r="K422" s="76" t="s">
        <v>6358</v>
      </c>
      <c r="L422" s="76" t="s">
        <v>6358</v>
      </c>
      <c r="M422" s="76" t="s">
        <v>6359</v>
      </c>
      <c r="N422" s="76" t="s">
        <v>8951</v>
      </c>
      <c r="O422" s="76" t="s">
        <v>8918</v>
      </c>
    </row>
    <row r="423" spans="1:15">
      <c r="A423" s="74">
        <v>30</v>
      </c>
      <c r="B423" s="76" t="s">
        <v>8918</v>
      </c>
      <c r="C423" s="76" t="s">
        <v>6360</v>
      </c>
      <c r="D423" s="76" t="s">
        <v>6361</v>
      </c>
      <c r="E423" s="76" t="s">
        <v>6362</v>
      </c>
      <c r="F423" s="76" t="s">
        <v>6363</v>
      </c>
      <c r="G423" s="76" t="s">
        <v>6364</v>
      </c>
      <c r="H423" s="76" t="s">
        <v>6365</v>
      </c>
      <c r="I423" s="76" t="s">
        <v>6366</v>
      </c>
      <c r="J423" s="76" t="s">
        <v>8068</v>
      </c>
      <c r="K423" s="76" t="s">
        <v>6367</v>
      </c>
      <c r="L423" s="76" t="s">
        <v>6367</v>
      </c>
      <c r="M423" s="76" t="s">
        <v>6368</v>
      </c>
      <c r="N423" s="76" t="s">
        <v>6369</v>
      </c>
      <c r="O423" s="76" t="s">
        <v>8918</v>
      </c>
    </row>
    <row r="424" spans="1:15">
      <c r="A424" s="74">
        <v>31</v>
      </c>
      <c r="B424" s="76" t="s">
        <v>8918</v>
      </c>
      <c r="C424" s="76" t="s">
        <v>6370</v>
      </c>
      <c r="D424" s="76" t="s">
        <v>6371</v>
      </c>
      <c r="E424" s="76" t="s">
        <v>2108</v>
      </c>
      <c r="F424" s="76" t="s">
        <v>6372</v>
      </c>
      <c r="G424" s="76" t="s">
        <v>6373</v>
      </c>
      <c r="H424" s="76" t="s">
        <v>6374</v>
      </c>
      <c r="I424" s="76" t="s">
        <v>10053</v>
      </c>
      <c r="J424" s="76" t="s">
        <v>6365</v>
      </c>
      <c r="K424" s="76" t="s">
        <v>6375</v>
      </c>
      <c r="L424" s="76" t="s">
        <v>6375</v>
      </c>
      <c r="M424" s="76" t="s">
        <v>6376</v>
      </c>
      <c r="N424" s="76" t="s">
        <v>8850</v>
      </c>
      <c r="O424" s="76" t="s">
        <v>8918</v>
      </c>
    </row>
    <row r="425" spans="1:15">
      <c r="A425" s="74">
        <v>32</v>
      </c>
      <c r="B425" s="76" t="s">
        <v>8918</v>
      </c>
      <c r="C425" s="76" t="s">
        <v>6377</v>
      </c>
      <c r="D425" s="76" t="s">
        <v>3836</v>
      </c>
      <c r="E425" s="76" t="s">
        <v>4138</v>
      </c>
      <c r="F425" s="76" t="s">
        <v>6378</v>
      </c>
      <c r="G425" s="76" t="s">
        <v>6379</v>
      </c>
      <c r="H425" s="76" t="s">
        <v>6380</v>
      </c>
      <c r="I425" s="76" t="s">
        <v>6381</v>
      </c>
      <c r="J425" s="76" t="s">
        <v>6382</v>
      </c>
      <c r="K425" s="76" t="s">
        <v>6383</v>
      </c>
      <c r="L425" s="76" t="s">
        <v>6383</v>
      </c>
      <c r="M425" s="76" t="s">
        <v>6384</v>
      </c>
      <c r="N425" s="76" t="s">
        <v>6385</v>
      </c>
      <c r="O425" s="76" t="s">
        <v>8918</v>
      </c>
    </row>
    <row r="426" spans="1:15">
      <c r="A426" s="74">
        <v>33</v>
      </c>
      <c r="B426" s="76" t="s">
        <v>8918</v>
      </c>
      <c r="C426" s="76" t="s">
        <v>6386</v>
      </c>
      <c r="D426" s="76" t="s">
        <v>6387</v>
      </c>
      <c r="E426" s="76" t="s">
        <v>11111</v>
      </c>
      <c r="F426" s="76" t="s">
        <v>8192</v>
      </c>
      <c r="G426" s="76" t="s">
        <v>6388</v>
      </c>
      <c r="H426" s="76" t="s">
        <v>6389</v>
      </c>
      <c r="I426" s="76" t="s">
        <v>9419</v>
      </c>
      <c r="J426" s="76" t="s">
        <v>6390</v>
      </c>
      <c r="K426" s="76" t="s">
        <v>6013</v>
      </c>
      <c r="L426" s="76" t="s">
        <v>6013</v>
      </c>
      <c r="M426" s="76" t="s">
        <v>6391</v>
      </c>
      <c r="N426" s="76" t="s">
        <v>6392</v>
      </c>
      <c r="O426" s="76" t="s">
        <v>8918</v>
      </c>
    </row>
    <row r="427" spans="1:15">
      <c r="A427" s="74">
        <v>34</v>
      </c>
      <c r="B427" s="76" t="s">
        <v>8918</v>
      </c>
      <c r="C427" s="76" t="s">
        <v>6393</v>
      </c>
      <c r="D427" s="76" t="s">
        <v>6394</v>
      </c>
      <c r="E427" s="76" t="s">
        <v>9338</v>
      </c>
      <c r="F427" s="76" t="s">
        <v>6395</v>
      </c>
      <c r="G427" s="76" t="s">
        <v>5030</v>
      </c>
      <c r="H427" s="76" t="s">
        <v>6396</v>
      </c>
      <c r="I427" s="76" t="s">
        <v>6397</v>
      </c>
      <c r="J427" s="76" t="s">
        <v>10437</v>
      </c>
      <c r="K427" s="76" t="s">
        <v>10766</v>
      </c>
      <c r="L427" s="76" t="s">
        <v>10766</v>
      </c>
      <c r="M427" s="76" t="s">
        <v>6398</v>
      </c>
      <c r="N427" s="76" t="s">
        <v>6399</v>
      </c>
      <c r="O427" s="76" t="s">
        <v>8918</v>
      </c>
    </row>
    <row r="428" spans="1:15">
      <c r="A428" s="74">
        <v>35</v>
      </c>
      <c r="B428" s="76" t="s">
        <v>8918</v>
      </c>
      <c r="C428" s="76" t="s">
        <v>6242</v>
      </c>
      <c r="D428" s="76" t="s">
        <v>8807</v>
      </c>
      <c r="E428" s="76" t="s">
        <v>1496</v>
      </c>
      <c r="F428" s="76" t="s">
        <v>6400</v>
      </c>
      <c r="G428" s="76" t="s">
        <v>6401</v>
      </c>
      <c r="H428" s="76" t="s">
        <v>6402</v>
      </c>
      <c r="I428" s="76" t="s">
        <v>6403</v>
      </c>
      <c r="J428" s="76" t="s">
        <v>6404</v>
      </c>
      <c r="K428" s="76" t="s">
        <v>9320</v>
      </c>
      <c r="L428" s="76" t="s">
        <v>9320</v>
      </c>
      <c r="M428" s="76" t="s">
        <v>4118</v>
      </c>
      <c r="N428" s="76" t="s">
        <v>836</v>
      </c>
      <c r="O428" s="76" t="s">
        <v>8918</v>
      </c>
    </row>
    <row r="429" spans="1:15">
      <c r="A429" s="74">
        <v>36</v>
      </c>
      <c r="B429" s="76" t="s">
        <v>8918</v>
      </c>
      <c r="C429" s="76" t="s">
        <v>6405</v>
      </c>
      <c r="D429" s="76" t="s">
        <v>5911</v>
      </c>
      <c r="E429" s="76" t="s">
        <v>6406</v>
      </c>
      <c r="F429" s="76" t="s">
        <v>343</v>
      </c>
      <c r="G429" s="76" t="s">
        <v>6407</v>
      </c>
      <c r="H429" s="76" t="s">
        <v>10497</v>
      </c>
      <c r="I429" s="76" t="s">
        <v>6408</v>
      </c>
      <c r="J429" s="76" t="s">
        <v>6409</v>
      </c>
      <c r="K429" s="76" t="s">
        <v>5034</v>
      </c>
      <c r="L429" s="76" t="s">
        <v>5034</v>
      </c>
      <c r="M429" s="76" t="s">
        <v>6410</v>
      </c>
      <c r="N429" s="76" t="s">
        <v>9374</v>
      </c>
      <c r="O429" s="76" t="s">
        <v>8918</v>
      </c>
    </row>
    <row r="430" spans="1:15">
      <c r="A430" s="74">
        <v>37</v>
      </c>
      <c r="B430" s="76" t="s">
        <v>8918</v>
      </c>
      <c r="C430" s="76" t="s">
        <v>6411</v>
      </c>
      <c r="D430" s="76" t="s">
        <v>6412</v>
      </c>
      <c r="E430" s="76" t="s">
        <v>1500</v>
      </c>
      <c r="F430" s="76" t="s">
        <v>8204</v>
      </c>
      <c r="G430" s="76" t="s">
        <v>6413</v>
      </c>
      <c r="H430" s="76" t="s">
        <v>5457</v>
      </c>
      <c r="I430" s="76" t="s">
        <v>5458</v>
      </c>
      <c r="J430" s="76" t="s">
        <v>6015</v>
      </c>
      <c r="K430" s="76" t="s">
        <v>5459</v>
      </c>
      <c r="L430" s="76" t="s">
        <v>5459</v>
      </c>
      <c r="M430" s="76" t="s">
        <v>5460</v>
      </c>
      <c r="N430" s="76" t="s">
        <v>11351</v>
      </c>
      <c r="O430" s="76" t="s">
        <v>8918</v>
      </c>
    </row>
    <row r="431" spans="1:15">
      <c r="A431" s="74">
        <v>38</v>
      </c>
      <c r="B431" s="76" t="s">
        <v>8918</v>
      </c>
      <c r="C431" s="76" t="s">
        <v>11368</v>
      </c>
      <c r="D431" s="76" t="s">
        <v>9313</v>
      </c>
      <c r="E431" s="76" t="s">
        <v>5461</v>
      </c>
      <c r="F431" s="76" t="s">
        <v>8261</v>
      </c>
      <c r="G431" s="76" t="s">
        <v>5462</v>
      </c>
      <c r="H431" s="76" t="s">
        <v>5463</v>
      </c>
      <c r="I431" s="76" t="s">
        <v>5464</v>
      </c>
      <c r="J431" s="76" t="s">
        <v>9278</v>
      </c>
      <c r="K431" s="76" t="s">
        <v>5465</v>
      </c>
      <c r="L431" s="76" t="s">
        <v>5465</v>
      </c>
      <c r="M431" s="76" t="s">
        <v>2105</v>
      </c>
      <c r="N431" s="76" t="s">
        <v>5466</v>
      </c>
      <c r="O431" s="76" t="s">
        <v>8918</v>
      </c>
    </row>
    <row r="432" spans="1:15">
      <c r="A432" s="74">
        <v>39</v>
      </c>
      <c r="B432" s="76" t="s">
        <v>8918</v>
      </c>
      <c r="C432" s="76" t="s">
        <v>5467</v>
      </c>
      <c r="D432" s="76" t="s">
        <v>5468</v>
      </c>
      <c r="E432" s="76" t="s">
        <v>2130</v>
      </c>
      <c r="F432" s="76" t="s">
        <v>2131</v>
      </c>
      <c r="G432" s="76" t="s">
        <v>2132</v>
      </c>
      <c r="H432" s="76" t="s">
        <v>10185</v>
      </c>
      <c r="I432" s="76" t="s">
        <v>2133</v>
      </c>
      <c r="J432" s="76" t="s">
        <v>2134</v>
      </c>
      <c r="K432" s="76" t="s">
        <v>2135</v>
      </c>
      <c r="L432" s="76" t="s">
        <v>2135</v>
      </c>
      <c r="M432" s="76" t="s">
        <v>2136</v>
      </c>
      <c r="N432" s="76" t="s">
        <v>2137</v>
      </c>
      <c r="O432" s="76" t="s">
        <v>8918</v>
      </c>
    </row>
    <row r="433" spans="1:15">
      <c r="A433" s="74">
        <v>40</v>
      </c>
      <c r="B433" s="76" t="s">
        <v>8918</v>
      </c>
      <c r="C433" s="76" t="s">
        <v>2138</v>
      </c>
      <c r="D433" s="76" t="s">
        <v>2139</v>
      </c>
      <c r="E433" s="76" t="s">
        <v>2140</v>
      </c>
      <c r="F433" s="76" t="s">
        <v>11126</v>
      </c>
      <c r="G433" s="76" t="s">
        <v>6637</v>
      </c>
      <c r="H433" s="76" t="s">
        <v>2141</v>
      </c>
      <c r="I433" s="76" t="s">
        <v>2142</v>
      </c>
      <c r="J433" s="76" t="s">
        <v>2143</v>
      </c>
      <c r="K433" s="76" t="s">
        <v>2144</v>
      </c>
      <c r="L433" s="76" t="s">
        <v>2144</v>
      </c>
      <c r="M433" s="76" t="s">
        <v>2145</v>
      </c>
      <c r="N433" s="76" t="s">
        <v>2146</v>
      </c>
      <c r="O433" s="76" t="s">
        <v>8918</v>
      </c>
    </row>
    <row r="434" spans="1:15">
      <c r="A434" s="74">
        <v>41</v>
      </c>
      <c r="B434" s="76" t="s">
        <v>8918</v>
      </c>
      <c r="C434" s="76" t="s">
        <v>2147</v>
      </c>
      <c r="D434" s="76" t="s">
        <v>2148</v>
      </c>
      <c r="E434" s="76" t="s">
        <v>2149</v>
      </c>
      <c r="F434" s="76" t="s">
        <v>2150</v>
      </c>
      <c r="G434" s="76" t="s">
        <v>2151</v>
      </c>
      <c r="H434" s="76" t="s">
        <v>5275</v>
      </c>
      <c r="I434" s="76" t="s">
        <v>2152</v>
      </c>
      <c r="J434" s="76" t="s">
        <v>2153</v>
      </c>
      <c r="K434" s="76" t="s">
        <v>6412</v>
      </c>
      <c r="L434" s="76" t="s">
        <v>6412</v>
      </c>
      <c r="M434" s="76" t="s">
        <v>2154</v>
      </c>
      <c r="N434" s="76" t="s">
        <v>2155</v>
      </c>
      <c r="O434" s="76" t="s">
        <v>8918</v>
      </c>
    </row>
    <row r="435" spans="1:15">
      <c r="A435" s="74">
        <v>42</v>
      </c>
      <c r="B435" s="76" t="s">
        <v>8918</v>
      </c>
      <c r="C435" s="76" t="s">
        <v>2156</v>
      </c>
      <c r="D435" s="76" t="s">
        <v>2157</v>
      </c>
      <c r="E435" s="76" t="s">
        <v>3737</v>
      </c>
      <c r="F435" s="76" t="s">
        <v>11154</v>
      </c>
      <c r="G435" s="76" t="s">
        <v>2158</v>
      </c>
      <c r="H435" s="76" t="s">
        <v>2159</v>
      </c>
      <c r="I435" s="76" t="s">
        <v>2160</v>
      </c>
      <c r="J435" s="76" t="s">
        <v>11416</v>
      </c>
      <c r="K435" s="76" t="s">
        <v>10107</v>
      </c>
      <c r="L435" s="76" t="s">
        <v>10107</v>
      </c>
      <c r="M435" s="76" t="s">
        <v>2161</v>
      </c>
      <c r="N435" s="76" t="s">
        <v>2162</v>
      </c>
      <c r="O435" s="76" t="s">
        <v>8918</v>
      </c>
    </row>
    <row r="436" spans="1:15">
      <c r="A436" s="74">
        <v>43</v>
      </c>
      <c r="B436" s="76" t="s">
        <v>8918</v>
      </c>
      <c r="C436" s="76" t="s">
        <v>2163</v>
      </c>
      <c r="D436" s="76" t="s">
        <v>2164</v>
      </c>
      <c r="E436" s="76" t="s">
        <v>2165</v>
      </c>
      <c r="F436" s="76" t="s">
        <v>2166</v>
      </c>
      <c r="G436" s="76" t="s">
        <v>9285</v>
      </c>
      <c r="H436" s="76" t="s">
        <v>1995</v>
      </c>
      <c r="I436" s="76" t="s">
        <v>2167</v>
      </c>
      <c r="J436" s="76" t="s">
        <v>10497</v>
      </c>
      <c r="K436" s="76" t="s">
        <v>2168</v>
      </c>
      <c r="L436" s="76" t="s">
        <v>2168</v>
      </c>
      <c r="M436" s="76" t="s">
        <v>6012</v>
      </c>
      <c r="N436" s="76" t="s">
        <v>2169</v>
      </c>
      <c r="O436" s="76" t="s">
        <v>8918</v>
      </c>
    </row>
    <row r="437" spans="1:15">
      <c r="A437" s="74">
        <v>44</v>
      </c>
      <c r="B437" s="76" t="s">
        <v>8918</v>
      </c>
      <c r="C437" s="76" t="s">
        <v>2170</v>
      </c>
      <c r="D437" s="76" t="s">
        <v>2171</v>
      </c>
      <c r="E437" s="76" t="s">
        <v>2172</v>
      </c>
      <c r="F437" s="76" t="s">
        <v>2173</v>
      </c>
      <c r="G437" s="76" t="s">
        <v>2174</v>
      </c>
      <c r="H437" s="76" t="s">
        <v>2175</v>
      </c>
      <c r="I437" s="76" t="s">
        <v>2176</v>
      </c>
      <c r="J437" s="76" t="s">
        <v>2177</v>
      </c>
      <c r="K437" s="76" t="s">
        <v>8139</v>
      </c>
      <c r="L437" s="76" t="s">
        <v>8139</v>
      </c>
      <c r="M437" s="76" t="s">
        <v>6254</v>
      </c>
      <c r="N437" s="76" t="s">
        <v>10407</v>
      </c>
      <c r="O437" s="76" t="s">
        <v>8918</v>
      </c>
    </row>
    <row r="438" spans="1:15">
      <c r="A438" s="74">
        <v>45</v>
      </c>
      <c r="B438" s="76" t="s">
        <v>8918</v>
      </c>
      <c r="C438" s="76" t="s">
        <v>2178</v>
      </c>
      <c r="D438" s="76" t="s">
        <v>2179</v>
      </c>
      <c r="E438" s="76" t="s">
        <v>2180</v>
      </c>
      <c r="F438" s="76" t="s">
        <v>2181</v>
      </c>
      <c r="G438" s="76" t="s">
        <v>2182</v>
      </c>
      <c r="H438" s="76" t="s">
        <v>2183</v>
      </c>
      <c r="I438" s="76" t="s">
        <v>2184</v>
      </c>
      <c r="J438" s="76" t="s">
        <v>2185</v>
      </c>
      <c r="K438" s="76" t="s">
        <v>2164</v>
      </c>
      <c r="L438" s="76" t="s">
        <v>2164</v>
      </c>
      <c r="M438" s="76" t="s">
        <v>2186</v>
      </c>
      <c r="N438" s="76" t="s">
        <v>2187</v>
      </c>
      <c r="O438" s="76" t="s">
        <v>8918</v>
      </c>
    </row>
    <row r="439" spans="1:15">
      <c r="A439" s="74">
        <v>46</v>
      </c>
      <c r="B439" s="76" t="s">
        <v>8918</v>
      </c>
      <c r="C439" s="76" t="s">
        <v>2188</v>
      </c>
      <c r="D439" s="76" t="s">
        <v>2189</v>
      </c>
      <c r="E439" s="76" t="s">
        <v>2190</v>
      </c>
      <c r="F439" s="76" t="s">
        <v>2191</v>
      </c>
      <c r="G439" s="76" t="s">
        <v>2192</v>
      </c>
      <c r="H439" s="76" t="s">
        <v>8684</v>
      </c>
      <c r="I439" s="76" t="s">
        <v>2193</v>
      </c>
      <c r="J439" s="76" t="s">
        <v>2194</v>
      </c>
      <c r="K439" s="76" t="s">
        <v>7991</v>
      </c>
      <c r="L439" s="76" t="s">
        <v>7991</v>
      </c>
      <c r="M439" s="76" t="s">
        <v>2195</v>
      </c>
      <c r="N439" s="76" t="s">
        <v>8887</v>
      </c>
      <c r="O439" s="76" t="s">
        <v>8918</v>
      </c>
    </row>
    <row r="440" spans="1:15">
      <c r="A440" s="74">
        <v>47</v>
      </c>
      <c r="B440" s="76" t="s">
        <v>8918</v>
      </c>
      <c r="C440" s="76" t="s">
        <v>2196</v>
      </c>
      <c r="D440" s="76" t="s">
        <v>2197</v>
      </c>
      <c r="E440" s="76" t="s">
        <v>8165</v>
      </c>
      <c r="F440" s="76" t="s">
        <v>2198</v>
      </c>
      <c r="G440" s="76" t="s">
        <v>2199</v>
      </c>
      <c r="H440" s="76" t="s">
        <v>2200</v>
      </c>
      <c r="I440" s="76" t="s">
        <v>8014</v>
      </c>
      <c r="J440" s="76" t="s">
        <v>2201</v>
      </c>
      <c r="K440" s="76" t="s">
        <v>2189</v>
      </c>
      <c r="L440" s="76" t="s">
        <v>2189</v>
      </c>
      <c r="M440" s="76" t="s">
        <v>2202</v>
      </c>
      <c r="N440" s="76" t="s">
        <v>11163</v>
      </c>
      <c r="O440" s="76" t="s">
        <v>8918</v>
      </c>
    </row>
    <row r="441" spans="1:15">
      <c r="A441" s="74">
        <v>48</v>
      </c>
      <c r="B441" s="76" t="s">
        <v>8918</v>
      </c>
      <c r="C441" s="76" t="s">
        <v>2203</v>
      </c>
      <c r="D441" s="76" t="s">
        <v>2204</v>
      </c>
      <c r="E441" s="76" t="s">
        <v>2205</v>
      </c>
      <c r="F441" s="76" t="s">
        <v>2206</v>
      </c>
      <c r="G441" s="76" t="s">
        <v>9723</v>
      </c>
      <c r="H441" s="76" t="s">
        <v>2207</v>
      </c>
      <c r="I441" s="76" t="s">
        <v>3184</v>
      </c>
      <c r="J441" s="76" t="s">
        <v>9349</v>
      </c>
      <c r="K441" s="76" t="s">
        <v>3185</v>
      </c>
      <c r="L441" s="76" t="s">
        <v>3185</v>
      </c>
      <c r="M441" s="76" t="s">
        <v>3186</v>
      </c>
      <c r="N441" s="76" t="s">
        <v>1036</v>
      </c>
      <c r="O441" s="76" t="s">
        <v>8918</v>
      </c>
    </row>
  </sheetData>
  <sheetProtection password="C620" sheet="1" objects="1" scenarios="1"/>
  <mergeCells count="17">
    <mergeCell ref="A225:P225"/>
    <mergeCell ref="A389:P389"/>
    <mergeCell ref="A390:P390"/>
    <mergeCell ref="A279:P279"/>
    <mergeCell ref="A280:P280"/>
    <mergeCell ref="A334:P334"/>
    <mergeCell ref="A335:P335"/>
    <mergeCell ref="D1:O1"/>
    <mergeCell ref="A169:P169"/>
    <mergeCell ref="A170:P170"/>
    <mergeCell ref="A5:P5"/>
    <mergeCell ref="A224:P224"/>
    <mergeCell ref="A4:P4"/>
    <mergeCell ref="A59:P59"/>
    <mergeCell ref="A60:P60"/>
    <mergeCell ref="A114:P114"/>
    <mergeCell ref="A115:P115"/>
  </mergeCells>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41"/>
  <sheetViews>
    <sheetView workbookViewId="0">
      <selection activeCell="A4" sqref="A4:P4"/>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11140</v>
      </c>
    </row>
    <row r="3" spans="1:16">
      <c r="A3" s="73" t="e">
        <f>HLOOKUP('Calculatrice des coûts NMETI'!$I$22, B7:Q56, MATCH('Calculatrice des coûts NMETI'!$K$22,A7:A56))</f>
        <v>#N/A</v>
      </c>
    </row>
    <row r="4" spans="1:16">
      <c r="A4" s="467" t="s">
        <v>3187</v>
      </c>
      <c r="B4" s="467"/>
      <c r="C4" s="467"/>
      <c r="D4" s="467"/>
      <c r="E4" s="467"/>
      <c r="F4" s="467"/>
      <c r="G4" s="467"/>
      <c r="H4" s="467"/>
      <c r="I4" s="467"/>
      <c r="J4" s="467"/>
      <c r="K4" s="467"/>
      <c r="L4" s="467"/>
      <c r="M4" s="467"/>
      <c r="N4" s="467"/>
      <c r="O4" s="467"/>
      <c r="P4" s="467"/>
    </row>
    <row r="5" spans="1:16">
      <c r="A5" s="471" t="s">
        <v>9244</v>
      </c>
      <c r="B5" s="471"/>
      <c r="C5" s="471"/>
      <c r="D5" s="471"/>
      <c r="E5" s="471"/>
      <c r="F5" s="471"/>
      <c r="G5" s="471"/>
      <c r="H5" s="471"/>
      <c r="I5" s="471"/>
      <c r="J5" s="471"/>
      <c r="K5" s="471"/>
      <c r="L5" s="471"/>
      <c r="M5" s="471"/>
      <c r="N5" s="471"/>
      <c r="O5" s="471"/>
      <c r="P5" s="471"/>
    </row>
    <row r="6" spans="1:16">
      <c r="A6" s="77" t="s">
        <v>8912</v>
      </c>
      <c r="B6" s="78" t="s">
        <v>8913</v>
      </c>
      <c r="C6" s="78" t="s">
        <v>8913</v>
      </c>
      <c r="D6" s="78" t="s">
        <v>8913</v>
      </c>
      <c r="E6" s="78" t="s">
        <v>8913</v>
      </c>
      <c r="F6" s="78" t="s">
        <v>8913</v>
      </c>
      <c r="G6" s="78" t="s">
        <v>8913</v>
      </c>
      <c r="H6" s="78" t="s">
        <v>8913</v>
      </c>
      <c r="I6" s="78" t="s">
        <v>8913</v>
      </c>
      <c r="J6" s="78" t="s">
        <v>8913</v>
      </c>
      <c r="K6" s="78" t="s">
        <v>8913</v>
      </c>
      <c r="L6" s="78" t="s">
        <v>8913</v>
      </c>
      <c r="M6" s="78" t="s">
        <v>8913</v>
      </c>
      <c r="N6" s="78" t="s">
        <v>8913</v>
      </c>
      <c r="O6" s="78" t="s">
        <v>8913</v>
      </c>
      <c r="P6" s="78"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c r="A8" s="74">
        <v>0</v>
      </c>
      <c r="B8" s="76" t="s">
        <v>8918</v>
      </c>
      <c r="C8" s="76" t="s">
        <v>8918</v>
      </c>
      <c r="D8" s="76" t="s">
        <v>1057</v>
      </c>
      <c r="E8" s="76" t="s">
        <v>1058</v>
      </c>
      <c r="F8" s="76" t="s">
        <v>1059</v>
      </c>
      <c r="G8" s="76" t="s">
        <v>1060</v>
      </c>
      <c r="H8" s="76" t="s">
        <v>1061</v>
      </c>
      <c r="I8" s="76" t="s">
        <v>1062</v>
      </c>
      <c r="J8" s="76" t="s">
        <v>1063</v>
      </c>
      <c r="K8" s="76" t="s">
        <v>1064</v>
      </c>
      <c r="L8" s="76" t="s">
        <v>1065</v>
      </c>
      <c r="M8" s="76" t="s">
        <v>1065</v>
      </c>
      <c r="N8" s="76" t="s">
        <v>1066</v>
      </c>
      <c r="O8" s="76" t="s">
        <v>1067</v>
      </c>
      <c r="P8" s="76" t="s">
        <v>8918</v>
      </c>
    </row>
    <row r="9" spans="1:16">
      <c r="A9" s="74">
        <v>1</v>
      </c>
      <c r="B9" s="76" t="s">
        <v>8918</v>
      </c>
      <c r="C9" s="76" t="s">
        <v>8918</v>
      </c>
      <c r="D9" s="76" t="s">
        <v>1068</v>
      </c>
      <c r="E9" s="76" t="s">
        <v>11338</v>
      </c>
      <c r="F9" s="76" t="s">
        <v>1069</v>
      </c>
      <c r="G9" s="76" t="s">
        <v>1070</v>
      </c>
      <c r="H9" s="76" t="s">
        <v>1071</v>
      </c>
      <c r="I9" s="76" t="s">
        <v>1072</v>
      </c>
      <c r="J9" s="76" t="s">
        <v>1073</v>
      </c>
      <c r="K9" s="76" t="s">
        <v>1074</v>
      </c>
      <c r="L9" s="76" t="s">
        <v>1075</v>
      </c>
      <c r="M9" s="76" t="s">
        <v>1075</v>
      </c>
      <c r="N9" s="76" t="s">
        <v>1076</v>
      </c>
      <c r="O9" s="76" t="s">
        <v>1077</v>
      </c>
      <c r="P9" s="76" t="s">
        <v>8918</v>
      </c>
    </row>
    <row r="10" spans="1:16">
      <c r="A10" s="74">
        <v>2</v>
      </c>
      <c r="B10" s="76" t="s">
        <v>8918</v>
      </c>
      <c r="C10" s="76" t="s">
        <v>8918</v>
      </c>
      <c r="D10" s="76" t="s">
        <v>1078</v>
      </c>
      <c r="E10" s="76" t="s">
        <v>1079</v>
      </c>
      <c r="F10" s="76" t="s">
        <v>1080</v>
      </c>
      <c r="G10" s="76" t="s">
        <v>1081</v>
      </c>
      <c r="H10" s="76" t="s">
        <v>1082</v>
      </c>
      <c r="I10" s="76" t="s">
        <v>1083</v>
      </c>
      <c r="J10" s="76" t="s">
        <v>1084</v>
      </c>
      <c r="K10" s="76" t="s">
        <v>1085</v>
      </c>
      <c r="L10" s="76" t="s">
        <v>1086</v>
      </c>
      <c r="M10" s="76" t="s">
        <v>1086</v>
      </c>
      <c r="N10" s="76" t="s">
        <v>1087</v>
      </c>
      <c r="O10" s="76" t="s">
        <v>1088</v>
      </c>
      <c r="P10" s="76" t="s">
        <v>8918</v>
      </c>
    </row>
    <row r="11" spans="1:16">
      <c r="A11" s="74">
        <v>3</v>
      </c>
      <c r="B11" s="76" t="s">
        <v>8918</v>
      </c>
      <c r="C11" s="76" t="s">
        <v>8918</v>
      </c>
      <c r="D11" s="76" t="s">
        <v>1089</v>
      </c>
      <c r="E11" s="76" t="s">
        <v>1090</v>
      </c>
      <c r="F11" s="76" t="s">
        <v>1091</v>
      </c>
      <c r="G11" s="76" t="s">
        <v>1092</v>
      </c>
      <c r="H11" s="76" t="s">
        <v>1093</v>
      </c>
      <c r="I11" s="76" t="s">
        <v>1094</v>
      </c>
      <c r="J11" s="76" t="s">
        <v>1095</v>
      </c>
      <c r="K11" s="76" t="s">
        <v>1096</v>
      </c>
      <c r="L11" s="76" t="s">
        <v>1097</v>
      </c>
      <c r="M11" s="76" t="s">
        <v>1097</v>
      </c>
      <c r="N11" s="76" t="s">
        <v>1098</v>
      </c>
      <c r="O11" s="76" t="s">
        <v>1099</v>
      </c>
      <c r="P11" s="76" t="s">
        <v>8918</v>
      </c>
    </row>
    <row r="12" spans="1:16">
      <c r="A12" s="74">
        <v>4</v>
      </c>
      <c r="B12" s="76" t="s">
        <v>8918</v>
      </c>
      <c r="C12" s="76" t="s">
        <v>8918</v>
      </c>
      <c r="D12" s="76" t="s">
        <v>1100</v>
      </c>
      <c r="E12" s="76" t="s">
        <v>1101</v>
      </c>
      <c r="F12" s="76" t="s">
        <v>1102</v>
      </c>
      <c r="G12" s="76" t="s">
        <v>1103</v>
      </c>
      <c r="H12" s="76" t="s">
        <v>1104</v>
      </c>
      <c r="I12" s="76" t="s">
        <v>1105</v>
      </c>
      <c r="J12" s="76" t="s">
        <v>1106</v>
      </c>
      <c r="K12" s="76" t="s">
        <v>1107</v>
      </c>
      <c r="L12" s="76" t="s">
        <v>3739</v>
      </c>
      <c r="M12" s="76" t="s">
        <v>3739</v>
      </c>
      <c r="N12" s="76" t="s">
        <v>1108</v>
      </c>
      <c r="O12" s="76" t="s">
        <v>1109</v>
      </c>
      <c r="P12" s="76" t="s">
        <v>8918</v>
      </c>
    </row>
    <row r="13" spans="1:16">
      <c r="A13" s="74">
        <v>5</v>
      </c>
      <c r="B13" s="76" t="s">
        <v>8918</v>
      </c>
      <c r="C13" s="76" t="s">
        <v>8918</v>
      </c>
      <c r="D13" s="76" t="s">
        <v>1110</v>
      </c>
      <c r="E13" s="76" t="s">
        <v>1111</v>
      </c>
      <c r="F13" s="76" t="s">
        <v>1112</v>
      </c>
      <c r="G13" s="76" t="s">
        <v>1113</v>
      </c>
      <c r="H13" s="76" t="s">
        <v>1114</v>
      </c>
      <c r="I13" s="76" t="s">
        <v>1115</v>
      </c>
      <c r="J13" s="76" t="s">
        <v>1116</v>
      </c>
      <c r="K13" s="76" t="s">
        <v>1117</v>
      </c>
      <c r="L13" s="76" t="s">
        <v>1118</v>
      </c>
      <c r="M13" s="76" t="s">
        <v>1118</v>
      </c>
      <c r="N13" s="76" t="s">
        <v>1119</v>
      </c>
      <c r="O13" s="76" t="s">
        <v>1120</v>
      </c>
      <c r="P13" s="76" t="s">
        <v>8918</v>
      </c>
    </row>
    <row r="14" spans="1:16">
      <c r="A14" s="74">
        <v>6</v>
      </c>
      <c r="B14" s="76" t="s">
        <v>8918</v>
      </c>
      <c r="C14" s="76" t="s">
        <v>8918</v>
      </c>
      <c r="D14" s="76" t="s">
        <v>1121</v>
      </c>
      <c r="E14" s="76" t="s">
        <v>9881</v>
      </c>
      <c r="F14" s="76" t="s">
        <v>9882</v>
      </c>
      <c r="G14" s="76" t="s">
        <v>9883</v>
      </c>
      <c r="H14" s="76" t="s">
        <v>9884</v>
      </c>
      <c r="I14" s="76" t="s">
        <v>9885</v>
      </c>
      <c r="J14" s="76" t="s">
        <v>9886</v>
      </c>
      <c r="K14" s="76" t="s">
        <v>9887</v>
      </c>
      <c r="L14" s="76" t="s">
        <v>8075</v>
      </c>
      <c r="M14" s="76" t="s">
        <v>8075</v>
      </c>
      <c r="N14" s="76" t="s">
        <v>9888</v>
      </c>
      <c r="O14" s="76" t="s">
        <v>10429</v>
      </c>
      <c r="P14" s="76" t="s">
        <v>8918</v>
      </c>
    </row>
    <row r="15" spans="1:16">
      <c r="A15" s="74">
        <v>7</v>
      </c>
      <c r="B15" s="76" t="s">
        <v>8918</v>
      </c>
      <c r="C15" s="76" t="s">
        <v>8918</v>
      </c>
      <c r="D15" s="76" t="s">
        <v>7513</v>
      </c>
      <c r="E15" s="76" t="s">
        <v>9889</v>
      </c>
      <c r="F15" s="76" t="s">
        <v>9890</v>
      </c>
      <c r="G15" s="76" t="s">
        <v>9891</v>
      </c>
      <c r="H15" s="76" t="s">
        <v>9892</v>
      </c>
      <c r="I15" s="76" t="s">
        <v>9893</v>
      </c>
      <c r="J15" s="76" t="s">
        <v>9894</v>
      </c>
      <c r="K15" s="76" t="s">
        <v>9895</v>
      </c>
      <c r="L15" s="76" t="s">
        <v>9896</v>
      </c>
      <c r="M15" s="76" t="s">
        <v>9896</v>
      </c>
      <c r="N15" s="76" t="s">
        <v>9897</v>
      </c>
      <c r="O15" s="76" t="s">
        <v>9898</v>
      </c>
      <c r="P15" s="76" t="s">
        <v>8918</v>
      </c>
    </row>
    <row r="16" spans="1:16">
      <c r="A16" s="74">
        <v>8</v>
      </c>
      <c r="B16" s="76" t="s">
        <v>8918</v>
      </c>
      <c r="C16" s="76" t="s">
        <v>8918</v>
      </c>
      <c r="D16" s="76" t="s">
        <v>9899</v>
      </c>
      <c r="E16" s="76" t="s">
        <v>9900</v>
      </c>
      <c r="F16" s="76" t="s">
        <v>9901</v>
      </c>
      <c r="G16" s="76" t="s">
        <v>208</v>
      </c>
      <c r="H16" s="76" t="s">
        <v>9902</v>
      </c>
      <c r="I16" s="76" t="s">
        <v>5382</v>
      </c>
      <c r="J16" s="76" t="s">
        <v>9903</v>
      </c>
      <c r="K16" s="76" t="s">
        <v>11331</v>
      </c>
      <c r="L16" s="76" t="s">
        <v>9904</v>
      </c>
      <c r="M16" s="76" t="s">
        <v>9904</v>
      </c>
      <c r="N16" s="76" t="s">
        <v>9905</v>
      </c>
      <c r="O16" s="76" t="s">
        <v>9906</v>
      </c>
      <c r="P16" s="76" t="s">
        <v>8918</v>
      </c>
    </row>
    <row r="17" spans="1:16">
      <c r="A17" s="74">
        <v>9</v>
      </c>
      <c r="B17" s="76" t="s">
        <v>8918</v>
      </c>
      <c r="C17" s="76" t="s">
        <v>8918</v>
      </c>
      <c r="D17" s="76" t="s">
        <v>10733</v>
      </c>
      <c r="E17" s="76" t="s">
        <v>6814</v>
      </c>
      <c r="F17" s="76" t="s">
        <v>9907</v>
      </c>
      <c r="G17" s="76" t="s">
        <v>9908</v>
      </c>
      <c r="H17" s="76" t="s">
        <v>9909</v>
      </c>
      <c r="I17" s="76" t="s">
        <v>9910</v>
      </c>
      <c r="J17" s="76" t="s">
        <v>9911</v>
      </c>
      <c r="K17" s="76" t="s">
        <v>9912</v>
      </c>
      <c r="L17" s="76" t="s">
        <v>6455</v>
      </c>
      <c r="M17" s="76" t="s">
        <v>6455</v>
      </c>
      <c r="N17" s="76" t="s">
        <v>9913</v>
      </c>
      <c r="O17" s="76" t="s">
        <v>9914</v>
      </c>
      <c r="P17" s="76" t="s">
        <v>8918</v>
      </c>
    </row>
    <row r="18" spans="1:16">
      <c r="A18" s="74">
        <v>10</v>
      </c>
      <c r="B18" s="76" t="s">
        <v>8918</v>
      </c>
      <c r="C18" s="76" t="s">
        <v>8918</v>
      </c>
      <c r="D18" s="76" t="s">
        <v>9915</v>
      </c>
      <c r="E18" s="76" t="s">
        <v>9916</v>
      </c>
      <c r="F18" s="76" t="s">
        <v>9917</v>
      </c>
      <c r="G18" s="76" t="s">
        <v>9918</v>
      </c>
      <c r="H18" s="76" t="s">
        <v>9919</v>
      </c>
      <c r="I18" s="76" t="s">
        <v>9920</v>
      </c>
      <c r="J18" s="76" t="s">
        <v>9921</v>
      </c>
      <c r="K18" s="76" t="s">
        <v>9922</v>
      </c>
      <c r="L18" s="76" t="s">
        <v>9367</v>
      </c>
      <c r="M18" s="76" t="s">
        <v>9367</v>
      </c>
      <c r="N18" s="76" t="s">
        <v>9923</v>
      </c>
      <c r="O18" s="76" t="s">
        <v>9924</v>
      </c>
      <c r="P18" s="76" t="s">
        <v>8918</v>
      </c>
    </row>
    <row r="19" spans="1:16">
      <c r="A19" s="74">
        <v>11</v>
      </c>
      <c r="B19" s="76" t="s">
        <v>8918</v>
      </c>
      <c r="C19" s="76" t="s">
        <v>8918</v>
      </c>
      <c r="D19" s="76" t="s">
        <v>9925</v>
      </c>
      <c r="E19" s="76" t="s">
        <v>9926</v>
      </c>
      <c r="F19" s="76" t="s">
        <v>9927</v>
      </c>
      <c r="G19" s="76" t="s">
        <v>9928</v>
      </c>
      <c r="H19" s="76" t="s">
        <v>9929</v>
      </c>
      <c r="I19" s="76" t="s">
        <v>9930</v>
      </c>
      <c r="J19" s="76" t="s">
        <v>9931</v>
      </c>
      <c r="K19" s="76" t="s">
        <v>9932</v>
      </c>
      <c r="L19" s="76" t="s">
        <v>9933</v>
      </c>
      <c r="M19" s="76" t="s">
        <v>9933</v>
      </c>
      <c r="N19" s="76" t="s">
        <v>9934</v>
      </c>
      <c r="O19" s="76" t="s">
        <v>9935</v>
      </c>
      <c r="P19" s="76" t="s">
        <v>8918</v>
      </c>
    </row>
    <row r="20" spans="1:16">
      <c r="A20" s="74">
        <v>12</v>
      </c>
      <c r="B20" s="76" t="s">
        <v>8918</v>
      </c>
      <c r="C20" s="76" t="s">
        <v>8918</v>
      </c>
      <c r="D20" s="76" t="s">
        <v>9936</v>
      </c>
      <c r="E20" s="76" t="s">
        <v>10520</v>
      </c>
      <c r="F20" s="76" t="s">
        <v>9937</v>
      </c>
      <c r="G20" s="76" t="s">
        <v>9938</v>
      </c>
      <c r="H20" s="76" t="s">
        <v>9939</v>
      </c>
      <c r="I20" s="76" t="s">
        <v>9940</v>
      </c>
      <c r="J20" s="76" t="s">
        <v>9941</v>
      </c>
      <c r="K20" s="76" t="s">
        <v>9942</v>
      </c>
      <c r="L20" s="76" t="s">
        <v>9943</v>
      </c>
      <c r="M20" s="76" t="s">
        <v>9943</v>
      </c>
      <c r="N20" s="76" t="s">
        <v>9944</v>
      </c>
      <c r="O20" s="76" t="s">
        <v>9945</v>
      </c>
      <c r="P20" s="76" t="s">
        <v>8918</v>
      </c>
    </row>
    <row r="21" spans="1:16">
      <c r="A21" s="74">
        <v>13</v>
      </c>
      <c r="B21" s="76" t="s">
        <v>8918</v>
      </c>
      <c r="C21" s="76" t="s">
        <v>8918</v>
      </c>
      <c r="D21" s="76" t="s">
        <v>9946</v>
      </c>
      <c r="E21" s="76" t="s">
        <v>9947</v>
      </c>
      <c r="F21" s="76" t="s">
        <v>9948</v>
      </c>
      <c r="G21" s="76" t="s">
        <v>9949</v>
      </c>
      <c r="H21" s="76" t="s">
        <v>9950</v>
      </c>
      <c r="I21" s="76" t="s">
        <v>9951</v>
      </c>
      <c r="J21" s="76" t="s">
        <v>9952</v>
      </c>
      <c r="K21" s="76" t="s">
        <v>9953</v>
      </c>
      <c r="L21" s="76" t="s">
        <v>9954</v>
      </c>
      <c r="M21" s="76" t="s">
        <v>9954</v>
      </c>
      <c r="N21" s="76" t="s">
        <v>9955</v>
      </c>
      <c r="O21" s="76" t="s">
        <v>9956</v>
      </c>
      <c r="P21" s="76" t="s">
        <v>8918</v>
      </c>
    </row>
    <row r="22" spans="1:16">
      <c r="A22" s="74">
        <v>14</v>
      </c>
      <c r="B22" s="76" t="s">
        <v>8918</v>
      </c>
      <c r="C22" s="76" t="s">
        <v>8918</v>
      </c>
      <c r="D22" s="76" t="s">
        <v>9957</v>
      </c>
      <c r="E22" s="76" t="s">
        <v>9958</v>
      </c>
      <c r="F22" s="76" t="s">
        <v>9959</v>
      </c>
      <c r="G22" s="76" t="s">
        <v>9960</v>
      </c>
      <c r="H22" s="76" t="s">
        <v>9961</v>
      </c>
      <c r="I22" s="76" t="s">
        <v>11107</v>
      </c>
      <c r="J22" s="76" t="s">
        <v>9962</v>
      </c>
      <c r="K22" s="76" t="s">
        <v>9963</v>
      </c>
      <c r="L22" s="76" t="s">
        <v>9964</v>
      </c>
      <c r="M22" s="76" t="s">
        <v>9964</v>
      </c>
      <c r="N22" s="76" t="s">
        <v>9965</v>
      </c>
      <c r="O22" s="76" t="s">
        <v>9966</v>
      </c>
      <c r="P22" s="76" t="s">
        <v>8918</v>
      </c>
    </row>
    <row r="23" spans="1:16">
      <c r="A23" s="74">
        <v>15</v>
      </c>
      <c r="B23" s="76" t="s">
        <v>8918</v>
      </c>
      <c r="C23" s="76" t="s">
        <v>8918</v>
      </c>
      <c r="D23" s="76" t="s">
        <v>9967</v>
      </c>
      <c r="E23" s="76" t="s">
        <v>9968</v>
      </c>
      <c r="F23" s="76" t="s">
        <v>9969</v>
      </c>
      <c r="G23" s="76" t="s">
        <v>9970</v>
      </c>
      <c r="H23" s="76" t="s">
        <v>9971</v>
      </c>
      <c r="I23" s="76" t="s">
        <v>4923</v>
      </c>
      <c r="J23" s="76" t="s">
        <v>9996</v>
      </c>
      <c r="K23" s="76" t="s">
        <v>4924</v>
      </c>
      <c r="L23" s="76" t="s">
        <v>4925</v>
      </c>
      <c r="M23" s="76" t="s">
        <v>4925</v>
      </c>
      <c r="N23" s="76" t="s">
        <v>4926</v>
      </c>
      <c r="O23" s="76" t="s">
        <v>5377</v>
      </c>
      <c r="P23" s="76" t="s">
        <v>8918</v>
      </c>
    </row>
    <row r="24" spans="1:16">
      <c r="A24" s="74">
        <v>16</v>
      </c>
      <c r="B24" s="76" t="s">
        <v>8918</v>
      </c>
      <c r="C24" s="76" t="s">
        <v>8918</v>
      </c>
      <c r="D24" s="76" t="s">
        <v>1032</v>
      </c>
      <c r="E24" s="76" t="s">
        <v>4927</v>
      </c>
      <c r="F24" s="76" t="s">
        <v>6140</v>
      </c>
      <c r="G24" s="76" t="s">
        <v>4928</v>
      </c>
      <c r="H24" s="76" t="s">
        <v>4929</v>
      </c>
      <c r="I24" s="76" t="s">
        <v>5981</v>
      </c>
      <c r="J24" s="76" t="s">
        <v>4930</v>
      </c>
      <c r="K24" s="76" t="s">
        <v>4931</v>
      </c>
      <c r="L24" s="76" t="s">
        <v>7429</v>
      </c>
      <c r="M24" s="76" t="s">
        <v>7429</v>
      </c>
      <c r="N24" s="76" t="s">
        <v>4932</v>
      </c>
      <c r="O24" s="76" t="s">
        <v>4933</v>
      </c>
      <c r="P24" s="76" t="s">
        <v>8918</v>
      </c>
    </row>
    <row r="25" spans="1:16">
      <c r="A25" s="74">
        <v>17</v>
      </c>
      <c r="B25" s="76" t="s">
        <v>8918</v>
      </c>
      <c r="C25" s="76" t="s">
        <v>8918</v>
      </c>
      <c r="D25" s="76" t="s">
        <v>4934</v>
      </c>
      <c r="E25" s="76" t="s">
        <v>4935</v>
      </c>
      <c r="F25" s="76" t="s">
        <v>4936</v>
      </c>
      <c r="G25" s="76" t="s">
        <v>11150</v>
      </c>
      <c r="H25" s="76" t="s">
        <v>4937</v>
      </c>
      <c r="I25" s="76" t="s">
        <v>4938</v>
      </c>
      <c r="J25" s="76" t="s">
        <v>4939</v>
      </c>
      <c r="K25" s="76" t="s">
        <v>4940</v>
      </c>
      <c r="L25" s="76" t="s">
        <v>4941</v>
      </c>
      <c r="M25" s="76" t="s">
        <v>4941</v>
      </c>
      <c r="N25" s="76" t="s">
        <v>4942</v>
      </c>
      <c r="O25" s="76" t="s">
        <v>4943</v>
      </c>
      <c r="P25" s="76" t="s">
        <v>8918</v>
      </c>
    </row>
    <row r="26" spans="1:16">
      <c r="A26" s="74">
        <v>18</v>
      </c>
      <c r="B26" s="76" t="s">
        <v>8918</v>
      </c>
      <c r="C26" s="76" t="s">
        <v>8918</v>
      </c>
      <c r="D26" s="76" t="s">
        <v>4944</v>
      </c>
      <c r="E26" s="76" t="s">
        <v>4945</v>
      </c>
      <c r="F26" s="76" t="s">
        <v>4946</v>
      </c>
      <c r="G26" s="76" t="s">
        <v>4947</v>
      </c>
      <c r="H26" s="76" t="s">
        <v>472</v>
      </c>
      <c r="I26" s="76" t="s">
        <v>4948</v>
      </c>
      <c r="J26" s="76" t="s">
        <v>4949</v>
      </c>
      <c r="K26" s="76" t="s">
        <v>4950</v>
      </c>
      <c r="L26" s="76" t="s">
        <v>4951</v>
      </c>
      <c r="M26" s="76" t="s">
        <v>4951</v>
      </c>
      <c r="N26" s="76" t="s">
        <v>4952</v>
      </c>
      <c r="O26" s="76" t="s">
        <v>4953</v>
      </c>
      <c r="P26" s="76" t="s">
        <v>8918</v>
      </c>
    </row>
    <row r="27" spans="1:16">
      <c r="A27" s="74">
        <v>19</v>
      </c>
      <c r="B27" s="76" t="s">
        <v>8918</v>
      </c>
      <c r="C27" s="76" t="s">
        <v>8918</v>
      </c>
      <c r="D27" s="76" t="s">
        <v>4954</v>
      </c>
      <c r="E27" s="76" t="s">
        <v>4955</v>
      </c>
      <c r="F27" s="76" t="s">
        <v>4956</v>
      </c>
      <c r="G27" s="76" t="s">
        <v>4957</v>
      </c>
      <c r="H27" s="76" t="s">
        <v>4958</v>
      </c>
      <c r="I27" s="76" t="s">
        <v>4959</v>
      </c>
      <c r="J27" s="76" t="s">
        <v>4960</v>
      </c>
      <c r="K27" s="76" t="s">
        <v>4961</v>
      </c>
      <c r="L27" s="76" t="s">
        <v>4962</v>
      </c>
      <c r="M27" s="76" t="s">
        <v>4962</v>
      </c>
      <c r="N27" s="76" t="s">
        <v>4963</v>
      </c>
      <c r="O27" s="76" t="s">
        <v>4964</v>
      </c>
      <c r="P27" s="76" t="s">
        <v>8918</v>
      </c>
    </row>
    <row r="28" spans="1:16">
      <c r="A28" s="74">
        <v>20</v>
      </c>
      <c r="B28" s="76" t="s">
        <v>8918</v>
      </c>
      <c r="C28" s="76" t="s">
        <v>8918</v>
      </c>
      <c r="D28" s="76" t="s">
        <v>4965</v>
      </c>
      <c r="E28" s="76" t="s">
        <v>4966</v>
      </c>
      <c r="F28" s="76" t="s">
        <v>4967</v>
      </c>
      <c r="G28" s="76" t="s">
        <v>4968</v>
      </c>
      <c r="H28" s="76" t="s">
        <v>4969</v>
      </c>
      <c r="I28" s="76" t="s">
        <v>4970</v>
      </c>
      <c r="J28" s="76" t="s">
        <v>4971</v>
      </c>
      <c r="K28" s="76" t="s">
        <v>4972</v>
      </c>
      <c r="L28" s="76" t="s">
        <v>7997</v>
      </c>
      <c r="M28" s="76" t="s">
        <v>7997</v>
      </c>
      <c r="N28" s="76" t="s">
        <v>4973</v>
      </c>
      <c r="O28" s="76" t="s">
        <v>4974</v>
      </c>
      <c r="P28" s="76" t="s">
        <v>8918</v>
      </c>
    </row>
    <row r="29" spans="1:16">
      <c r="A29" s="74">
        <v>21</v>
      </c>
      <c r="B29" s="76" t="s">
        <v>8918</v>
      </c>
      <c r="C29" s="76" t="s">
        <v>8918</v>
      </c>
      <c r="D29" s="76" t="s">
        <v>307</v>
      </c>
      <c r="E29" s="76" t="s">
        <v>4975</v>
      </c>
      <c r="F29" s="76" t="s">
        <v>4976</v>
      </c>
      <c r="G29" s="76" t="s">
        <v>4977</v>
      </c>
      <c r="H29" s="76" t="s">
        <v>4978</v>
      </c>
      <c r="I29" s="76" t="s">
        <v>4979</v>
      </c>
      <c r="J29" s="76" t="s">
        <v>4980</v>
      </c>
      <c r="K29" s="76" t="s">
        <v>4981</v>
      </c>
      <c r="L29" s="76" t="s">
        <v>6731</v>
      </c>
      <c r="M29" s="76" t="s">
        <v>6731</v>
      </c>
      <c r="N29" s="76" t="s">
        <v>4982</v>
      </c>
      <c r="O29" s="76" t="s">
        <v>7678</v>
      </c>
      <c r="P29" s="76" t="s">
        <v>8918</v>
      </c>
    </row>
    <row r="30" spans="1:16">
      <c r="A30" s="74">
        <v>22</v>
      </c>
      <c r="B30" s="76" t="s">
        <v>8918</v>
      </c>
      <c r="C30" s="76" t="s">
        <v>8918</v>
      </c>
      <c r="D30" s="76" t="s">
        <v>4983</v>
      </c>
      <c r="E30" s="76" t="s">
        <v>2134</v>
      </c>
      <c r="F30" s="76" t="s">
        <v>8200</v>
      </c>
      <c r="G30" s="76" t="s">
        <v>4984</v>
      </c>
      <c r="H30" s="76" t="s">
        <v>4985</v>
      </c>
      <c r="I30" s="76" t="s">
        <v>4986</v>
      </c>
      <c r="J30" s="76" t="s">
        <v>4987</v>
      </c>
      <c r="K30" s="76" t="s">
        <v>4988</v>
      </c>
      <c r="L30" s="76" t="s">
        <v>4989</v>
      </c>
      <c r="M30" s="76" t="s">
        <v>4989</v>
      </c>
      <c r="N30" s="76" t="s">
        <v>4990</v>
      </c>
      <c r="O30" s="76" t="s">
        <v>4991</v>
      </c>
      <c r="P30" s="76" t="s">
        <v>8918</v>
      </c>
    </row>
    <row r="31" spans="1:16">
      <c r="A31" s="74">
        <v>23</v>
      </c>
      <c r="B31" s="76" t="s">
        <v>8918</v>
      </c>
      <c r="C31" s="76" t="s">
        <v>8918</v>
      </c>
      <c r="D31" s="76" t="s">
        <v>4992</v>
      </c>
      <c r="E31" s="76" t="s">
        <v>4993</v>
      </c>
      <c r="F31" s="76" t="s">
        <v>4994</v>
      </c>
      <c r="G31" s="76" t="s">
        <v>4995</v>
      </c>
      <c r="H31" s="76" t="s">
        <v>4996</v>
      </c>
      <c r="I31" s="76" t="s">
        <v>4200</v>
      </c>
      <c r="J31" s="76" t="s">
        <v>4997</v>
      </c>
      <c r="K31" s="76" t="s">
        <v>4998</v>
      </c>
      <c r="L31" s="76" t="s">
        <v>8085</v>
      </c>
      <c r="M31" s="76" t="s">
        <v>8085</v>
      </c>
      <c r="N31" s="76" t="s">
        <v>4999</v>
      </c>
      <c r="O31" s="76" t="s">
        <v>5000</v>
      </c>
      <c r="P31" s="76" t="s">
        <v>8918</v>
      </c>
    </row>
    <row r="32" spans="1:16">
      <c r="A32" s="74">
        <v>24</v>
      </c>
      <c r="B32" s="76" t="s">
        <v>8918</v>
      </c>
      <c r="C32" s="76" t="s">
        <v>8918</v>
      </c>
      <c r="D32" s="76" t="s">
        <v>5001</v>
      </c>
      <c r="E32" s="76" t="s">
        <v>3792</v>
      </c>
      <c r="F32" s="76" t="s">
        <v>5002</v>
      </c>
      <c r="G32" s="76" t="s">
        <v>5039</v>
      </c>
      <c r="H32" s="76" t="s">
        <v>5040</v>
      </c>
      <c r="I32" s="76" t="s">
        <v>5041</v>
      </c>
      <c r="J32" s="76" t="s">
        <v>5042</v>
      </c>
      <c r="K32" s="76" t="s">
        <v>5043</v>
      </c>
      <c r="L32" s="76" t="s">
        <v>5044</v>
      </c>
      <c r="M32" s="76" t="s">
        <v>5044</v>
      </c>
      <c r="N32" s="76" t="s">
        <v>10410</v>
      </c>
      <c r="O32" s="76" t="s">
        <v>5036</v>
      </c>
      <c r="P32" s="76" t="s">
        <v>8918</v>
      </c>
    </row>
    <row r="33" spans="1:16">
      <c r="A33" s="74">
        <v>25</v>
      </c>
      <c r="B33" s="76" t="s">
        <v>8918</v>
      </c>
      <c r="C33" s="76" t="s">
        <v>8918</v>
      </c>
      <c r="D33" s="76" t="s">
        <v>5045</v>
      </c>
      <c r="E33" s="76" t="s">
        <v>5046</v>
      </c>
      <c r="F33" s="76" t="s">
        <v>5047</v>
      </c>
      <c r="G33" s="76" t="s">
        <v>5048</v>
      </c>
      <c r="H33" s="76" t="s">
        <v>5049</v>
      </c>
      <c r="I33" s="76" t="s">
        <v>5050</v>
      </c>
      <c r="J33" s="76" t="s">
        <v>5051</v>
      </c>
      <c r="K33" s="76" t="s">
        <v>5052</v>
      </c>
      <c r="L33" s="76" t="s">
        <v>5053</v>
      </c>
      <c r="M33" s="76" t="s">
        <v>5053</v>
      </c>
      <c r="N33" s="76" t="s">
        <v>5054</v>
      </c>
      <c r="O33" s="76" t="s">
        <v>5055</v>
      </c>
      <c r="P33" s="76" t="s">
        <v>8918</v>
      </c>
    </row>
    <row r="34" spans="1:16">
      <c r="A34" s="74">
        <v>26</v>
      </c>
      <c r="B34" s="76" t="s">
        <v>8918</v>
      </c>
      <c r="C34" s="76" t="s">
        <v>8918</v>
      </c>
      <c r="D34" s="76" t="s">
        <v>5056</v>
      </c>
      <c r="E34" s="76" t="s">
        <v>5057</v>
      </c>
      <c r="F34" s="76" t="s">
        <v>5058</v>
      </c>
      <c r="G34" s="76" t="s">
        <v>8048</v>
      </c>
      <c r="H34" s="76" t="s">
        <v>5059</v>
      </c>
      <c r="I34" s="76" t="s">
        <v>5060</v>
      </c>
      <c r="J34" s="76" t="s">
        <v>5061</v>
      </c>
      <c r="K34" s="76" t="s">
        <v>5062</v>
      </c>
      <c r="L34" s="76" t="s">
        <v>3161</v>
      </c>
      <c r="M34" s="76" t="s">
        <v>3161</v>
      </c>
      <c r="N34" s="76" t="s">
        <v>5063</v>
      </c>
      <c r="O34" s="76" t="s">
        <v>5064</v>
      </c>
      <c r="P34" s="76" t="s">
        <v>8918</v>
      </c>
    </row>
    <row r="35" spans="1:16">
      <c r="A35" s="74">
        <v>27</v>
      </c>
      <c r="B35" s="76" t="s">
        <v>8918</v>
      </c>
      <c r="C35" s="76" t="s">
        <v>8918</v>
      </c>
      <c r="D35" s="76" t="s">
        <v>5065</v>
      </c>
      <c r="E35" s="76" t="s">
        <v>5066</v>
      </c>
      <c r="F35" s="76" t="s">
        <v>5067</v>
      </c>
      <c r="G35" s="76" t="s">
        <v>5068</v>
      </c>
      <c r="H35" s="76" t="s">
        <v>7494</v>
      </c>
      <c r="I35" s="76" t="s">
        <v>6702</v>
      </c>
      <c r="J35" s="76" t="s">
        <v>5069</v>
      </c>
      <c r="K35" s="76" t="s">
        <v>10786</v>
      </c>
      <c r="L35" s="76" t="s">
        <v>5070</v>
      </c>
      <c r="M35" s="76" t="s">
        <v>5070</v>
      </c>
      <c r="N35" s="76" t="s">
        <v>5071</v>
      </c>
      <c r="O35" s="76" t="s">
        <v>5072</v>
      </c>
      <c r="P35" s="76" t="s">
        <v>8918</v>
      </c>
    </row>
    <row r="36" spans="1:16">
      <c r="A36" s="74">
        <v>28</v>
      </c>
      <c r="B36" s="76" t="s">
        <v>8918</v>
      </c>
      <c r="C36" s="76" t="s">
        <v>8918</v>
      </c>
      <c r="D36" s="76" t="s">
        <v>5073</v>
      </c>
      <c r="E36" s="76" t="s">
        <v>7429</v>
      </c>
      <c r="F36" s="76" t="s">
        <v>3289</v>
      </c>
      <c r="G36" s="76" t="s">
        <v>1006</v>
      </c>
      <c r="H36" s="76" t="s">
        <v>5074</v>
      </c>
      <c r="I36" s="76" t="s">
        <v>5075</v>
      </c>
      <c r="J36" s="76" t="s">
        <v>5076</v>
      </c>
      <c r="K36" s="76" t="s">
        <v>5077</v>
      </c>
      <c r="L36" s="76" t="s">
        <v>5078</v>
      </c>
      <c r="M36" s="76" t="s">
        <v>5078</v>
      </c>
      <c r="N36" s="76" t="s">
        <v>5079</v>
      </c>
      <c r="O36" s="76" t="s">
        <v>5080</v>
      </c>
      <c r="P36" s="76" t="s">
        <v>8918</v>
      </c>
    </row>
    <row r="37" spans="1:16">
      <c r="A37" s="74">
        <v>29</v>
      </c>
      <c r="B37" s="76" t="s">
        <v>8918</v>
      </c>
      <c r="C37" s="76" t="s">
        <v>8918</v>
      </c>
      <c r="D37" s="76" t="s">
        <v>5081</v>
      </c>
      <c r="E37" s="76" t="s">
        <v>5082</v>
      </c>
      <c r="F37" s="76" t="s">
        <v>5083</v>
      </c>
      <c r="G37" s="76" t="s">
        <v>9385</v>
      </c>
      <c r="H37" s="76" t="s">
        <v>5084</v>
      </c>
      <c r="I37" s="76" t="s">
        <v>5085</v>
      </c>
      <c r="J37" s="76" t="s">
        <v>5086</v>
      </c>
      <c r="K37" s="76" t="s">
        <v>5087</v>
      </c>
      <c r="L37" s="76" t="s">
        <v>5088</v>
      </c>
      <c r="M37" s="76" t="s">
        <v>5088</v>
      </c>
      <c r="N37" s="76" t="s">
        <v>5089</v>
      </c>
      <c r="O37" s="76" t="s">
        <v>5090</v>
      </c>
      <c r="P37" s="76" t="s">
        <v>8918</v>
      </c>
    </row>
    <row r="38" spans="1:16">
      <c r="A38" s="74">
        <v>30</v>
      </c>
      <c r="B38" s="76" t="s">
        <v>8918</v>
      </c>
      <c r="C38" s="76" t="s">
        <v>8918</v>
      </c>
      <c r="D38" s="76" t="s">
        <v>5091</v>
      </c>
      <c r="E38" s="76" t="s">
        <v>5092</v>
      </c>
      <c r="F38" s="76" t="s">
        <v>5093</v>
      </c>
      <c r="G38" s="76" t="s">
        <v>5094</v>
      </c>
      <c r="H38" s="76" t="s">
        <v>5095</v>
      </c>
      <c r="I38" s="76" t="s">
        <v>5096</v>
      </c>
      <c r="J38" s="76" t="s">
        <v>5097</v>
      </c>
      <c r="K38" s="76" t="s">
        <v>5098</v>
      </c>
      <c r="L38" s="76" t="s">
        <v>9267</v>
      </c>
      <c r="M38" s="76" t="s">
        <v>9267</v>
      </c>
      <c r="N38" s="76" t="s">
        <v>5099</v>
      </c>
      <c r="O38" s="76" t="s">
        <v>5100</v>
      </c>
      <c r="P38" s="76" t="s">
        <v>8918</v>
      </c>
    </row>
    <row r="39" spans="1:16">
      <c r="A39" s="74">
        <v>31</v>
      </c>
      <c r="B39" s="76" t="s">
        <v>8918</v>
      </c>
      <c r="C39" s="76" t="s">
        <v>8918</v>
      </c>
      <c r="D39" s="76" t="s">
        <v>5101</v>
      </c>
      <c r="E39" s="76" t="s">
        <v>5102</v>
      </c>
      <c r="F39" s="76" t="s">
        <v>5103</v>
      </c>
      <c r="G39" s="76" t="s">
        <v>6025</v>
      </c>
      <c r="H39" s="76" t="s">
        <v>5104</v>
      </c>
      <c r="I39" s="76" t="s">
        <v>5105</v>
      </c>
      <c r="J39" s="76" t="s">
        <v>5106</v>
      </c>
      <c r="K39" s="76" t="s">
        <v>5107</v>
      </c>
      <c r="L39" s="76" t="s">
        <v>3721</v>
      </c>
      <c r="M39" s="76" t="s">
        <v>3721</v>
      </c>
      <c r="N39" s="76" t="s">
        <v>5108</v>
      </c>
      <c r="O39" s="76" t="s">
        <v>5109</v>
      </c>
      <c r="P39" s="76" t="s">
        <v>8918</v>
      </c>
    </row>
    <row r="40" spans="1:16">
      <c r="A40" s="74">
        <v>32</v>
      </c>
      <c r="B40" s="76" t="s">
        <v>8918</v>
      </c>
      <c r="C40" s="76" t="s">
        <v>8918</v>
      </c>
      <c r="D40" s="76" t="s">
        <v>5110</v>
      </c>
      <c r="E40" s="76" t="s">
        <v>5111</v>
      </c>
      <c r="F40" s="76" t="s">
        <v>5112</v>
      </c>
      <c r="G40" s="76" t="s">
        <v>8125</v>
      </c>
      <c r="H40" s="76" t="s">
        <v>5113</v>
      </c>
      <c r="I40" s="76" t="s">
        <v>5114</v>
      </c>
      <c r="J40" s="76" t="s">
        <v>4956</v>
      </c>
      <c r="K40" s="76" t="s">
        <v>6223</v>
      </c>
      <c r="L40" s="76" t="s">
        <v>5115</v>
      </c>
      <c r="M40" s="76" t="s">
        <v>5115</v>
      </c>
      <c r="N40" s="76" t="s">
        <v>5116</v>
      </c>
      <c r="O40" s="76" t="s">
        <v>5117</v>
      </c>
      <c r="P40" s="76" t="s">
        <v>8918</v>
      </c>
    </row>
    <row r="41" spans="1:16">
      <c r="A41" s="74">
        <v>33</v>
      </c>
      <c r="B41" s="76" t="s">
        <v>8918</v>
      </c>
      <c r="C41" s="76" t="s">
        <v>8918</v>
      </c>
      <c r="D41" s="76" t="s">
        <v>5118</v>
      </c>
      <c r="E41" s="76" t="s">
        <v>5119</v>
      </c>
      <c r="F41" s="76" t="s">
        <v>5120</v>
      </c>
      <c r="G41" s="76" t="s">
        <v>11410</v>
      </c>
      <c r="H41" s="76" t="s">
        <v>5121</v>
      </c>
      <c r="I41" s="76" t="s">
        <v>5122</v>
      </c>
      <c r="J41" s="76" t="s">
        <v>5123</v>
      </c>
      <c r="K41" s="76" t="s">
        <v>6802</v>
      </c>
      <c r="L41" s="76" t="s">
        <v>9854</v>
      </c>
      <c r="M41" s="76" t="s">
        <v>9854</v>
      </c>
      <c r="N41" s="76" t="s">
        <v>5124</v>
      </c>
      <c r="O41" s="76" t="s">
        <v>5125</v>
      </c>
      <c r="P41" s="76" t="s">
        <v>8918</v>
      </c>
    </row>
    <row r="42" spans="1:16">
      <c r="A42" s="74">
        <v>34</v>
      </c>
      <c r="B42" s="76" t="s">
        <v>8918</v>
      </c>
      <c r="C42" s="76" t="s">
        <v>8918</v>
      </c>
      <c r="D42" s="76" t="s">
        <v>5126</v>
      </c>
      <c r="E42" s="76" t="s">
        <v>5127</v>
      </c>
      <c r="F42" s="76" t="s">
        <v>9855</v>
      </c>
      <c r="G42" s="76" t="s">
        <v>3898</v>
      </c>
      <c r="H42" s="76" t="s">
        <v>8764</v>
      </c>
      <c r="I42" s="76" t="s">
        <v>5128</v>
      </c>
      <c r="J42" s="76" t="s">
        <v>5129</v>
      </c>
      <c r="K42" s="76" t="s">
        <v>5130</v>
      </c>
      <c r="L42" s="76" t="s">
        <v>5131</v>
      </c>
      <c r="M42" s="76" t="s">
        <v>5131</v>
      </c>
      <c r="N42" s="76" t="s">
        <v>8063</v>
      </c>
      <c r="O42" s="76" t="s">
        <v>802</v>
      </c>
      <c r="P42" s="76" t="s">
        <v>8918</v>
      </c>
    </row>
    <row r="43" spans="1:16">
      <c r="A43" s="74">
        <v>35</v>
      </c>
      <c r="B43" s="76" t="s">
        <v>8918</v>
      </c>
      <c r="C43" s="76" t="s">
        <v>8918</v>
      </c>
      <c r="D43" s="76" t="s">
        <v>10569</v>
      </c>
      <c r="E43" s="76" t="s">
        <v>5132</v>
      </c>
      <c r="F43" s="76" t="s">
        <v>5133</v>
      </c>
      <c r="G43" s="76" t="s">
        <v>8857</v>
      </c>
      <c r="H43" s="76" t="s">
        <v>5134</v>
      </c>
      <c r="I43" s="76" t="s">
        <v>5135</v>
      </c>
      <c r="J43" s="76" t="s">
        <v>5136</v>
      </c>
      <c r="K43" s="76" t="s">
        <v>3921</v>
      </c>
      <c r="L43" s="76" t="s">
        <v>9317</v>
      </c>
      <c r="M43" s="76" t="s">
        <v>9317</v>
      </c>
      <c r="N43" s="76" t="s">
        <v>3826</v>
      </c>
      <c r="O43" s="76" t="s">
        <v>5137</v>
      </c>
      <c r="P43" s="76" t="s">
        <v>8918</v>
      </c>
    </row>
    <row r="44" spans="1:16">
      <c r="A44" s="74">
        <v>36</v>
      </c>
      <c r="B44" s="76" t="s">
        <v>8918</v>
      </c>
      <c r="C44" s="76" t="s">
        <v>8918</v>
      </c>
      <c r="D44" s="76" t="s">
        <v>5138</v>
      </c>
      <c r="E44" s="76" t="s">
        <v>7447</v>
      </c>
      <c r="F44" s="76" t="s">
        <v>5139</v>
      </c>
      <c r="G44" s="76" t="s">
        <v>5140</v>
      </c>
      <c r="H44" s="76" t="s">
        <v>6408</v>
      </c>
      <c r="I44" s="76" t="s">
        <v>10420</v>
      </c>
      <c r="J44" s="76" t="s">
        <v>8092</v>
      </c>
      <c r="K44" s="76" t="s">
        <v>5141</v>
      </c>
      <c r="L44" s="76" t="s">
        <v>8173</v>
      </c>
      <c r="M44" s="76" t="s">
        <v>8173</v>
      </c>
      <c r="N44" s="76" t="s">
        <v>5142</v>
      </c>
      <c r="O44" s="76" t="s">
        <v>5143</v>
      </c>
      <c r="P44" s="76" t="s">
        <v>8918</v>
      </c>
    </row>
    <row r="45" spans="1:16">
      <c r="A45" s="74">
        <v>37</v>
      </c>
      <c r="B45" s="76" t="s">
        <v>8918</v>
      </c>
      <c r="C45" s="76" t="s">
        <v>8918</v>
      </c>
      <c r="D45" s="76" t="s">
        <v>5144</v>
      </c>
      <c r="E45" s="76" t="s">
        <v>5145</v>
      </c>
      <c r="F45" s="76" t="s">
        <v>5146</v>
      </c>
      <c r="G45" s="76" t="s">
        <v>5147</v>
      </c>
      <c r="H45" s="76" t="s">
        <v>5148</v>
      </c>
      <c r="I45" s="76" t="s">
        <v>6103</v>
      </c>
      <c r="J45" s="76" t="s">
        <v>5149</v>
      </c>
      <c r="K45" s="76" t="s">
        <v>5150</v>
      </c>
      <c r="L45" s="76" t="s">
        <v>7510</v>
      </c>
      <c r="M45" s="76" t="s">
        <v>7510</v>
      </c>
      <c r="N45" s="76" t="s">
        <v>5151</v>
      </c>
      <c r="O45" s="76" t="s">
        <v>5152</v>
      </c>
      <c r="P45" s="76" t="s">
        <v>8918</v>
      </c>
    </row>
    <row r="46" spans="1:16">
      <c r="A46" s="74">
        <v>38</v>
      </c>
      <c r="B46" s="76" t="s">
        <v>8918</v>
      </c>
      <c r="C46" s="76" t="s">
        <v>8918</v>
      </c>
      <c r="D46" s="76" t="s">
        <v>5153</v>
      </c>
      <c r="E46" s="76" t="s">
        <v>8733</v>
      </c>
      <c r="F46" s="76" t="s">
        <v>5154</v>
      </c>
      <c r="G46" s="76" t="s">
        <v>184</v>
      </c>
      <c r="H46" s="76" t="s">
        <v>5155</v>
      </c>
      <c r="I46" s="76" t="s">
        <v>5156</v>
      </c>
      <c r="J46" s="76" t="s">
        <v>5157</v>
      </c>
      <c r="K46" s="76" t="s">
        <v>9943</v>
      </c>
      <c r="L46" s="76" t="s">
        <v>9320</v>
      </c>
      <c r="M46" s="76" t="s">
        <v>9320</v>
      </c>
      <c r="N46" s="76" t="s">
        <v>5158</v>
      </c>
      <c r="O46" s="76" t="s">
        <v>5159</v>
      </c>
      <c r="P46" s="76" t="s">
        <v>8918</v>
      </c>
    </row>
    <row r="47" spans="1:16">
      <c r="A47" s="74">
        <v>39</v>
      </c>
      <c r="B47" s="76" t="s">
        <v>8918</v>
      </c>
      <c r="C47" s="76" t="s">
        <v>8918</v>
      </c>
      <c r="D47" s="76" t="s">
        <v>5160</v>
      </c>
      <c r="E47" s="76" t="s">
        <v>5161</v>
      </c>
      <c r="F47" s="76" t="s">
        <v>5162</v>
      </c>
      <c r="G47" s="76" t="s">
        <v>5163</v>
      </c>
      <c r="H47" s="76" t="s">
        <v>5164</v>
      </c>
      <c r="I47" s="76" t="s">
        <v>5165</v>
      </c>
      <c r="J47" s="76" t="s">
        <v>5166</v>
      </c>
      <c r="K47" s="76" t="s">
        <v>5167</v>
      </c>
      <c r="L47" s="76" t="s">
        <v>9304</v>
      </c>
      <c r="M47" s="76" t="s">
        <v>9304</v>
      </c>
      <c r="N47" s="76" t="s">
        <v>5168</v>
      </c>
      <c r="O47" s="76" t="s">
        <v>3719</v>
      </c>
      <c r="P47" s="76" t="s">
        <v>8918</v>
      </c>
    </row>
    <row r="48" spans="1:16">
      <c r="A48" s="74">
        <v>40</v>
      </c>
      <c r="B48" s="76" t="s">
        <v>8918</v>
      </c>
      <c r="C48" s="76" t="s">
        <v>8918</v>
      </c>
      <c r="D48" s="76" t="s">
        <v>5169</v>
      </c>
      <c r="E48" s="76" t="s">
        <v>5170</v>
      </c>
      <c r="F48" s="76" t="s">
        <v>5171</v>
      </c>
      <c r="G48" s="76" t="s">
        <v>5172</v>
      </c>
      <c r="H48" s="76" t="s">
        <v>5173</v>
      </c>
      <c r="I48" s="76" t="s">
        <v>5174</v>
      </c>
      <c r="J48" s="76" t="s">
        <v>5175</v>
      </c>
      <c r="K48" s="76" t="s">
        <v>5596</v>
      </c>
      <c r="L48" s="76" t="s">
        <v>5176</v>
      </c>
      <c r="M48" s="76" t="s">
        <v>5176</v>
      </c>
      <c r="N48" s="76" t="s">
        <v>7307</v>
      </c>
      <c r="O48" s="76" t="s">
        <v>10418</v>
      </c>
      <c r="P48" s="76" t="s">
        <v>8918</v>
      </c>
    </row>
    <row r="49" spans="1:16">
      <c r="A49" s="74">
        <v>41</v>
      </c>
      <c r="B49" s="76" t="s">
        <v>8918</v>
      </c>
      <c r="C49" s="76" t="s">
        <v>8918</v>
      </c>
      <c r="D49" s="76" t="s">
        <v>5177</v>
      </c>
      <c r="E49" s="76" t="s">
        <v>5178</v>
      </c>
      <c r="F49" s="76" t="s">
        <v>5179</v>
      </c>
      <c r="G49" s="76" t="s">
        <v>5274</v>
      </c>
      <c r="H49" s="76" t="s">
        <v>5180</v>
      </c>
      <c r="I49" s="76" t="s">
        <v>5181</v>
      </c>
      <c r="J49" s="76" t="s">
        <v>10062</v>
      </c>
      <c r="K49" s="76" t="s">
        <v>5182</v>
      </c>
      <c r="L49" s="76" t="s">
        <v>5183</v>
      </c>
      <c r="M49" s="76" t="s">
        <v>5183</v>
      </c>
      <c r="N49" s="76" t="s">
        <v>5184</v>
      </c>
      <c r="O49" s="76" t="s">
        <v>10654</v>
      </c>
      <c r="P49" s="76" t="s">
        <v>8918</v>
      </c>
    </row>
    <row r="50" spans="1:16">
      <c r="A50" s="74">
        <v>42</v>
      </c>
      <c r="B50" s="76" t="s">
        <v>8918</v>
      </c>
      <c r="C50" s="76" t="s">
        <v>8918</v>
      </c>
      <c r="D50" s="76" t="s">
        <v>5185</v>
      </c>
      <c r="E50" s="76" t="s">
        <v>5186</v>
      </c>
      <c r="F50" s="76" t="s">
        <v>5187</v>
      </c>
      <c r="G50" s="76" t="s">
        <v>270</v>
      </c>
      <c r="H50" s="76" t="s">
        <v>5188</v>
      </c>
      <c r="I50" s="76" t="s">
        <v>5189</v>
      </c>
      <c r="J50" s="76" t="s">
        <v>5190</v>
      </c>
      <c r="K50" s="76" t="s">
        <v>5191</v>
      </c>
      <c r="L50" s="76" t="s">
        <v>5192</v>
      </c>
      <c r="M50" s="76" t="s">
        <v>5192</v>
      </c>
      <c r="N50" s="76" t="s">
        <v>9298</v>
      </c>
      <c r="O50" s="76" t="s">
        <v>5193</v>
      </c>
      <c r="P50" s="76" t="s">
        <v>8918</v>
      </c>
    </row>
    <row r="51" spans="1:16">
      <c r="A51" s="74">
        <v>43</v>
      </c>
      <c r="B51" s="76" t="s">
        <v>8918</v>
      </c>
      <c r="C51" s="76" t="s">
        <v>8918</v>
      </c>
      <c r="D51" s="76" t="s">
        <v>5194</v>
      </c>
      <c r="E51" s="76" t="s">
        <v>5195</v>
      </c>
      <c r="F51" s="76" t="s">
        <v>5196</v>
      </c>
      <c r="G51" s="76" t="s">
        <v>831</v>
      </c>
      <c r="H51" s="76" t="s">
        <v>5197</v>
      </c>
      <c r="I51" s="76" t="s">
        <v>1050</v>
      </c>
      <c r="J51" s="76" t="s">
        <v>5198</v>
      </c>
      <c r="K51" s="76" t="s">
        <v>817</v>
      </c>
      <c r="L51" s="76" t="s">
        <v>5199</v>
      </c>
      <c r="M51" s="76" t="s">
        <v>5199</v>
      </c>
      <c r="N51" s="76" t="s">
        <v>5200</v>
      </c>
      <c r="O51" s="76" t="s">
        <v>5201</v>
      </c>
      <c r="P51" s="76" t="s">
        <v>8918</v>
      </c>
    </row>
    <row r="52" spans="1:16">
      <c r="A52" s="74">
        <v>44</v>
      </c>
      <c r="B52" s="76" t="s">
        <v>8918</v>
      </c>
      <c r="C52" s="76" t="s">
        <v>8918</v>
      </c>
      <c r="D52" s="76" t="s">
        <v>5202</v>
      </c>
      <c r="E52" s="76" t="s">
        <v>5203</v>
      </c>
      <c r="F52" s="76" t="s">
        <v>5204</v>
      </c>
      <c r="G52" s="76" t="s">
        <v>5205</v>
      </c>
      <c r="H52" s="76" t="s">
        <v>5206</v>
      </c>
      <c r="I52" s="76" t="s">
        <v>5207</v>
      </c>
      <c r="J52" s="76" t="s">
        <v>5208</v>
      </c>
      <c r="K52" s="76" t="s">
        <v>9253</v>
      </c>
      <c r="L52" s="76" t="s">
        <v>5209</v>
      </c>
      <c r="M52" s="76" t="s">
        <v>5209</v>
      </c>
      <c r="N52" s="76" t="s">
        <v>5210</v>
      </c>
      <c r="O52" s="76" t="s">
        <v>5211</v>
      </c>
      <c r="P52" s="76" t="s">
        <v>8918</v>
      </c>
    </row>
    <row r="53" spans="1:16">
      <c r="A53" s="74">
        <v>45</v>
      </c>
      <c r="B53" s="76" t="s">
        <v>8918</v>
      </c>
      <c r="C53" s="76" t="s">
        <v>8918</v>
      </c>
      <c r="D53" s="76" t="s">
        <v>5212</v>
      </c>
      <c r="E53" s="76" t="s">
        <v>5213</v>
      </c>
      <c r="F53" s="76" t="s">
        <v>5214</v>
      </c>
      <c r="G53" s="76" t="s">
        <v>205</v>
      </c>
      <c r="H53" s="76" t="s">
        <v>3550</v>
      </c>
      <c r="I53" s="76" t="s">
        <v>171</v>
      </c>
      <c r="J53" s="76" t="s">
        <v>7067</v>
      </c>
      <c r="K53" s="76" t="s">
        <v>5215</v>
      </c>
      <c r="L53" s="76" t="s">
        <v>5216</v>
      </c>
      <c r="M53" s="76" t="s">
        <v>5216</v>
      </c>
      <c r="N53" s="76" t="s">
        <v>3699</v>
      </c>
      <c r="O53" s="76" t="s">
        <v>5217</v>
      </c>
      <c r="P53" s="76" t="s">
        <v>8918</v>
      </c>
    </row>
    <row r="54" spans="1:16">
      <c r="A54" s="74">
        <v>46</v>
      </c>
      <c r="B54" s="76" t="s">
        <v>8918</v>
      </c>
      <c r="C54" s="76" t="s">
        <v>8918</v>
      </c>
      <c r="D54" s="76" t="s">
        <v>5218</v>
      </c>
      <c r="E54" s="76" t="s">
        <v>6444</v>
      </c>
      <c r="F54" s="76" t="s">
        <v>5219</v>
      </c>
      <c r="G54" s="76" t="s">
        <v>6112</v>
      </c>
      <c r="H54" s="76" t="s">
        <v>5220</v>
      </c>
      <c r="I54" s="76" t="s">
        <v>5221</v>
      </c>
      <c r="J54" s="76" t="s">
        <v>5222</v>
      </c>
      <c r="K54" s="76" t="s">
        <v>5397</v>
      </c>
      <c r="L54" s="76" t="s">
        <v>5223</v>
      </c>
      <c r="M54" s="76" t="s">
        <v>5223</v>
      </c>
      <c r="N54" s="76" t="s">
        <v>5224</v>
      </c>
      <c r="O54" s="76" t="s">
        <v>5225</v>
      </c>
      <c r="P54" s="76" t="s">
        <v>8918</v>
      </c>
    </row>
    <row r="55" spans="1:16">
      <c r="A55" s="74">
        <v>47</v>
      </c>
      <c r="B55" s="76" t="s">
        <v>8918</v>
      </c>
      <c r="C55" s="76" t="s">
        <v>8918</v>
      </c>
      <c r="D55" s="76" t="s">
        <v>5226</v>
      </c>
      <c r="E55" s="76" t="s">
        <v>6435</v>
      </c>
      <c r="F55" s="76" t="s">
        <v>5227</v>
      </c>
      <c r="G55" s="76" t="s">
        <v>5228</v>
      </c>
      <c r="H55" s="76" t="s">
        <v>5229</v>
      </c>
      <c r="I55" s="76" t="s">
        <v>5230</v>
      </c>
      <c r="J55" s="76" t="s">
        <v>8268</v>
      </c>
      <c r="K55" s="76" t="s">
        <v>5231</v>
      </c>
      <c r="L55" s="76" t="s">
        <v>5232</v>
      </c>
      <c r="M55" s="76" t="s">
        <v>5232</v>
      </c>
      <c r="N55" s="76" t="s">
        <v>5233</v>
      </c>
      <c r="O55" s="76" t="s">
        <v>5234</v>
      </c>
      <c r="P55" s="76" t="s">
        <v>8918</v>
      </c>
    </row>
    <row r="56" spans="1:16">
      <c r="A56" s="74">
        <v>48</v>
      </c>
      <c r="B56" s="76" t="s">
        <v>8918</v>
      </c>
      <c r="C56" s="76" t="s">
        <v>8918</v>
      </c>
      <c r="D56" s="76" t="s">
        <v>5235</v>
      </c>
      <c r="E56" s="76" t="s">
        <v>5236</v>
      </c>
      <c r="F56" s="76" t="s">
        <v>5237</v>
      </c>
      <c r="G56" s="76" t="s">
        <v>5238</v>
      </c>
      <c r="H56" s="76" t="s">
        <v>2149</v>
      </c>
      <c r="I56" s="76" t="s">
        <v>5239</v>
      </c>
      <c r="J56" s="76" t="s">
        <v>5240</v>
      </c>
      <c r="K56" s="76" t="s">
        <v>5241</v>
      </c>
      <c r="L56" s="76" t="s">
        <v>5242</v>
      </c>
      <c r="M56" s="76" t="s">
        <v>5242</v>
      </c>
      <c r="N56" s="76" t="s">
        <v>5243</v>
      </c>
      <c r="O56" s="76" t="s">
        <v>8886</v>
      </c>
      <c r="P56" s="76" t="s">
        <v>8918</v>
      </c>
    </row>
    <row r="58" spans="1:16">
      <c r="A58" s="73" t="e">
        <f>HLOOKUP('Calculatrice des coûts NMETI'!$I$22, B62:Q111, MATCH('Calculatrice des coûts NMETI'!$K$22,A62:A111))</f>
        <v>#N/A</v>
      </c>
    </row>
    <row r="59" spans="1:16">
      <c r="A59" s="467" t="s">
        <v>3187</v>
      </c>
      <c r="B59" s="467"/>
      <c r="C59" s="467"/>
      <c r="D59" s="467"/>
      <c r="E59" s="467"/>
      <c r="F59" s="467"/>
      <c r="G59" s="467"/>
      <c r="H59" s="467"/>
      <c r="I59" s="467"/>
      <c r="J59" s="467"/>
      <c r="K59" s="467"/>
      <c r="L59" s="467"/>
      <c r="M59" s="467"/>
      <c r="N59" s="467"/>
      <c r="O59" s="467"/>
      <c r="P59" s="467"/>
    </row>
    <row r="60" spans="1:16">
      <c r="A60" s="471" t="s">
        <v>3934</v>
      </c>
      <c r="B60" s="471"/>
      <c r="C60" s="471"/>
      <c r="D60" s="471"/>
      <c r="E60" s="471"/>
      <c r="F60" s="471"/>
      <c r="G60" s="471"/>
      <c r="H60" s="471"/>
      <c r="I60" s="471"/>
      <c r="J60" s="471"/>
      <c r="K60" s="471"/>
      <c r="L60" s="471"/>
      <c r="M60" s="471"/>
      <c r="N60" s="471"/>
      <c r="O60" s="471"/>
      <c r="P60" s="471"/>
    </row>
    <row r="61" spans="1:16">
      <c r="A61" s="77" t="s">
        <v>8912</v>
      </c>
      <c r="B61" s="78" t="s">
        <v>8913</v>
      </c>
      <c r="C61" s="78" t="s">
        <v>8913</v>
      </c>
      <c r="D61" s="78" t="s">
        <v>8913</v>
      </c>
      <c r="E61" s="78" t="s">
        <v>8913</v>
      </c>
      <c r="F61" s="78" t="s">
        <v>8913</v>
      </c>
      <c r="G61" s="78" t="s">
        <v>8913</v>
      </c>
      <c r="H61" s="78" t="s">
        <v>8913</v>
      </c>
      <c r="I61" s="78" t="s">
        <v>8913</v>
      </c>
      <c r="J61" s="78" t="s">
        <v>8913</v>
      </c>
      <c r="K61" s="78" t="s">
        <v>8913</v>
      </c>
      <c r="L61" s="78" t="s">
        <v>8913</v>
      </c>
      <c r="M61" s="78" t="s">
        <v>8913</v>
      </c>
      <c r="N61" s="78" t="s">
        <v>8913</v>
      </c>
      <c r="O61" s="78" t="s">
        <v>8913</v>
      </c>
      <c r="P61" s="78" t="s">
        <v>8913</v>
      </c>
    </row>
    <row r="62" spans="1:16">
      <c r="A62" s="79" t="s">
        <v>8914</v>
      </c>
      <c r="B62" s="236">
        <v>1</v>
      </c>
      <c r="C62" s="236">
        <v>2</v>
      </c>
      <c r="D62" s="236">
        <v>3</v>
      </c>
      <c r="E62" s="236">
        <v>4</v>
      </c>
      <c r="F62" s="236">
        <v>5</v>
      </c>
      <c r="G62" s="236">
        <v>6</v>
      </c>
      <c r="H62" s="236">
        <v>7</v>
      </c>
      <c r="I62" s="236">
        <v>8</v>
      </c>
      <c r="J62" s="236">
        <v>9</v>
      </c>
      <c r="K62" s="236">
        <v>10</v>
      </c>
      <c r="L62" s="236">
        <v>11</v>
      </c>
      <c r="M62" s="236">
        <v>12</v>
      </c>
      <c r="N62" s="236">
        <v>13</v>
      </c>
      <c r="O62" s="236">
        <v>14</v>
      </c>
      <c r="P62" s="236">
        <v>15</v>
      </c>
    </row>
    <row r="63" spans="1:16">
      <c r="A63" s="74">
        <v>0</v>
      </c>
      <c r="B63" s="76" t="s">
        <v>8918</v>
      </c>
      <c r="C63" s="76" t="s">
        <v>8918</v>
      </c>
      <c r="D63" s="76" t="s">
        <v>5244</v>
      </c>
      <c r="E63" s="76" t="s">
        <v>5245</v>
      </c>
      <c r="F63" s="76" t="s">
        <v>5246</v>
      </c>
      <c r="G63" s="76" t="s">
        <v>5247</v>
      </c>
      <c r="H63" s="76" t="s">
        <v>5248</v>
      </c>
      <c r="I63" s="76" t="s">
        <v>5249</v>
      </c>
      <c r="J63" s="76" t="s">
        <v>5250</v>
      </c>
      <c r="K63" s="76" t="s">
        <v>5214</v>
      </c>
      <c r="L63" s="76" t="s">
        <v>5251</v>
      </c>
      <c r="M63" s="76" t="s">
        <v>5251</v>
      </c>
      <c r="N63" s="76" t="s">
        <v>5252</v>
      </c>
      <c r="O63" s="76" t="s">
        <v>5253</v>
      </c>
      <c r="P63" s="76" t="s">
        <v>8918</v>
      </c>
    </row>
    <row r="64" spans="1:16">
      <c r="A64" s="74">
        <v>1</v>
      </c>
      <c r="B64" s="76" t="s">
        <v>8918</v>
      </c>
      <c r="C64" s="76" t="s">
        <v>8918</v>
      </c>
      <c r="D64" s="76" t="s">
        <v>10982</v>
      </c>
      <c r="E64" s="76" t="s">
        <v>10983</v>
      </c>
      <c r="F64" s="76" t="s">
        <v>10984</v>
      </c>
      <c r="G64" s="76" t="s">
        <v>10985</v>
      </c>
      <c r="H64" s="76" t="s">
        <v>10986</v>
      </c>
      <c r="I64" s="76" t="s">
        <v>10987</v>
      </c>
      <c r="J64" s="76" t="s">
        <v>10988</v>
      </c>
      <c r="K64" s="76" t="s">
        <v>10225</v>
      </c>
      <c r="L64" s="76" t="s">
        <v>10989</v>
      </c>
      <c r="M64" s="76" t="s">
        <v>10989</v>
      </c>
      <c r="N64" s="76" t="s">
        <v>10990</v>
      </c>
      <c r="O64" s="76" t="s">
        <v>10991</v>
      </c>
      <c r="P64" s="76" t="s">
        <v>8918</v>
      </c>
    </row>
    <row r="65" spans="1:16">
      <c r="A65" s="74">
        <v>2</v>
      </c>
      <c r="B65" s="76" t="s">
        <v>8918</v>
      </c>
      <c r="C65" s="76" t="s">
        <v>8918</v>
      </c>
      <c r="D65" s="76" t="s">
        <v>10992</v>
      </c>
      <c r="E65" s="76" t="s">
        <v>10993</v>
      </c>
      <c r="F65" s="76" t="s">
        <v>10994</v>
      </c>
      <c r="G65" s="76" t="s">
        <v>10995</v>
      </c>
      <c r="H65" s="76" t="s">
        <v>10996</v>
      </c>
      <c r="I65" s="76" t="s">
        <v>10997</v>
      </c>
      <c r="J65" s="76" t="s">
        <v>10998</v>
      </c>
      <c r="K65" s="76" t="s">
        <v>10999</v>
      </c>
      <c r="L65" s="76" t="s">
        <v>11000</v>
      </c>
      <c r="M65" s="76" t="s">
        <v>11000</v>
      </c>
      <c r="N65" s="76" t="s">
        <v>11001</v>
      </c>
      <c r="O65" s="76" t="s">
        <v>11002</v>
      </c>
      <c r="P65" s="76" t="s">
        <v>8918</v>
      </c>
    </row>
    <row r="66" spans="1:16">
      <c r="A66" s="74">
        <v>3</v>
      </c>
      <c r="B66" s="76" t="s">
        <v>8918</v>
      </c>
      <c r="C66" s="76" t="s">
        <v>8918</v>
      </c>
      <c r="D66" s="76" t="s">
        <v>11003</v>
      </c>
      <c r="E66" s="76" t="s">
        <v>11004</v>
      </c>
      <c r="F66" s="76" t="s">
        <v>11005</v>
      </c>
      <c r="G66" s="76" t="s">
        <v>8198</v>
      </c>
      <c r="H66" s="76" t="s">
        <v>11006</v>
      </c>
      <c r="I66" s="76" t="s">
        <v>11007</v>
      </c>
      <c r="J66" s="76" t="s">
        <v>11008</v>
      </c>
      <c r="K66" s="76" t="s">
        <v>11009</v>
      </c>
      <c r="L66" s="76" t="s">
        <v>442</v>
      </c>
      <c r="M66" s="76" t="s">
        <v>442</v>
      </c>
      <c r="N66" s="76" t="s">
        <v>11010</v>
      </c>
      <c r="O66" s="76" t="s">
        <v>11011</v>
      </c>
      <c r="P66" s="76" t="s">
        <v>8918</v>
      </c>
    </row>
    <row r="67" spans="1:16">
      <c r="A67" s="74">
        <v>4</v>
      </c>
      <c r="B67" s="76" t="s">
        <v>8918</v>
      </c>
      <c r="C67" s="76" t="s">
        <v>8918</v>
      </c>
      <c r="D67" s="76" t="s">
        <v>6192</v>
      </c>
      <c r="E67" s="76" t="s">
        <v>11012</v>
      </c>
      <c r="F67" s="76" t="s">
        <v>11013</v>
      </c>
      <c r="G67" s="76" t="s">
        <v>11014</v>
      </c>
      <c r="H67" s="76" t="s">
        <v>11015</v>
      </c>
      <c r="I67" s="76" t="s">
        <v>11016</v>
      </c>
      <c r="J67" s="76" t="s">
        <v>11017</v>
      </c>
      <c r="K67" s="76" t="s">
        <v>11018</v>
      </c>
      <c r="L67" s="76" t="s">
        <v>11019</v>
      </c>
      <c r="M67" s="76" t="s">
        <v>11019</v>
      </c>
      <c r="N67" s="76" t="s">
        <v>11020</v>
      </c>
      <c r="O67" s="76" t="s">
        <v>11021</v>
      </c>
      <c r="P67" s="76" t="s">
        <v>8918</v>
      </c>
    </row>
    <row r="68" spans="1:16">
      <c r="A68" s="74">
        <v>5</v>
      </c>
      <c r="B68" s="76" t="s">
        <v>8918</v>
      </c>
      <c r="C68" s="76" t="s">
        <v>8918</v>
      </c>
      <c r="D68" s="76" t="s">
        <v>11022</v>
      </c>
      <c r="E68" s="76" t="s">
        <v>11023</v>
      </c>
      <c r="F68" s="76" t="s">
        <v>11024</v>
      </c>
      <c r="G68" s="76" t="s">
        <v>11025</v>
      </c>
      <c r="H68" s="76" t="s">
        <v>11026</v>
      </c>
      <c r="I68" s="76" t="s">
        <v>11027</v>
      </c>
      <c r="J68" s="76" t="s">
        <v>11028</v>
      </c>
      <c r="K68" s="76" t="s">
        <v>11029</v>
      </c>
      <c r="L68" s="76" t="s">
        <v>9733</v>
      </c>
      <c r="M68" s="76" t="s">
        <v>9733</v>
      </c>
      <c r="N68" s="76" t="s">
        <v>11030</v>
      </c>
      <c r="O68" s="76" t="s">
        <v>11031</v>
      </c>
      <c r="P68" s="76" t="s">
        <v>8918</v>
      </c>
    </row>
    <row r="69" spans="1:16">
      <c r="A69" s="74">
        <v>6</v>
      </c>
      <c r="B69" s="76" t="s">
        <v>8918</v>
      </c>
      <c r="C69" s="76" t="s">
        <v>8918</v>
      </c>
      <c r="D69" s="76" t="s">
        <v>11032</v>
      </c>
      <c r="E69" s="76" t="s">
        <v>11033</v>
      </c>
      <c r="F69" s="76" t="s">
        <v>11034</v>
      </c>
      <c r="G69" s="76" t="s">
        <v>11035</v>
      </c>
      <c r="H69" s="76" t="s">
        <v>11036</v>
      </c>
      <c r="I69" s="76" t="s">
        <v>11037</v>
      </c>
      <c r="J69" s="76" t="s">
        <v>11038</v>
      </c>
      <c r="K69" s="76" t="s">
        <v>11100</v>
      </c>
      <c r="L69" s="76" t="s">
        <v>11039</v>
      </c>
      <c r="M69" s="76" t="s">
        <v>11039</v>
      </c>
      <c r="N69" s="76" t="s">
        <v>11040</v>
      </c>
      <c r="O69" s="76" t="s">
        <v>11041</v>
      </c>
      <c r="P69" s="76" t="s">
        <v>8918</v>
      </c>
    </row>
    <row r="70" spans="1:16">
      <c r="A70" s="74">
        <v>7</v>
      </c>
      <c r="B70" s="76" t="s">
        <v>8918</v>
      </c>
      <c r="C70" s="76" t="s">
        <v>8918</v>
      </c>
      <c r="D70" s="76" t="s">
        <v>11042</v>
      </c>
      <c r="E70" s="76" t="s">
        <v>11043</v>
      </c>
      <c r="F70" s="76" t="s">
        <v>11044</v>
      </c>
      <c r="G70" s="76" t="s">
        <v>11045</v>
      </c>
      <c r="H70" s="76" t="s">
        <v>11046</v>
      </c>
      <c r="I70" s="76" t="s">
        <v>11047</v>
      </c>
      <c r="J70" s="76" t="s">
        <v>11048</v>
      </c>
      <c r="K70" s="76" t="s">
        <v>11049</v>
      </c>
      <c r="L70" s="76" t="s">
        <v>11050</v>
      </c>
      <c r="M70" s="76" t="s">
        <v>11050</v>
      </c>
      <c r="N70" s="76" t="s">
        <v>11051</v>
      </c>
      <c r="O70" s="76" t="s">
        <v>11052</v>
      </c>
      <c r="P70" s="76" t="s">
        <v>8918</v>
      </c>
    </row>
    <row r="71" spans="1:16">
      <c r="A71" s="74">
        <v>8</v>
      </c>
      <c r="B71" s="76" t="s">
        <v>8918</v>
      </c>
      <c r="C71" s="76" t="s">
        <v>8918</v>
      </c>
      <c r="D71" s="76" t="s">
        <v>11053</v>
      </c>
      <c r="E71" s="76" t="s">
        <v>11054</v>
      </c>
      <c r="F71" s="76" t="s">
        <v>11055</v>
      </c>
      <c r="G71" s="76" t="s">
        <v>11056</v>
      </c>
      <c r="H71" s="76" t="s">
        <v>11057</v>
      </c>
      <c r="I71" s="76" t="s">
        <v>11058</v>
      </c>
      <c r="J71" s="76" t="s">
        <v>11059</v>
      </c>
      <c r="K71" s="76" t="s">
        <v>11060</v>
      </c>
      <c r="L71" s="76" t="s">
        <v>11061</v>
      </c>
      <c r="M71" s="76" t="s">
        <v>11061</v>
      </c>
      <c r="N71" s="76" t="s">
        <v>11062</v>
      </c>
      <c r="O71" s="76" t="s">
        <v>11063</v>
      </c>
      <c r="P71" s="76" t="s">
        <v>8918</v>
      </c>
    </row>
    <row r="72" spans="1:16">
      <c r="A72" s="74">
        <v>9</v>
      </c>
      <c r="B72" s="76" t="s">
        <v>8918</v>
      </c>
      <c r="C72" s="76" t="s">
        <v>8918</v>
      </c>
      <c r="D72" s="76" t="s">
        <v>11064</v>
      </c>
      <c r="E72" s="76" t="s">
        <v>11065</v>
      </c>
      <c r="F72" s="76" t="s">
        <v>11066</v>
      </c>
      <c r="G72" s="76" t="s">
        <v>11067</v>
      </c>
      <c r="H72" s="76" t="s">
        <v>11068</v>
      </c>
      <c r="I72" s="76" t="s">
        <v>11069</v>
      </c>
      <c r="J72" s="76" t="s">
        <v>11070</v>
      </c>
      <c r="K72" s="76" t="s">
        <v>11071</v>
      </c>
      <c r="L72" s="76" t="s">
        <v>11072</v>
      </c>
      <c r="M72" s="76" t="s">
        <v>11072</v>
      </c>
      <c r="N72" s="76" t="s">
        <v>11073</v>
      </c>
      <c r="O72" s="76" t="s">
        <v>9347</v>
      </c>
      <c r="P72" s="76" t="s">
        <v>8918</v>
      </c>
    </row>
    <row r="73" spans="1:16">
      <c r="A73" s="74">
        <v>10</v>
      </c>
      <c r="B73" s="76" t="s">
        <v>8918</v>
      </c>
      <c r="C73" s="76" t="s">
        <v>8918</v>
      </c>
      <c r="D73" s="76" t="s">
        <v>11074</v>
      </c>
      <c r="E73" s="76" t="s">
        <v>11075</v>
      </c>
      <c r="F73" s="76" t="s">
        <v>11076</v>
      </c>
      <c r="G73" s="76" t="s">
        <v>11077</v>
      </c>
      <c r="H73" s="76" t="s">
        <v>11078</v>
      </c>
      <c r="I73" s="76" t="s">
        <v>11079</v>
      </c>
      <c r="J73" s="76" t="s">
        <v>11080</v>
      </c>
      <c r="K73" s="76" t="s">
        <v>6106</v>
      </c>
      <c r="L73" s="76" t="s">
        <v>11081</v>
      </c>
      <c r="M73" s="76" t="s">
        <v>11081</v>
      </c>
      <c r="N73" s="76" t="s">
        <v>11082</v>
      </c>
      <c r="O73" s="76" t="s">
        <v>11083</v>
      </c>
      <c r="P73" s="76" t="s">
        <v>8918</v>
      </c>
    </row>
    <row r="74" spans="1:16">
      <c r="A74" s="74">
        <v>11</v>
      </c>
      <c r="B74" s="76" t="s">
        <v>8918</v>
      </c>
      <c r="C74" s="76" t="s">
        <v>8918</v>
      </c>
      <c r="D74" s="76" t="s">
        <v>9331</v>
      </c>
      <c r="E74" s="76" t="s">
        <v>11084</v>
      </c>
      <c r="F74" s="76" t="s">
        <v>11085</v>
      </c>
      <c r="G74" s="76" t="s">
        <v>11086</v>
      </c>
      <c r="H74" s="76" t="s">
        <v>11087</v>
      </c>
      <c r="I74" s="76" t="s">
        <v>11088</v>
      </c>
      <c r="J74" s="76" t="s">
        <v>11089</v>
      </c>
      <c r="K74" s="76" t="s">
        <v>11090</v>
      </c>
      <c r="L74" s="76" t="s">
        <v>11091</v>
      </c>
      <c r="M74" s="76" t="s">
        <v>11091</v>
      </c>
      <c r="N74" s="76" t="s">
        <v>11092</v>
      </c>
      <c r="O74" s="76" t="s">
        <v>11093</v>
      </c>
      <c r="P74" s="76" t="s">
        <v>8918</v>
      </c>
    </row>
    <row r="75" spans="1:16">
      <c r="A75" s="74">
        <v>12</v>
      </c>
      <c r="B75" s="76" t="s">
        <v>8918</v>
      </c>
      <c r="C75" s="76" t="s">
        <v>8918</v>
      </c>
      <c r="D75" s="76" t="s">
        <v>11094</v>
      </c>
      <c r="E75" s="76" t="s">
        <v>11095</v>
      </c>
      <c r="F75" s="76" t="s">
        <v>11096</v>
      </c>
      <c r="G75" s="76" t="s">
        <v>7984</v>
      </c>
      <c r="H75" s="76" t="s">
        <v>5254</v>
      </c>
      <c r="I75" s="76" t="s">
        <v>5255</v>
      </c>
      <c r="J75" s="76" t="s">
        <v>5256</v>
      </c>
      <c r="K75" s="76" t="s">
        <v>5257</v>
      </c>
      <c r="L75" s="76" t="s">
        <v>5608</v>
      </c>
      <c r="M75" s="76" t="s">
        <v>5608</v>
      </c>
      <c r="N75" s="76" t="s">
        <v>5258</v>
      </c>
      <c r="O75" s="76" t="s">
        <v>5259</v>
      </c>
      <c r="P75" s="76" t="s">
        <v>8918</v>
      </c>
    </row>
    <row r="76" spans="1:16">
      <c r="A76" s="74">
        <v>13</v>
      </c>
      <c r="B76" s="76" t="s">
        <v>8918</v>
      </c>
      <c r="C76" s="76" t="s">
        <v>8918</v>
      </c>
      <c r="D76" s="76" t="s">
        <v>10432</v>
      </c>
      <c r="E76" s="76" t="s">
        <v>10433</v>
      </c>
      <c r="F76" s="76" t="s">
        <v>5260</v>
      </c>
      <c r="G76" s="76" t="s">
        <v>4276</v>
      </c>
      <c r="H76" s="76" t="s">
        <v>5261</v>
      </c>
      <c r="I76" s="76" t="s">
        <v>5262</v>
      </c>
      <c r="J76" s="76" t="s">
        <v>5263</v>
      </c>
      <c r="K76" s="76" t="s">
        <v>9402</v>
      </c>
      <c r="L76" s="76" t="s">
        <v>5264</v>
      </c>
      <c r="M76" s="76" t="s">
        <v>5264</v>
      </c>
      <c r="N76" s="76" t="s">
        <v>5265</v>
      </c>
      <c r="O76" s="76" t="s">
        <v>5266</v>
      </c>
      <c r="P76" s="76" t="s">
        <v>8918</v>
      </c>
    </row>
    <row r="77" spans="1:16">
      <c r="A77" s="74">
        <v>14</v>
      </c>
      <c r="B77" s="76" t="s">
        <v>8918</v>
      </c>
      <c r="C77" s="76" t="s">
        <v>8918</v>
      </c>
      <c r="D77" s="76" t="s">
        <v>3163</v>
      </c>
      <c r="E77" s="76" t="s">
        <v>5267</v>
      </c>
      <c r="F77" s="76" t="s">
        <v>5268</v>
      </c>
      <c r="G77" s="76" t="s">
        <v>5269</v>
      </c>
      <c r="H77" s="76" t="s">
        <v>5270</v>
      </c>
      <c r="I77" s="76" t="s">
        <v>5271</v>
      </c>
      <c r="J77" s="76" t="s">
        <v>5272</v>
      </c>
      <c r="K77" s="76" t="s">
        <v>6806</v>
      </c>
      <c r="L77" s="76" t="s">
        <v>10058</v>
      </c>
      <c r="M77" s="76" t="s">
        <v>10058</v>
      </c>
      <c r="N77" s="76" t="s">
        <v>5273</v>
      </c>
      <c r="O77" s="76" t="s">
        <v>7104</v>
      </c>
      <c r="P77" s="76" t="s">
        <v>8918</v>
      </c>
    </row>
    <row r="78" spans="1:16">
      <c r="A78" s="74">
        <v>15</v>
      </c>
      <c r="B78" s="76" t="s">
        <v>8918</v>
      </c>
      <c r="C78" s="76" t="s">
        <v>8918</v>
      </c>
      <c r="D78" s="76" t="s">
        <v>7105</v>
      </c>
      <c r="E78" s="76" t="s">
        <v>6365</v>
      </c>
      <c r="F78" s="76" t="s">
        <v>7106</v>
      </c>
      <c r="G78" s="76" t="s">
        <v>7107</v>
      </c>
      <c r="H78" s="76" t="s">
        <v>7108</v>
      </c>
      <c r="I78" s="76" t="s">
        <v>7109</v>
      </c>
      <c r="J78" s="76" t="s">
        <v>7110</v>
      </c>
      <c r="K78" s="76" t="s">
        <v>7111</v>
      </c>
      <c r="L78" s="76" t="s">
        <v>10846</v>
      </c>
      <c r="M78" s="76" t="s">
        <v>10846</v>
      </c>
      <c r="N78" s="76" t="s">
        <v>7112</v>
      </c>
      <c r="O78" s="76" t="s">
        <v>7113</v>
      </c>
      <c r="P78" s="76" t="s">
        <v>8918</v>
      </c>
    </row>
    <row r="79" spans="1:16">
      <c r="A79" s="74">
        <v>16</v>
      </c>
      <c r="B79" s="76" t="s">
        <v>8918</v>
      </c>
      <c r="C79" s="76" t="s">
        <v>8918</v>
      </c>
      <c r="D79" s="76" t="s">
        <v>7114</v>
      </c>
      <c r="E79" s="76" t="s">
        <v>7115</v>
      </c>
      <c r="F79" s="76" t="s">
        <v>7116</v>
      </c>
      <c r="G79" s="76" t="s">
        <v>7117</v>
      </c>
      <c r="H79" s="76" t="s">
        <v>7118</v>
      </c>
      <c r="I79" s="76" t="s">
        <v>7119</v>
      </c>
      <c r="J79" s="76" t="s">
        <v>7120</v>
      </c>
      <c r="K79" s="76" t="s">
        <v>8131</v>
      </c>
      <c r="L79" s="76" t="s">
        <v>7121</v>
      </c>
      <c r="M79" s="76" t="s">
        <v>7121</v>
      </c>
      <c r="N79" s="76" t="s">
        <v>7122</v>
      </c>
      <c r="O79" s="76" t="s">
        <v>7123</v>
      </c>
      <c r="P79" s="76" t="s">
        <v>8918</v>
      </c>
    </row>
    <row r="80" spans="1:16">
      <c r="A80" s="74">
        <v>17</v>
      </c>
      <c r="B80" s="76" t="s">
        <v>8918</v>
      </c>
      <c r="C80" s="76" t="s">
        <v>8918</v>
      </c>
      <c r="D80" s="76" t="s">
        <v>7124</v>
      </c>
      <c r="E80" s="76" t="s">
        <v>3183</v>
      </c>
      <c r="F80" s="76" t="s">
        <v>7125</v>
      </c>
      <c r="G80" s="76" t="s">
        <v>7126</v>
      </c>
      <c r="H80" s="76" t="s">
        <v>9345</v>
      </c>
      <c r="I80" s="76" t="s">
        <v>7127</v>
      </c>
      <c r="J80" s="76" t="s">
        <v>7128</v>
      </c>
      <c r="K80" s="76" t="s">
        <v>7129</v>
      </c>
      <c r="L80" s="76" t="s">
        <v>7130</v>
      </c>
      <c r="M80" s="76" t="s">
        <v>7130</v>
      </c>
      <c r="N80" s="76" t="s">
        <v>7131</v>
      </c>
      <c r="O80" s="76" t="s">
        <v>11165</v>
      </c>
      <c r="P80" s="76" t="s">
        <v>8918</v>
      </c>
    </row>
    <row r="81" spans="1:16">
      <c r="A81" s="74">
        <v>18</v>
      </c>
      <c r="B81" s="76" t="s">
        <v>8918</v>
      </c>
      <c r="C81" s="76" t="s">
        <v>8918</v>
      </c>
      <c r="D81" s="76" t="s">
        <v>7132</v>
      </c>
      <c r="E81" s="76" t="s">
        <v>7133</v>
      </c>
      <c r="F81" s="76" t="s">
        <v>7134</v>
      </c>
      <c r="G81" s="76" t="s">
        <v>9990</v>
      </c>
      <c r="H81" s="76" t="s">
        <v>7135</v>
      </c>
      <c r="I81" s="76" t="s">
        <v>7136</v>
      </c>
      <c r="J81" s="76" t="s">
        <v>7137</v>
      </c>
      <c r="K81" s="76" t="s">
        <v>807</v>
      </c>
      <c r="L81" s="76" t="s">
        <v>3897</v>
      </c>
      <c r="M81" s="76" t="s">
        <v>3897</v>
      </c>
      <c r="N81" s="76" t="s">
        <v>7138</v>
      </c>
      <c r="O81" s="76" t="s">
        <v>8114</v>
      </c>
      <c r="P81" s="76" t="s">
        <v>8918</v>
      </c>
    </row>
    <row r="82" spans="1:16">
      <c r="A82" s="74">
        <v>19</v>
      </c>
      <c r="B82" s="76" t="s">
        <v>8918</v>
      </c>
      <c r="C82" s="76" t="s">
        <v>8918</v>
      </c>
      <c r="D82" s="76" t="s">
        <v>7139</v>
      </c>
      <c r="E82" s="76" t="s">
        <v>7133</v>
      </c>
      <c r="F82" s="76" t="s">
        <v>7140</v>
      </c>
      <c r="G82" s="76" t="s">
        <v>7141</v>
      </c>
      <c r="H82" s="76" t="s">
        <v>7142</v>
      </c>
      <c r="I82" s="76" t="s">
        <v>7143</v>
      </c>
      <c r="J82" s="76" t="s">
        <v>7144</v>
      </c>
      <c r="K82" s="76" t="s">
        <v>7145</v>
      </c>
      <c r="L82" s="76" t="s">
        <v>194</v>
      </c>
      <c r="M82" s="76" t="s">
        <v>194</v>
      </c>
      <c r="N82" s="76" t="s">
        <v>7146</v>
      </c>
      <c r="O82" s="76" t="s">
        <v>7147</v>
      </c>
      <c r="P82" s="76" t="s">
        <v>8918</v>
      </c>
    </row>
    <row r="83" spans="1:16">
      <c r="A83" s="74">
        <v>20</v>
      </c>
      <c r="B83" s="76" t="s">
        <v>8918</v>
      </c>
      <c r="C83" s="76" t="s">
        <v>8918</v>
      </c>
      <c r="D83" s="76" t="s">
        <v>7148</v>
      </c>
      <c r="E83" s="76" t="s">
        <v>7133</v>
      </c>
      <c r="F83" s="76" t="s">
        <v>7149</v>
      </c>
      <c r="G83" s="76" t="s">
        <v>7150</v>
      </c>
      <c r="H83" s="76" t="s">
        <v>7151</v>
      </c>
      <c r="I83" s="76" t="s">
        <v>7152</v>
      </c>
      <c r="J83" s="76" t="s">
        <v>7153</v>
      </c>
      <c r="K83" s="76" t="s">
        <v>6014</v>
      </c>
      <c r="L83" s="76" t="s">
        <v>7154</v>
      </c>
      <c r="M83" s="76" t="s">
        <v>7154</v>
      </c>
      <c r="N83" s="76" t="s">
        <v>7155</v>
      </c>
      <c r="O83" s="76" t="s">
        <v>10020</v>
      </c>
      <c r="P83" s="76" t="s">
        <v>8918</v>
      </c>
    </row>
    <row r="84" spans="1:16">
      <c r="A84" s="74">
        <v>21</v>
      </c>
      <c r="B84" s="76" t="s">
        <v>8918</v>
      </c>
      <c r="C84" s="76" t="s">
        <v>8918</v>
      </c>
      <c r="D84" s="76" t="s">
        <v>7156</v>
      </c>
      <c r="E84" s="76" t="s">
        <v>7157</v>
      </c>
      <c r="F84" s="76" t="s">
        <v>7158</v>
      </c>
      <c r="G84" s="76" t="s">
        <v>7159</v>
      </c>
      <c r="H84" s="76" t="s">
        <v>7160</v>
      </c>
      <c r="I84" s="76" t="s">
        <v>7161</v>
      </c>
      <c r="J84" s="76" t="s">
        <v>7162</v>
      </c>
      <c r="K84" s="76" t="s">
        <v>7163</v>
      </c>
      <c r="L84" s="76" t="s">
        <v>7164</v>
      </c>
      <c r="M84" s="76" t="s">
        <v>7164</v>
      </c>
      <c r="N84" s="76" t="s">
        <v>7165</v>
      </c>
      <c r="O84" s="76" t="s">
        <v>792</v>
      </c>
      <c r="P84" s="76" t="s">
        <v>8918</v>
      </c>
    </row>
    <row r="85" spans="1:16">
      <c r="A85" s="74">
        <v>22</v>
      </c>
      <c r="B85" s="76" t="s">
        <v>8918</v>
      </c>
      <c r="C85" s="76" t="s">
        <v>8918</v>
      </c>
      <c r="D85" s="76" t="s">
        <v>7166</v>
      </c>
      <c r="E85" s="76" t="s">
        <v>7167</v>
      </c>
      <c r="F85" s="76" t="s">
        <v>7168</v>
      </c>
      <c r="G85" s="76" t="s">
        <v>7169</v>
      </c>
      <c r="H85" s="76" t="s">
        <v>7170</v>
      </c>
      <c r="I85" s="76" t="s">
        <v>7171</v>
      </c>
      <c r="J85" s="76" t="s">
        <v>7172</v>
      </c>
      <c r="K85" s="76" t="s">
        <v>3820</v>
      </c>
      <c r="L85" s="76" t="s">
        <v>5885</v>
      </c>
      <c r="M85" s="76" t="s">
        <v>5885</v>
      </c>
      <c r="N85" s="76" t="s">
        <v>7173</v>
      </c>
      <c r="O85" s="76" t="s">
        <v>5257</v>
      </c>
      <c r="P85" s="76" t="s">
        <v>8918</v>
      </c>
    </row>
    <row r="86" spans="1:16">
      <c r="A86" s="74">
        <v>23</v>
      </c>
      <c r="B86" s="76" t="s">
        <v>8918</v>
      </c>
      <c r="C86" s="76" t="s">
        <v>8918</v>
      </c>
      <c r="D86" s="76" t="s">
        <v>7174</v>
      </c>
      <c r="E86" s="76" t="s">
        <v>10032</v>
      </c>
      <c r="F86" s="76" t="s">
        <v>7175</v>
      </c>
      <c r="G86" s="76" t="s">
        <v>8750</v>
      </c>
      <c r="H86" s="76" t="s">
        <v>7176</v>
      </c>
      <c r="I86" s="76" t="s">
        <v>7177</v>
      </c>
      <c r="J86" s="76" t="s">
        <v>7178</v>
      </c>
      <c r="K86" s="76" t="s">
        <v>173</v>
      </c>
      <c r="L86" s="76" t="s">
        <v>3753</v>
      </c>
      <c r="M86" s="76" t="s">
        <v>3753</v>
      </c>
      <c r="N86" s="76" t="s">
        <v>7179</v>
      </c>
      <c r="O86" s="76" t="s">
        <v>7180</v>
      </c>
      <c r="P86" s="76" t="s">
        <v>8918</v>
      </c>
    </row>
    <row r="87" spans="1:16">
      <c r="A87" s="74">
        <v>24</v>
      </c>
      <c r="B87" s="76" t="s">
        <v>8918</v>
      </c>
      <c r="C87" s="76" t="s">
        <v>8918</v>
      </c>
      <c r="D87" s="76" t="s">
        <v>7181</v>
      </c>
      <c r="E87" s="76" t="s">
        <v>10032</v>
      </c>
      <c r="F87" s="76" t="s">
        <v>7182</v>
      </c>
      <c r="G87" s="76" t="s">
        <v>7183</v>
      </c>
      <c r="H87" s="76" t="s">
        <v>7184</v>
      </c>
      <c r="I87" s="76" t="s">
        <v>7185</v>
      </c>
      <c r="J87" s="76" t="s">
        <v>7186</v>
      </c>
      <c r="K87" s="76" t="s">
        <v>7187</v>
      </c>
      <c r="L87" s="76" t="s">
        <v>6252</v>
      </c>
      <c r="M87" s="76" t="s">
        <v>6252</v>
      </c>
      <c r="N87" s="76" t="s">
        <v>7188</v>
      </c>
      <c r="O87" s="76" t="s">
        <v>10385</v>
      </c>
      <c r="P87" s="76" t="s">
        <v>8918</v>
      </c>
    </row>
    <row r="88" spans="1:16">
      <c r="A88" s="74">
        <v>25</v>
      </c>
      <c r="B88" s="76" t="s">
        <v>8918</v>
      </c>
      <c r="C88" s="76" t="s">
        <v>8918</v>
      </c>
      <c r="D88" s="76" t="s">
        <v>8703</v>
      </c>
      <c r="E88" s="76" t="s">
        <v>7189</v>
      </c>
      <c r="F88" s="76" t="s">
        <v>7190</v>
      </c>
      <c r="G88" s="76" t="s">
        <v>7191</v>
      </c>
      <c r="H88" s="76" t="s">
        <v>7192</v>
      </c>
      <c r="I88" s="76" t="s">
        <v>6474</v>
      </c>
      <c r="J88" s="76" t="s">
        <v>7193</v>
      </c>
      <c r="K88" s="76" t="s">
        <v>7194</v>
      </c>
      <c r="L88" s="76" t="s">
        <v>7195</v>
      </c>
      <c r="M88" s="76" t="s">
        <v>7195</v>
      </c>
      <c r="N88" s="76" t="s">
        <v>5071</v>
      </c>
      <c r="O88" s="76" t="s">
        <v>5072</v>
      </c>
      <c r="P88" s="76" t="s">
        <v>8918</v>
      </c>
    </row>
    <row r="89" spans="1:16">
      <c r="A89" s="74">
        <v>26</v>
      </c>
      <c r="B89" s="76" t="s">
        <v>8918</v>
      </c>
      <c r="C89" s="76" t="s">
        <v>8918</v>
      </c>
      <c r="D89" s="76" t="s">
        <v>7196</v>
      </c>
      <c r="E89" s="76" t="s">
        <v>7197</v>
      </c>
      <c r="F89" s="76" t="s">
        <v>3716</v>
      </c>
      <c r="G89" s="76" t="s">
        <v>7198</v>
      </c>
      <c r="H89" s="76" t="s">
        <v>7199</v>
      </c>
      <c r="I89" s="76" t="s">
        <v>7200</v>
      </c>
      <c r="J89" s="76" t="s">
        <v>7201</v>
      </c>
      <c r="K89" s="76" t="s">
        <v>7202</v>
      </c>
      <c r="L89" s="76" t="s">
        <v>7203</v>
      </c>
      <c r="M89" s="76" t="s">
        <v>7203</v>
      </c>
      <c r="N89" s="76" t="s">
        <v>7204</v>
      </c>
      <c r="O89" s="76" t="s">
        <v>7205</v>
      </c>
      <c r="P89" s="76" t="s">
        <v>8918</v>
      </c>
    </row>
    <row r="90" spans="1:16">
      <c r="A90" s="74">
        <v>27</v>
      </c>
      <c r="B90" s="76" t="s">
        <v>8918</v>
      </c>
      <c r="C90" s="76" t="s">
        <v>8918</v>
      </c>
      <c r="D90" s="76" t="s">
        <v>7206</v>
      </c>
      <c r="E90" s="76" t="s">
        <v>7207</v>
      </c>
      <c r="F90" s="76" t="s">
        <v>5045</v>
      </c>
      <c r="G90" s="76" t="s">
        <v>7208</v>
      </c>
      <c r="H90" s="76" t="s">
        <v>7209</v>
      </c>
      <c r="I90" s="76" t="s">
        <v>7210</v>
      </c>
      <c r="J90" s="76" t="s">
        <v>7211</v>
      </c>
      <c r="K90" s="76" t="s">
        <v>7212</v>
      </c>
      <c r="L90" s="76" t="s">
        <v>7213</v>
      </c>
      <c r="M90" s="76" t="s">
        <v>7213</v>
      </c>
      <c r="N90" s="76" t="s">
        <v>7214</v>
      </c>
      <c r="O90" s="76" t="s">
        <v>7215</v>
      </c>
      <c r="P90" s="76" t="s">
        <v>8918</v>
      </c>
    </row>
    <row r="91" spans="1:16">
      <c r="A91" s="74">
        <v>28</v>
      </c>
      <c r="B91" s="76" t="s">
        <v>8918</v>
      </c>
      <c r="C91" s="76" t="s">
        <v>8918</v>
      </c>
      <c r="D91" s="76" t="s">
        <v>7216</v>
      </c>
      <c r="E91" s="76" t="s">
        <v>8245</v>
      </c>
      <c r="F91" s="76" t="s">
        <v>7217</v>
      </c>
      <c r="G91" s="76" t="s">
        <v>7218</v>
      </c>
      <c r="H91" s="76" t="s">
        <v>7219</v>
      </c>
      <c r="I91" s="76" t="s">
        <v>7220</v>
      </c>
      <c r="J91" s="76" t="s">
        <v>7221</v>
      </c>
      <c r="K91" s="76" t="s">
        <v>7222</v>
      </c>
      <c r="L91" s="76" t="s">
        <v>8725</v>
      </c>
      <c r="M91" s="76" t="s">
        <v>8725</v>
      </c>
      <c r="N91" s="76" t="s">
        <v>7223</v>
      </c>
      <c r="O91" s="76" t="s">
        <v>11392</v>
      </c>
      <c r="P91" s="76" t="s">
        <v>8918</v>
      </c>
    </row>
    <row r="92" spans="1:16">
      <c r="A92" s="74">
        <v>29</v>
      </c>
      <c r="B92" s="76" t="s">
        <v>8918</v>
      </c>
      <c r="C92" s="76" t="s">
        <v>8918</v>
      </c>
      <c r="D92" s="76" t="s">
        <v>10550</v>
      </c>
      <c r="E92" s="76" t="s">
        <v>8740</v>
      </c>
      <c r="F92" s="76" t="s">
        <v>7224</v>
      </c>
      <c r="G92" s="76" t="s">
        <v>7225</v>
      </c>
      <c r="H92" s="76" t="s">
        <v>7226</v>
      </c>
      <c r="I92" s="76" t="s">
        <v>7227</v>
      </c>
      <c r="J92" s="76" t="s">
        <v>7228</v>
      </c>
      <c r="K92" s="76" t="s">
        <v>7229</v>
      </c>
      <c r="L92" s="76" t="s">
        <v>7230</v>
      </c>
      <c r="M92" s="76" t="s">
        <v>7230</v>
      </c>
      <c r="N92" s="76" t="s">
        <v>7231</v>
      </c>
      <c r="O92" s="76" t="s">
        <v>10942</v>
      </c>
      <c r="P92" s="76" t="s">
        <v>8918</v>
      </c>
    </row>
    <row r="93" spans="1:16">
      <c r="A93" s="74">
        <v>30</v>
      </c>
      <c r="B93" s="76" t="s">
        <v>8918</v>
      </c>
      <c r="C93" s="76" t="s">
        <v>8918</v>
      </c>
      <c r="D93" s="76" t="s">
        <v>7232</v>
      </c>
      <c r="E93" s="76" t="s">
        <v>1040</v>
      </c>
      <c r="F93" s="76" t="s">
        <v>7233</v>
      </c>
      <c r="G93" s="76" t="s">
        <v>11360</v>
      </c>
      <c r="H93" s="76" t="s">
        <v>7234</v>
      </c>
      <c r="I93" s="76" t="s">
        <v>7235</v>
      </c>
      <c r="J93" s="76" t="s">
        <v>7236</v>
      </c>
      <c r="K93" s="76" t="s">
        <v>7237</v>
      </c>
      <c r="L93" s="76" t="s">
        <v>697</v>
      </c>
      <c r="M93" s="76" t="s">
        <v>697</v>
      </c>
      <c r="N93" s="76" t="s">
        <v>7238</v>
      </c>
      <c r="O93" s="76" t="s">
        <v>865</v>
      </c>
      <c r="P93" s="76" t="s">
        <v>8918</v>
      </c>
    </row>
    <row r="94" spans="1:16">
      <c r="A94" s="74">
        <v>31</v>
      </c>
      <c r="B94" s="76" t="s">
        <v>8918</v>
      </c>
      <c r="C94" s="76" t="s">
        <v>8918</v>
      </c>
      <c r="D94" s="76" t="s">
        <v>7239</v>
      </c>
      <c r="E94" s="76" t="s">
        <v>7240</v>
      </c>
      <c r="F94" s="76" t="s">
        <v>7241</v>
      </c>
      <c r="G94" s="76" t="s">
        <v>483</v>
      </c>
      <c r="H94" s="76" t="s">
        <v>7242</v>
      </c>
      <c r="I94" s="76" t="s">
        <v>7243</v>
      </c>
      <c r="J94" s="76" t="s">
        <v>7244</v>
      </c>
      <c r="K94" s="76" t="s">
        <v>7245</v>
      </c>
      <c r="L94" s="76" t="s">
        <v>7246</v>
      </c>
      <c r="M94" s="76" t="s">
        <v>7246</v>
      </c>
      <c r="N94" s="76" t="s">
        <v>7247</v>
      </c>
      <c r="O94" s="76" t="s">
        <v>11352</v>
      </c>
      <c r="P94" s="76" t="s">
        <v>8918</v>
      </c>
    </row>
    <row r="95" spans="1:16">
      <c r="A95" s="74">
        <v>32</v>
      </c>
      <c r="B95" s="76" t="s">
        <v>8918</v>
      </c>
      <c r="C95" s="76" t="s">
        <v>8918</v>
      </c>
      <c r="D95" s="76" t="s">
        <v>7248</v>
      </c>
      <c r="E95" s="76" t="s">
        <v>7249</v>
      </c>
      <c r="F95" s="76" t="s">
        <v>7250</v>
      </c>
      <c r="G95" s="76" t="s">
        <v>8729</v>
      </c>
      <c r="H95" s="76" t="s">
        <v>7251</v>
      </c>
      <c r="I95" s="76" t="s">
        <v>7252</v>
      </c>
      <c r="J95" s="76" t="s">
        <v>9214</v>
      </c>
      <c r="K95" s="76" t="s">
        <v>10756</v>
      </c>
      <c r="L95" s="76" t="s">
        <v>7253</v>
      </c>
      <c r="M95" s="76" t="s">
        <v>7253</v>
      </c>
      <c r="N95" s="76" t="s">
        <v>11415</v>
      </c>
      <c r="O95" s="76" t="s">
        <v>7254</v>
      </c>
      <c r="P95" s="76" t="s">
        <v>8918</v>
      </c>
    </row>
    <row r="96" spans="1:16">
      <c r="A96" s="74">
        <v>33</v>
      </c>
      <c r="B96" s="76" t="s">
        <v>8918</v>
      </c>
      <c r="C96" s="76" t="s">
        <v>8918</v>
      </c>
      <c r="D96" s="76" t="s">
        <v>7255</v>
      </c>
      <c r="E96" s="76" t="s">
        <v>7256</v>
      </c>
      <c r="F96" s="76" t="s">
        <v>7257</v>
      </c>
      <c r="G96" s="76" t="s">
        <v>9300</v>
      </c>
      <c r="H96" s="76" t="s">
        <v>3810</v>
      </c>
      <c r="I96" s="76" t="s">
        <v>7258</v>
      </c>
      <c r="J96" s="76" t="s">
        <v>3736</v>
      </c>
      <c r="K96" s="76" t="s">
        <v>7992</v>
      </c>
      <c r="L96" s="76" t="s">
        <v>7259</v>
      </c>
      <c r="M96" s="76" t="s">
        <v>7259</v>
      </c>
      <c r="N96" s="76" t="s">
        <v>4105</v>
      </c>
      <c r="O96" s="76" t="s">
        <v>7260</v>
      </c>
      <c r="P96" s="76" t="s">
        <v>8918</v>
      </c>
    </row>
    <row r="97" spans="1:16">
      <c r="A97" s="74">
        <v>34</v>
      </c>
      <c r="B97" s="76" t="s">
        <v>8918</v>
      </c>
      <c r="C97" s="76" t="s">
        <v>8918</v>
      </c>
      <c r="D97" s="76" t="s">
        <v>7261</v>
      </c>
      <c r="E97" s="76" t="s">
        <v>859</v>
      </c>
      <c r="F97" s="76" t="s">
        <v>10110</v>
      </c>
      <c r="G97" s="76" t="s">
        <v>7262</v>
      </c>
      <c r="H97" s="76" t="s">
        <v>3167</v>
      </c>
      <c r="I97" s="76" t="s">
        <v>10384</v>
      </c>
      <c r="J97" s="76" t="s">
        <v>7263</v>
      </c>
      <c r="K97" s="76" t="s">
        <v>7264</v>
      </c>
      <c r="L97" s="76" t="s">
        <v>8277</v>
      </c>
      <c r="M97" s="76" t="s">
        <v>8277</v>
      </c>
      <c r="N97" s="76" t="s">
        <v>7265</v>
      </c>
      <c r="O97" s="76" t="s">
        <v>7266</v>
      </c>
      <c r="P97" s="76" t="s">
        <v>8918</v>
      </c>
    </row>
    <row r="98" spans="1:16">
      <c r="A98" s="74">
        <v>35</v>
      </c>
      <c r="B98" s="76" t="s">
        <v>8918</v>
      </c>
      <c r="C98" s="76" t="s">
        <v>8918</v>
      </c>
      <c r="D98" s="76" t="s">
        <v>7267</v>
      </c>
      <c r="E98" s="76" t="s">
        <v>400</v>
      </c>
      <c r="F98" s="76" t="s">
        <v>7268</v>
      </c>
      <c r="G98" s="76" t="s">
        <v>7269</v>
      </c>
      <c r="H98" s="76" t="s">
        <v>7270</v>
      </c>
      <c r="I98" s="76" t="s">
        <v>7271</v>
      </c>
      <c r="J98" s="76" t="s">
        <v>3728</v>
      </c>
      <c r="K98" s="76" t="s">
        <v>7272</v>
      </c>
      <c r="L98" s="76" t="s">
        <v>7273</v>
      </c>
      <c r="M98" s="76" t="s">
        <v>7273</v>
      </c>
      <c r="N98" s="76" t="s">
        <v>7274</v>
      </c>
      <c r="O98" s="76" t="s">
        <v>7275</v>
      </c>
      <c r="P98" s="76" t="s">
        <v>8918</v>
      </c>
    </row>
    <row r="99" spans="1:16">
      <c r="A99" s="74">
        <v>36</v>
      </c>
      <c r="B99" s="76" t="s">
        <v>8918</v>
      </c>
      <c r="C99" s="76" t="s">
        <v>8918</v>
      </c>
      <c r="D99" s="76" t="s">
        <v>7276</v>
      </c>
      <c r="E99" s="76" t="s">
        <v>7277</v>
      </c>
      <c r="F99" s="76" t="s">
        <v>7278</v>
      </c>
      <c r="G99" s="76" t="s">
        <v>7279</v>
      </c>
      <c r="H99" s="76" t="s">
        <v>2002</v>
      </c>
      <c r="I99" s="76" t="s">
        <v>7280</v>
      </c>
      <c r="J99" s="76" t="s">
        <v>7281</v>
      </c>
      <c r="K99" s="76" t="s">
        <v>7282</v>
      </c>
      <c r="L99" s="76" t="s">
        <v>875</v>
      </c>
      <c r="M99" s="76" t="s">
        <v>875</v>
      </c>
      <c r="N99" s="76" t="s">
        <v>876</v>
      </c>
      <c r="O99" s="76" t="s">
        <v>5581</v>
      </c>
      <c r="P99" s="76" t="s">
        <v>8918</v>
      </c>
    </row>
    <row r="100" spans="1:16">
      <c r="A100" s="74">
        <v>37</v>
      </c>
      <c r="B100" s="76" t="s">
        <v>8918</v>
      </c>
      <c r="C100" s="76" t="s">
        <v>8918</v>
      </c>
      <c r="D100" s="76" t="s">
        <v>8214</v>
      </c>
      <c r="E100" s="76" t="s">
        <v>877</v>
      </c>
      <c r="F100" s="76" t="s">
        <v>7987</v>
      </c>
      <c r="G100" s="76" t="s">
        <v>8831</v>
      </c>
      <c r="H100" s="76" t="s">
        <v>878</v>
      </c>
      <c r="I100" s="76" t="s">
        <v>879</v>
      </c>
      <c r="J100" s="76" t="s">
        <v>880</v>
      </c>
      <c r="K100" s="76" t="s">
        <v>9731</v>
      </c>
      <c r="L100" s="76" t="s">
        <v>881</v>
      </c>
      <c r="M100" s="76" t="s">
        <v>881</v>
      </c>
      <c r="N100" s="76" t="s">
        <v>882</v>
      </c>
      <c r="O100" s="76" t="s">
        <v>2200</v>
      </c>
      <c r="P100" s="76" t="s">
        <v>8918</v>
      </c>
    </row>
    <row r="101" spans="1:16">
      <c r="A101" s="74">
        <v>38</v>
      </c>
      <c r="B101" s="76" t="s">
        <v>8918</v>
      </c>
      <c r="C101" s="76" t="s">
        <v>8918</v>
      </c>
      <c r="D101" s="76" t="s">
        <v>883</v>
      </c>
      <c r="E101" s="76" t="s">
        <v>884</v>
      </c>
      <c r="F101" s="76" t="s">
        <v>885</v>
      </c>
      <c r="G101" s="76" t="s">
        <v>9381</v>
      </c>
      <c r="H101" s="76" t="s">
        <v>76</v>
      </c>
      <c r="I101" s="76" t="s">
        <v>3711</v>
      </c>
      <c r="J101" s="76" t="s">
        <v>886</v>
      </c>
      <c r="K101" s="76" t="s">
        <v>887</v>
      </c>
      <c r="L101" s="76" t="s">
        <v>10038</v>
      </c>
      <c r="M101" s="76" t="s">
        <v>10038</v>
      </c>
      <c r="N101" s="76" t="s">
        <v>888</v>
      </c>
      <c r="O101" s="76" t="s">
        <v>5225</v>
      </c>
      <c r="P101" s="76" t="s">
        <v>8918</v>
      </c>
    </row>
    <row r="102" spans="1:16">
      <c r="A102" s="74">
        <v>39</v>
      </c>
      <c r="B102" s="76" t="s">
        <v>8918</v>
      </c>
      <c r="C102" s="76" t="s">
        <v>8918</v>
      </c>
      <c r="D102" s="76" t="s">
        <v>889</v>
      </c>
      <c r="E102" s="76" t="s">
        <v>890</v>
      </c>
      <c r="F102" s="76" t="s">
        <v>891</v>
      </c>
      <c r="G102" s="76" t="s">
        <v>892</v>
      </c>
      <c r="H102" s="76" t="s">
        <v>10933</v>
      </c>
      <c r="I102" s="76" t="s">
        <v>893</v>
      </c>
      <c r="J102" s="76" t="s">
        <v>894</v>
      </c>
      <c r="K102" s="76" t="s">
        <v>8820</v>
      </c>
      <c r="L102" s="76" t="s">
        <v>895</v>
      </c>
      <c r="M102" s="76" t="s">
        <v>895</v>
      </c>
      <c r="N102" s="76" t="s">
        <v>896</v>
      </c>
      <c r="O102" s="76" t="s">
        <v>897</v>
      </c>
      <c r="P102" s="76" t="s">
        <v>8918</v>
      </c>
    </row>
    <row r="103" spans="1:16">
      <c r="A103" s="74">
        <v>40</v>
      </c>
      <c r="B103" s="76" t="s">
        <v>8918</v>
      </c>
      <c r="C103" s="76" t="s">
        <v>8918</v>
      </c>
      <c r="D103" s="76" t="s">
        <v>898</v>
      </c>
      <c r="E103" s="76" t="s">
        <v>899</v>
      </c>
      <c r="F103" s="76" t="s">
        <v>900</v>
      </c>
      <c r="G103" s="76" t="s">
        <v>11333</v>
      </c>
      <c r="H103" s="76" t="s">
        <v>901</v>
      </c>
      <c r="I103" s="76" t="s">
        <v>1037</v>
      </c>
      <c r="J103" s="76" t="s">
        <v>902</v>
      </c>
      <c r="K103" s="76" t="s">
        <v>903</v>
      </c>
      <c r="L103" s="76" t="s">
        <v>904</v>
      </c>
      <c r="M103" s="76" t="s">
        <v>904</v>
      </c>
      <c r="N103" s="76" t="s">
        <v>905</v>
      </c>
      <c r="O103" s="76" t="s">
        <v>906</v>
      </c>
      <c r="P103" s="76" t="s">
        <v>8918</v>
      </c>
    </row>
    <row r="104" spans="1:16">
      <c r="A104" s="74">
        <v>41</v>
      </c>
      <c r="B104" s="76" t="s">
        <v>8918</v>
      </c>
      <c r="C104" s="76" t="s">
        <v>8918</v>
      </c>
      <c r="D104" s="76" t="s">
        <v>907</v>
      </c>
      <c r="E104" s="76" t="s">
        <v>8060</v>
      </c>
      <c r="F104" s="76" t="s">
        <v>908</v>
      </c>
      <c r="G104" s="76" t="s">
        <v>9878</v>
      </c>
      <c r="H104" s="76" t="s">
        <v>909</v>
      </c>
      <c r="I104" s="76" t="s">
        <v>6008</v>
      </c>
      <c r="J104" s="76" t="s">
        <v>910</v>
      </c>
      <c r="K104" s="76" t="s">
        <v>911</v>
      </c>
      <c r="L104" s="76" t="s">
        <v>912</v>
      </c>
      <c r="M104" s="76" t="s">
        <v>912</v>
      </c>
      <c r="N104" s="76" t="s">
        <v>913</v>
      </c>
      <c r="O104" s="76" t="s">
        <v>914</v>
      </c>
      <c r="P104" s="76" t="s">
        <v>8918</v>
      </c>
    </row>
    <row r="105" spans="1:16">
      <c r="A105" s="74">
        <v>42</v>
      </c>
      <c r="B105" s="76" t="s">
        <v>8918</v>
      </c>
      <c r="C105" s="76" t="s">
        <v>8918</v>
      </c>
      <c r="D105" s="76" t="s">
        <v>915</v>
      </c>
      <c r="E105" s="76" t="s">
        <v>595</v>
      </c>
      <c r="F105" s="76" t="s">
        <v>916</v>
      </c>
      <c r="G105" s="76" t="s">
        <v>917</v>
      </c>
      <c r="H105" s="76" t="s">
        <v>918</v>
      </c>
      <c r="I105" s="76" t="s">
        <v>919</v>
      </c>
      <c r="J105" s="76" t="s">
        <v>920</v>
      </c>
      <c r="K105" s="76" t="s">
        <v>921</v>
      </c>
      <c r="L105" s="76" t="s">
        <v>922</v>
      </c>
      <c r="M105" s="76" t="s">
        <v>922</v>
      </c>
      <c r="N105" s="76" t="s">
        <v>10208</v>
      </c>
      <c r="O105" s="76" t="s">
        <v>6118</v>
      </c>
      <c r="P105" s="76" t="s">
        <v>8918</v>
      </c>
    </row>
    <row r="106" spans="1:16">
      <c r="A106" s="74">
        <v>43</v>
      </c>
      <c r="B106" s="76" t="s">
        <v>8918</v>
      </c>
      <c r="C106" s="76" t="s">
        <v>8918</v>
      </c>
      <c r="D106" s="76" t="s">
        <v>923</v>
      </c>
      <c r="E106" s="76" t="s">
        <v>9224</v>
      </c>
      <c r="F106" s="76" t="s">
        <v>924</v>
      </c>
      <c r="G106" s="76" t="s">
        <v>5918</v>
      </c>
      <c r="H106" s="76" t="s">
        <v>925</v>
      </c>
      <c r="I106" s="76" t="s">
        <v>926</v>
      </c>
      <c r="J106" s="76" t="s">
        <v>927</v>
      </c>
      <c r="K106" s="76" t="s">
        <v>10777</v>
      </c>
      <c r="L106" s="76" t="s">
        <v>10042</v>
      </c>
      <c r="M106" s="76" t="s">
        <v>10042</v>
      </c>
      <c r="N106" s="76" t="s">
        <v>928</v>
      </c>
      <c r="O106" s="76" t="s">
        <v>929</v>
      </c>
      <c r="P106" s="76" t="s">
        <v>8918</v>
      </c>
    </row>
    <row r="107" spans="1:16">
      <c r="A107" s="74">
        <v>44</v>
      </c>
      <c r="B107" s="76" t="s">
        <v>8918</v>
      </c>
      <c r="C107" s="76" t="s">
        <v>8918</v>
      </c>
      <c r="D107" s="76" t="s">
        <v>930</v>
      </c>
      <c r="E107" s="76" t="s">
        <v>215</v>
      </c>
      <c r="F107" s="76" t="s">
        <v>931</v>
      </c>
      <c r="G107" s="76" t="s">
        <v>3730</v>
      </c>
      <c r="H107" s="76" t="s">
        <v>8169</v>
      </c>
      <c r="I107" s="76" t="s">
        <v>932</v>
      </c>
      <c r="J107" s="76" t="s">
        <v>933</v>
      </c>
      <c r="K107" s="76" t="s">
        <v>3183</v>
      </c>
      <c r="L107" s="76" t="s">
        <v>6104</v>
      </c>
      <c r="M107" s="76" t="s">
        <v>6104</v>
      </c>
      <c r="N107" s="76" t="s">
        <v>934</v>
      </c>
      <c r="O107" s="76" t="s">
        <v>8060</v>
      </c>
      <c r="P107" s="76" t="s">
        <v>8918</v>
      </c>
    </row>
    <row r="108" spans="1:16">
      <c r="A108" s="74">
        <v>45</v>
      </c>
      <c r="B108" s="76" t="s">
        <v>8918</v>
      </c>
      <c r="C108" s="76" t="s">
        <v>8918</v>
      </c>
      <c r="D108" s="76" t="s">
        <v>935</v>
      </c>
      <c r="E108" s="76" t="s">
        <v>370</v>
      </c>
      <c r="F108" s="76" t="s">
        <v>936</v>
      </c>
      <c r="G108" s="76" t="s">
        <v>11117</v>
      </c>
      <c r="H108" s="76" t="s">
        <v>937</v>
      </c>
      <c r="I108" s="76" t="s">
        <v>938</v>
      </c>
      <c r="J108" s="76" t="s">
        <v>10404</v>
      </c>
      <c r="K108" s="76" t="s">
        <v>939</v>
      </c>
      <c r="L108" s="76" t="s">
        <v>940</v>
      </c>
      <c r="M108" s="76" t="s">
        <v>940</v>
      </c>
      <c r="N108" s="76" t="s">
        <v>941</v>
      </c>
      <c r="O108" s="76" t="s">
        <v>10396</v>
      </c>
      <c r="P108" s="76" t="s">
        <v>8918</v>
      </c>
    </row>
    <row r="109" spans="1:16">
      <c r="A109" s="74">
        <v>46</v>
      </c>
      <c r="B109" s="76" t="s">
        <v>8918</v>
      </c>
      <c r="C109" s="76" t="s">
        <v>8918</v>
      </c>
      <c r="D109" s="76" t="s">
        <v>942</v>
      </c>
      <c r="E109" s="76" t="s">
        <v>943</v>
      </c>
      <c r="F109" s="76" t="s">
        <v>944</v>
      </c>
      <c r="G109" s="76" t="s">
        <v>945</v>
      </c>
      <c r="H109" s="76" t="s">
        <v>2130</v>
      </c>
      <c r="I109" s="76" t="s">
        <v>946</v>
      </c>
      <c r="J109" s="76" t="s">
        <v>359</v>
      </c>
      <c r="K109" s="76" t="s">
        <v>947</v>
      </c>
      <c r="L109" s="76" t="s">
        <v>948</v>
      </c>
      <c r="M109" s="76" t="s">
        <v>948</v>
      </c>
      <c r="N109" s="76" t="s">
        <v>949</v>
      </c>
      <c r="O109" s="76" t="s">
        <v>950</v>
      </c>
      <c r="P109" s="76" t="s">
        <v>8918</v>
      </c>
    </row>
    <row r="110" spans="1:16">
      <c r="A110" s="74">
        <v>47</v>
      </c>
      <c r="B110" s="76" t="s">
        <v>8918</v>
      </c>
      <c r="C110" s="76" t="s">
        <v>8918</v>
      </c>
      <c r="D110" s="76" t="s">
        <v>951</v>
      </c>
      <c r="E110" s="76" t="s">
        <v>952</v>
      </c>
      <c r="F110" s="76" t="s">
        <v>10514</v>
      </c>
      <c r="G110" s="76" t="s">
        <v>953</v>
      </c>
      <c r="H110" s="76" t="s">
        <v>954</v>
      </c>
      <c r="I110" s="76" t="s">
        <v>4093</v>
      </c>
      <c r="J110" s="76" t="s">
        <v>955</v>
      </c>
      <c r="K110" s="76" t="s">
        <v>956</v>
      </c>
      <c r="L110" s="76" t="s">
        <v>957</v>
      </c>
      <c r="M110" s="76" t="s">
        <v>957</v>
      </c>
      <c r="N110" s="76" t="s">
        <v>10848</v>
      </c>
      <c r="O110" s="76" t="s">
        <v>958</v>
      </c>
      <c r="P110" s="76" t="s">
        <v>8918</v>
      </c>
    </row>
    <row r="111" spans="1:16">
      <c r="A111" s="74">
        <v>48</v>
      </c>
      <c r="B111" s="76" t="s">
        <v>8918</v>
      </c>
      <c r="C111" s="76" t="s">
        <v>8918</v>
      </c>
      <c r="D111" s="76" t="s">
        <v>959</v>
      </c>
      <c r="E111" s="76" t="s">
        <v>3881</v>
      </c>
      <c r="F111" s="76" t="s">
        <v>960</v>
      </c>
      <c r="G111" s="76" t="s">
        <v>961</v>
      </c>
      <c r="H111" s="76" t="s">
        <v>962</v>
      </c>
      <c r="I111" s="76" t="s">
        <v>963</v>
      </c>
      <c r="J111" s="76" t="s">
        <v>11012</v>
      </c>
      <c r="K111" s="76" t="s">
        <v>964</v>
      </c>
      <c r="L111" s="76" t="s">
        <v>2197</v>
      </c>
      <c r="M111" s="76" t="s">
        <v>2197</v>
      </c>
      <c r="N111" s="76" t="s">
        <v>3714</v>
      </c>
      <c r="O111" s="76" t="s">
        <v>965</v>
      </c>
      <c r="P111" s="76" t="s">
        <v>8918</v>
      </c>
    </row>
    <row r="113" spans="1:16">
      <c r="A113" s="73" t="e">
        <f>HLOOKUP('Calculatrice des coûts NMETI'!$I$22, B117:Q166, MATCH('Calculatrice des coûts NMETI'!$K$22,A117:A166))</f>
        <v>#N/A</v>
      </c>
    </row>
    <row r="114" spans="1:16">
      <c r="A114" s="467" t="s">
        <v>3187</v>
      </c>
      <c r="B114" s="467"/>
      <c r="C114" s="467"/>
      <c r="D114" s="467"/>
      <c r="E114" s="467"/>
      <c r="F114" s="467"/>
      <c r="G114" s="467"/>
      <c r="H114" s="467"/>
      <c r="I114" s="467"/>
      <c r="J114" s="467"/>
      <c r="K114" s="467"/>
      <c r="L114" s="467"/>
      <c r="M114" s="467"/>
      <c r="N114" s="467"/>
      <c r="O114" s="467"/>
      <c r="P114" s="467"/>
    </row>
    <row r="115" spans="1:16">
      <c r="A115" s="471" t="s">
        <v>10738</v>
      </c>
      <c r="B115" s="471"/>
      <c r="C115" s="471"/>
      <c r="D115" s="471"/>
      <c r="E115" s="471"/>
      <c r="F115" s="471"/>
      <c r="G115" s="471"/>
      <c r="H115" s="471"/>
      <c r="I115" s="471"/>
      <c r="J115" s="471"/>
      <c r="K115" s="471"/>
      <c r="L115" s="471"/>
      <c r="M115" s="471"/>
      <c r="N115" s="471"/>
      <c r="O115" s="471"/>
      <c r="P115" s="471"/>
    </row>
    <row r="116" spans="1:16">
      <c r="A116" s="77" t="s">
        <v>8912</v>
      </c>
      <c r="B116" s="78" t="s">
        <v>8913</v>
      </c>
      <c r="C116" s="78" t="s">
        <v>8913</v>
      </c>
      <c r="D116" s="78" t="s">
        <v>8913</v>
      </c>
      <c r="E116" s="78" t="s">
        <v>8913</v>
      </c>
      <c r="F116" s="78" t="s">
        <v>8913</v>
      </c>
      <c r="G116" s="78" t="s">
        <v>8913</v>
      </c>
      <c r="H116" s="78" t="s">
        <v>8913</v>
      </c>
      <c r="I116" s="78" t="s">
        <v>8913</v>
      </c>
      <c r="J116" s="78" t="s">
        <v>8913</v>
      </c>
      <c r="K116" s="78" t="s">
        <v>8913</v>
      </c>
      <c r="L116" s="78" t="s">
        <v>8913</v>
      </c>
      <c r="M116" s="78" t="s">
        <v>8913</v>
      </c>
      <c r="N116" s="78" t="s">
        <v>8913</v>
      </c>
      <c r="O116" s="78" t="s">
        <v>8913</v>
      </c>
      <c r="P116" s="78" t="s">
        <v>8913</v>
      </c>
    </row>
    <row r="117" spans="1:16">
      <c r="A117" s="79" t="s">
        <v>8914</v>
      </c>
      <c r="B117" s="236">
        <v>1</v>
      </c>
      <c r="C117" s="236">
        <v>2</v>
      </c>
      <c r="D117" s="236">
        <v>3</v>
      </c>
      <c r="E117" s="236">
        <v>4</v>
      </c>
      <c r="F117" s="236">
        <v>5</v>
      </c>
      <c r="G117" s="236">
        <v>6</v>
      </c>
      <c r="H117" s="236">
        <v>7</v>
      </c>
      <c r="I117" s="236">
        <v>8</v>
      </c>
      <c r="J117" s="236">
        <v>9</v>
      </c>
      <c r="K117" s="236">
        <v>10</v>
      </c>
      <c r="L117" s="236">
        <v>11</v>
      </c>
      <c r="M117" s="236">
        <v>12</v>
      </c>
      <c r="N117" s="236">
        <v>13</v>
      </c>
      <c r="O117" s="236">
        <v>14</v>
      </c>
      <c r="P117" s="236">
        <v>15</v>
      </c>
    </row>
    <row r="118" spans="1:16">
      <c r="A118" s="74">
        <v>0</v>
      </c>
      <c r="B118" s="76" t="s">
        <v>8918</v>
      </c>
      <c r="C118" s="76" t="s">
        <v>8918</v>
      </c>
      <c r="D118" s="76" t="s">
        <v>966</v>
      </c>
      <c r="E118" s="76" t="s">
        <v>3903</v>
      </c>
      <c r="F118" s="76" t="s">
        <v>967</v>
      </c>
      <c r="G118" s="76" t="s">
        <v>968</v>
      </c>
      <c r="H118" s="76" t="s">
        <v>969</v>
      </c>
      <c r="I118" s="76" t="s">
        <v>970</v>
      </c>
      <c r="J118" s="76" t="s">
        <v>971</v>
      </c>
      <c r="K118" s="76" t="s">
        <v>972</v>
      </c>
      <c r="L118" s="76" t="s">
        <v>973</v>
      </c>
      <c r="M118" s="76" t="s">
        <v>973</v>
      </c>
      <c r="N118" s="76" t="s">
        <v>974</v>
      </c>
      <c r="O118" s="76" t="s">
        <v>975</v>
      </c>
      <c r="P118" s="76" t="s">
        <v>8918</v>
      </c>
    </row>
    <row r="119" spans="1:16">
      <c r="A119" s="74">
        <v>1</v>
      </c>
      <c r="B119" s="76" t="s">
        <v>8918</v>
      </c>
      <c r="C119" s="76" t="s">
        <v>8918</v>
      </c>
      <c r="D119" s="76" t="s">
        <v>976</v>
      </c>
      <c r="E119" s="76" t="s">
        <v>977</v>
      </c>
      <c r="F119" s="76" t="s">
        <v>978</v>
      </c>
      <c r="G119" s="76" t="s">
        <v>979</v>
      </c>
      <c r="H119" s="76" t="s">
        <v>980</v>
      </c>
      <c r="I119" s="76" t="s">
        <v>981</v>
      </c>
      <c r="J119" s="76" t="s">
        <v>982</v>
      </c>
      <c r="K119" s="76" t="s">
        <v>983</v>
      </c>
      <c r="L119" s="76" t="s">
        <v>984</v>
      </c>
      <c r="M119" s="76" t="s">
        <v>984</v>
      </c>
      <c r="N119" s="76" t="s">
        <v>985</v>
      </c>
      <c r="O119" s="76" t="s">
        <v>986</v>
      </c>
      <c r="P119" s="76" t="s">
        <v>8918</v>
      </c>
    </row>
    <row r="120" spans="1:16">
      <c r="A120" s="74">
        <v>2</v>
      </c>
      <c r="B120" s="76" t="s">
        <v>8918</v>
      </c>
      <c r="C120" s="76" t="s">
        <v>8918</v>
      </c>
      <c r="D120" s="76" t="s">
        <v>987</v>
      </c>
      <c r="E120" s="76" t="s">
        <v>988</v>
      </c>
      <c r="F120" s="76" t="s">
        <v>989</v>
      </c>
      <c r="G120" s="76" t="s">
        <v>990</v>
      </c>
      <c r="H120" s="76" t="s">
        <v>991</v>
      </c>
      <c r="I120" s="76" t="s">
        <v>992</v>
      </c>
      <c r="J120" s="76" t="s">
        <v>993</v>
      </c>
      <c r="K120" s="76" t="s">
        <v>994</v>
      </c>
      <c r="L120" s="76" t="s">
        <v>995</v>
      </c>
      <c r="M120" s="76" t="s">
        <v>995</v>
      </c>
      <c r="N120" s="76" t="s">
        <v>996</v>
      </c>
      <c r="O120" s="76" t="s">
        <v>997</v>
      </c>
      <c r="P120" s="76" t="s">
        <v>8918</v>
      </c>
    </row>
    <row r="121" spans="1:16">
      <c r="A121" s="74">
        <v>3</v>
      </c>
      <c r="B121" s="76" t="s">
        <v>8918</v>
      </c>
      <c r="C121" s="76" t="s">
        <v>8918</v>
      </c>
      <c r="D121" s="76" t="s">
        <v>998</v>
      </c>
      <c r="E121" s="76" t="s">
        <v>999</v>
      </c>
      <c r="F121" s="76" t="s">
        <v>1000</v>
      </c>
      <c r="G121" s="76" t="s">
        <v>1001</v>
      </c>
      <c r="H121" s="76" t="s">
        <v>1002</v>
      </c>
      <c r="I121" s="76" t="s">
        <v>1003</v>
      </c>
      <c r="J121" s="76" t="s">
        <v>7320</v>
      </c>
      <c r="K121" s="76" t="s">
        <v>7321</v>
      </c>
      <c r="L121" s="76" t="s">
        <v>7322</v>
      </c>
      <c r="M121" s="76" t="s">
        <v>7322</v>
      </c>
      <c r="N121" s="76" t="s">
        <v>5526</v>
      </c>
      <c r="O121" s="76" t="s">
        <v>5527</v>
      </c>
      <c r="P121" s="76" t="s">
        <v>8918</v>
      </c>
    </row>
    <row r="122" spans="1:16">
      <c r="A122" s="74">
        <v>4</v>
      </c>
      <c r="B122" s="76" t="s">
        <v>8918</v>
      </c>
      <c r="C122" s="76" t="s">
        <v>8918</v>
      </c>
      <c r="D122" s="76" t="s">
        <v>5528</v>
      </c>
      <c r="E122" s="76" t="s">
        <v>5529</v>
      </c>
      <c r="F122" s="76" t="s">
        <v>3299</v>
      </c>
      <c r="G122" s="76" t="s">
        <v>5530</v>
      </c>
      <c r="H122" s="76" t="s">
        <v>5531</v>
      </c>
      <c r="I122" s="76" t="s">
        <v>5532</v>
      </c>
      <c r="J122" s="76" t="s">
        <v>5533</v>
      </c>
      <c r="K122" s="76" t="s">
        <v>3792</v>
      </c>
      <c r="L122" s="76" t="s">
        <v>5534</v>
      </c>
      <c r="M122" s="76" t="s">
        <v>5534</v>
      </c>
      <c r="N122" s="76" t="s">
        <v>5535</v>
      </c>
      <c r="O122" s="76" t="s">
        <v>5536</v>
      </c>
      <c r="P122" s="76" t="s">
        <v>8918</v>
      </c>
    </row>
    <row r="123" spans="1:16">
      <c r="A123" s="74">
        <v>5</v>
      </c>
      <c r="B123" s="76" t="s">
        <v>8918</v>
      </c>
      <c r="C123" s="76" t="s">
        <v>8918</v>
      </c>
      <c r="D123" s="76" t="s">
        <v>5537</v>
      </c>
      <c r="E123" s="76" t="s">
        <v>5538</v>
      </c>
      <c r="F123" s="76" t="s">
        <v>5539</v>
      </c>
      <c r="G123" s="76" t="s">
        <v>5540</v>
      </c>
      <c r="H123" s="76" t="s">
        <v>5541</v>
      </c>
      <c r="I123" s="76" t="s">
        <v>5542</v>
      </c>
      <c r="J123" s="76" t="s">
        <v>5543</v>
      </c>
      <c r="K123" s="76" t="s">
        <v>5544</v>
      </c>
      <c r="L123" s="76" t="s">
        <v>5545</v>
      </c>
      <c r="M123" s="76" t="s">
        <v>5545</v>
      </c>
      <c r="N123" s="76" t="s">
        <v>5546</v>
      </c>
      <c r="O123" s="76" t="s">
        <v>5547</v>
      </c>
      <c r="P123" s="76" t="s">
        <v>8918</v>
      </c>
    </row>
    <row r="124" spans="1:16">
      <c r="A124" s="74">
        <v>6</v>
      </c>
      <c r="B124" s="76" t="s">
        <v>8918</v>
      </c>
      <c r="C124" s="76" t="s">
        <v>8918</v>
      </c>
      <c r="D124" s="76" t="s">
        <v>6811</v>
      </c>
      <c r="E124" s="76" t="s">
        <v>5548</v>
      </c>
      <c r="F124" s="76" t="s">
        <v>5549</v>
      </c>
      <c r="G124" s="76" t="s">
        <v>5550</v>
      </c>
      <c r="H124" s="76" t="s">
        <v>5551</v>
      </c>
      <c r="I124" s="76" t="s">
        <v>5552</v>
      </c>
      <c r="J124" s="76" t="s">
        <v>5553</v>
      </c>
      <c r="K124" s="76" t="s">
        <v>5554</v>
      </c>
      <c r="L124" s="76" t="s">
        <v>5555</v>
      </c>
      <c r="M124" s="76" t="s">
        <v>5555</v>
      </c>
      <c r="N124" s="76" t="s">
        <v>5556</v>
      </c>
      <c r="O124" s="76" t="s">
        <v>5557</v>
      </c>
      <c r="P124" s="76" t="s">
        <v>8918</v>
      </c>
    </row>
    <row r="125" spans="1:16">
      <c r="A125" s="74">
        <v>7</v>
      </c>
      <c r="B125" s="76" t="s">
        <v>8918</v>
      </c>
      <c r="C125" s="76" t="s">
        <v>8918</v>
      </c>
      <c r="D125" s="76" t="s">
        <v>5558</v>
      </c>
      <c r="E125" s="76" t="s">
        <v>5559</v>
      </c>
      <c r="F125" s="76" t="s">
        <v>5560</v>
      </c>
      <c r="G125" s="76" t="s">
        <v>3888</v>
      </c>
      <c r="H125" s="76" t="s">
        <v>5561</v>
      </c>
      <c r="I125" s="76" t="s">
        <v>5562</v>
      </c>
      <c r="J125" s="76" t="s">
        <v>5563</v>
      </c>
      <c r="K125" s="76" t="s">
        <v>5564</v>
      </c>
      <c r="L125" s="76" t="s">
        <v>5565</v>
      </c>
      <c r="M125" s="76" t="s">
        <v>5565</v>
      </c>
      <c r="N125" s="76" t="s">
        <v>5566</v>
      </c>
      <c r="O125" s="76" t="s">
        <v>5567</v>
      </c>
      <c r="P125" s="76" t="s">
        <v>8918</v>
      </c>
    </row>
    <row r="126" spans="1:16">
      <c r="A126" s="74">
        <v>8</v>
      </c>
      <c r="B126" s="76" t="s">
        <v>8918</v>
      </c>
      <c r="C126" s="76" t="s">
        <v>8918</v>
      </c>
      <c r="D126" s="76" t="s">
        <v>5568</v>
      </c>
      <c r="E126" s="76" t="s">
        <v>6603</v>
      </c>
      <c r="F126" s="76" t="s">
        <v>5631</v>
      </c>
      <c r="G126" s="76" t="s">
        <v>5632</v>
      </c>
      <c r="H126" s="76" t="s">
        <v>5633</v>
      </c>
      <c r="I126" s="76" t="s">
        <v>10600</v>
      </c>
      <c r="J126" s="76" t="s">
        <v>5634</v>
      </c>
      <c r="K126" s="76" t="s">
        <v>5140</v>
      </c>
      <c r="L126" s="76" t="s">
        <v>5635</v>
      </c>
      <c r="M126" s="76" t="s">
        <v>5635</v>
      </c>
      <c r="N126" s="76" t="s">
        <v>5636</v>
      </c>
      <c r="O126" s="76" t="s">
        <v>5637</v>
      </c>
      <c r="P126" s="76" t="s">
        <v>8918</v>
      </c>
    </row>
    <row r="127" spans="1:16">
      <c r="A127" s="74">
        <v>9</v>
      </c>
      <c r="B127" s="76" t="s">
        <v>8918</v>
      </c>
      <c r="C127" s="76" t="s">
        <v>8918</v>
      </c>
      <c r="D127" s="76" t="s">
        <v>5638</v>
      </c>
      <c r="E127" s="76" t="s">
        <v>5639</v>
      </c>
      <c r="F127" s="76" t="s">
        <v>5640</v>
      </c>
      <c r="G127" s="76" t="s">
        <v>5641</v>
      </c>
      <c r="H127" s="76" t="s">
        <v>5642</v>
      </c>
      <c r="I127" s="76" t="s">
        <v>5643</v>
      </c>
      <c r="J127" s="76" t="s">
        <v>5644</v>
      </c>
      <c r="K127" s="76" t="s">
        <v>7479</v>
      </c>
      <c r="L127" s="76" t="s">
        <v>7228</v>
      </c>
      <c r="M127" s="76" t="s">
        <v>7228</v>
      </c>
      <c r="N127" s="76" t="s">
        <v>5645</v>
      </c>
      <c r="O127" s="76" t="s">
        <v>5646</v>
      </c>
      <c r="P127" s="76" t="s">
        <v>8918</v>
      </c>
    </row>
    <row r="128" spans="1:16">
      <c r="A128" s="74">
        <v>10</v>
      </c>
      <c r="B128" s="76" t="s">
        <v>8918</v>
      </c>
      <c r="C128" s="76" t="s">
        <v>8918</v>
      </c>
      <c r="D128" s="76" t="s">
        <v>5647</v>
      </c>
      <c r="E128" s="76" t="s">
        <v>10387</v>
      </c>
      <c r="F128" s="76" t="s">
        <v>5648</v>
      </c>
      <c r="G128" s="76" t="s">
        <v>5649</v>
      </c>
      <c r="H128" s="76" t="s">
        <v>5650</v>
      </c>
      <c r="I128" s="76" t="s">
        <v>9404</v>
      </c>
      <c r="J128" s="76" t="s">
        <v>5651</v>
      </c>
      <c r="K128" s="76" t="s">
        <v>5652</v>
      </c>
      <c r="L128" s="76" t="s">
        <v>5653</v>
      </c>
      <c r="M128" s="76" t="s">
        <v>5653</v>
      </c>
      <c r="N128" s="76" t="s">
        <v>5654</v>
      </c>
      <c r="O128" s="76" t="s">
        <v>5655</v>
      </c>
      <c r="P128" s="76" t="s">
        <v>8918</v>
      </c>
    </row>
    <row r="129" spans="1:16">
      <c r="A129" s="74">
        <v>11</v>
      </c>
      <c r="B129" s="76" t="s">
        <v>8918</v>
      </c>
      <c r="C129" s="76" t="s">
        <v>8918</v>
      </c>
      <c r="D129" s="76" t="s">
        <v>5656</v>
      </c>
      <c r="E129" s="76" t="s">
        <v>5657</v>
      </c>
      <c r="F129" s="76" t="s">
        <v>5658</v>
      </c>
      <c r="G129" s="76" t="s">
        <v>5659</v>
      </c>
      <c r="H129" s="76" t="s">
        <v>5660</v>
      </c>
      <c r="I129" s="76" t="s">
        <v>5661</v>
      </c>
      <c r="J129" s="76" t="s">
        <v>5662</v>
      </c>
      <c r="K129" s="76" t="s">
        <v>5663</v>
      </c>
      <c r="L129" s="76" t="s">
        <v>5664</v>
      </c>
      <c r="M129" s="76" t="s">
        <v>5664</v>
      </c>
      <c r="N129" s="76" t="s">
        <v>5665</v>
      </c>
      <c r="O129" s="76" t="s">
        <v>5666</v>
      </c>
      <c r="P129" s="76" t="s">
        <v>8918</v>
      </c>
    </row>
    <row r="130" spans="1:16">
      <c r="A130" s="74">
        <v>12</v>
      </c>
      <c r="B130" s="76" t="s">
        <v>8918</v>
      </c>
      <c r="C130" s="76" t="s">
        <v>8918</v>
      </c>
      <c r="D130" s="76" t="s">
        <v>5667</v>
      </c>
      <c r="E130" s="76" t="s">
        <v>3806</v>
      </c>
      <c r="F130" s="76" t="s">
        <v>5668</v>
      </c>
      <c r="G130" s="76" t="s">
        <v>5669</v>
      </c>
      <c r="H130" s="76" t="s">
        <v>5670</v>
      </c>
      <c r="I130" s="76" t="s">
        <v>9328</v>
      </c>
      <c r="J130" s="76" t="s">
        <v>5671</v>
      </c>
      <c r="K130" s="76" t="s">
        <v>5672</v>
      </c>
      <c r="L130" s="76" t="s">
        <v>5673</v>
      </c>
      <c r="M130" s="76" t="s">
        <v>5673</v>
      </c>
      <c r="N130" s="76" t="s">
        <v>5674</v>
      </c>
      <c r="O130" s="76" t="s">
        <v>5675</v>
      </c>
      <c r="P130" s="76" t="s">
        <v>8918</v>
      </c>
    </row>
    <row r="131" spans="1:16">
      <c r="A131" s="74">
        <v>13</v>
      </c>
      <c r="B131" s="76" t="s">
        <v>8918</v>
      </c>
      <c r="C131" s="76" t="s">
        <v>8918</v>
      </c>
      <c r="D131" s="76" t="s">
        <v>9938</v>
      </c>
      <c r="E131" s="76" t="s">
        <v>893</v>
      </c>
      <c r="F131" s="76" t="s">
        <v>5676</v>
      </c>
      <c r="G131" s="76" t="s">
        <v>5677</v>
      </c>
      <c r="H131" s="76" t="s">
        <v>6092</v>
      </c>
      <c r="I131" s="76" t="s">
        <v>5678</v>
      </c>
      <c r="J131" s="76" t="s">
        <v>5679</v>
      </c>
      <c r="K131" s="76" t="s">
        <v>5680</v>
      </c>
      <c r="L131" s="76" t="s">
        <v>5681</v>
      </c>
      <c r="M131" s="76" t="s">
        <v>5681</v>
      </c>
      <c r="N131" s="76" t="s">
        <v>5682</v>
      </c>
      <c r="O131" s="76" t="s">
        <v>5683</v>
      </c>
      <c r="P131" s="76" t="s">
        <v>8918</v>
      </c>
    </row>
    <row r="132" spans="1:16">
      <c r="A132" s="74">
        <v>14</v>
      </c>
      <c r="B132" s="76" t="s">
        <v>8918</v>
      </c>
      <c r="C132" s="76" t="s">
        <v>8918</v>
      </c>
      <c r="D132" s="76" t="s">
        <v>5684</v>
      </c>
      <c r="E132" s="76" t="s">
        <v>3834</v>
      </c>
      <c r="F132" s="76" t="s">
        <v>665</v>
      </c>
      <c r="G132" s="76" t="s">
        <v>10009</v>
      </c>
      <c r="H132" s="76" t="s">
        <v>5685</v>
      </c>
      <c r="I132" s="76" t="s">
        <v>5686</v>
      </c>
      <c r="J132" s="76" t="s">
        <v>5687</v>
      </c>
      <c r="K132" s="76" t="s">
        <v>11417</v>
      </c>
      <c r="L132" s="76" t="s">
        <v>5688</v>
      </c>
      <c r="M132" s="76" t="s">
        <v>5688</v>
      </c>
      <c r="N132" s="76" t="s">
        <v>5689</v>
      </c>
      <c r="O132" s="76" t="s">
        <v>5690</v>
      </c>
      <c r="P132" s="76" t="s">
        <v>8918</v>
      </c>
    </row>
    <row r="133" spans="1:16">
      <c r="A133" s="74">
        <v>15</v>
      </c>
      <c r="B133" s="76" t="s">
        <v>8918</v>
      </c>
      <c r="C133" s="76" t="s">
        <v>8918</v>
      </c>
      <c r="D133" s="76" t="s">
        <v>5691</v>
      </c>
      <c r="E133" s="76" t="s">
        <v>9995</v>
      </c>
      <c r="F133" s="76" t="s">
        <v>5692</v>
      </c>
      <c r="G133" s="76" t="s">
        <v>10893</v>
      </c>
      <c r="H133" s="76" t="s">
        <v>5693</v>
      </c>
      <c r="I133" s="76" t="s">
        <v>5694</v>
      </c>
      <c r="J133" s="76" t="s">
        <v>5695</v>
      </c>
      <c r="K133" s="76" t="s">
        <v>5696</v>
      </c>
      <c r="L133" s="76" t="s">
        <v>5206</v>
      </c>
      <c r="M133" s="76" t="s">
        <v>5206</v>
      </c>
      <c r="N133" s="76" t="s">
        <v>5697</v>
      </c>
      <c r="O133" s="76" t="s">
        <v>5698</v>
      </c>
      <c r="P133" s="76" t="s">
        <v>8918</v>
      </c>
    </row>
    <row r="134" spans="1:16">
      <c r="A134" s="74">
        <v>16</v>
      </c>
      <c r="B134" s="76" t="s">
        <v>8918</v>
      </c>
      <c r="C134" s="76" t="s">
        <v>8918</v>
      </c>
      <c r="D134" s="76" t="s">
        <v>5699</v>
      </c>
      <c r="E134" s="76" t="s">
        <v>6374</v>
      </c>
      <c r="F134" s="76" t="s">
        <v>5700</v>
      </c>
      <c r="G134" s="76" t="s">
        <v>5701</v>
      </c>
      <c r="H134" s="76" t="s">
        <v>5702</v>
      </c>
      <c r="I134" s="76" t="s">
        <v>5703</v>
      </c>
      <c r="J134" s="76" t="s">
        <v>5704</v>
      </c>
      <c r="K134" s="76" t="s">
        <v>5705</v>
      </c>
      <c r="L134" s="76" t="s">
        <v>5706</v>
      </c>
      <c r="M134" s="76" t="s">
        <v>5706</v>
      </c>
      <c r="N134" s="76" t="s">
        <v>5707</v>
      </c>
      <c r="O134" s="76" t="s">
        <v>5708</v>
      </c>
      <c r="P134" s="76" t="s">
        <v>8918</v>
      </c>
    </row>
    <row r="135" spans="1:16">
      <c r="A135" s="74">
        <v>17</v>
      </c>
      <c r="B135" s="76" t="s">
        <v>8918</v>
      </c>
      <c r="C135" s="76" t="s">
        <v>8918</v>
      </c>
      <c r="D135" s="76" t="s">
        <v>5709</v>
      </c>
      <c r="E135" s="76" t="s">
        <v>5710</v>
      </c>
      <c r="F135" s="76" t="s">
        <v>8273</v>
      </c>
      <c r="G135" s="76" t="s">
        <v>5711</v>
      </c>
      <c r="H135" s="76" t="s">
        <v>3715</v>
      </c>
      <c r="I135" s="76" t="s">
        <v>5712</v>
      </c>
      <c r="J135" s="76" t="s">
        <v>5713</v>
      </c>
      <c r="K135" s="76" t="s">
        <v>3894</v>
      </c>
      <c r="L135" s="76" t="s">
        <v>2215</v>
      </c>
      <c r="M135" s="76" t="s">
        <v>2215</v>
      </c>
      <c r="N135" s="76" t="s">
        <v>5714</v>
      </c>
      <c r="O135" s="76" t="s">
        <v>5715</v>
      </c>
      <c r="P135" s="76" t="s">
        <v>8918</v>
      </c>
    </row>
    <row r="136" spans="1:16">
      <c r="A136" s="74">
        <v>18</v>
      </c>
      <c r="B136" s="76" t="s">
        <v>8918</v>
      </c>
      <c r="C136" s="76" t="s">
        <v>8918</v>
      </c>
      <c r="D136" s="76" t="s">
        <v>5716</v>
      </c>
      <c r="E136" s="76" t="s">
        <v>5717</v>
      </c>
      <c r="F136" s="76" t="s">
        <v>5718</v>
      </c>
      <c r="G136" s="76" t="s">
        <v>5719</v>
      </c>
      <c r="H136" s="76" t="s">
        <v>5720</v>
      </c>
      <c r="I136" s="76" t="s">
        <v>5721</v>
      </c>
      <c r="J136" s="76" t="s">
        <v>8050</v>
      </c>
      <c r="K136" s="76" t="s">
        <v>5722</v>
      </c>
      <c r="L136" s="76" t="s">
        <v>5723</v>
      </c>
      <c r="M136" s="76" t="s">
        <v>5723</v>
      </c>
      <c r="N136" s="76" t="s">
        <v>5724</v>
      </c>
      <c r="O136" s="76" t="s">
        <v>5725</v>
      </c>
      <c r="P136" s="76" t="s">
        <v>8918</v>
      </c>
    </row>
    <row r="137" spans="1:16">
      <c r="A137" s="74">
        <v>19</v>
      </c>
      <c r="B137" s="76" t="s">
        <v>8918</v>
      </c>
      <c r="C137" s="76" t="s">
        <v>8918</v>
      </c>
      <c r="D137" s="76" t="s">
        <v>5726</v>
      </c>
      <c r="E137" s="76" t="s">
        <v>5920</v>
      </c>
      <c r="F137" s="76" t="s">
        <v>5727</v>
      </c>
      <c r="G137" s="76" t="s">
        <v>5728</v>
      </c>
      <c r="H137" s="76" t="s">
        <v>5729</v>
      </c>
      <c r="I137" s="76" t="s">
        <v>7490</v>
      </c>
      <c r="J137" s="76" t="s">
        <v>5730</v>
      </c>
      <c r="K137" s="76" t="s">
        <v>5731</v>
      </c>
      <c r="L137" s="76" t="s">
        <v>3882</v>
      </c>
      <c r="M137" s="76" t="s">
        <v>3882</v>
      </c>
      <c r="N137" s="76" t="s">
        <v>5732</v>
      </c>
      <c r="O137" s="76" t="s">
        <v>5733</v>
      </c>
      <c r="P137" s="76" t="s">
        <v>8918</v>
      </c>
    </row>
    <row r="138" spans="1:16">
      <c r="A138" s="74">
        <v>20</v>
      </c>
      <c r="B138" s="76" t="s">
        <v>8918</v>
      </c>
      <c r="C138" s="76" t="s">
        <v>8918</v>
      </c>
      <c r="D138" s="76" t="s">
        <v>7360</v>
      </c>
      <c r="E138" s="76" t="s">
        <v>5834</v>
      </c>
      <c r="F138" s="76" t="s">
        <v>5734</v>
      </c>
      <c r="G138" s="76" t="s">
        <v>7111</v>
      </c>
      <c r="H138" s="76" t="s">
        <v>5735</v>
      </c>
      <c r="I138" s="76" t="s">
        <v>5736</v>
      </c>
      <c r="J138" s="76" t="s">
        <v>5737</v>
      </c>
      <c r="K138" s="76" t="s">
        <v>5738</v>
      </c>
      <c r="L138" s="76" t="s">
        <v>5739</v>
      </c>
      <c r="M138" s="76" t="s">
        <v>5739</v>
      </c>
      <c r="N138" s="76" t="s">
        <v>5740</v>
      </c>
      <c r="O138" s="76" t="s">
        <v>5741</v>
      </c>
      <c r="P138" s="76" t="s">
        <v>8918</v>
      </c>
    </row>
    <row r="139" spans="1:16">
      <c r="A139" s="74">
        <v>21</v>
      </c>
      <c r="B139" s="76" t="s">
        <v>8918</v>
      </c>
      <c r="C139" s="76" t="s">
        <v>8918</v>
      </c>
      <c r="D139" s="76" t="s">
        <v>5742</v>
      </c>
      <c r="E139" s="76" t="s">
        <v>5743</v>
      </c>
      <c r="F139" s="76" t="s">
        <v>5744</v>
      </c>
      <c r="G139" s="76" t="s">
        <v>6514</v>
      </c>
      <c r="H139" s="76" t="s">
        <v>5745</v>
      </c>
      <c r="I139" s="76" t="s">
        <v>8065</v>
      </c>
      <c r="J139" s="76" t="s">
        <v>5746</v>
      </c>
      <c r="K139" s="76" t="s">
        <v>8136</v>
      </c>
      <c r="L139" s="76" t="s">
        <v>5747</v>
      </c>
      <c r="M139" s="76" t="s">
        <v>5747</v>
      </c>
      <c r="N139" s="76" t="s">
        <v>5748</v>
      </c>
      <c r="O139" s="76" t="s">
        <v>7990</v>
      </c>
      <c r="P139" s="76" t="s">
        <v>8918</v>
      </c>
    </row>
    <row r="140" spans="1:16">
      <c r="A140" s="74">
        <v>22</v>
      </c>
      <c r="B140" s="76" t="s">
        <v>8918</v>
      </c>
      <c r="C140" s="76" t="s">
        <v>8918</v>
      </c>
      <c r="D140" s="76" t="s">
        <v>5749</v>
      </c>
      <c r="E140" s="76" t="s">
        <v>5750</v>
      </c>
      <c r="F140" s="76" t="s">
        <v>5751</v>
      </c>
      <c r="G140" s="76" t="s">
        <v>5752</v>
      </c>
      <c r="H140" s="76" t="s">
        <v>5753</v>
      </c>
      <c r="I140" s="76" t="s">
        <v>10383</v>
      </c>
      <c r="J140" s="76" t="s">
        <v>5754</v>
      </c>
      <c r="K140" s="76" t="s">
        <v>5502</v>
      </c>
      <c r="L140" s="76" t="s">
        <v>5755</v>
      </c>
      <c r="M140" s="76" t="s">
        <v>5755</v>
      </c>
      <c r="N140" s="76" t="s">
        <v>5756</v>
      </c>
      <c r="O140" s="76" t="s">
        <v>5757</v>
      </c>
      <c r="P140" s="76" t="s">
        <v>8918</v>
      </c>
    </row>
    <row r="141" spans="1:16">
      <c r="A141" s="74">
        <v>23</v>
      </c>
      <c r="B141" s="76" t="s">
        <v>8918</v>
      </c>
      <c r="C141" s="76" t="s">
        <v>8918</v>
      </c>
      <c r="D141" s="76" t="s">
        <v>5758</v>
      </c>
      <c r="E141" s="76" t="s">
        <v>5759</v>
      </c>
      <c r="F141" s="76" t="s">
        <v>7686</v>
      </c>
      <c r="G141" s="76" t="s">
        <v>5760</v>
      </c>
      <c r="H141" s="76" t="s">
        <v>5761</v>
      </c>
      <c r="I141" s="76" t="s">
        <v>9874</v>
      </c>
      <c r="J141" s="76" t="s">
        <v>5762</v>
      </c>
      <c r="K141" s="76" t="s">
        <v>5763</v>
      </c>
      <c r="L141" s="76" t="s">
        <v>5764</v>
      </c>
      <c r="M141" s="76" t="s">
        <v>5764</v>
      </c>
      <c r="N141" s="76" t="s">
        <v>5765</v>
      </c>
      <c r="O141" s="76" t="s">
        <v>5766</v>
      </c>
      <c r="P141" s="76" t="s">
        <v>8918</v>
      </c>
    </row>
    <row r="142" spans="1:16">
      <c r="A142" s="74">
        <v>24</v>
      </c>
      <c r="B142" s="76" t="s">
        <v>8918</v>
      </c>
      <c r="C142" s="76" t="s">
        <v>8918</v>
      </c>
      <c r="D142" s="76" t="s">
        <v>5767</v>
      </c>
      <c r="E142" s="76" t="s">
        <v>3164</v>
      </c>
      <c r="F142" s="76" t="s">
        <v>5768</v>
      </c>
      <c r="G142" s="76" t="s">
        <v>5769</v>
      </c>
      <c r="H142" s="76" t="s">
        <v>5770</v>
      </c>
      <c r="I142" s="76" t="s">
        <v>5771</v>
      </c>
      <c r="J142" s="76" t="s">
        <v>5772</v>
      </c>
      <c r="K142" s="76" t="s">
        <v>8752</v>
      </c>
      <c r="L142" s="76" t="s">
        <v>5773</v>
      </c>
      <c r="M142" s="76" t="s">
        <v>5773</v>
      </c>
      <c r="N142" s="76" t="s">
        <v>5774</v>
      </c>
      <c r="O142" s="76" t="s">
        <v>5775</v>
      </c>
      <c r="P142" s="76" t="s">
        <v>8918</v>
      </c>
    </row>
    <row r="143" spans="1:16">
      <c r="A143" s="74">
        <v>25</v>
      </c>
      <c r="B143" s="76" t="s">
        <v>8918</v>
      </c>
      <c r="C143" s="76" t="s">
        <v>8918</v>
      </c>
      <c r="D143" s="76" t="s">
        <v>6166</v>
      </c>
      <c r="E143" s="76" t="s">
        <v>6245</v>
      </c>
      <c r="F143" s="76" t="s">
        <v>5776</v>
      </c>
      <c r="G143" s="76" t="s">
        <v>11108</v>
      </c>
      <c r="H143" s="76" t="s">
        <v>5777</v>
      </c>
      <c r="I143" s="76" t="s">
        <v>5778</v>
      </c>
      <c r="J143" s="76" t="s">
        <v>5779</v>
      </c>
      <c r="K143" s="76" t="s">
        <v>5780</v>
      </c>
      <c r="L143" s="76" t="s">
        <v>9735</v>
      </c>
      <c r="M143" s="76" t="s">
        <v>9735</v>
      </c>
      <c r="N143" s="76" t="s">
        <v>5781</v>
      </c>
      <c r="O143" s="76" t="s">
        <v>3720</v>
      </c>
      <c r="P143" s="76" t="s">
        <v>8918</v>
      </c>
    </row>
    <row r="144" spans="1:16">
      <c r="A144" s="74">
        <v>26</v>
      </c>
      <c r="B144" s="76" t="s">
        <v>8918</v>
      </c>
      <c r="C144" s="76" t="s">
        <v>8918</v>
      </c>
      <c r="D144" s="76" t="s">
        <v>5782</v>
      </c>
      <c r="E144" s="76" t="s">
        <v>10919</v>
      </c>
      <c r="F144" s="76" t="s">
        <v>5783</v>
      </c>
      <c r="G144" s="76" t="s">
        <v>5784</v>
      </c>
      <c r="H144" s="76" t="s">
        <v>7106</v>
      </c>
      <c r="I144" s="76" t="s">
        <v>5282</v>
      </c>
      <c r="J144" s="76" t="s">
        <v>3165</v>
      </c>
      <c r="K144" s="76" t="s">
        <v>5785</v>
      </c>
      <c r="L144" s="76" t="s">
        <v>3161</v>
      </c>
      <c r="M144" s="76" t="s">
        <v>3161</v>
      </c>
      <c r="N144" s="76" t="s">
        <v>5786</v>
      </c>
      <c r="O144" s="76" t="s">
        <v>874</v>
      </c>
      <c r="P144" s="76" t="s">
        <v>8918</v>
      </c>
    </row>
    <row r="145" spans="1:16">
      <c r="A145" s="74">
        <v>27</v>
      </c>
      <c r="B145" s="76" t="s">
        <v>8918</v>
      </c>
      <c r="C145" s="76" t="s">
        <v>8918</v>
      </c>
      <c r="D145" s="76" t="s">
        <v>5787</v>
      </c>
      <c r="E145" s="76" t="s">
        <v>5788</v>
      </c>
      <c r="F145" s="76" t="s">
        <v>6593</v>
      </c>
      <c r="G145" s="76" t="s">
        <v>5789</v>
      </c>
      <c r="H145" s="76" t="s">
        <v>9851</v>
      </c>
      <c r="I145" s="76" t="s">
        <v>5790</v>
      </c>
      <c r="J145" s="76" t="s">
        <v>5791</v>
      </c>
      <c r="K145" s="76" t="s">
        <v>3914</v>
      </c>
      <c r="L145" s="76" t="s">
        <v>9235</v>
      </c>
      <c r="M145" s="76" t="s">
        <v>9235</v>
      </c>
      <c r="N145" s="76" t="s">
        <v>6234</v>
      </c>
      <c r="O145" s="76" t="s">
        <v>5792</v>
      </c>
      <c r="P145" s="76" t="s">
        <v>8918</v>
      </c>
    </row>
    <row r="146" spans="1:16">
      <c r="A146" s="74">
        <v>28</v>
      </c>
      <c r="B146" s="76" t="s">
        <v>8918</v>
      </c>
      <c r="C146" s="76" t="s">
        <v>8918</v>
      </c>
      <c r="D146" s="76" t="s">
        <v>5793</v>
      </c>
      <c r="E146" s="76" t="s">
        <v>6804</v>
      </c>
      <c r="F146" s="76" t="s">
        <v>5794</v>
      </c>
      <c r="G146" s="76" t="s">
        <v>5795</v>
      </c>
      <c r="H146" s="76" t="s">
        <v>5796</v>
      </c>
      <c r="I146" s="76" t="s">
        <v>5797</v>
      </c>
      <c r="J146" s="76" t="s">
        <v>5798</v>
      </c>
      <c r="K146" s="76" t="s">
        <v>8061</v>
      </c>
      <c r="L146" s="76" t="s">
        <v>5799</v>
      </c>
      <c r="M146" s="76" t="s">
        <v>5799</v>
      </c>
      <c r="N146" s="76" t="s">
        <v>5800</v>
      </c>
      <c r="O146" s="76" t="s">
        <v>5801</v>
      </c>
      <c r="P146" s="76" t="s">
        <v>8918</v>
      </c>
    </row>
    <row r="147" spans="1:16">
      <c r="A147" s="74">
        <v>29</v>
      </c>
      <c r="B147" s="76" t="s">
        <v>8918</v>
      </c>
      <c r="C147" s="76" t="s">
        <v>8918</v>
      </c>
      <c r="D147" s="76" t="s">
        <v>5802</v>
      </c>
      <c r="E147" s="76" t="s">
        <v>5803</v>
      </c>
      <c r="F147" s="76" t="s">
        <v>5804</v>
      </c>
      <c r="G147" s="76" t="s">
        <v>10759</v>
      </c>
      <c r="H147" s="76" t="s">
        <v>5805</v>
      </c>
      <c r="I147" s="76" t="s">
        <v>5806</v>
      </c>
      <c r="J147" s="76" t="s">
        <v>5807</v>
      </c>
      <c r="K147" s="76" t="s">
        <v>5808</v>
      </c>
      <c r="L147" s="76" t="s">
        <v>5809</v>
      </c>
      <c r="M147" s="76" t="s">
        <v>5809</v>
      </c>
      <c r="N147" s="76" t="s">
        <v>5810</v>
      </c>
      <c r="O147" s="76" t="s">
        <v>5811</v>
      </c>
      <c r="P147" s="76" t="s">
        <v>8918</v>
      </c>
    </row>
    <row r="148" spans="1:16">
      <c r="A148" s="74">
        <v>30</v>
      </c>
      <c r="B148" s="76" t="s">
        <v>8918</v>
      </c>
      <c r="C148" s="76" t="s">
        <v>8918</v>
      </c>
      <c r="D148" s="76" t="s">
        <v>5812</v>
      </c>
      <c r="E148" s="76" t="s">
        <v>5813</v>
      </c>
      <c r="F148" s="76" t="s">
        <v>5814</v>
      </c>
      <c r="G148" s="76" t="s">
        <v>5815</v>
      </c>
      <c r="H148" s="76" t="s">
        <v>5816</v>
      </c>
      <c r="I148" s="76" t="s">
        <v>9392</v>
      </c>
      <c r="J148" s="76" t="s">
        <v>5817</v>
      </c>
      <c r="K148" s="76" t="s">
        <v>5818</v>
      </c>
      <c r="L148" s="76" t="s">
        <v>5819</v>
      </c>
      <c r="M148" s="76" t="s">
        <v>5819</v>
      </c>
      <c r="N148" s="76" t="s">
        <v>5820</v>
      </c>
      <c r="O148" s="76" t="s">
        <v>5821</v>
      </c>
      <c r="P148" s="76" t="s">
        <v>8918</v>
      </c>
    </row>
    <row r="149" spans="1:16">
      <c r="A149" s="74">
        <v>31</v>
      </c>
      <c r="B149" s="76" t="s">
        <v>8918</v>
      </c>
      <c r="C149" s="76" t="s">
        <v>8918</v>
      </c>
      <c r="D149" s="76" t="s">
        <v>5822</v>
      </c>
      <c r="E149" s="76" t="s">
        <v>6197</v>
      </c>
      <c r="F149" s="76" t="s">
        <v>133</v>
      </c>
      <c r="G149" s="76" t="s">
        <v>8753</v>
      </c>
      <c r="H149" s="76" t="s">
        <v>5823</v>
      </c>
      <c r="I149" s="76" t="s">
        <v>5824</v>
      </c>
      <c r="J149" s="76" t="s">
        <v>5825</v>
      </c>
      <c r="K149" s="76" t="s">
        <v>7399</v>
      </c>
      <c r="L149" s="76" t="s">
        <v>10954</v>
      </c>
      <c r="M149" s="76" t="s">
        <v>10954</v>
      </c>
      <c r="N149" s="76" t="s">
        <v>5826</v>
      </c>
      <c r="O149" s="76" t="s">
        <v>6817</v>
      </c>
      <c r="P149" s="76" t="s">
        <v>8918</v>
      </c>
    </row>
    <row r="150" spans="1:16">
      <c r="A150" s="74">
        <v>32</v>
      </c>
      <c r="B150" s="76" t="s">
        <v>8918</v>
      </c>
      <c r="C150" s="76" t="s">
        <v>8918</v>
      </c>
      <c r="D150" s="76" t="s">
        <v>6818</v>
      </c>
      <c r="E150" s="76" t="s">
        <v>6819</v>
      </c>
      <c r="F150" s="76" t="s">
        <v>6820</v>
      </c>
      <c r="G150" s="76" t="s">
        <v>6821</v>
      </c>
      <c r="H150" s="76" t="s">
        <v>6822</v>
      </c>
      <c r="I150" s="76" t="s">
        <v>7519</v>
      </c>
      <c r="J150" s="76" t="s">
        <v>6823</v>
      </c>
      <c r="K150" s="76" t="s">
        <v>6824</v>
      </c>
      <c r="L150" s="76" t="s">
        <v>5277</v>
      </c>
      <c r="M150" s="76" t="s">
        <v>5277</v>
      </c>
      <c r="N150" s="76" t="s">
        <v>6825</v>
      </c>
      <c r="O150" s="76" t="s">
        <v>6826</v>
      </c>
      <c r="P150" s="76" t="s">
        <v>8918</v>
      </c>
    </row>
    <row r="151" spans="1:16">
      <c r="A151" s="74">
        <v>33</v>
      </c>
      <c r="B151" s="76" t="s">
        <v>8918</v>
      </c>
      <c r="C151" s="76" t="s">
        <v>8918</v>
      </c>
      <c r="D151" s="76" t="s">
        <v>6827</v>
      </c>
      <c r="E151" s="76" t="s">
        <v>9858</v>
      </c>
      <c r="F151" s="76" t="s">
        <v>6828</v>
      </c>
      <c r="G151" s="76" t="s">
        <v>10402</v>
      </c>
      <c r="H151" s="76" t="s">
        <v>10001</v>
      </c>
      <c r="I151" s="76" t="s">
        <v>8895</v>
      </c>
      <c r="J151" s="76" t="s">
        <v>6829</v>
      </c>
      <c r="K151" s="76" t="s">
        <v>8067</v>
      </c>
      <c r="L151" s="76" t="s">
        <v>6830</v>
      </c>
      <c r="M151" s="76" t="s">
        <v>6830</v>
      </c>
      <c r="N151" s="76" t="s">
        <v>3920</v>
      </c>
      <c r="O151" s="76" t="s">
        <v>6831</v>
      </c>
      <c r="P151" s="76" t="s">
        <v>8918</v>
      </c>
    </row>
    <row r="152" spans="1:16">
      <c r="A152" s="74">
        <v>34</v>
      </c>
      <c r="B152" s="76" t="s">
        <v>8918</v>
      </c>
      <c r="C152" s="76" t="s">
        <v>8918</v>
      </c>
      <c r="D152" s="76" t="s">
        <v>6832</v>
      </c>
      <c r="E152" s="76" t="s">
        <v>6833</v>
      </c>
      <c r="F152" s="76" t="s">
        <v>5970</v>
      </c>
      <c r="G152" s="76" t="s">
        <v>890</v>
      </c>
      <c r="H152" s="76" t="s">
        <v>6834</v>
      </c>
      <c r="I152" s="76" t="s">
        <v>5764</v>
      </c>
      <c r="J152" s="76" t="s">
        <v>6835</v>
      </c>
      <c r="K152" s="76" t="s">
        <v>6836</v>
      </c>
      <c r="L152" s="76" t="s">
        <v>10758</v>
      </c>
      <c r="M152" s="76" t="s">
        <v>10758</v>
      </c>
      <c r="N152" s="76" t="s">
        <v>6837</v>
      </c>
      <c r="O152" s="76" t="s">
        <v>11109</v>
      </c>
      <c r="P152" s="76" t="s">
        <v>8918</v>
      </c>
    </row>
    <row r="153" spans="1:16">
      <c r="A153" s="74">
        <v>35</v>
      </c>
      <c r="B153" s="76" t="s">
        <v>8918</v>
      </c>
      <c r="C153" s="76" t="s">
        <v>8918</v>
      </c>
      <c r="D153" s="76" t="s">
        <v>6838</v>
      </c>
      <c r="E153" s="76" t="s">
        <v>8834</v>
      </c>
      <c r="F153" s="76" t="s">
        <v>6839</v>
      </c>
      <c r="G153" s="76" t="s">
        <v>2009</v>
      </c>
      <c r="H153" s="76" t="s">
        <v>6840</v>
      </c>
      <c r="I153" s="76" t="s">
        <v>6235</v>
      </c>
      <c r="J153" s="76" t="s">
        <v>6841</v>
      </c>
      <c r="K153" s="76" t="s">
        <v>5592</v>
      </c>
      <c r="L153" s="76" t="s">
        <v>6842</v>
      </c>
      <c r="M153" s="76" t="s">
        <v>6842</v>
      </c>
      <c r="N153" s="76" t="s">
        <v>6843</v>
      </c>
      <c r="O153" s="76" t="s">
        <v>3749</v>
      </c>
      <c r="P153" s="76" t="s">
        <v>8918</v>
      </c>
    </row>
    <row r="154" spans="1:16">
      <c r="A154" s="74">
        <v>36</v>
      </c>
      <c r="B154" s="76" t="s">
        <v>8918</v>
      </c>
      <c r="C154" s="76" t="s">
        <v>8918</v>
      </c>
      <c r="D154" s="76" t="s">
        <v>6844</v>
      </c>
      <c r="E154" s="76" t="s">
        <v>5609</v>
      </c>
      <c r="F154" s="76" t="s">
        <v>6078</v>
      </c>
      <c r="G154" s="76" t="s">
        <v>5119</v>
      </c>
      <c r="H154" s="76" t="s">
        <v>6845</v>
      </c>
      <c r="I154" s="76" t="s">
        <v>6369</v>
      </c>
      <c r="J154" s="76" t="s">
        <v>6846</v>
      </c>
      <c r="K154" s="76" t="s">
        <v>6847</v>
      </c>
      <c r="L154" s="76" t="s">
        <v>6848</v>
      </c>
      <c r="M154" s="76" t="s">
        <v>6848</v>
      </c>
      <c r="N154" s="76" t="s">
        <v>6849</v>
      </c>
      <c r="O154" s="76" t="s">
        <v>627</v>
      </c>
      <c r="P154" s="76" t="s">
        <v>8918</v>
      </c>
    </row>
    <row r="155" spans="1:16">
      <c r="A155" s="74">
        <v>37</v>
      </c>
      <c r="B155" s="76" t="s">
        <v>8918</v>
      </c>
      <c r="C155" s="76" t="s">
        <v>8918</v>
      </c>
      <c r="D155" s="76" t="s">
        <v>6850</v>
      </c>
      <c r="E155" s="76" t="s">
        <v>6851</v>
      </c>
      <c r="F155" s="76" t="s">
        <v>6852</v>
      </c>
      <c r="G155" s="76" t="s">
        <v>6853</v>
      </c>
      <c r="H155" s="76" t="s">
        <v>6854</v>
      </c>
      <c r="I155" s="76" t="s">
        <v>6855</v>
      </c>
      <c r="J155" s="76" t="s">
        <v>6856</v>
      </c>
      <c r="K155" s="76" t="s">
        <v>6857</v>
      </c>
      <c r="L155" s="76" t="s">
        <v>6858</v>
      </c>
      <c r="M155" s="76" t="s">
        <v>6858</v>
      </c>
      <c r="N155" s="76" t="s">
        <v>6859</v>
      </c>
      <c r="O155" s="76" t="s">
        <v>6860</v>
      </c>
      <c r="P155" s="76" t="s">
        <v>8918</v>
      </c>
    </row>
    <row r="156" spans="1:16">
      <c r="A156" s="74">
        <v>38</v>
      </c>
      <c r="B156" s="76" t="s">
        <v>8918</v>
      </c>
      <c r="C156" s="76" t="s">
        <v>8918</v>
      </c>
      <c r="D156" s="76" t="s">
        <v>6861</v>
      </c>
      <c r="E156" s="76" t="s">
        <v>6862</v>
      </c>
      <c r="F156" s="76" t="s">
        <v>6863</v>
      </c>
      <c r="G156" s="76" t="s">
        <v>314</v>
      </c>
      <c r="H156" s="76" t="s">
        <v>6864</v>
      </c>
      <c r="I156" s="76" t="s">
        <v>6865</v>
      </c>
      <c r="J156" s="76" t="s">
        <v>6866</v>
      </c>
      <c r="K156" s="76" t="s">
        <v>6867</v>
      </c>
      <c r="L156" s="76" t="s">
        <v>6868</v>
      </c>
      <c r="M156" s="76" t="s">
        <v>6868</v>
      </c>
      <c r="N156" s="76" t="s">
        <v>11328</v>
      </c>
      <c r="O156" s="76" t="s">
        <v>6869</v>
      </c>
      <c r="P156" s="76" t="s">
        <v>8918</v>
      </c>
    </row>
    <row r="157" spans="1:16">
      <c r="A157" s="74">
        <v>39</v>
      </c>
      <c r="B157" s="76" t="s">
        <v>8918</v>
      </c>
      <c r="C157" s="76" t="s">
        <v>8918</v>
      </c>
      <c r="D157" s="76" t="s">
        <v>6870</v>
      </c>
      <c r="E157" s="76" t="s">
        <v>6871</v>
      </c>
      <c r="F157" s="76" t="s">
        <v>6872</v>
      </c>
      <c r="G157" s="76" t="s">
        <v>6873</v>
      </c>
      <c r="H157" s="76" t="s">
        <v>6874</v>
      </c>
      <c r="I157" s="76" t="s">
        <v>6875</v>
      </c>
      <c r="J157" s="76" t="s">
        <v>1986</v>
      </c>
      <c r="K157" s="76" t="s">
        <v>6876</v>
      </c>
      <c r="L157" s="76" t="s">
        <v>8856</v>
      </c>
      <c r="M157" s="76" t="s">
        <v>8856</v>
      </c>
      <c r="N157" s="76" t="s">
        <v>6877</v>
      </c>
      <c r="O157" s="76" t="s">
        <v>5140</v>
      </c>
      <c r="P157" s="76" t="s">
        <v>8918</v>
      </c>
    </row>
    <row r="158" spans="1:16">
      <c r="A158" s="74">
        <v>40</v>
      </c>
      <c r="B158" s="76" t="s">
        <v>8918</v>
      </c>
      <c r="C158" s="76" t="s">
        <v>8918</v>
      </c>
      <c r="D158" s="76" t="s">
        <v>6878</v>
      </c>
      <c r="E158" s="76" t="s">
        <v>6879</v>
      </c>
      <c r="F158" s="76" t="s">
        <v>6880</v>
      </c>
      <c r="G158" s="76" t="s">
        <v>1498</v>
      </c>
      <c r="H158" s="76" t="s">
        <v>6881</v>
      </c>
      <c r="I158" s="76" t="s">
        <v>11362</v>
      </c>
      <c r="J158" s="76" t="s">
        <v>6882</v>
      </c>
      <c r="K158" s="76" t="s">
        <v>6883</v>
      </c>
      <c r="L158" s="76" t="s">
        <v>11178</v>
      </c>
      <c r="M158" s="76" t="s">
        <v>11178</v>
      </c>
      <c r="N158" s="76" t="s">
        <v>9238</v>
      </c>
      <c r="O158" s="76" t="s">
        <v>6884</v>
      </c>
      <c r="P158" s="76" t="s">
        <v>8918</v>
      </c>
    </row>
    <row r="159" spans="1:16">
      <c r="A159" s="74">
        <v>41</v>
      </c>
      <c r="B159" s="76" t="s">
        <v>8918</v>
      </c>
      <c r="C159" s="76" t="s">
        <v>8918</v>
      </c>
      <c r="D159" s="76" t="s">
        <v>6885</v>
      </c>
      <c r="E159" s="76" t="s">
        <v>6886</v>
      </c>
      <c r="F159" s="76" t="s">
        <v>6887</v>
      </c>
      <c r="G159" s="76" t="s">
        <v>6337</v>
      </c>
      <c r="H159" s="76" t="s">
        <v>6888</v>
      </c>
      <c r="I159" s="76" t="s">
        <v>6889</v>
      </c>
      <c r="J159" s="76" t="s">
        <v>6890</v>
      </c>
      <c r="K159" s="76" t="s">
        <v>6891</v>
      </c>
      <c r="L159" s="76" t="s">
        <v>9994</v>
      </c>
      <c r="M159" s="76" t="s">
        <v>9994</v>
      </c>
      <c r="N159" s="76" t="s">
        <v>6892</v>
      </c>
      <c r="O159" s="76" t="s">
        <v>6893</v>
      </c>
      <c r="P159" s="76" t="s">
        <v>8918</v>
      </c>
    </row>
    <row r="160" spans="1:16">
      <c r="A160" s="74">
        <v>42</v>
      </c>
      <c r="B160" s="76" t="s">
        <v>8918</v>
      </c>
      <c r="C160" s="76" t="s">
        <v>8918</v>
      </c>
      <c r="D160" s="76" t="s">
        <v>6894</v>
      </c>
      <c r="E160" s="76" t="s">
        <v>6895</v>
      </c>
      <c r="F160" s="76" t="s">
        <v>10867</v>
      </c>
      <c r="G160" s="76" t="s">
        <v>429</v>
      </c>
      <c r="H160" s="76" t="s">
        <v>1039</v>
      </c>
      <c r="I160" s="76" t="s">
        <v>802</v>
      </c>
      <c r="J160" s="76" t="s">
        <v>6896</v>
      </c>
      <c r="K160" s="76" t="s">
        <v>7157</v>
      </c>
      <c r="L160" s="76" t="s">
        <v>11180</v>
      </c>
      <c r="M160" s="76" t="s">
        <v>11180</v>
      </c>
      <c r="N160" s="76" t="s">
        <v>6897</v>
      </c>
      <c r="O160" s="76" t="s">
        <v>6898</v>
      </c>
      <c r="P160" s="76" t="s">
        <v>8918</v>
      </c>
    </row>
    <row r="161" spans="1:16">
      <c r="A161" s="74">
        <v>43</v>
      </c>
      <c r="B161" s="76" t="s">
        <v>8918</v>
      </c>
      <c r="C161" s="76" t="s">
        <v>8918</v>
      </c>
      <c r="D161" s="76" t="s">
        <v>6899</v>
      </c>
      <c r="E161" s="76" t="s">
        <v>6900</v>
      </c>
      <c r="F161" s="76" t="s">
        <v>6901</v>
      </c>
      <c r="G161" s="76" t="s">
        <v>6902</v>
      </c>
      <c r="H161" s="76" t="s">
        <v>6903</v>
      </c>
      <c r="I161" s="76" t="s">
        <v>6904</v>
      </c>
      <c r="J161" s="76" t="s">
        <v>6905</v>
      </c>
      <c r="K161" s="76" t="s">
        <v>6906</v>
      </c>
      <c r="L161" s="76" t="s">
        <v>9240</v>
      </c>
      <c r="M161" s="76" t="s">
        <v>9240</v>
      </c>
      <c r="N161" s="76" t="s">
        <v>6907</v>
      </c>
      <c r="O161" s="76" t="s">
        <v>6908</v>
      </c>
      <c r="P161" s="76" t="s">
        <v>8918</v>
      </c>
    </row>
    <row r="162" spans="1:16">
      <c r="A162" s="74">
        <v>44</v>
      </c>
      <c r="B162" s="76" t="s">
        <v>8918</v>
      </c>
      <c r="C162" s="76" t="s">
        <v>8918</v>
      </c>
      <c r="D162" s="76" t="s">
        <v>6909</v>
      </c>
      <c r="E162" s="76" t="s">
        <v>11422</v>
      </c>
      <c r="F162" s="76" t="s">
        <v>8678</v>
      </c>
      <c r="G162" s="76" t="s">
        <v>6910</v>
      </c>
      <c r="H162" s="76" t="s">
        <v>6911</v>
      </c>
      <c r="I162" s="76" t="s">
        <v>6017</v>
      </c>
      <c r="J162" s="76" t="s">
        <v>6912</v>
      </c>
      <c r="K162" s="76" t="s">
        <v>6913</v>
      </c>
      <c r="L162" s="76" t="s">
        <v>9854</v>
      </c>
      <c r="M162" s="76" t="s">
        <v>9854</v>
      </c>
      <c r="N162" s="76" t="s">
        <v>6914</v>
      </c>
      <c r="O162" s="76" t="s">
        <v>8003</v>
      </c>
      <c r="P162" s="76" t="s">
        <v>8918</v>
      </c>
    </row>
    <row r="163" spans="1:16">
      <c r="A163" s="74">
        <v>45</v>
      </c>
      <c r="B163" s="76" t="s">
        <v>8918</v>
      </c>
      <c r="C163" s="76" t="s">
        <v>8918</v>
      </c>
      <c r="D163" s="76" t="s">
        <v>6915</v>
      </c>
      <c r="E163" s="76" t="s">
        <v>6916</v>
      </c>
      <c r="F163" s="76" t="s">
        <v>6917</v>
      </c>
      <c r="G163" s="76" t="s">
        <v>8672</v>
      </c>
      <c r="H163" s="76" t="s">
        <v>6918</v>
      </c>
      <c r="I163" s="76" t="s">
        <v>10095</v>
      </c>
      <c r="J163" s="76" t="s">
        <v>6919</v>
      </c>
      <c r="K163" s="76" t="s">
        <v>6920</v>
      </c>
      <c r="L163" s="76" t="s">
        <v>6921</v>
      </c>
      <c r="M163" s="76" t="s">
        <v>6921</v>
      </c>
      <c r="N163" s="76" t="s">
        <v>6922</v>
      </c>
      <c r="O163" s="76" t="s">
        <v>6923</v>
      </c>
      <c r="P163" s="76" t="s">
        <v>8918</v>
      </c>
    </row>
    <row r="164" spans="1:16">
      <c r="A164" s="74">
        <v>46</v>
      </c>
      <c r="B164" s="76" t="s">
        <v>8918</v>
      </c>
      <c r="C164" s="76" t="s">
        <v>8918</v>
      </c>
      <c r="D164" s="76" t="s">
        <v>7534</v>
      </c>
      <c r="E164" s="76" t="s">
        <v>3690</v>
      </c>
      <c r="F164" s="76" t="s">
        <v>7535</v>
      </c>
      <c r="G164" s="76" t="s">
        <v>7536</v>
      </c>
      <c r="H164" s="76" t="s">
        <v>708</v>
      </c>
      <c r="I164" s="76" t="s">
        <v>7537</v>
      </c>
      <c r="J164" s="76" t="s">
        <v>7538</v>
      </c>
      <c r="K164" s="76" t="s">
        <v>7539</v>
      </c>
      <c r="L164" s="76" t="s">
        <v>7540</v>
      </c>
      <c r="M164" s="76" t="s">
        <v>7540</v>
      </c>
      <c r="N164" s="76" t="s">
        <v>886</v>
      </c>
      <c r="O164" s="76" t="s">
        <v>7541</v>
      </c>
      <c r="P164" s="76" t="s">
        <v>8918</v>
      </c>
    </row>
    <row r="165" spans="1:16">
      <c r="A165" s="74">
        <v>47</v>
      </c>
      <c r="B165" s="76" t="s">
        <v>8918</v>
      </c>
      <c r="C165" s="76" t="s">
        <v>8918</v>
      </c>
      <c r="D165" s="76" t="s">
        <v>7542</v>
      </c>
      <c r="E165" s="76" t="s">
        <v>7543</v>
      </c>
      <c r="F165" s="76" t="s">
        <v>7544</v>
      </c>
      <c r="G165" s="76" t="s">
        <v>10852</v>
      </c>
      <c r="H165" s="76" t="s">
        <v>7545</v>
      </c>
      <c r="I165" s="76" t="s">
        <v>7546</v>
      </c>
      <c r="J165" s="76" t="s">
        <v>7547</v>
      </c>
      <c r="K165" s="76" t="s">
        <v>7548</v>
      </c>
      <c r="L165" s="76" t="s">
        <v>9197</v>
      </c>
      <c r="M165" s="76" t="s">
        <v>9197</v>
      </c>
      <c r="N165" s="76" t="s">
        <v>7549</v>
      </c>
      <c r="O165" s="76" t="s">
        <v>7550</v>
      </c>
      <c r="P165" s="76" t="s">
        <v>8918</v>
      </c>
    </row>
    <row r="166" spans="1:16">
      <c r="A166" s="74">
        <v>48</v>
      </c>
      <c r="B166" s="76" t="s">
        <v>8918</v>
      </c>
      <c r="C166" s="76" t="s">
        <v>8918</v>
      </c>
      <c r="D166" s="76" t="s">
        <v>7551</v>
      </c>
      <c r="E166" s="76" t="s">
        <v>7552</v>
      </c>
      <c r="F166" s="76" t="s">
        <v>7553</v>
      </c>
      <c r="G166" s="76" t="s">
        <v>8267</v>
      </c>
      <c r="H166" s="76" t="s">
        <v>6757</v>
      </c>
      <c r="I166" s="76" t="s">
        <v>215</v>
      </c>
      <c r="J166" s="76" t="s">
        <v>7554</v>
      </c>
      <c r="K166" s="76" t="s">
        <v>7555</v>
      </c>
      <c r="L166" s="76" t="s">
        <v>7556</v>
      </c>
      <c r="M166" s="76" t="s">
        <v>7556</v>
      </c>
      <c r="N166" s="76" t="s">
        <v>7557</v>
      </c>
      <c r="O166" s="76" t="s">
        <v>7558</v>
      </c>
      <c r="P166" s="76" t="s">
        <v>8918</v>
      </c>
    </row>
    <row r="168" spans="1:16">
      <c r="A168" s="73" t="e">
        <f>HLOOKUP('Calculatrice des coûts NMETI'!$I$22, B172:Q221, MATCH('Calculatrice des coûts NMETI'!$K$22,A172:A221))</f>
        <v>#N/A</v>
      </c>
    </row>
    <row r="169" spans="1:16">
      <c r="A169" s="467" t="s">
        <v>3187</v>
      </c>
      <c r="B169" s="467"/>
      <c r="C169" s="467"/>
      <c r="D169" s="467"/>
      <c r="E169" s="467"/>
      <c r="F169" s="467"/>
      <c r="G169" s="467"/>
      <c r="H169" s="467"/>
      <c r="I169" s="467"/>
      <c r="J169" s="467"/>
      <c r="K169" s="467"/>
      <c r="L169" s="467"/>
      <c r="M169" s="467"/>
      <c r="N169" s="467"/>
      <c r="O169" s="467"/>
      <c r="P169" s="467"/>
    </row>
    <row r="170" spans="1:16">
      <c r="A170" s="471" t="s">
        <v>9859</v>
      </c>
      <c r="B170" s="471"/>
      <c r="C170" s="471"/>
      <c r="D170" s="471"/>
      <c r="E170" s="471"/>
      <c r="F170" s="471"/>
      <c r="G170" s="471"/>
      <c r="H170" s="471"/>
      <c r="I170" s="471"/>
      <c r="J170" s="471"/>
      <c r="K170" s="471"/>
      <c r="L170" s="471"/>
      <c r="M170" s="471"/>
      <c r="N170" s="471"/>
      <c r="O170" s="471"/>
      <c r="P170" s="471"/>
    </row>
    <row r="171" spans="1:16">
      <c r="A171" s="77" t="s">
        <v>8912</v>
      </c>
      <c r="B171" s="78" t="s">
        <v>8913</v>
      </c>
      <c r="C171" s="78" t="s">
        <v>8913</v>
      </c>
      <c r="D171" s="78" t="s">
        <v>8913</v>
      </c>
      <c r="E171" s="78" t="s">
        <v>8913</v>
      </c>
      <c r="F171" s="78" t="s">
        <v>8913</v>
      </c>
      <c r="G171" s="78" t="s">
        <v>8913</v>
      </c>
      <c r="H171" s="78" t="s">
        <v>8913</v>
      </c>
      <c r="I171" s="78" t="s">
        <v>8913</v>
      </c>
      <c r="J171" s="78" t="s">
        <v>8913</v>
      </c>
      <c r="K171" s="78" t="s">
        <v>8913</v>
      </c>
      <c r="L171" s="78" t="s">
        <v>8913</v>
      </c>
      <c r="M171" s="78" t="s">
        <v>8913</v>
      </c>
      <c r="N171" s="78" t="s">
        <v>8913</v>
      </c>
      <c r="O171" s="78" t="s">
        <v>8913</v>
      </c>
      <c r="P171" s="78" t="s">
        <v>8913</v>
      </c>
    </row>
    <row r="172" spans="1:16">
      <c r="A172" s="79" t="s">
        <v>8914</v>
      </c>
      <c r="B172" s="236">
        <v>1</v>
      </c>
      <c r="C172" s="236">
        <v>2</v>
      </c>
      <c r="D172" s="236">
        <v>3</v>
      </c>
      <c r="E172" s="236">
        <v>4</v>
      </c>
      <c r="F172" s="236">
        <v>5</v>
      </c>
      <c r="G172" s="236">
        <v>6</v>
      </c>
      <c r="H172" s="236">
        <v>7</v>
      </c>
      <c r="I172" s="236">
        <v>8</v>
      </c>
      <c r="J172" s="236">
        <v>9</v>
      </c>
      <c r="K172" s="236">
        <v>10</v>
      </c>
      <c r="L172" s="236">
        <v>11</v>
      </c>
      <c r="M172" s="236">
        <v>12</v>
      </c>
      <c r="N172" s="236">
        <v>13</v>
      </c>
      <c r="O172" s="236">
        <v>14</v>
      </c>
      <c r="P172" s="236">
        <v>15</v>
      </c>
    </row>
    <row r="173" spans="1:16">
      <c r="A173" s="74">
        <v>0</v>
      </c>
      <c r="B173" s="76" t="s">
        <v>8918</v>
      </c>
      <c r="C173" s="76" t="s">
        <v>8918</v>
      </c>
      <c r="D173" s="76" t="s">
        <v>7559</v>
      </c>
      <c r="E173" s="76" t="s">
        <v>7560</v>
      </c>
      <c r="F173" s="76" t="s">
        <v>7561</v>
      </c>
      <c r="G173" s="76" t="s">
        <v>7562</v>
      </c>
      <c r="H173" s="76" t="s">
        <v>7563</v>
      </c>
      <c r="I173" s="76" t="s">
        <v>7564</v>
      </c>
      <c r="J173" s="76" t="s">
        <v>7565</v>
      </c>
      <c r="K173" s="76" t="s">
        <v>7566</v>
      </c>
      <c r="L173" s="76" t="s">
        <v>7567</v>
      </c>
      <c r="M173" s="76" t="s">
        <v>7567</v>
      </c>
      <c r="N173" s="76" t="s">
        <v>7568</v>
      </c>
      <c r="O173" s="76" t="s">
        <v>7569</v>
      </c>
      <c r="P173" s="76" t="s">
        <v>8918</v>
      </c>
    </row>
    <row r="174" spans="1:16">
      <c r="A174" s="74">
        <v>1</v>
      </c>
      <c r="B174" s="76" t="s">
        <v>8918</v>
      </c>
      <c r="C174" s="76" t="s">
        <v>8918</v>
      </c>
      <c r="D174" s="76" t="s">
        <v>7570</v>
      </c>
      <c r="E174" s="76" t="s">
        <v>7571</v>
      </c>
      <c r="F174" s="76" t="s">
        <v>7572</v>
      </c>
      <c r="G174" s="76" t="s">
        <v>7573</v>
      </c>
      <c r="H174" s="76" t="s">
        <v>7574</v>
      </c>
      <c r="I174" s="76" t="s">
        <v>7575</v>
      </c>
      <c r="J174" s="76" t="s">
        <v>7576</v>
      </c>
      <c r="K174" s="76" t="s">
        <v>7577</v>
      </c>
      <c r="L174" s="76" t="s">
        <v>7578</v>
      </c>
      <c r="M174" s="76" t="s">
        <v>7578</v>
      </c>
      <c r="N174" s="76" t="s">
        <v>7579</v>
      </c>
      <c r="O174" s="76" t="s">
        <v>7580</v>
      </c>
      <c r="P174" s="76" t="s">
        <v>8918</v>
      </c>
    </row>
    <row r="175" spans="1:16">
      <c r="A175" s="74">
        <v>2</v>
      </c>
      <c r="B175" s="76" t="s">
        <v>8918</v>
      </c>
      <c r="C175" s="76" t="s">
        <v>8918</v>
      </c>
      <c r="D175" s="76" t="s">
        <v>7581</v>
      </c>
      <c r="E175" s="76" t="s">
        <v>7582</v>
      </c>
      <c r="F175" s="76" t="s">
        <v>7583</v>
      </c>
      <c r="G175" s="76" t="s">
        <v>7584</v>
      </c>
      <c r="H175" s="76" t="s">
        <v>7585</v>
      </c>
      <c r="I175" s="76" t="s">
        <v>7586</v>
      </c>
      <c r="J175" s="76" t="s">
        <v>7587</v>
      </c>
      <c r="K175" s="76" t="s">
        <v>7588</v>
      </c>
      <c r="L175" s="76" t="s">
        <v>7589</v>
      </c>
      <c r="M175" s="76" t="s">
        <v>7589</v>
      </c>
      <c r="N175" s="76" t="s">
        <v>7590</v>
      </c>
      <c r="O175" s="76" t="s">
        <v>7591</v>
      </c>
      <c r="P175" s="76" t="s">
        <v>8918</v>
      </c>
    </row>
    <row r="176" spans="1:16">
      <c r="A176" s="74">
        <v>3</v>
      </c>
      <c r="B176" s="76" t="s">
        <v>8918</v>
      </c>
      <c r="C176" s="76" t="s">
        <v>8918</v>
      </c>
      <c r="D176" s="76" t="s">
        <v>7592</v>
      </c>
      <c r="E176" s="76" t="s">
        <v>7593</v>
      </c>
      <c r="F176" s="76" t="s">
        <v>7594</v>
      </c>
      <c r="G176" s="76" t="s">
        <v>6756</v>
      </c>
      <c r="H176" s="76" t="s">
        <v>7595</v>
      </c>
      <c r="I176" s="76" t="s">
        <v>7596</v>
      </c>
      <c r="J176" s="76" t="s">
        <v>7597</v>
      </c>
      <c r="K176" s="76" t="s">
        <v>7598</v>
      </c>
      <c r="L176" s="76" t="s">
        <v>7599</v>
      </c>
      <c r="M176" s="76" t="s">
        <v>7599</v>
      </c>
      <c r="N176" s="76" t="s">
        <v>7600</v>
      </c>
      <c r="O176" s="76" t="s">
        <v>7601</v>
      </c>
      <c r="P176" s="76" t="s">
        <v>8918</v>
      </c>
    </row>
    <row r="177" spans="1:16">
      <c r="A177" s="74">
        <v>4</v>
      </c>
      <c r="B177" s="76" t="s">
        <v>8918</v>
      </c>
      <c r="C177" s="76" t="s">
        <v>8918</v>
      </c>
      <c r="D177" s="76" t="s">
        <v>7602</v>
      </c>
      <c r="E177" s="76" t="s">
        <v>7603</v>
      </c>
      <c r="F177" s="76" t="s">
        <v>7604</v>
      </c>
      <c r="G177" s="76" t="s">
        <v>7605</v>
      </c>
      <c r="H177" s="76" t="s">
        <v>7606</v>
      </c>
      <c r="I177" s="76" t="s">
        <v>7607</v>
      </c>
      <c r="J177" s="76" t="s">
        <v>7608</v>
      </c>
      <c r="K177" s="76" t="s">
        <v>7609</v>
      </c>
      <c r="L177" s="76" t="s">
        <v>7610</v>
      </c>
      <c r="M177" s="76" t="s">
        <v>7610</v>
      </c>
      <c r="N177" s="76" t="s">
        <v>7611</v>
      </c>
      <c r="O177" s="76" t="s">
        <v>7612</v>
      </c>
      <c r="P177" s="76" t="s">
        <v>8918</v>
      </c>
    </row>
    <row r="178" spans="1:16">
      <c r="A178" s="74">
        <v>5</v>
      </c>
      <c r="B178" s="76" t="s">
        <v>8918</v>
      </c>
      <c r="C178" s="76" t="s">
        <v>8918</v>
      </c>
      <c r="D178" s="76" t="s">
        <v>7613</v>
      </c>
      <c r="E178" s="76" t="s">
        <v>7614</v>
      </c>
      <c r="F178" s="76" t="s">
        <v>7615</v>
      </c>
      <c r="G178" s="76" t="s">
        <v>7616</v>
      </c>
      <c r="H178" s="76" t="s">
        <v>7617</v>
      </c>
      <c r="I178" s="76" t="s">
        <v>7618</v>
      </c>
      <c r="J178" s="76" t="s">
        <v>7619</v>
      </c>
      <c r="K178" s="76" t="s">
        <v>7620</v>
      </c>
      <c r="L178" s="76" t="s">
        <v>7621</v>
      </c>
      <c r="M178" s="76" t="s">
        <v>7621</v>
      </c>
      <c r="N178" s="76" t="s">
        <v>7622</v>
      </c>
      <c r="O178" s="76" t="s">
        <v>7623</v>
      </c>
      <c r="P178" s="76" t="s">
        <v>8918</v>
      </c>
    </row>
    <row r="179" spans="1:16">
      <c r="A179" s="74">
        <v>6</v>
      </c>
      <c r="B179" s="76" t="s">
        <v>8918</v>
      </c>
      <c r="C179" s="76" t="s">
        <v>8918</v>
      </c>
      <c r="D179" s="76" t="s">
        <v>7624</v>
      </c>
      <c r="E179" s="76" t="s">
        <v>8188</v>
      </c>
      <c r="F179" s="76" t="s">
        <v>7625</v>
      </c>
      <c r="G179" s="76" t="s">
        <v>7626</v>
      </c>
      <c r="H179" s="76" t="s">
        <v>7627</v>
      </c>
      <c r="I179" s="76" t="s">
        <v>7628</v>
      </c>
      <c r="J179" s="76" t="s">
        <v>7629</v>
      </c>
      <c r="K179" s="76" t="s">
        <v>6006</v>
      </c>
      <c r="L179" s="76" t="s">
        <v>7630</v>
      </c>
      <c r="M179" s="76" t="s">
        <v>7630</v>
      </c>
      <c r="N179" s="76" t="s">
        <v>7631</v>
      </c>
      <c r="O179" s="76" t="s">
        <v>7632</v>
      </c>
      <c r="P179" s="76" t="s">
        <v>8918</v>
      </c>
    </row>
    <row r="180" spans="1:16">
      <c r="A180" s="74">
        <v>7</v>
      </c>
      <c r="B180" s="76" t="s">
        <v>8918</v>
      </c>
      <c r="C180" s="76" t="s">
        <v>8918</v>
      </c>
      <c r="D180" s="76" t="s">
        <v>7633</v>
      </c>
      <c r="E180" s="76" t="s">
        <v>7634</v>
      </c>
      <c r="F180" s="76" t="s">
        <v>7635</v>
      </c>
      <c r="G180" s="76" t="s">
        <v>7636</v>
      </c>
      <c r="H180" s="76" t="s">
        <v>7637</v>
      </c>
      <c r="I180" s="76" t="s">
        <v>7638</v>
      </c>
      <c r="J180" s="76" t="s">
        <v>7639</v>
      </c>
      <c r="K180" s="76" t="s">
        <v>7125</v>
      </c>
      <c r="L180" s="76" t="s">
        <v>7640</v>
      </c>
      <c r="M180" s="76" t="s">
        <v>7640</v>
      </c>
      <c r="N180" s="76" t="s">
        <v>7641</v>
      </c>
      <c r="O180" s="76" t="s">
        <v>7642</v>
      </c>
      <c r="P180" s="76" t="s">
        <v>8918</v>
      </c>
    </row>
    <row r="181" spans="1:16">
      <c r="A181" s="74">
        <v>8</v>
      </c>
      <c r="B181" s="76" t="s">
        <v>8918</v>
      </c>
      <c r="C181" s="76" t="s">
        <v>8918</v>
      </c>
      <c r="D181" s="76" t="s">
        <v>7643</v>
      </c>
      <c r="E181" s="76" t="s">
        <v>7644</v>
      </c>
      <c r="F181" s="76" t="s">
        <v>7645</v>
      </c>
      <c r="G181" s="76" t="s">
        <v>7646</v>
      </c>
      <c r="H181" s="76" t="s">
        <v>7647</v>
      </c>
      <c r="I181" s="76" t="s">
        <v>7648</v>
      </c>
      <c r="J181" s="76" t="s">
        <v>7649</v>
      </c>
      <c r="K181" s="76" t="s">
        <v>8252</v>
      </c>
      <c r="L181" s="76" t="s">
        <v>7650</v>
      </c>
      <c r="M181" s="76" t="s">
        <v>7650</v>
      </c>
      <c r="N181" s="76" t="s">
        <v>7651</v>
      </c>
      <c r="O181" s="76" t="s">
        <v>7652</v>
      </c>
      <c r="P181" s="76" t="s">
        <v>8918</v>
      </c>
    </row>
    <row r="182" spans="1:16">
      <c r="A182" s="74">
        <v>9</v>
      </c>
      <c r="B182" s="76" t="s">
        <v>8918</v>
      </c>
      <c r="C182" s="76" t="s">
        <v>8918</v>
      </c>
      <c r="D182" s="76" t="s">
        <v>10386</v>
      </c>
      <c r="E182" s="76" t="s">
        <v>8186</v>
      </c>
      <c r="F182" s="76" t="s">
        <v>7653</v>
      </c>
      <c r="G182" s="76" t="s">
        <v>7654</v>
      </c>
      <c r="H182" s="76" t="s">
        <v>7655</v>
      </c>
      <c r="I182" s="76" t="s">
        <v>7656</v>
      </c>
      <c r="J182" s="76" t="s">
        <v>7657</v>
      </c>
      <c r="K182" s="76" t="s">
        <v>7658</v>
      </c>
      <c r="L182" s="76" t="s">
        <v>7659</v>
      </c>
      <c r="M182" s="76" t="s">
        <v>7659</v>
      </c>
      <c r="N182" s="76" t="s">
        <v>7660</v>
      </c>
      <c r="O182" s="76" t="s">
        <v>7661</v>
      </c>
      <c r="P182" s="76" t="s">
        <v>8918</v>
      </c>
    </row>
    <row r="183" spans="1:16">
      <c r="A183" s="74">
        <v>10</v>
      </c>
      <c r="B183" s="76" t="s">
        <v>8918</v>
      </c>
      <c r="C183" s="76" t="s">
        <v>8918</v>
      </c>
      <c r="D183" s="76" t="s">
        <v>5578</v>
      </c>
      <c r="E183" s="76" t="s">
        <v>7407</v>
      </c>
      <c r="F183" s="76" t="s">
        <v>7662</v>
      </c>
      <c r="G183" s="76" t="s">
        <v>7663</v>
      </c>
      <c r="H183" s="76" t="s">
        <v>7664</v>
      </c>
      <c r="I183" s="76" t="s">
        <v>7665</v>
      </c>
      <c r="J183" s="76" t="s">
        <v>7666</v>
      </c>
      <c r="K183" s="76" t="s">
        <v>7667</v>
      </c>
      <c r="L183" s="76" t="s">
        <v>7668</v>
      </c>
      <c r="M183" s="76" t="s">
        <v>7668</v>
      </c>
      <c r="N183" s="76" t="s">
        <v>7669</v>
      </c>
      <c r="O183" s="76" t="s">
        <v>7670</v>
      </c>
      <c r="P183" s="76" t="s">
        <v>8918</v>
      </c>
    </row>
    <row r="184" spans="1:16">
      <c r="A184" s="74">
        <v>11</v>
      </c>
      <c r="B184" s="76" t="s">
        <v>8918</v>
      </c>
      <c r="C184" s="76" t="s">
        <v>8918</v>
      </c>
      <c r="D184" s="76" t="s">
        <v>10436</v>
      </c>
      <c r="E184" s="76" t="s">
        <v>7671</v>
      </c>
      <c r="F184" s="76" t="s">
        <v>6924</v>
      </c>
      <c r="G184" s="76" t="s">
        <v>6925</v>
      </c>
      <c r="H184" s="76" t="s">
        <v>6926</v>
      </c>
      <c r="I184" s="76" t="s">
        <v>6134</v>
      </c>
      <c r="J184" s="76" t="s">
        <v>6927</v>
      </c>
      <c r="K184" s="76" t="s">
        <v>6928</v>
      </c>
      <c r="L184" s="76" t="s">
        <v>6929</v>
      </c>
      <c r="M184" s="76" t="s">
        <v>6929</v>
      </c>
      <c r="N184" s="76" t="s">
        <v>6930</v>
      </c>
      <c r="O184" s="76" t="s">
        <v>6931</v>
      </c>
      <c r="P184" s="76" t="s">
        <v>8918</v>
      </c>
    </row>
    <row r="185" spans="1:16">
      <c r="A185" s="74">
        <v>12</v>
      </c>
      <c r="B185" s="76" t="s">
        <v>8918</v>
      </c>
      <c r="C185" s="76" t="s">
        <v>8918</v>
      </c>
      <c r="D185" s="76" t="s">
        <v>6932</v>
      </c>
      <c r="E185" s="76" t="s">
        <v>7996</v>
      </c>
      <c r="F185" s="76" t="s">
        <v>6933</v>
      </c>
      <c r="G185" s="76" t="s">
        <v>6934</v>
      </c>
      <c r="H185" s="76" t="s">
        <v>6935</v>
      </c>
      <c r="I185" s="76" t="s">
        <v>6936</v>
      </c>
      <c r="J185" s="76" t="s">
        <v>6937</v>
      </c>
      <c r="K185" s="76" t="s">
        <v>6938</v>
      </c>
      <c r="L185" s="76" t="s">
        <v>9248</v>
      </c>
      <c r="M185" s="76" t="s">
        <v>9248</v>
      </c>
      <c r="N185" s="76" t="s">
        <v>6939</v>
      </c>
      <c r="O185" s="76" t="s">
        <v>6940</v>
      </c>
      <c r="P185" s="76" t="s">
        <v>8918</v>
      </c>
    </row>
    <row r="186" spans="1:16">
      <c r="A186" s="74">
        <v>13</v>
      </c>
      <c r="B186" s="76" t="s">
        <v>8918</v>
      </c>
      <c r="C186" s="76" t="s">
        <v>8918</v>
      </c>
      <c r="D186" s="76" t="s">
        <v>10018</v>
      </c>
      <c r="E186" s="76" t="s">
        <v>6941</v>
      </c>
      <c r="F186" s="76" t="s">
        <v>6942</v>
      </c>
      <c r="G186" s="76" t="s">
        <v>6943</v>
      </c>
      <c r="H186" s="76" t="s">
        <v>6944</v>
      </c>
      <c r="I186" s="76" t="s">
        <v>6945</v>
      </c>
      <c r="J186" s="76" t="s">
        <v>6946</v>
      </c>
      <c r="K186" s="76" t="s">
        <v>6947</v>
      </c>
      <c r="L186" s="76" t="s">
        <v>6948</v>
      </c>
      <c r="M186" s="76" t="s">
        <v>6948</v>
      </c>
      <c r="N186" s="76" t="s">
        <v>6949</v>
      </c>
      <c r="O186" s="76" t="s">
        <v>6950</v>
      </c>
      <c r="P186" s="76" t="s">
        <v>8918</v>
      </c>
    </row>
    <row r="187" spans="1:16">
      <c r="A187" s="74">
        <v>14</v>
      </c>
      <c r="B187" s="76" t="s">
        <v>8918</v>
      </c>
      <c r="C187" s="76" t="s">
        <v>8918</v>
      </c>
      <c r="D187" s="76" t="s">
        <v>6951</v>
      </c>
      <c r="E187" s="76" t="s">
        <v>272</v>
      </c>
      <c r="F187" s="76" t="s">
        <v>6952</v>
      </c>
      <c r="G187" s="76" t="s">
        <v>6953</v>
      </c>
      <c r="H187" s="76" t="s">
        <v>6954</v>
      </c>
      <c r="I187" s="76" t="s">
        <v>6955</v>
      </c>
      <c r="J187" s="76" t="s">
        <v>6956</v>
      </c>
      <c r="K187" s="76" t="s">
        <v>6957</v>
      </c>
      <c r="L187" s="76" t="s">
        <v>6958</v>
      </c>
      <c r="M187" s="76" t="s">
        <v>6958</v>
      </c>
      <c r="N187" s="76" t="s">
        <v>6959</v>
      </c>
      <c r="O187" s="76" t="s">
        <v>834</v>
      </c>
      <c r="P187" s="76" t="s">
        <v>8918</v>
      </c>
    </row>
    <row r="188" spans="1:16">
      <c r="A188" s="74">
        <v>15</v>
      </c>
      <c r="B188" s="76" t="s">
        <v>8918</v>
      </c>
      <c r="C188" s="76" t="s">
        <v>8918</v>
      </c>
      <c r="D188" s="76" t="s">
        <v>6960</v>
      </c>
      <c r="E188" s="76" t="s">
        <v>6961</v>
      </c>
      <c r="F188" s="76" t="s">
        <v>7701</v>
      </c>
      <c r="G188" s="76" t="s">
        <v>7702</v>
      </c>
      <c r="H188" s="76" t="s">
        <v>7703</v>
      </c>
      <c r="I188" s="76" t="s">
        <v>7704</v>
      </c>
      <c r="J188" s="76" t="s">
        <v>7705</v>
      </c>
      <c r="K188" s="76" t="s">
        <v>7706</v>
      </c>
      <c r="L188" s="76" t="s">
        <v>7707</v>
      </c>
      <c r="M188" s="76" t="s">
        <v>7707</v>
      </c>
      <c r="N188" s="76" t="s">
        <v>1091</v>
      </c>
      <c r="O188" s="76" t="s">
        <v>8171</v>
      </c>
      <c r="P188" s="76" t="s">
        <v>8918</v>
      </c>
    </row>
    <row r="189" spans="1:16">
      <c r="A189" s="74">
        <v>16</v>
      </c>
      <c r="B189" s="76" t="s">
        <v>8918</v>
      </c>
      <c r="C189" s="76" t="s">
        <v>8918</v>
      </c>
      <c r="D189" s="76" t="s">
        <v>7708</v>
      </c>
      <c r="E189" s="76" t="s">
        <v>7709</v>
      </c>
      <c r="F189" s="76" t="s">
        <v>5997</v>
      </c>
      <c r="G189" s="76" t="s">
        <v>7710</v>
      </c>
      <c r="H189" s="76" t="s">
        <v>7711</v>
      </c>
      <c r="I189" s="76" t="s">
        <v>9353</v>
      </c>
      <c r="J189" s="76" t="s">
        <v>7712</v>
      </c>
      <c r="K189" s="76" t="s">
        <v>7713</v>
      </c>
      <c r="L189" s="76" t="s">
        <v>6115</v>
      </c>
      <c r="M189" s="76" t="s">
        <v>6115</v>
      </c>
      <c r="N189" s="76" t="s">
        <v>7714</v>
      </c>
      <c r="O189" s="76" t="s">
        <v>7715</v>
      </c>
      <c r="P189" s="76" t="s">
        <v>8918</v>
      </c>
    </row>
    <row r="190" spans="1:16">
      <c r="A190" s="74">
        <v>17</v>
      </c>
      <c r="B190" s="76" t="s">
        <v>8918</v>
      </c>
      <c r="C190" s="76" t="s">
        <v>8918</v>
      </c>
      <c r="D190" s="76" t="s">
        <v>7716</v>
      </c>
      <c r="E190" s="76" t="s">
        <v>7717</v>
      </c>
      <c r="F190" s="76" t="s">
        <v>7718</v>
      </c>
      <c r="G190" s="76" t="s">
        <v>7719</v>
      </c>
      <c r="H190" s="76" t="s">
        <v>7720</v>
      </c>
      <c r="I190" s="76" t="s">
        <v>6132</v>
      </c>
      <c r="J190" s="76" t="s">
        <v>7721</v>
      </c>
      <c r="K190" s="76" t="s">
        <v>7722</v>
      </c>
      <c r="L190" s="76" t="s">
        <v>7723</v>
      </c>
      <c r="M190" s="76" t="s">
        <v>7723</v>
      </c>
      <c r="N190" s="76" t="s">
        <v>7724</v>
      </c>
      <c r="O190" s="76" t="s">
        <v>7725</v>
      </c>
      <c r="P190" s="76" t="s">
        <v>8918</v>
      </c>
    </row>
    <row r="191" spans="1:16">
      <c r="A191" s="74">
        <v>18</v>
      </c>
      <c r="B191" s="76" t="s">
        <v>8918</v>
      </c>
      <c r="C191" s="76" t="s">
        <v>8918</v>
      </c>
      <c r="D191" s="76" t="s">
        <v>7726</v>
      </c>
      <c r="E191" s="76" t="s">
        <v>7727</v>
      </c>
      <c r="F191" s="76" t="s">
        <v>7728</v>
      </c>
      <c r="G191" s="76" t="s">
        <v>7729</v>
      </c>
      <c r="H191" s="76" t="s">
        <v>7730</v>
      </c>
      <c r="I191" s="76" t="s">
        <v>7731</v>
      </c>
      <c r="J191" s="76" t="s">
        <v>7732</v>
      </c>
      <c r="K191" s="76" t="s">
        <v>7733</v>
      </c>
      <c r="L191" s="76" t="s">
        <v>9356</v>
      </c>
      <c r="M191" s="76" t="s">
        <v>9356</v>
      </c>
      <c r="N191" s="76" t="s">
        <v>11186</v>
      </c>
      <c r="O191" s="76" t="s">
        <v>11187</v>
      </c>
      <c r="P191" s="76" t="s">
        <v>8918</v>
      </c>
    </row>
    <row r="192" spans="1:16">
      <c r="A192" s="74">
        <v>19</v>
      </c>
      <c r="B192" s="76" t="s">
        <v>8918</v>
      </c>
      <c r="C192" s="76" t="s">
        <v>8918</v>
      </c>
      <c r="D192" s="76" t="s">
        <v>11188</v>
      </c>
      <c r="E192" s="76" t="s">
        <v>11189</v>
      </c>
      <c r="F192" s="76" t="s">
        <v>5878</v>
      </c>
      <c r="G192" s="76" t="s">
        <v>11190</v>
      </c>
      <c r="H192" s="76" t="s">
        <v>11191</v>
      </c>
      <c r="I192" s="76" t="s">
        <v>11192</v>
      </c>
      <c r="J192" s="76" t="s">
        <v>11193</v>
      </c>
      <c r="K192" s="76" t="s">
        <v>11194</v>
      </c>
      <c r="L192" s="76" t="s">
        <v>11195</v>
      </c>
      <c r="M192" s="76" t="s">
        <v>11195</v>
      </c>
      <c r="N192" s="76" t="s">
        <v>11196</v>
      </c>
      <c r="O192" s="76" t="s">
        <v>6073</v>
      </c>
      <c r="P192" s="76" t="s">
        <v>8918</v>
      </c>
    </row>
    <row r="193" spans="1:16">
      <c r="A193" s="74">
        <v>20</v>
      </c>
      <c r="B193" s="76" t="s">
        <v>8918</v>
      </c>
      <c r="C193" s="76" t="s">
        <v>8918</v>
      </c>
      <c r="D193" s="76" t="s">
        <v>9218</v>
      </c>
      <c r="E193" s="76" t="s">
        <v>3910</v>
      </c>
      <c r="F193" s="76" t="s">
        <v>11197</v>
      </c>
      <c r="G193" s="76" t="s">
        <v>11198</v>
      </c>
      <c r="H193" s="76" t="s">
        <v>11199</v>
      </c>
      <c r="I193" s="76" t="s">
        <v>6574</v>
      </c>
      <c r="J193" s="76" t="s">
        <v>11200</v>
      </c>
      <c r="K193" s="76" t="s">
        <v>11201</v>
      </c>
      <c r="L193" s="76" t="s">
        <v>11202</v>
      </c>
      <c r="M193" s="76" t="s">
        <v>11202</v>
      </c>
      <c r="N193" s="76" t="s">
        <v>11203</v>
      </c>
      <c r="O193" s="76" t="s">
        <v>6800</v>
      </c>
      <c r="P193" s="76" t="s">
        <v>8918</v>
      </c>
    </row>
    <row r="194" spans="1:16">
      <c r="A194" s="74">
        <v>21</v>
      </c>
      <c r="B194" s="76" t="s">
        <v>8918</v>
      </c>
      <c r="C194" s="76" t="s">
        <v>8918</v>
      </c>
      <c r="D194" s="76" t="s">
        <v>11204</v>
      </c>
      <c r="E194" s="76" t="s">
        <v>10926</v>
      </c>
      <c r="F194" s="76" t="s">
        <v>11205</v>
      </c>
      <c r="G194" s="76" t="s">
        <v>11206</v>
      </c>
      <c r="H194" s="76" t="s">
        <v>11207</v>
      </c>
      <c r="I194" s="76" t="s">
        <v>193</v>
      </c>
      <c r="J194" s="76" t="s">
        <v>11208</v>
      </c>
      <c r="K194" s="76" t="s">
        <v>7113</v>
      </c>
      <c r="L194" s="76" t="s">
        <v>11209</v>
      </c>
      <c r="M194" s="76" t="s">
        <v>11209</v>
      </c>
      <c r="N194" s="76" t="s">
        <v>11210</v>
      </c>
      <c r="O194" s="76" t="s">
        <v>6662</v>
      </c>
      <c r="P194" s="76" t="s">
        <v>8918</v>
      </c>
    </row>
    <row r="195" spans="1:16">
      <c r="A195" s="74">
        <v>22</v>
      </c>
      <c r="B195" s="76" t="s">
        <v>8918</v>
      </c>
      <c r="C195" s="76" t="s">
        <v>8918</v>
      </c>
      <c r="D195" s="76" t="s">
        <v>11211</v>
      </c>
      <c r="E195" s="76" t="s">
        <v>11212</v>
      </c>
      <c r="F195" s="76" t="s">
        <v>11213</v>
      </c>
      <c r="G195" s="76" t="s">
        <v>11214</v>
      </c>
      <c r="H195" s="76" t="s">
        <v>11215</v>
      </c>
      <c r="I195" s="76" t="s">
        <v>11216</v>
      </c>
      <c r="J195" s="76" t="s">
        <v>11217</v>
      </c>
      <c r="K195" s="76" t="s">
        <v>11218</v>
      </c>
      <c r="L195" s="76" t="s">
        <v>11219</v>
      </c>
      <c r="M195" s="76" t="s">
        <v>11219</v>
      </c>
      <c r="N195" s="76" t="s">
        <v>11220</v>
      </c>
      <c r="O195" s="76" t="s">
        <v>11221</v>
      </c>
      <c r="P195" s="76" t="s">
        <v>8918</v>
      </c>
    </row>
    <row r="196" spans="1:16">
      <c r="A196" s="74">
        <v>23</v>
      </c>
      <c r="B196" s="76" t="s">
        <v>8918</v>
      </c>
      <c r="C196" s="76" t="s">
        <v>8918</v>
      </c>
      <c r="D196" s="76" t="s">
        <v>11222</v>
      </c>
      <c r="E196" s="76" t="s">
        <v>7373</v>
      </c>
      <c r="F196" s="76" t="s">
        <v>10057</v>
      </c>
      <c r="G196" s="76" t="s">
        <v>11223</v>
      </c>
      <c r="H196" s="76" t="s">
        <v>11224</v>
      </c>
      <c r="I196" s="76" t="s">
        <v>11225</v>
      </c>
      <c r="J196" s="76" t="s">
        <v>11226</v>
      </c>
      <c r="K196" s="76" t="s">
        <v>11227</v>
      </c>
      <c r="L196" s="76" t="s">
        <v>11124</v>
      </c>
      <c r="M196" s="76" t="s">
        <v>11124</v>
      </c>
      <c r="N196" s="76" t="s">
        <v>6937</v>
      </c>
      <c r="O196" s="76" t="s">
        <v>11228</v>
      </c>
      <c r="P196" s="76" t="s">
        <v>8918</v>
      </c>
    </row>
    <row r="197" spans="1:16">
      <c r="A197" s="74">
        <v>24</v>
      </c>
      <c r="B197" s="76" t="s">
        <v>8918</v>
      </c>
      <c r="C197" s="76" t="s">
        <v>8918</v>
      </c>
      <c r="D197" s="76" t="s">
        <v>11229</v>
      </c>
      <c r="E197" s="76" t="s">
        <v>3899</v>
      </c>
      <c r="F197" s="76" t="s">
        <v>11230</v>
      </c>
      <c r="G197" s="76" t="s">
        <v>6836</v>
      </c>
      <c r="H197" s="76" t="s">
        <v>1113</v>
      </c>
      <c r="I197" s="76" t="s">
        <v>11231</v>
      </c>
      <c r="J197" s="76" t="s">
        <v>11232</v>
      </c>
      <c r="K197" s="76" t="s">
        <v>11123</v>
      </c>
      <c r="L197" s="76" t="s">
        <v>11233</v>
      </c>
      <c r="M197" s="76" t="s">
        <v>11233</v>
      </c>
      <c r="N197" s="76" t="s">
        <v>11234</v>
      </c>
      <c r="O197" s="76" t="s">
        <v>11235</v>
      </c>
      <c r="P197" s="76" t="s">
        <v>8918</v>
      </c>
    </row>
    <row r="198" spans="1:16">
      <c r="A198" s="74">
        <v>25</v>
      </c>
      <c r="B198" s="76" t="s">
        <v>8918</v>
      </c>
      <c r="C198" s="76" t="s">
        <v>8918</v>
      </c>
      <c r="D198" s="76" t="s">
        <v>11236</v>
      </c>
      <c r="E198" s="76" t="s">
        <v>11237</v>
      </c>
      <c r="F198" s="76" t="s">
        <v>11238</v>
      </c>
      <c r="G198" s="76" t="s">
        <v>11239</v>
      </c>
      <c r="H198" s="76" t="s">
        <v>11240</v>
      </c>
      <c r="I198" s="76" t="s">
        <v>11241</v>
      </c>
      <c r="J198" s="76" t="s">
        <v>11242</v>
      </c>
      <c r="K198" s="76" t="s">
        <v>11243</v>
      </c>
      <c r="L198" s="76" t="s">
        <v>9358</v>
      </c>
      <c r="M198" s="76" t="s">
        <v>9358</v>
      </c>
      <c r="N198" s="76" t="s">
        <v>11244</v>
      </c>
      <c r="O198" s="76" t="s">
        <v>11245</v>
      </c>
      <c r="P198" s="76" t="s">
        <v>8918</v>
      </c>
    </row>
    <row r="199" spans="1:16">
      <c r="A199" s="74">
        <v>26</v>
      </c>
      <c r="B199" s="76" t="s">
        <v>8918</v>
      </c>
      <c r="C199" s="76" t="s">
        <v>8918</v>
      </c>
      <c r="D199" s="76" t="s">
        <v>11246</v>
      </c>
      <c r="E199" s="76" t="s">
        <v>10041</v>
      </c>
      <c r="F199" s="76" t="s">
        <v>11247</v>
      </c>
      <c r="G199" s="76" t="s">
        <v>11248</v>
      </c>
      <c r="H199" s="76" t="s">
        <v>11249</v>
      </c>
      <c r="I199" s="76" t="s">
        <v>11250</v>
      </c>
      <c r="J199" s="76" t="s">
        <v>11251</v>
      </c>
      <c r="K199" s="76" t="s">
        <v>11252</v>
      </c>
      <c r="L199" s="76" t="s">
        <v>11253</v>
      </c>
      <c r="M199" s="76" t="s">
        <v>11253</v>
      </c>
      <c r="N199" s="76" t="s">
        <v>11254</v>
      </c>
      <c r="O199" s="76" t="s">
        <v>8717</v>
      </c>
      <c r="P199" s="76" t="s">
        <v>8918</v>
      </c>
    </row>
    <row r="200" spans="1:16">
      <c r="A200" s="74">
        <v>27</v>
      </c>
      <c r="B200" s="76" t="s">
        <v>8918</v>
      </c>
      <c r="C200" s="76" t="s">
        <v>8918</v>
      </c>
      <c r="D200" s="76" t="s">
        <v>11255</v>
      </c>
      <c r="E200" s="76" t="s">
        <v>11256</v>
      </c>
      <c r="F200" s="76" t="s">
        <v>11257</v>
      </c>
      <c r="G200" s="76" t="s">
        <v>11258</v>
      </c>
      <c r="H200" s="76" t="s">
        <v>11259</v>
      </c>
      <c r="I200" s="76" t="s">
        <v>4959</v>
      </c>
      <c r="J200" s="76" t="s">
        <v>11260</v>
      </c>
      <c r="K200" s="76" t="s">
        <v>11261</v>
      </c>
      <c r="L200" s="76" t="s">
        <v>11262</v>
      </c>
      <c r="M200" s="76" t="s">
        <v>11262</v>
      </c>
      <c r="N200" s="76" t="s">
        <v>11263</v>
      </c>
      <c r="O200" s="76" t="s">
        <v>108</v>
      </c>
      <c r="P200" s="76" t="s">
        <v>8918</v>
      </c>
    </row>
    <row r="201" spans="1:16">
      <c r="A201" s="74">
        <v>28</v>
      </c>
      <c r="B201" s="76" t="s">
        <v>8918</v>
      </c>
      <c r="C201" s="76" t="s">
        <v>8918</v>
      </c>
      <c r="D201" s="76" t="s">
        <v>11264</v>
      </c>
      <c r="E201" s="76" t="s">
        <v>11265</v>
      </c>
      <c r="F201" s="76" t="s">
        <v>11266</v>
      </c>
      <c r="G201" s="76" t="s">
        <v>1026</v>
      </c>
      <c r="H201" s="76" t="s">
        <v>11267</v>
      </c>
      <c r="I201" s="76" t="s">
        <v>11268</v>
      </c>
      <c r="J201" s="76" t="s">
        <v>11269</v>
      </c>
      <c r="K201" s="76" t="s">
        <v>11270</v>
      </c>
      <c r="L201" s="76" t="s">
        <v>3923</v>
      </c>
      <c r="M201" s="76" t="s">
        <v>3923</v>
      </c>
      <c r="N201" s="76" t="s">
        <v>11271</v>
      </c>
      <c r="O201" s="76" t="s">
        <v>11272</v>
      </c>
      <c r="P201" s="76" t="s">
        <v>8918</v>
      </c>
    </row>
    <row r="202" spans="1:16">
      <c r="A202" s="74">
        <v>29</v>
      </c>
      <c r="B202" s="76" t="s">
        <v>8918</v>
      </c>
      <c r="C202" s="76" t="s">
        <v>8918</v>
      </c>
      <c r="D202" s="76" t="s">
        <v>3776</v>
      </c>
      <c r="E202" s="76" t="s">
        <v>11273</v>
      </c>
      <c r="F202" s="76" t="s">
        <v>11274</v>
      </c>
      <c r="G202" s="76" t="s">
        <v>8072</v>
      </c>
      <c r="H202" s="76" t="s">
        <v>11275</v>
      </c>
      <c r="I202" s="76" t="s">
        <v>11276</v>
      </c>
      <c r="J202" s="76" t="s">
        <v>11277</v>
      </c>
      <c r="K202" s="76" t="s">
        <v>11278</v>
      </c>
      <c r="L202" s="76" t="s">
        <v>11279</v>
      </c>
      <c r="M202" s="76" t="s">
        <v>11279</v>
      </c>
      <c r="N202" s="76" t="s">
        <v>1035</v>
      </c>
      <c r="O202" s="76" t="s">
        <v>11280</v>
      </c>
      <c r="P202" s="76" t="s">
        <v>8918</v>
      </c>
    </row>
    <row r="203" spans="1:16">
      <c r="A203" s="74">
        <v>30</v>
      </c>
      <c r="B203" s="76" t="s">
        <v>8918</v>
      </c>
      <c r="C203" s="76" t="s">
        <v>8918</v>
      </c>
      <c r="D203" s="76" t="s">
        <v>11281</v>
      </c>
      <c r="E203" s="76" t="s">
        <v>11282</v>
      </c>
      <c r="F203" s="76" t="s">
        <v>11283</v>
      </c>
      <c r="G203" s="76" t="s">
        <v>7516</v>
      </c>
      <c r="H203" s="76" t="s">
        <v>11284</v>
      </c>
      <c r="I203" s="76" t="s">
        <v>11285</v>
      </c>
      <c r="J203" s="76" t="s">
        <v>11286</v>
      </c>
      <c r="K203" s="76" t="s">
        <v>9351</v>
      </c>
      <c r="L203" s="76" t="s">
        <v>10936</v>
      </c>
      <c r="M203" s="76" t="s">
        <v>10936</v>
      </c>
      <c r="N203" s="76" t="s">
        <v>11287</v>
      </c>
      <c r="O203" s="76" t="s">
        <v>11288</v>
      </c>
      <c r="P203" s="76" t="s">
        <v>8918</v>
      </c>
    </row>
    <row r="204" spans="1:16">
      <c r="A204" s="74">
        <v>31</v>
      </c>
      <c r="B204" s="76" t="s">
        <v>8918</v>
      </c>
      <c r="C204" s="76" t="s">
        <v>8918</v>
      </c>
      <c r="D204" s="76" t="s">
        <v>11289</v>
      </c>
      <c r="E204" s="76" t="s">
        <v>11290</v>
      </c>
      <c r="F204" s="76" t="s">
        <v>11291</v>
      </c>
      <c r="G204" s="76" t="s">
        <v>11419</v>
      </c>
      <c r="H204" s="76" t="s">
        <v>11292</v>
      </c>
      <c r="I204" s="76" t="s">
        <v>11293</v>
      </c>
      <c r="J204" s="76" t="s">
        <v>11294</v>
      </c>
      <c r="K204" s="76" t="s">
        <v>11295</v>
      </c>
      <c r="L204" s="76" t="s">
        <v>11296</v>
      </c>
      <c r="M204" s="76" t="s">
        <v>11296</v>
      </c>
      <c r="N204" s="76" t="s">
        <v>11297</v>
      </c>
      <c r="O204" s="76" t="s">
        <v>11298</v>
      </c>
      <c r="P204" s="76" t="s">
        <v>8918</v>
      </c>
    </row>
    <row r="205" spans="1:16">
      <c r="A205" s="74">
        <v>32</v>
      </c>
      <c r="B205" s="76" t="s">
        <v>8918</v>
      </c>
      <c r="C205" s="76" t="s">
        <v>8918</v>
      </c>
      <c r="D205" s="76" t="s">
        <v>11299</v>
      </c>
      <c r="E205" s="76" t="s">
        <v>4223</v>
      </c>
      <c r="F205" s="76" t="s">
        <v>11300</v>
      </c>
      <c r="G205" s="76" t="s">
        <v>11301</v>
      </c>
      <c r="H205" s="76" t="s">
        <v>11302</v>
      </c>
      <c r="I205" s="76" t="s">
        <v>11303</v>
      </c>
      <c r="J205" s="76" t="s">
        <v>11304</v>
      </c>
      <c r="K205" s="76" t="s">
        <v>9868</v>
      </c>
      <c r="L205" s="76" t="s">
        <v>11305</v>
      </c>
      <c r="M205" s="76" t="s">
        <v>11305</v>
      </c>
      <c r="N205" s="76" t="s">
        <v>11306</v>
      </c>
      <c r="O205" s="76" t="s">
        <v>11307</v>
      </c>
      <c r="P205" s="76" t="s">
        <v>8918</v>
      </c>
    </row>
    <row r="206" spans="1:16">
      <c r="A206" s="74">
        <v>33</v>
      </c>
      <c r="B206" s="76" t="s">
        <v>8918</v>
      </c>
      <c r="C206" s="76" t="s">
        <v>8918</v>
      </c>
      <c r="D206" s="76" t="s">
        <v>11308</v>
      </c>
      <c r="E206" s="76" t="s">
        <v>6306</v>
      </c>
      <c r="F206" s="76" t="s">
        <v>11309</v>
      </c>
      <c r="G206" s="76" t="s">
        <v>11310</v>
      </c>
      <c r="H206" s="76" t="s">
        <v>11311</v>
      </c>
      <c r="I206" s="76" t="s">
        <v>5860</v>
      </c>
      <c r="J206" s="76" t="s">
        <v>10256</v>
      </c>
      <c r="K206" s="76" t="s">
        <v>11312</v>
      </c>
      <c r="L206" s="76" t="s">
        <v>11313</v>
      </c>
      <c r="M206" s="76" t="s">
        <v>11313</v>
      </c>
      <c r="N206" s="76" t="s">
        <v>11314</v>
      </c>
      <c r="O206" s="76" t="s">
        <v>11315</v>
      </c>
      <c r="P206" s="76" t="s">
        <v>8918</v>
      </c>
    </row>
    <row r="207" spans="1:16">
      <c r="A207" s="74">
        <v>34</v>
      </c>
      <c r="B207" s="76" t="s">
        <v>8918</v>
      </c>
      <c r="C207" s="76" t="s">
        <v>8918</v>
      </c>
      <c r="D207" s="76" t="s">
        <v>11316</v>
      </c>
      <c r="E207" s="76" t="s">
        <v>3725</v>
      </c>
      <c r="F207" s="76" t="s">
        <v>8217</v>
      </c>
      <c r="G207" s="76" t="s">
        <v>11317</v>
      </c>
      <c r="H207" s="76" t="s">
        <v>11318</v>
      </c>
      <c r="I207" s="76" t="s">
        <v>11319</v>
      </c>
      <c r="J207" s="76" t="s">
        <v>3770</v>
      </c>
      <c r="K207" s="76" t="s">
        <v>11320</v>
      </c>
      <c r="L207" s="76" t="s">
        <v>11321</v>
      </c>
      <c r="M207" s="76" t="s">
        <v>11321</v>
      </c>
      <c r="N207" s="76" t="s">
        <v>11322</v>
      </c>
      <c r="O207" s="76" t="s">
        <v>11323</v>
      </c>
      <c r="P207" s="76" t="s">
        <v>8918</v>
      </c>
    </row>
    <row r="208" spans="1:16">
      <c r="A208" s="74">
        <v>35</v>
      </c>
      <c r="B208" s="76" t="s">
        <v>8918</v>
      </c>
      <c r="C208" s="76" t="s">
        <v>8918</v>
      </c>
      <c r="D208" s="76" t="s">
        <v>11324</v>
      </c>
      <c r="E208" s="76" t="s">
        <v>11325</v>
      </c>
      <c r="F208" s="76" t="s">
        <v>6877</v>
      </c>
      <c r="G208" s="76" t="s">
        <v>11326</v>
      </c>
      <c r="H208" s="76" t="s">
        <v>7333</v>
      </c>
      <c r="I208" s="76" t="s">
        <v>11327</v>
      </c>
      <c r="J208" s="76" t="s">
        <v>484</v>
      </c>
      <c r="K208" s="76" t="s">
        <v>11206</v>
      </c>
      <c r="L208" s="76" t="s">
        <v>485</v>
      </c>
      <c r="M208" s="76" t="s">
        <v>485</v>
      </c>
      <c r="N208" s="76" t="s">
        <v>486</v>
      </c>
      <c r="O208" s="76" t="s">
        <v>9266</v>
      </c>
      <c r="P208" s="76" t="s">
        <v>8918</v>
      </c>
    </row>
    <row r="209" spans="1:16">
      <c r="A209" s="74">
        <v>36</v>
      </c>
      <c r="B209" s="76" t="s">
        <v>8918</v>
      </c>
      <c r="C209" s="76" t="s">
        <v>8918</v>
      </c>
      <c r="D209" s="76" t="s">
        <v>487</v>
      </c>
      <c r="E209" s="76" t="s">
        <v>488</v>
      </c>
      <c r="F209" s="76" t="s">
        <v>489</v>
      </c>
      <c r="G209" s="76" t="s">
        <v>8726</v>
      </c>
      <c r="H209" s="76" t="s">
        <v>490</v>
      </c>
      <c r="I209" s="76" t="s">
        <v>5808</v>
      </c>
      <c r="J209" s="76" t="s">
        <v>491</v>
      </c>
      <c r="K209" s="76" t="s">
        <v>492</v>
      </c>
      <c r="L209" s="76" t="s">
        <v>493</v>
      </c>
      <c r="M209" s="76" t="s">
        <v>493</v>
      </c>
      <c r="N209" s="76" t="s">
        <v>7506</v>
      </c>
      <c r="O209" s="76" t="s">
        <v>8057</v>
      </c>
      <c r="P209" s="76" t="s">
        <v>8918</v>
      </c>
    </row>
    <row r="210" spans="1:16">
      <c r="A210" s="74">
        <v>37</v>
      </c>
      <c r="B210" s="76" t="s">
        <v>8918</v>
      </c>
      <c r="C210" s="76" t="s">
        <v>8918</v>
      </c>
      <c r="D210" s="76" t="s">
        <v>494</v>
      </c>
      <c r="E210" s="76" t="s">
        <v>5598</v>
      </c>
      <c r="F210" s="76" t="s">
        <v>495</v>
      </c>
      <c r="G210" s="76" t="s">
        <v>9743</v>
      </c>
      <c r="H210" s="76" t="s">
        <v>9254</v>
      </c>
      <c r="I210" s="76" t="s">
        <v>7121</v>
      </c>
      <c r="J210" s="76" t="s">
        <v>496</v>
      </c>
      <c r="K210" s="76" t="s">
        <v>497</v>
      </c>
      <c r="L210" s="76" t="s">
        <v>10403</v>
      </c>
      <c r="M210" s="76" t="s">
        <v>10403</v>
      </c>
      <c r="N210" s="76" t="s">
        <v>498</v>
      </c>
      <c r="O210" s="76" t="s">
        <v>499</v>
      </c>
      <c r="P210" s="76" t="s">
        <v>8918</v>
      </c>
    </row>
    <row r="211" spans="1:16">
      <c r="A211" s="74">
        <v>38</v>
      </c>
      <c r="B211" s="76" t="s">
        <v>8918</v>
      </c>
      <c r="C211" s="76" t="s">
        <v>8918</v>
      </c>
      <c r="D211" s="76" t="s">
        <v>500</v>
      </c>
      <c r="E211" s="76" t="s">
        <v>2206</v>
      </c>
      <c r="F211" s="76" t="s">
        <v>501</v>
      </c>
      <c r="G211" s="76" t="s">
        <v>5440</v>
      </c>
      <c r="H211" s="76" t="s">
        <v>502</v>
      </c>
      <c r="I211" s="76" t="s">
        <v>11118</v>
      </c>
      <c r="J211" s="76" t="s">
        <v>10192</v>
      </c>
      <c r="K211" s="76" t="s">
        <v>503</v>
      </c>
      <c r="L211" s="76" t="s">
        <v>8172</v>
      </c>
      <c r="M211" s="76" t="s">
        <v>8172</v>
      </c>
      <c r="N211" s="76" t="s">
        <v>3294</v>
      </c>
      <c r="O211" s="76" t="s">
        <v>504</v>
      </c>
      <c r="P211" s="76" t="s">
        <v>8918</v>
      </c>
    </row>
    <row r="212" spans="1:16">
      <c r="A212" s="74">
        <v>39</v>
      </c>
      <c r="B212" s="76" t="s">
        <v>8918</v>
      </c>
      <c r="C212" s="76" t="s">
        <v>8918</v>
      </c>
      <c r="D212" s="76" t="s">
        <v>8741</v>
      </c>
      <c r="E212" s="76" t="s">
        <v>9393</v>
      </c>
      <c r="F212" s="76" t="s">
        <v>505</v>
      </c>
      <c r="G212" s="76" t="s">
        <v>506</v>
      </c>
      <c r="H212" s="76" t="s">
        <v>507</v>
      </c>
      <c r="I212" s="76" t="s">
        <v>4927</v>
      </c>
      <c r="J212" s="76" t="s">
        <v>508</v>
      </c>
      <c r="K212" s="76" t="s">
        <v>509</v>
      </c>
      <c r="L212" s="76" t="s">
        <v>5960</v>
      </c>
      <c r="M212" s="76" t="s">
        <v>5960</v>
      </c>
      <c r="N212" s="76" t="s">
        <v>510</v>
      </c>
      <c r="O212" s="76" t="s">
        <v>9279</v>
      </c>
      <c r="P212" s="76" t="s">
        <v>8918</v>
      </c>
    </row>
    <row r="213" spans="1:16">
      <c r="A213" s="74">
        <v>40</v>
      </c>
      <c r="B213" s="76" t="s">
        <v>8918</v>
      </c>
      <c r="C213" s="76" t="s">
        <v>8918</v>
      </c>
      <c r="D213" s="76" t="s">
        <v>511</v>
      </c>
      <c r="E213" s="76" t="s">
        <v>5941</v>
      </c>
      <c r="F213" s="76" t="s">
        <v>512</v>
      </c>
      <c r="G213" s="76" t="s">
        <v>513</v>
      </c>
      <c r="H213" s="76" t="s">
        <v>7995</v>
      </c>
      <c r="I213" s="76" t="s">
        <v>514</v>
      </c>
      <c r="J213" s="76" t="s">
        <v>515</v>
      </c>
      <c r="K213" s="76" t="s">
        <v>10401</v>
      </c>
      <c r="L213" s="76" t="s">
        <v>10768</v>
      </c>
      <c r="M213" s="76" t="s">
        <v>10768</v>
      </c>
      <c r="N213" s="76" t="s">
        <v>516</v>
      </c>
      <c r="O213" s="76" t="s">
        <v>335</v>
      </c>
      <c r="P213" s="76" t="s">
        <v>8918</v>
      </c>
    </row>
    <row r="214" spans="1:16">
      <c r="A214" s="74">
        <v>41</v>
      </c>
      <c r="B214" s="76" t="s">
        <v>8918</v>
      </c>
      <c r="C214" s="76" t="s">
        <v>8918</v>
      </c>
      <c r="D214" s="76" t="s">
        <v>517</v>
      </c>
      <c r="E214" s="76" t="s">
        <v>518</v>
      </c>
      <c r="F214" s="76" t="s">
        <v>519</v>
      </c>
      <c r="G214" s="76" t="s">
        <v>520</v>
      </c>
      <c r="H214" s="76" t="s">
        <v>521</v>
      </c>
      <c r="I214" s="76" t="s">
        <v>522</v>
      </c>
      <c r="J214" s="76" t="s">
        <v>523</v>
      </c>
      <c r="K214" s="76" t="s">
        <v>3788</v>
      </c>
      <c r="L214" s="76" t="s">
        <v>3836</v>
      </c>
      <c r="M214" s="76" t="s">
        <v>3836</v>
      </c>
      <c r="N214" s="76" t="s">
        <v>524</v>
      </c>
      <c r="O214" s="76" t="s">
        <v>525</v>
      </c>
      <c r="P214" s="76" t="s">
        <v>8918</v>
      </c>
    </row>
    <row r="215" spans="1:16">
      <c r="A215" s="74">
        <v>42</v>
      </c>
      <c r="B215" s="76" t="s">
        <v>8918</v>
      </c>
      <c r="C215" s="76" t="s">
        <v>8918</v>
      </c>
      <c r="D215" s="76" t="s">
        <v>6264</v>
      </c>
      <c r="E215" s="76" t="s">
        <v>10775</v>
      </c>
      <c r="F215" s="76" t="s">
        <v>6265</v>
      </c>
      <c r="G215" s="76" t="s">
        <v>6266</v>
      </c>
      <c r="H215" s="76" t="s">
        <v>6267</v>
      </c>
      <c r="I215" s="76" t="s">
        <v>6268</v>
      </c>
      <c r="J215" s="76" t="s">
        <v>6269</v>
      </c>
      <c r="K215" s="76" t="s">
        <v>3750</v>
      </c>
      <c r="L215" s="76" t="s">
        <v>6270</v>
      </c>
      <c r="M215" s="76" t="s">
        <v>6270</v>
      </c>
      <c r="N215" s="76" t="s">
        <v>6271</v>
      </c>
      <c r="O215" s="76" t="s">
        <v>11170</v>
      </c>
      <c r="P215" s="76" t="s">
        <v>8918</v>
      </c>
    </row>
    <row r="216" spans="1:16">
      <c r="A216" s="74">
        <v>43</v>
      </c>
      <c r="B216" s="76" t="s">
        <v>8918</v>
      </c>
      <c r="C216" s="76" t="s">
        <v>8918</v>
      </c>
      <c r="D216" s="76" t="s">
        <v>6272</v>
      </c>
      <c r="E216" s="76" t="s">
        <v>10857</v>
      </c>
      <c r="F216" s="76" t="s">
        <v>6273</v>
      </c>
      <c r="G216" s="76" t="s">
        <v>8279</v>
      </c>
      <c r="H216" s="76" t="s">
        <v>8732</v>
      </c>
      <c r="I216" s="76" t="s">
        <v>6274</v>
      </c>
      <c r="J216" s="76" t="s">
        <v>6275</v>
      </c>
      <c r="K216" s="76" t="s">
        <v>11202</v>
      </c>
      <c r="L216" s="76" t="s">
        <v>11367</v>
      </c>
      <c r="M216" s="76" t="s">
        <v>11367</v>
      </c>
      <c r="N216" s="76" t="s">
        <v>6276</v>
      </c>
      <c r="O216" s="76" t="s">
        <v>6277</v>
      </c>
      <c r="P216" s="76" t="s">
        <v>8918</v>
      </c>
    </row>
    <row r="217" spans="1:16">
      <c r="A217" s="74">
        <v>44</v>
      </c>
      <c r="B217" s="76" t="s">
        <v>8918</v>
      </c>
      <c r="C217" s="76" t="s">
        <v>8918</v>
      </c>
      <c r="D217" s="76" t="s">
        <v>6278</v>
      </c>
      <c r="E217" s="76" t="s">
        <v>6279</v>
      </c>
      <c r="F217" s="76" t="s">
        <v>6280</v>
      </c>
      <c r="G217" s="76" t="s">
        <v>6281</v>
      </c>
      <c r="H217" s="76" t="s">
        <v>6282</v>
      </c>
      <c r="I217" s="76" t="s">
        <v>6283</v>
      </c>
      <c r="J217" s="76" t="s">
        <v>6284</v>
      </c>
      <c r="K217" s="76" t="s">
        <v>6285</v>
      </c>
      <c r="L217" s="76" t="s">
        <v>850</v>
      </c>
      <c r="M217" s="76" t="s">
        <v>850</v>
      </c>
      <c r="N217" s="76" t="s">
        <v>6286</v>
      </c>
      <c r="O217" s="76" t="s">
        <v>6287</v>
      </c>
      <c r="P217" s="76" t="s">
        <v>8918</v>
      </c>
    </row>
    <row r="218" spans="1:16">
      <c r="A218" s="74">
        <v>45</v>
      </c>
      <c r="B218" s="76" t="s">
        <v>8918</v>
      </c>
      <c r="C218" s="76" t="s">
        <v>8918</v>
      </c>
      <c r="D218" s="76" t="s">
        <v>6288</v>
      </c>
      <c r="E218" s="76" t="s">
        <v>9302</v>
      </c>
      <c r="F218" s="76" t="s">
        <v>6289</v>
      </c>
      <c r="G218" s="76" t="s">
        <v>6812</v>
      </c>
      <c r="H218" s="76" t="s">
        <v>6290</v>
      </c>
      <c r="I218" s="76" t="s">
        <v>9744</v>
      </c>
      <c r="J218" s="76" t="s">
        <v>6291</v>
      </c>
      <c r="K218" s="76" t="s">
        <v>6292</v>
      </c>
      <c r="L218" s="76" t="s">
        <v>5829</v>
      </c>
      <c r="M218" s="76" t="s">
        <v>5829</v>
      </c>
      <c r="N218" s="76" t="s">
        <v>6293</v>
      </c>
      <c r="O218" s="76" t="s">
        <v>6294</v>
      </c>
      <c r="P218" s="76" t="s">
        <v>8918</v>
      </c>
    </row>
    <row r="219" spans="1:16">
      <c r="A219" s="74">
        <v>46</v>
      </c>
      <c r="B219" s="76" t="s">
        <v>8918</v>
      </c>
      <c r="C219" s="76" t="s">
        <v>8918</v>
      </c>
      <c r="D219" s="76" t="s">
        <v>6295</v>
      </c>
      <c r="E219" s="76" t="s">
        <v>8178</v>
      </c>
      <c r="F219" s="76" t="s">
        <v>6296</v>
      </c>
      <c r="G219" s="76" t="s">
        <v>11113</v>
      </c>
      <c r="H219" s="76" t="s">
        <v>6297</v>
      </c>
      <c r="I219" s="76" t="s">
        <v>8896</v>
      </c>
      <c r="J219" s="76" t="s">
        <v>6298</v>
      </c>
      <c r="K219" s="76" t="s">
        <v>6795</v>
      </c>
      <c r="L219" s="76" t="s">
        <v>867</v>
      </c>
      <c r="M219" s="76" t="s">
        <v>867</v>
      </c>
      <c r="N219" s="76" t="s">
        <v>6299</v>
      </c>
      <c r="O219" s="76" t="s">
        <v>7392</v>
      </c>
      <c r="P219" s="76" t="s">
        <v>8918</v>
      </c>
    </row>
    <row r="220" spans="1:16">
      <c r="A220" s="74">
        <v>47</v>
      </c>
      <c r="B220" s="76" t="s">
        <v>8918</v>
      </c>
      <c r="C220" s="76" t="s">
        <v>8918</v>
      </c>
      <c r="D220" s="76" t="s">
        <v>6300</v>
      </c>
      <c r="E220" s="76" t="s">
        <v>6301</v>
      </c>
      <c r="F220" s="76" t="s">
        <v>6302</v>
      </c>
      <c r="G220" s="76" t="s">
        <v>3813</v>
      </c>
      <c r="H220" s="76" t="s">
        <v>6303</v>
      </c>
      <c r="I220" s="76" t="s">
        <v>6304</v>
      </c>
      <c r="J220" s="76" t="s">
        <v>6305</v>
      </c>
      <c r="K220" s="76" t="s">
        <v>8280</v>
      </c>
      <c r="L220" s="76" t="s">
        <v>8281</v>
      </c>
      <c r="M220" s="76" t="s">
        <v>8281</v>
      </c>
      <c r="N220" s="76" t="s">
        <v>8282</v>
      </c>
      <c r="O220" s="76" t="s">
        <v>8283</v>
      </c>
      <c r="P220" s="76" t="s">
        <v>8918</v>
      </c>
    </row>
    <row r="221" spans="1:16">
      <c r="A221" s="74">
        <v>48</v>
      </c>
      <c r="B221" s="76" t="s">
        <v>8918</v>
      </c>
      <c r="C221" s="76" t="s">
        <v>8918</v>
      </c>
      <c r="D221" s="76" t="s">
        <v>8284</v>
      </c>
      <c r="E221" s="76" t="s">
        <v>8285</v>
      </c>
      <c r="F221" s="76" t="s">
        <v>8286</v>
      </c>
      <c r="G221" s="76" t="s">
        <v>8287</v>
      </c>
      <c r="H221" s="76" t="s">
        <v>8288</v>
      </c>
      <c r="I221" s="76" t="s">
        <v>5966</v>
      </c>
      <c r="J221" s="76" t="s">
        <v>8289</v>
      </c>
      <c r="K221" s="76" t="s">
        <v>7324</v>
      </c>
      <c r="L221" s="76" t="s">
        <v>8290</v>
      </c>
      <c r="M221" s="76" t="s">
        <v>8290</v>
      </c>
      <c r="N221" s="76" t="s">
        <v>8291</v>
      </c>
      <c r="O221" s="76" t="s">
        <v>8292</v>
      </c>
      <c r="P221" s="76" t="s">
        <v>8918</v>
      </c>
    </row>
    <row r="223" spans="1:16">
      <c r="A223" s="73" t="e">
        <f>HLOOKUP('Calculatrice des coûts NMETI'!$I$22, B227:Q276, MATCH('Calculatrice des coûts NMETI'!$K$22,A227:A276))</f>
        <v>#N/A</v>
      </c>
    </row>
    <row r="224" spans="1:16">
      <c r="A224" s="467" t="s">
        <v>3187</v>
      </c>
      <c r="B224" s="467"/>
      <c r="C224" s="467"/>
      <c r="D224" s="467"/>
      <c r="E224" s="467"/>
      <c r="F224" s="467"/>
      <c r="G224" s="467"/>
      <c r="H224" s="467"/>
      <c r="I224" s="467"/>
      <c r="J224" s="467"/>
      <c r="K224" s="467"/>
      <c r="L224" s="467"/>
      <c r="M224" s="467"/>
      <c r="N224" s="467"/>
      <c r="O224" s="467"/>
      <c r="P224" s="467"/>
    </row>
    <row r="225" spans="1:16">
      <c r="A225" s="471" t="s">
        <v>1984</v>
      </c>
      <c r="B225" s="471"/>
      <c r="C225" s="471"/>
      <c r="D225" s="471"/>
      <c r="E225" s="471"/>
      <c r="F225" s="471"/>
      <c r="G225" s="471"/>
      <c r="H225" s="471"/>
      <c r="I225" s="471"/>
      <c r="J225" s="471"/>
      <c r="K225" s="471"/>
      <c r="L225" s="471"/>
      <c r="M225" s="471"/>
      <c r="N225" s="471"/>
      <c r="O225" s="471"/>
      <c r="P225" s="471"/>
    </row>
    <row r="226" spans="1:16">
      <c r="A226" s="77" t="s">
        <v>8912</v>
      </c>
      <c r="B226" s="78" t="s">
        <v>8913</v>
      </c>
      <c r="C226" s="78" t="s">
        <v>8913</v>
      </c>
      <c r="D226" s="78" t="s">
        <v>8913</v>
      </c>
      <c r="E226" s="78" t="s">
        <v>8913</v>
      </c>
      <c r="F226" s="78" t="s">
        <v>8913</v>
      </c>
      <c r="G226" s="78" t="s">
        <v>8913</v>
      </c>
      <c r="H226" s="78" t="s">
        <v>8913</v>
      </c>
      <c r="I226" s="78" t="s">
        <v>8913</v>
      </c>
      <c r="J226" s="78" t="s">
        <v>8913</v>
      </c>
      <c r="K226" s="78" t="s">
        <v>8913</v>
      </c>
      <c r="L226" s="78" t="s">
        <v>8913</v>
      </c>
      <c r="M226" s="78" t="s">
        <v>8913</v>
      </c>
      <c r="N226" s="78" t="s">
        <v>8913</v>
      </c>
      <c r="O226" s="78" t="s">
        <v>8913</v>
      </c>
      <c r="P226" s="78" t="s">
        <v>8913</v>
      </c>
    </row>
    <row r="227" spans="1:16">
      <c r="A227" s="79" t="s">
        <v>8914</v>
      </c>
      <c r="B227" s="236">
        <v>1</v>
      </c>
      <c r="C227" s="236">
        <v>2</v>
      </c>
      <c r="D227" s="236">
        <v>3</v>
      </c>
      <c r="E227" s="236">
        <v>4</v>
      </c>
      <c r="F227" s="236">
        <v>5</v>
      </c>
      <c r="G227" s="236">
        <v>6</v>
      </c>
      <c r="H227" s="236">
        <v>7</v>
      </c>
      <c r="I227" s="236">
        <v>8</v>
      </c>
      <c r="J227" s="236">
        <v>9</v>
      </c>
      <c r="K227" s="236">
        <v>10</v>
      </c>
      <c r="L227" s="236">
        <v>11</v>
      </c>
      <c r="M227" s="236">
        <v>12</v>
      </c>
      <c r="N227" s="236">
        <v>13</v>
      </c>
      <c r="O227" s="236">
        <v>14</v>
      </c>
      <c r="P227" s="236">
        <v>15</v>
      </c>
    </row>
    <row r="228" spans="1:16">
      <c r="A228" s="74">
        <v>0</v>
      </c>
      <c r="B228" s="76" t="s">
        <v>8918</v>
      </c>
      <c r="C228" s="76" t="s">
        <v>8918</v>
      </c>
      <c r="D228" s="76" t="s">
        <v>8293</v>
      </c>
      <c r="E228" s="76" t="s">
        <v>8294</v>
      </c>
      <c r="F228" s="76" t="s">
        <v>8295</v>
      </c>
      <c r="G228" s="76" t="s">
        <v>8296</v>
      </c>
      <c r="H228" s="76" t="s">
        <v>8297</v>
      </c>
      <c r="I228" s="76" t="s">
        <v>8298</v>
      </c>
      <c r="J228" s="76" t="s">
        <v>8299</v>
      </c>
      <c r="K228" s="76" t="s">
        <v>8300</v>
      </c>
      <c r="L228" s="76" t="s">
        <v>9819</v>
      </c>
      <c r="M228" s="76" t="s">
        <v>9819</v>
      </c>
      <c r="N228" s="76" t="s">
        <v>8301</v>
      </c>
      <c r="O228" s="76" t="s">
        <v>8302</v>
      </c>
      <c r="P228" s="76" t="s">
        <v>8918</v>
      </c>
    </row>
    <row r="229" spans="1:16">
      <c r="A229" s="74">
        <v>1</v>
      </c>
      <c r="B229" s="76" t="s">
        <v>8918</v>
      </c>
      <c r="C229" s="76" t="s">
        <v>8918</v>
      </c>
      <c r="D229" s="76" t="s">
        <v>8303</v>
      </c>
      <c r="E229" s="76" t="s">
        <v>8304</v>
      </c>
      <c r="F229" s="76" t="s">
        <v>8305</v>
      </c>
      <c r="G229" s="76" t="s">
        <v>8306</v>
      </c>
      <c r="H229" s="76" t="s">
        <v>8307</v>
      </c>
      <c r="I229" s="76" t="s">
        <v>8308</v>
      </c>
      <c r="J229" s="76" t="s">
        <v>8309</v>
      </c>
      <c r="K229" s="76" t="s">
        <v>8310</v>
      </c>
      <c r="L229" s="76" t="s">
        <v>8311</v>
      </c>
      <c r="M229" s="76" t="s">
        <v>8311</v>
      </c>
      <c r="N229" s="76" t="s">
        <v>8312</v>
      </c>
      <c r="O229" s="76" t="s">
        <v>8313</v>
      </c>
      <c r="P229" s="76" t="s">
        <v>8918</v>
      </c>
    </row>
    <row r="230" spans="1:16">
      <c r="A230" s="74">
        <v>2</v>
      </c>
      <c r="B230" s="76" t="s">
        <v>8918</v>
      </c>
      <c r="C230" s="76" t="s">
        <v>8918</v>
      </c>
      <c r="D230" s="76" t="s">
        <v>8314</v>
      </c>
      <c r="E230" s="76" t="s">
        <v>8315</v>
      </c>
      <c r="F230" s="76" t="s">
        <v>8316</v>
      </c>
      <c r="G230" s="76" t="s">
        <v>8317</v>
      </c>
      <c r="H230" s="76" t="s">
        <v>8318</v>
      </c>
      <c r="I230" s="76" t="s">
        <v>8319</v>
      </c>
      <c r="J230" s="76" t="s">
        <v>8320</v>
      </c>
      <c r="K230" s="76" t="s">
        <v>8321</v>
      </c>
      <c r="L230" s="76" t="s">
        <v>8322</v>
      </c>
      <c r="M230" s="76" t="s">
        <v>8322</v>
      </c>
      <c r="N230" s="76" t="s">
        <v>8323</v>
      </c>
      <c r="O230" s="76" t="s">
        <v>10937</v>
      </c>
      <c r="P230" s="76" t="s">
        <v>8918</v>
      </c>
    </row>
    <row r="231" spans="1:16">
      <c r="A231" s="74">
        <v>3</v>
      </c>
      <c r="B231" s="76" t="s">
        <v>8918</v>
      </c>
      <c r="C231" s="76" t="s">
        <v>8918</v>
      </c>
      <c r="D231" s="76" t="s">
        <v>8324</v>
      </c>
      <c r="E231" s="76" t="s">
        <v>8325</v>
      </c>
      <c r="F231" s="76" t="s">
        <v>8326</v>
      </c>
      <c r="G231" s="76" t="s">
        <v>8327</v>
      </c>
      <c r="H231" s="76" t="s">
        <v>8328</v>
      </c>
      <c r="I231" s="76" t="s">
        <v>8329</v>
      </c>
      <c r="J231" s="76" t="s">
        <v>8330</v>
      </c>
      <c r="K231" s="76" t="s">
        <v>8331</v>
      </c>
      <c r="L231" s="76" t="s">
        <v>8332</v>
      </c>
      <c r="M231" s="76" t="s">
        <v>8332</v>
      </c>
      <c r="N231" s="76" t="s">
        <v>8333</v>
      </c>
      <c r="O231" s="76" t="s">
        <v>8334</v>
      </c>
      <c r="P231" s="76" t="s">
        <v>8918</v>
      </c>
    </row>
    <row r="232" spans="1:16">
      <c r="A232" s="74">
        <v>4</v>
      </c>
      <c r="B232" s="76" t="s">
        <v>8918</v>
      </c>
      <c r="C232" s="76" t="s">
        <v>8918</v>
      </c>
      <c r="D232" s="76" t="s">
        <v>8335</v>
      </c>
      <c r="E232" s="76" t="s">
        <v>8336</v>
      </c>
      <c r="F232" s="76" t="s">
        <v>8337</v>
      </c>
      <c r="G232" s="76" t="s">
        <v>510</v>
      </c>
      <c r="H232" s="76" t="s">
        <v>8338</v>
      </c>
      <c r="I232" s="76" t="s">
        <v>8339</v>
      </c>
      <c r="J232" s="76" t="s">
        <v>8340</v>
      </c>
      <c r="K232" s="76" t="s">
        <v>8341</v>
      </c>
      <c r="L232" s="76" t="s">
        <v>8342</v>
      </c>
      <c r="M232" s="76" t="s">
        <v>8342</v>
      </c>
      <c r="N232" s="76" t="s">
        <v>8343</v>
      </c>
      <c r="O232" s="76" t="s">
        <v>8344</v>
      </c>
      <c r="P232" s="76" t="s">
        <v>8918</v>
      </c>
    </row>
    <row r="233" spans="1:16">
      <c r="A233" s="74">
        <v>5</v>
      </c>
      <c r="B233" s="76" t="s">
        <v>8918</v>
      </c>
      <c r="C233" s="76" t="s">
        <v>8918</v>
      </c>
      <c r="D233" s="76" t="s">
        <v>8345</v>
      </c>
      <c r="E233" s="76" t="s">
        <v>8346</v>
      </c>
      <c r="F233" s="76" t="s">
        <v>8347</v>
      </c>
      <c r="G233" s="76" t="s">
        <v>2136</v>
      </c>
      <c r="H233" s="76" t="s">
        <v>8348</v>
      </c>
      <c r="I233" s="76" t="s">
        <v>8349</v>
      </c>
      <c r="J233" s="76" t="s">
        <v>1645</v>
      </c>
      <c r="K233" s="76" t="s">
        <v>1646</v>
      </c>
      <c r="L233" s="76" t="s">
        <v>1647</v>
      </c>
      <c r="M233" s="76" t="s">
        <v>1647</v>
      </c>
      <c r="N233" s="76" t="s">
        <v>1648</v>
      </c>
      <c r="O233" s="76" t="s">
        <v>1649</v>
      </c>
      <c r="P233" s="76" t="s">
        <v>8918</v>
      </c>
    </row>
    <row r="234" spans="1:16">
      <c r="A234" s="74">
        <v>6</v>
      </c>
      <c r="B234" s="76" t="s">
        <v>8918</v>
      </c>
      <c r="C234" s="76" t="s">
        <v>8918</v>
      </c>
      <c r="D234" s="76" t="s">
        <v>1650</v>
      </c>
      <c r="E234" s="76" t="s">
        <v>6847</v>
      </c>
      <c r="F234" s="76" t="s">
        <v>1651</v>
      </c>
      <c r="G234" s="76" t="s">
        <v>8194</v>
      </c>
      <c r="H234" s="76" t="s">
        <v>1652</v>
      </c>
      <c r="I234" s="76" t="s">
        <v>1653</v>
      </c>
      <c r="J234" s="76" t="s">
        <v>1654</v>
      </c>
      <c r="K234" s="76" t="s">
        <v>1655</v>
      </c>
      <c r="L234" s="76" t="s">
        <v>1656</v>
      </c>
      <c r="M234" s="76" t="s">
        <v>1656</v>
      </c>
      <c r="N234" s="76" t="s">
        <v>1657</v>
      </c>
      <c r="O234" s="76" t="s">
        <v>1658</v>
      </c>
      <c r="P234" s="76" t="s">
        <v>8918</v>
      </c>
    </row>
    <row r="235" spans="1:16">
      <c r="A235" s="74">
        <v>7</v>
      </c>
      <c r="B235" s="76" t="s">
        <v>8918</v>
      </c>
      <c r="C235" s="76" t="s">
        <v>8918</v>
      </c>
      <c r="D235" s="76" t="s">
        <v>1659</v>
      </c>
      <c r="E235" s="76" t="s">
        <v>11320</v>
      </c>
      <c r="F235" s="76" t="s">
        <v>1660</v>
      </c>
      <c r="G235" s="76" t="s">
        <v>1661</v>
      </c>
      <c r="H235" s="76" t="s">
        <v>1662</v>
      </c>
      <c r="I235" s="76" t="s">
        <v>1663</v>
      </c>
      <c r="J235" s="76" t="s">
        <v>1664</v>
      </c>
      <c r="K235" s="76" t="s">
        <v>1665</v>
      </c>
      <c r="L235" s="76" t="s">
        <v>1666</v>
      </c>
      <c r="M235" s="76" t="s">
        <v>1666</v>
      </c>
      <c r="N235" s="76" t="s">
        <v>1667</v>
      </c>
      <c r="O235" s="76" t="s">
        <v>1668</v>
      </c>
      <c r="P235" s="76" t="s">
        <v>8918</v>
      </c>
    </row>
    <row r="236" spans="1:16">
      <c r="A236" s="74">
        <v>8</v>
      </c>
      <c r="B236" s="76" t="s">
        <v>8918</v>
      </c>
      <c r="C236" s="76" t="s">
        <v>8918</v>
      </c>
      <c r="D236" s="76" t="s">
        <v>1669</v>
      </c>
      <c r="E236" s="76" t="s">
        <v>1670</v>
      </c>
      <c r="F236" s="76" t="s">
        <v>1671</v>
      </c>
      <c r="G236" s="76" t="s">
        <v>1672</v>
      </c>
      <c r="H236" s="76" t="s">
        <v>1673</v>
      </c>
      <c r="I236" s="76" t="s">
        <v>1674</v>
      </c>
      <c r="J236" s="76" t="s">
        <v>1675</v>
      </c>
      <c r="K236" s="76" t="s">
        <v>1676</v>
      </c>
      <c r="L236" s="76" t="s">
        <v>6483</v>
      </c>
      <c r="M236" s="76" t="s">
        <v>6483</v>
      </c>
      <c r="N236" s="76" t="s">
        <v>1677</v>
      </c>
      <c r="O236" s="76" t="s">
        <v>1678</v>
      </c>
      <c r="P236" s="76" t="s">
        <v>8918</v>
      </c>
    </row>
    <row r="237" spans="1:16">
      <c r="A237" s="74">
        <v>9</v>
      </c>
      <c r="B237" s="76" t="s">
        <v>8918</v>
      </c>
      <c r="C237" s="76" t="s">
        <v>8918</v>
      </c>
      <c r="D237" s="76" t="s">
        <v>1679</v>
      </c>
      <c r="E237" s="76" t="s">
        <v>1680</v>
      </c>
      <c r="F237" s="76" t="s">
        <v>1681</v>
      </c>
      <c r="G237" s="76" t="s">
        <v>4152</v>
      </c>
      <c r="H237" s="76" t="s">
        <v>1682</v>
      </c>
      <c r="I237" s="76" t="s">
        <v>1683</v>
      </c>
      <c r="J237" s="76" t="s">
        <v>1684</v>
      </c>
      <c r="K237" s="76" t="s">
        <v>1685</v>
      </c>
      <c r="L237" s="76" t="s">
        <v>4282</v>
      </c>
      <c r="M237" s="76" t="s">
        <v>4282</v>
      </c>
      <c r="N237" s="76" t="s">
        <v>1686</v>
      </c>
      <c r="O237" s="76" t="s">
        <v>10723</v>
      </c>
      <c r="P237" s="76" t="s">
        <v>8918</v>
      </c>
    </row>
    <row r="238" spans="1:16">
      <c r="A238" s="74">
        <v>10</v>
      </c>
      <c r="B238" s="76" t="s">
        <v>8918</v>
      </c>
      <c r="C238" s="76" t="s">
        <v>8918</v>
      </c>
      <c r="D238" s="76" t="s">
        <v>1687</v>
      </c>
      <c r="E238" s="76" t="s">
        <v>1688</v>
      </c>
      <c r="F238" s="76" t="s">
        <v>1689</v>
      </c>
      <c r="G238" s="76" t="s">
        <v>1690</v>
      </c>
      <c r="H238" s="76" t="s">
        <v>1691</v>
      </c>
      <c r="I238" s="76" t="s">
        <v>1692</v>
      </c>
      <c r="J238" s="76" t="s">
        <v>1693</v>
      </c>
      <c r="K238" s="76" t="s">
        <v>1694</v>
      </c>
      <c r="L238" s="76" t="s">
        <v>1695</v>
      </c>
      <c r="M238" s="76" t="s">
        <v>1695</v>
      </c>
      <c r="N238" s="76" t="s">
        <v>1696</v>
      </c>
      <c r="O238" s="76" t="s">
        <v>1697</v>
      </c>
      <c r="P238" s="76" t="s">
        <v>8918</v>
      </c>
    </row>
    <row r="239" spans="1:16">
      <c r="A239" s="74">
        <v>11</v>
      </c>
      <c r="B239" s="76" t="s">
        <v>8918</v>
      </c>
      <c r="C239" s="76" t="s">
        <v>8918</v>
      </c>
      <c r="D239" s="76" t="s">
        <v>8386</v>
      </c>
      <c r="E239" s="76" t="s">
        <v>8387</v>
      </c>
      <c r="F239" s="76" t="s">
        <v>8388</v>
      </c>
      <c r="G239" s="76" t="s">
        <v>8389</v>
      </c>
      <c r="H239" s="76" t="s">
        <v>8390</v>
      </c>
      <c r="I239" s="76" t="s">
        <v>8391</v>
      </c>
      <c r="J239" s="76" t="s">
        <v>8392</v>
      </c>
      <c r="K239" s="76" t="s">
        <v>7168</v>
      </c>
      <c r="L239" s="76" t="s">
        <v>10725</v>
      </c>
      <c r="M239" s="76" t="s">
        <v>10725</v>
      </c>
      <c r="N239" s="76" t="s">
        <v>8393</v>
      </c>
      <c r="O239" s="76" t="s">
        <v>3773</v>
      </c>
      <c r="P239" s="76" t="s">
        <v>8918</v>
      </c>
    </row>
    <row r="240" spans="1:16">
      <c r="A240" s="74">
        <v>12</v>
      </c>
      <c r="B240" s="76" t="s">
        <v>8918</v>
      </c>
      <c r="C240" s="76" t="s">
        <v>8918</v>
      </c>
      <c r="D240" s="76" t="s">
        <v>8394</v>
      </c>
      <c r="E240" s="76" t="s">
        <v>10734</v>
      </c>
      <c r="F240" s="76" t="s">
        <v>8395</v>
      </c>
      <c r="G240" s="76" t="s">
        <v>8396</v>
      </c>
      <c r="H240" s="76" t="s">
        <v>8397</v>
      </c>
      <c r="I240" s="76" t="s">
        <v>8398</v>
      </c>
      <c r="J240" s="76" t="s">
        <v>8399</v>
      </c>
      <c r="K240" s="76" t="s">
        <v>10040</v>
      </c>
      <c r="L240" s="76" t="s">
        <v>8400</v>
      </c>
      <c r="M240" s="76" t="s">
        <v>8400</v>
      </c>
      <c r="N240" s="76" t="s">
        <v>8401</v>
      </c>
      <c r="O240" s="76" t="s">
        <v>8402</v>
      </c>
      <c r="P240" s="76" t="s">
        <v>8918</v>
      </c>
    </row>
    <row r="241" spans="1:16">
      <c r="A241" s="74">
        <v>13</v>
      </c>
      <c r="B241" s="76" t="s">
        <v>8918</v>
      </c>
      <c r="C241" s="76" t="s">
        <v>8918</v>
      </c>
      <c r="D241" s="76" t="s">
        <v>8403</v>
      </c>
      <c r="E241" s="76" t="s">
        <v>8404</v>
      </c>
      <c r="F241" s="76" t="s">
        <v>8405</v>
      </c>
      <c r="G241" s="76" t="s">
        <v>11375</v>
      </c>
      <c r="H241" s="76" t="s">
        <v>8406</v>
      </c>
      <c r="I241" s="76" t="s">
        <v>1090</v>
      </c>
      <c r="J241" s="76" t="s">
        <v>8407</v>
      </c>
      <c r="K241" s="76" t="s">
        <v>8408</v>
      </c>
      <c r="L241" s="76" t="s">
        <v>9215</v>
      </c>
      <c r="M241" s="76" t="s">
        <v>9215</v>
      </c>
      <c r="N241" s="76" t="s">
        <v>8409</v>
      </c>
      <c r="O241" s="76" t="s">
        <v>8410</v>
      </c>
      <c r="P241" s="76" t="s">
        <v>8918</v>
      </c>
    </row>
    <row r="242" spans="1:16">
      <c r="A242" s="74">
        <v>14</v>
      </c>
      <c r="B242" s="76" t="s">
        <v>8918</v>
      </c>
      <c r="C242" s="76" t="s">
        <v>8918</v>
      </c>
      <c r="D242" s="76" t="s">
        <v>1320</v>
      </c>
      <c r="E242" s="76" t="s">
        <v>8411</v>
      </c>
      <c r="F242" s="76" t="s">
        <v>8083</v>
      </c>
      <c r="G242" s="76" t="s">
        <v>8412</v>
      </c>
      <c r="H242" s="76" t="s">
        <v>6719</v>
      </c>
      <c r="I242" s="76" t="s">
        <v>8413</v>
      </c>
      <c r="J242" s="76" t="s">
        <v>8414</v>
      </c>
      <c r="K242" s="76" t="s">
        <v>8415</v>
      </c>
      <c r="L242" s="76" t="s">
        <v>8416</v>
      </c>
      <c r="M242" s="76" t="s">
        <v>8416</v>
      </c>
      <c r="N242" s="76" t="s">
        <v>8417</v>
      </c>
      <c r="O242" s="76" t="s">
        <v>8418</v>
      </c>
      <c r="P242" s="76" t="s">
        <v>8918</v>
      </c>
    </row>
    <row r="243" spans="1:16">
      <c r="A243" s="74">
        <v>15</v>
      </c>
      <c r="B243" s="76" t="s">
        <v>8918</v>
      </c>
      <c r="C243" s="76" t="s">
        <v>8918</v>
      </c>
      <c r="D243" s="76" t="s">
        <v>10196</v>
      </c>
      <c r="E243" s="76" t="s">
        <v>6338</v>
      </c>
      <c r="F243" s="76" t="s">
        <v>8419</v>
      </c>
      <c r="G243" s="76" t="s">
        <v>8420</v>
      </c>
      <c r="H243" s="76" t="s">
        <v>8421</v>
      </c>
      <c r="I243" s="76" t="s">
        <v>8422</v>
      </c>
      <c r="J243" s="76" t="s">
        <v>8423</v>
      </c>
      <c r="K243" s="76" t="s">
        <v>8424</v>
      </c>
      <c r="L243" s="76" t="s">
        <v>8216</v>
      </c>
      <c r="M243" s="76" t="s">
        <v>8216</v>
      </c>
      <c r="N243" s="76" t="s">
        <v>8425</v>
      </c>
      <c r="O243" s="76" t="s">
        <v>4267</v>
      </c>
      <c r="P243" s="76" t="s">
        <v>8918</v>
      </c>
    </row>
    <row r="244" spans="1:16">
      <c r="A244" s="74">
        <v>16</v>
      </c>
      <c r="B244" s="76" t="s">
        <v>8918</v>
      </c>
      <c r="C244" s="76" t="s">
        <v>8918</v>
      </c>
      <c r="D244" s="76" t="s">
        <v>8426</v>
      </c>
      <c r="E244" s="76" t="s">
        <v>6869</v>
      </c>
      <c r="F244" s="76" t="s">
        <v>8427</v>
      </c>
      <c r="G244" s="76" t="s">
        <v>8428</v>
      </c>
      <c r="H244" s="76" t="s">
        <v>8429</v>
      </c>
      <c r="I244" s="76" t="s">
        <v>8430</v>
      </c>
      <c r="J244" s="76" t="s">
        <v>8431</v>
      </c>
      <c r="K244" s="76" t="s">
        <v>8432</v>
      </c>
      <c r="L244" s="76" t="s">
        <v>8433</v>
      </c>
      <c r="M244" s="76" t="s">
        <v>8433</v>
      </c>
      <c r="N244" s="76" t="s">
        <v>4107</v>
      </c>
      <c r="O244" s="76" t="s">
        <v>4108</v>
      </c>
      <c r="P244" s="76" t="s">
        <v>8918</v>
      </c>
    </row>
    <row r="245" spans="1:16">
      <c r="A245" s="74">
        <v>17</v>
      </c>
      <c r="B245" s="76" t="s">
        <v>8918</v>
      </c>
      <c r="C245" s="76" t="s">
        <v>8918</v>
      </c>
      <c r="D245" s="76" t="s">
        <v>7685</v>
      </c>
      <c r="E245" s="76" t="s">
        <v>8434</v>
      </c>
      <c r="F245" s="76" t="s">
        <v>10859</v>
      </c>
      <c r="G245" s="76" t="s">
        <v>8435</v>
      </c>
      <c r="H245" s="76" t="s">
        <v>8436</v>
      </c>
      <c r="I245" s="76" t="s">
        <v>8437</v>
      </c>
      <c r="J245" s="76" t="s">
        <v>8438</v>
      </c>
      <c r="K245" s="76" t="s">
        <v>8439</v>
      </c>
      <c r="L245" s="76" t="s">
        <v>8440</v>
      </c>
      <c r="M245" s="76" t="s">
        <v>8440</v>
      </c>
      <c r="N245" s="76" t="s">
        <v>8441</v>
      </c>
      <c r="O245" s="76" t="s">
        <v>8442</v>
      </c>
      <c r="P245" s="76" t="s">
        <v>8918</v>
      </c>
    </row>
    <row r="246" spans="1:16">
      <c r="A246" s="74">
        <v>18</v>
      </c>
      <c r="B246" s="76" t="s">
        <v>8918</v>
      </c>
      <c r="C246" s="76" t="s">
        <v>8918</v>
      </c>
      <c r="D246" s="76" t="s">
        <v>3193</v>
      </c>
      <c r="E246" s="76" t="s">
        <v>8443</v>
      </c>
      <c r="F246" s="76" t="s">
        <v>8444</v>
      </c>
      <c r="G246" s="76" t="s">
        <v>8445</v>
      </c>
      <c r="H246" s="76" t="s">
        <v>8446</v>
      </c>
      <c r="I246" s="76" t="s">
        <v>11043</v>
      </c>
      <c r="J246" s="76" t="s">
        <v>8447</v>
      </c>
      <c r="K246" s="76" t="s">
        <v>10927</v>
      </c>
      <c r="L246" s="76" t="s">
        <v>9390</v>
      </c>
      <c r="M246" s="76" t="s">
        <v>9390</v>
      </c>
      <c r="N246" s="76" t="s">
        <v>8448</v>
      </c>
      <c r="O246" s="76" t="s">
        <v>8449</v>
      </c>
      <c r="P246" s="76" t="s">
        <v>8918</v>
      </c>
    </row>
    <row r="247" spans="1:16">
      <c r="A247" s="74">
        <v>19</v>
      </c>
      <c r="B247" s="76" t="s">
        <v>8918</v>
      </c>
      <c r="C247" s="76" t="s">
        <v>8918</v>
      </c>
      <c r="D247" s="76" t="s">
        <v>8450</v>
      </c>
      <c r="E247" s="76" t="s">
        <v>11301</v>
      </c>
      <c r="F247" s="76" t="s">
        <v>5462</v>
      </c>
      <c r="G247" s="76" t="s">
        <v>10856</v>
      </c>
      <c r="H247" s="76" t="s">
        <v>8451</v>
      </c>
      <c r="I247" s="76" t="s">
        <v>8452</v>
      </c>
      <c r="J247" s="76" t="s">
        <v>8453</v>
      </c>
      <c r="K247" s="76" t="s">
        <v>8454</v>
      </c>
      <c r="L247" s="76" t="s">
        <v>8455</v>
      </c>
      <c r="M247" s="76" t="s">
        <v>8455</v>
      </c>
      <c r="N247" s="76" t="s">
        <v>8456</v>
      </c>
      <c r="O247" s="76" t="s">
        <v>5835</v>
      </c>
      <c r="P247" s="76" t="s">
        <v>8918</v>
      </c>
    </row>
    <row r="248" spans="1:16">
      <c r="A248" s="74">
        <v>20</v>
      </c>
      <c r="B248" s="76" t="s">
        <v>8918</v>
      </c>
      <c r="C248" s="76" t="s">
        <v>8918</v>
      </c>
      <c r="D248" s="76" t="s">
        <v>8457</v>
      </c>
      <c r="E248" s="76" t="s">
        <v>124</v>
      </c>
      <c r="F248" s="76" t="s">
        <v>8458</v>
      </c>
      <c r="G248" s="76" t="s">
        <v>8459</v>
      </c>
      <c r="H248" s="76" t="s">
        <v>8460</v>
      </c>
      <c r="I248" s="76" t="s">
        <v>8461</v>
      </c>
      <c r="J248" s="76" t="s">
        <v>8462</v>
      </c>
      <c r="K248" s="76" t="s">
        <v>8463</v>
      </c>
      <c r="L248" s="76" t="s">
        <v>8464</v>
      </c>
      <c r="M248" s="76" t="s">
        <v>8464</v>
      </c>
      <c r="N248" s="76" t="s">
        <v>8465</v>
      </c>
      <c r="O248" s="76" t="s">
        <v>6810</v>
      </c>
      <c r="P248" s="76" t="s">
        <v>8918</v>
      </c>
    </row>
    <row r="249" spans="1:16">
      <c r="A249" s="74">
        <v>21</v>
      </c>
      <c r="B249" s="76" t="s">
        <v>8918</v>
      </c>
      <c r="C249" s="76" t="s">
        <v>8918</v>
      </c>
      <c r="D249" s="76" t="s">
        <v>6331</v>
      </c>
      <c r="E249" s="76" t="s">
        <v>5221</v>
      </c>
      <c r="F249" s="76" t="s">
        <v>8934</v>
      </c>
      <c r="G249" s="76" t="s">
        <v>8466</v>
      </c>
      <c r="H249" s="76" t="s">
        <v>8467</v>
      </c>
      <c r="I249" s="76" t="s">
        <v>4959</v>
      </c>
      <c r="J249" s="76" t="s">
        <v>8468</v>
      </c>
      <c r="K249" s="76" t="s">
        <v>8469</v>
      </c>
      <c r="L249" s="76" t="s">
        <v>3799</v>
      </c>
      <c r="M249" s="76" t="s">
        <v>3799</v>
      </c>
      <c r="N249" s="76" t="s">
        <v>8470</v>
      </c>
      <c r="O249" s="76" t="s">
        <v>8471</v>
      </c>
      <c r="P249" s="76" t="s">
        <v>8918</v>
      </c>
    </row>
    <row r="250" spans="1:16">
      <c r="A250" s="74">
        <v>22</v>
      </c>
      <c r="B250" s="76" t="s">
        <v>8918</v>
      </c>
      <c r="C250" s="76" t="s">
        <v>8918</v>
      </c>
      <c r="D250" s="76" t="s">
        <v>8472</v>
      </c>
      <c r="E250" s="76" t="s">
        <v>8892</v>
      </c>
      <c r="F250" s="76" t="s">
        <v>8121</v>
      </c>
      <c r="G250" s="76" t="s">
        <v>8473</v>
      </c>
      <c r="H250" s="76" t="s">
        <v>8474</v>
      </c>
      <c r="I250" s="76" t="s">
        <v>8213</v>
      </c>
      <c r="J250" s="76" t="s">
        <v>8475</v>
      </c>
      <c r="K250" s="76" t="s">
        <v>8476</v>
      </c>
      <c r="L250" s="76" t="s">
        <v>3559</v>
      </c>
      <c r="M250" s="76" t="s">
        <v>3559</v>
      </c>
      <c r="N250" s="76" t="s">
        <v>8477</v>
      </c>
      <c r="O250" s="76" t="s">
        <v>7500</v>
      </c>
      <c r="P250" s="76" t="s">
        <v>8918</v>
      </c>
    </row>
    <row r="251" spans="1:16">
      <c r="A251" s="74">
        <v>23</v>
      </c>
      <c r="B251" s="76" t="s">
        <v>8918</v>
      </c>
      <c r="C251" s="76" t="s">
        <v>8918</v>
      </c>
      <c r="D251" s="76" t="s">
        <v>3926</v>
      </c>
      <c r="E251" s="76" t="s">
        <v>11408</v>
      </c>
      <c r="F251" s="76" t="s">
        <v>8021</v>
      </c>
      <c r="G251" s="76" t="s">
        <v>8163</v>
      </c>
      <c r="H251" s="76" t="s">
        <v>8478</v>
      </c>
      <c r="I251" s="76" t="s">
        <v>8479</v>
      </c>
      <c r="J251" s="76" t="s">
        <v>8480</v>
      </c>
      <c r="K251" s="76" t="s">
        <v>8481</v>
      </c>
      <c r="L251" s="76" t="s">
        <v>7392</v>
      </c>
      <c r="M251" s="76" t="s">
        <v>7392</v>
      </c>
      <c r="N251" s="76" t="s">
        <v>8482</v>
      </c>
      <c r="O251" s="76" t="s">
        <v>8483</v>
      </c>
      <c r="P251" s="76" t="s">
        <v>8918</v>
      </c>
    </row>
    <row r="252" spans="1:16">
      <c r="A252" s="74">
        <v>24</v>
      </c>
      <c r="B252" s="76" t="s">
        <v>8918</v>
      </c>
      <c r="C252" s="76" t="s">
        <v>8918</v>
      </c>
      <c r="D252" s="76" t="s">
        <v>8484</v>
      </c>
      <c r="E252" s="76" t="s">
        <v>8485</v>
      </c>
      <c r="F252" s="76" t="s">
        <v>8486</v>
      </c>
      <c r="G252" s="76" t="s">
        <v>11101</v>
      </c>
      <c r="H252" s="76" t="s">
        <v>8487</v>
      </c>
      <c r="I252" s="76" t="s">
        <v>8488</v>
      </c>
      <c r="J252" s="76" t="s">
        <v>8489</v>
      </c>
      <c r="K252" s="76" t="s">
        <v>8490</v>
      </c>
      <c r="L252" s="76" t="s">
        <v>2120</v>
      </c>
      <c r="M252" s="76" t="s">
        <v>2120</v>
      </c>
      <c r="N252" s="76" t="s">
        <v>8491</v>
      </c>
      <c r="O252" s="76" t="s">
        <v>5264</v>
      </c>
      <c r="P252" s="76" t="s">
        <v>8918</v>
      </c>
    </row>
    <row r="253" spans="1:16">
      <c r="A253" s="74">
        <v>25</v>
      </c>
      <c r="B253" s="76" t="s">
        <v>8918</v>
      </c>
      <c r="C253" s="76" t="s">
        <v>8918</v>
      </c>
      <c r="D253" s="76" t="s">
        <v>8492</v>
      </c>
      <c r="E253" s="76" t="s">
        <v>8493</v>
      </c>
      <c r="F253" s="76" t="s">
        <v>8494</v>
      </c>
      <c r="G253" s="76" t="s">
        <v>8495</v>
      </c>
      <c r="H253" s="76" t="s">
        <v>8496</v>
      </c>
      <c r="I253" s="76" t="s">
        <v>10784</v>
      </c>
      <c r="J253" s="76" t="s">
        <v>8497</v>
      </c>
      <c r="K253" s="76" t="s">
        <v>8498</v>
      </c>
      <c r="L253" s="76" t="s">
        <v>8499</v>
      </c>
      <c r="M253" s="76" t="s">
        <v>8499</v>
      </c>
      <c r="N253" s="76" t="s">
        <v>8500</v>
      </c>
      <c r="O253" s="76" t="s">
        <v>10055</v>
      </c>
      <c r="P253" s="76" t="s">
        <v>8918</v>
      </c>
    </row>
    <row r="254" spans="1:16">
      <c r="A254" s="74">
        <v>26</v>
      </c>
      <c r="B254" s="76" t="s">
        <v>8918</v>
      </c>
      <c r="C254" s="76" t="s">
        <v>8918</v>
      </c>
      <c r="D254" s="76" t="s">
        <v>10411</v>
      </c>
      <c r="E254" s="76" t="s">
        <v>8501</v>
      </c>
      <c r="F254" s="76" t="s">
        <v>8759</v>
      </c>
      <c r="G254" s="76" t="s">
        <v>8502</v>
      </c>
      <c r="H254" s="76" t="s">
        <v>8503</v>
      </c>
      <c r="I254" s="76" t="s">
        <v>8504</v>
      </c>
      <c r="J254" s="76" t="s">
        <v>8505</v>
      </c>
      <c r="K254" s="76" t="s">
        <v>8506</v>
      </c>
      <c r="L254" s="76" t="s">
        <v>8507</v>
      </c>
      <c r="M254" s="76" t="s">
        <v>8507</v>
      </c>
      <c r="N254" s="76" t="s">
        <v>8508</v>
      </c>
      <c r="O254" s="76" t="s">
        <v>8509</v>
      </c>
      <c r="P254" s="76" t="s">
        <v>8918</v>
      </c>
    </row>
    <row r="255" spans="1:16">
      <c r="A255" s="74">
        <v>27</v>
      </c>
      <c r="B255" s="76" t="s">
        <v>8918</v>
      </c>
      <c r="C255" s="76" t="s">
        <v>8918</v>
      </c>
      <c r="D255" s="76" t="s">
        <v>8510</v>
      </c>
      <c r="E255" s="76" t="s">
        <v>8511</v>
      </c>
      <c r="F255" s="76" t="s">
        <v>8512</v>
      </c>
      <c r="G255" s="76" t="s">
        <v>8513</v>
      </c>
      <c r="H255" s="76" t="s">
        <v>8514</v>
      </c>
      <c r="I255" s="76" t="s">
        <v>8515</v>
      </c>
      <c r="J255" s="76" t="s">
        <v>8516</v>
      </c>
      <c r="K255" s="76" t="s">
        <v>8517</v>
      </c>
      <c r="L255" s="76" t="s">
        <v>8518</v>
      </c>
      <c r="M255" s="76" t="s">
        <v>8518</v>
      </c>
      <c r="N255" s="76" t="s">
        <v>8519</v>
      </c>
      <c r="O255" s="76" t="s">
        <v>8520</v>
      </c>
      <c r="P255" s="76" t="s">
        <v>8918</v>
      </c>
    </row>
    <row r="256" spans="1:16">
      <c r="A256" s="74">
        <v>28</v>
      </c>
      <c r="B256" s="76" t="s">
        <v>8918</v>
      </c>
      <c r="C256" s="76" t="s">
        <v>8918</v>
      </c>
      <c r="D256" s="76" t="s">
        <v>9370</v>
      </c>
      <c r="E256" s="76" t="s">
        <v>6162</v>
      </c>
      <c r="F256" s="76" t="s">
        <v>8521</v>
      </c>
      <c r="G256" s="76" t="s">
        <v>8522</v>
      </c>
      <c r="H256" s="76" t="s">
        <v>8523</v>
      </c>
      <c r="I256" s="76" t="s">
        <v>5311</v>
      </c>
      <c r="J256" s="76" t="s">
        <v>8524</v>
      </c>
      <c r="K256" s="76" t="s">
        <v>8525</v>
      </c>
      <c r="L256" s="76" t="s">
        <v>1034</v>
      </c>
      <c r="M256" s="76" t="s">
        <v>1034</v>
      </c>
      <c r="N256" s="76" t="s">
        <v>8526</v>
      </c>
      <c r="O256" s="76" t="s">
        <v>8527</v>
      </c>
      <c r="P256" s="76" t="s">
        <v>8918</v>
      </c>
    </row>
    <row r="257" spans="1:16">
      <c r="A257" s="74">
        <v>29</v>
      </c>
      <c r="B257" s="76" t="s">
        <v>8918</v>
      </c>
      <c r="C257" s="76" t="s">
        <v>8918</v>
      </c>
      <c r="D257" s="76" t="s">
        <v>8528</v>
      </c>
      <c r="E257" s="76" t="s">
        <v>8529</v>
      </c>
      <c r="F257" s="76" t="s">
        <v>8530</v>
      </c>
      <c r="G257" s="76" t="s">
        <v>9995</v>
      </c>
      <c r="H257" s="76" t="s">
        <v>8531</v>
      </c>
      <c r="I257" s="76" t="s">
        <v>7688</v>
      </c>
      <c r="J257" s="76" t="s">
        <v>8532</v>
      </c>
      <c r="K257" s="76" t="s">
        <v>8533</v>
      </c>
      <c r="L257" s="76" t="s">
        <v>8534</v>
      </c>
      <c r="M257" s="76" t="s">
        <v>8534</v>
      </c>
      <c r="N257" s="76" t="s">
        <v>8535</v>
      </c>
      <c r="O257" s="76" t="s">
        <v>8536</v>
      </c>
      <c r="P257" s="76" t="s">
        <v>8918</v>
      </c>
    </row>
    <row r="258" spans="1:16">
      <c r="A258" s="74">
        <v>30</v>
      </c>
      <c r="B258" s="76" t="s">
        <v>8918</v>
      </c>
      <c r="C258" s="76" t="s">
        <v>8918</v>
      </c>
      <c r="D258" s="76" t="s">
        <v>8537</v>
      </c>
      <c r="E258" s="76" t="s">
        <v>8538</v>
      </c>
      <c r="F258" s="76" t="s">
        <v>10067</v>
      </c>
      <c r="G258" s="76" t="s">
        <v>3758</v>
      </c>
      <c r="H258" s="76" t="s">
        <v>8539</v>
      </c>
      <c r="I258" s="76" t="s">
        <v>8540</v>
      </c>
      <c r="J258" s="76" t="s">
        <v>8541</v>
      </c>
      <c r="K258" s="76" t="s">
        <v>8542</v>
      </c>
      <c r="L258" s="76" t="s">
        <v>8543</v>
      </c>
      <c r="M258" s="76" t="s">
        <v>8543</v>
      </c>
      <c r="N258" s="76" t="s">
        <v>8544</v>
      </c>
      <c r="O258" s="76" t="s">
        <v>8545</v>
      </c>
      <c r="P258" s="76" t="s">
        <v>8918</v>
      </c>
    </row>
    <row r="259" spans="1:16">
      <c r="A259" s="74">
        <v>31</v>
      </c>
      <c r="B259" s="76" t="s">
        <v>8918</v>
      </c>
      <c r="C259" s="76" t="s">
        <v>8918</v>
      </c>
      <c r="D259" s="76" t="s">
        <v>8546</v>
      </c>
      <c r="E259" s="76" t="s">
        <v>6256</v>
      </c>
      <c r="F259" s="76" t="s">
        <v>3785</v>
      </c>
      <c r="G259" s="76" t="s">
        <v>8547</v>
      </c>
      <c r="H259" s="76" t="s">
        <v>8548</v>
      </c>
      <c r="I259" s="76" t="s">
        <v>8549</v>
      </c>
      <c r="J259" s="76" t="s">
        <v>3893</v>
      </c>
      <c r="K259" s="76" t="s">
        <v>8550</v>
      </c>
      <c r="L259" s="76" t="s">
        <v>2090</v>
      </c>
      <c r="M259" s="76" t="s">
        <v>2090</v>
      </c>
      <c r="N259" s="76" t="s">
        <v>8551</v>
      </c>
      <c r="O259" s="76" t="s">
        <v>11152</v>
      </c>
      <c r="P259" s="76" t="s">
        <v>8918</v>
      </c>
    </row>
    <row r="260" spans="1:16">
      <c r="A260" s="74">
        <v>32</v>
      </c>
      <c r="B260" s="76" t="s">
        <v>8918</v>
      </c>
      <c r="C260" s="76" t="s">
        <v>8918</v>
      </c>
      <c r="D260" s="76" t="s">
        <v>8552</v>
      </c>
      <c r="E260" s="76" t="s">
        <v>331</v>
      </c>
      <c r="F260" s="76" t="s">
        <v>8553</v>
      </c>
      <c r="G260" s="76" t="s">
        <v>8554</v>
      </c>
      <c r="H260" s="76" t="s">
        <v>8555</v>
      </c>
      <c r="I260" s="76" t="s">
        <v>8556</v>
      </c>
      <c r="J260" s="76" t="s">
        <v>8557</v>
      </c>
      <c r="K260" s="76" t="s">
        <v>8479</v>
      </c>
      <c r="L260" s="76" t="s">
        <v>8558</v>
      </c>
      <c r="M260" s="76" t="s">
        <v>8558</v>
      </c>
      <c r="N260" s="76" t="s">
        <v>8559</v>
      </c>
      <c r="O260" s="76" t="s">
        <v>9824</v>
      </c>
      <c r="P260" s="76" t="s">
        <v>8918</v>
      </c>
    </row>
    <row r="261" spans="1:16">
      <c r="A261" s="74">
        <v>33</v>
      </c>
      <c r="B261" s="76" t="s">
        <v>8918</v>
      </c>
      <c r="C261" s="76" t="s">
        <v>8918</v>
      </c>
      <c r="D261" s="76" t="s">
        <v>8560</v>
      </c>
      <c r="E261" s="76" t="s">
        <v>5234</v>
      </c>
      <c r="F261" s="76" t="s">
        <v>8561</v>
      </c>
      <c r="G261" s="76" t="s">
        <v>8562</v>
      </c>
      <c r="H261" s="76" t="s">
        <v>8563</v>
      </c>
      <c r="I261" s="76" t="s">
        <v>8564</v>
      </c>
      <c r="J261" s="76" t="s">
        <v>8565</v>
      </c>
      <c r="K261" s="76" t="s">
        <v>8566</v>
      </c>
      <c r="L261" s="76" t="s">
        <v>8567</v>
      </c>
      <c r="M261" s="76" t="s">
        <v>8567</v>
      </c>
      <c r="N261" s="76" t="s">
        <v>8568</v>
      </c>
      <c r="O261" s="76" t="s">
        <v>8569</v>
      </c>
      <c r="P261" s="76" t="s">
        <v>8918</v>
      </c>
    </row>
    <row r="262" spans="1:16">
      <c r="A262" s="74">
        <v>34</v>
      </c>
      <c r="B262" s="76" t="s">
        <v>8918</v>
      </c>
      <c r="C262" s="76" t="s">
        <v>8918</v>
      </c>
      <c r="D262" s="76" t="s">
        <v>8570</v>
      </c>
      <c r="E262" s="76" t="s">
        <v>8571</v>
      </c>
      <c r="F262" s="76" t="s">
        <v>8572</v>
      </c>
      <c r="G262" s="76" t="s">
        <v>4093</v>
      </c>
      <c r="H262" s="76" t="s">
        <v>8573</v>
      </c>
      <c r="I262" s="76" t="s">
        <v>8574</v>
      </c>
      <c r="J262" s="76" t="s">
        <v>8575</v>
      </c>
      <c r="K262" s="76" t="s">
        <v>2114</v>
      </c>
      <c r="L262" s="76" t="s">
        <v>9849</v>
      </c>
      <c r="M262" s="76" t="s">
        <v>9849</v>
      </c>
      <c r="N262" s="76" t="s">
        <v>8756</v>
      </c>
      <c r="O262" s="76" t="s">
        <v>8576</v>
      </c>
      <c r="P262" s="76" t="s">
        <v>8918</v>
      </c>
    </row>
    <row r="263" spans="1:16">
      <c r="A263" s="74">
        <v>35</v>
      </c>
      <c r="B263" s="76" t="s">
        <v>8918</v>
      </c>
      <c r="C263" s="76" t="s">
        <v>8918</v>
      </c>
      <c r="D263" s="76" t="s">
        <v>8577</v>
      </c>
      <c r="E263" s="76" t="s">
        <v>6763</v>
      </c>
      <c r="F263" s="76" t="s">
        <v>8578</v>
      </c>
      <c r="G263" s="76" t="s">
        <v>812</v>
      </c>
      <c r="H263" s="76" t="s">
        <v>6005</v>
      </c>
      <c r="I263" s="76" t="s">
        <v>8579</v>
      </c>
      <c r="J263" s="76" t="s">
        <v>8580</v>
      </c>
      <c r="K263" s="76" t="s">
        <v>8581</v>
      </c>
      <c r="L263" s="76" t="s">
        <v>6842</v>
      </c>
      <c r="M263" s="76" t="s">
        <v>6842</v>
      </c>
      <c r="N263" s="76" t="s">
        <v>8582</v>
      </c>
      <c r="O263" s="76" t="s">
        <v>8583</v>
      </c>
      <c r="P263" s="76" t="s">
        <v>8918</v>
      </c>
    </row>
    <row r="264" spans="1:16">
      <c r="A264" s="74">
        <v>36</v>
      </c>
      <c r="B264" s="76" t="s">
        <v>8918</v>
      </c>
      <c r="C264" s="76" t="s">
        <v>8918</v>
      </c>
      <c r="D264" s="76" t="s">
        <v>8584</v>
      </c>
      <c r="E264" s="76" t="s">
        <v>5605</v>
      </c>
      <c r="F264" s="76" t="s">
        <v>7983</v>
      </c>
      <c r="G264" s="76" t="s">
        <v>8585</v>
      </c>
      <c r="H264" s="76" t="s">
        <v>8586</v>
      </c>
      <c r="I264" s="76" t="s">
        <v>8587</v>
      </c>
      <c r="J264" s="76" t="s">
        <v>8588</v>
      </c>
      <c r="K264" s="76" t="s">
        <v>5721</v>
      </c>
      <c r="L264" s="76" t="s">
        <v>8589</v>
      </c>
      <c r="M264" s="76" t="s">
        <v>8589</v>
      </c>
      <c r="N264" s="76" t="s">
        <v>8590</v>
      </c>
      <c r="O264" s="76" t="s">
        <v>3824</v>
      </c>
      <c r="P264" s="76" t="s">
        <v>8918</v>
      </c>
    </row>
    <row r="265" spans="1:16">
      <c r="A265" s="74">
        <v>37</v>
      </c>
      <c r="B265" s="76" t="s">
        <v>8918</v>
      </c>
      <c r="C265" s="76" t="s">
        <v>8918</v>
      </c>
      <c r="D265" s="76" t="s">
        <v>8591</v>
      </c>
      <c r="E265" s="76" t="s">
        <v>8592</v>
      </c>
      <c r="F265" s="76" t="s">
        <v>10939</v>
      </c>
      <c r="G265" s="76" t="s">
        <v>844</v>
      </c>
      <c r="H265" s="76" t="s">
        <v>8716</v>
      </c>
      <c r="I265" s="76" t="s">
        <v>8593</v>
      </c>
      <c r="J265" s="76" t="s">
        <v>8594</v>
      </c>
      <c r="K265" s="76" t="s">
        <v>8595</v>
      </c>
      <c r="L265" s="76" t="s">
        <v>8596</v>
      </c>
      <c r="M265" s="76" t="s">
        <v>8596</v>
      </c>
      <c r="N265" s="76" t="s">
        <v>8597</v>
      </c>
      <c r="O265" s="76" t="s">
        <v>8598</v>
      </c>
      <c r="P265" s="76" t="s">
        <v>8918</v>
      </c>
    </row>
    <row r="266" spans="1:16">
      <c r="A266" s="74">
        <v>38</v>
      </c>
      <c r="B266" s="76" t="s">
        <v>8918</v>
      </c>
      <c r="C266" s="76" t="s">
        <v>8918</v>
      </c>
      <c r="D266" s="76" t="s">
        <v>8599</v>
      </c>
      <c r="E266" s="76" t="s">
        <v>9224</v>
      </c>
      <c r="F266" s="76" t="s">
        <v>6715</v>
      </c>
      <c r="G266" s="76" t="s">
        <v>8600</v>
      </c>
      <c r="H266" s="76" t="s">
        <v>8601</v>
      </c>
      <c r="I266" s="76" t="s">
        <v>8602</v>
      </c>
      <c r="J266" s="76" t="s">
        <v>8603</v>
      </c>
      <c r="K266" s="76" t="s">
        <v>10428</v>
      </c>
      <c r="L266" s="76" t="s">
        <v>3909</v>
      </c>
      <c r="M266" s="76" t="s">
        <v>3909</v>
      </c>
      <c r="N266" s="76" t="s">
        <v>8604</v>
      </c>
      <c r="O266" s="76" t="s">
        <v>3527</v>
      </c>
      <c r="P266" s="76" t="s">
        <v>8918</v>
      </c>
    </row>
    <row r="267" spans="1:16">
      <c r="A267" s="74">
        <v>39</v>
      </c>
      <c r="B267" s="76" t="s">
        <v>8918</v>
      </c>
      <c r="C267" s="76" t="s">
        <v>8918</v>
      </c>
      <c r="D267" s="76" t="s">
        <v>8605</v>
      </c>
      <c r="E267" s="76" t="s">
        <v>7994</v>
      </c>
      <c r="F267" s="76" t="s">
        <v>8606</v>
      </c>
      <c r="G267" s="76" t="s">
        <v>9876</v>
      </c>
      <c r="H267" s="76" t="s">
        <v>8607</v>
      </c>
      <c r="I267" s="76" t="s">
        <v>8608</v>
      </c>
      <c r="J267" s="76" t="s">
        <v>8609</v>
      </c>
      <c r="K267" s="76" t="s">
        <v>9880</v>
      </c>
      <c r="L267" s="76" t="s">
        <v>5603</v>
      </c>
      <c r="M267" s="76" t="s">
        <v>5603</v>
      </c>
      <c r="N267" s="76" t="s">
        <v>8610</v>
      </c>
      <c r="O267" s="76" t="s">
        <v>3538</v>
      </c>
      <c r="P267" s="76" t="s">
        <v>8918</v>
      </c>
    </row>
    <row r="268" spans="1:16">
      <c r="A268" s="74">
        <v>40</v>
      </c>
      <c r="B268" s="76" t="s">
        <v>8918</v>
      </c>
      <c r="C268" s="76" t="s">
        <v>8918</v>
      </c>
      <c r="D268" s="76" t="s">
        <v>8611</v>
      </c>
      <c r="E268" s="76" t="s">
        <v>8612</v>
      </c>
      <c r="F268" s="76" t="s">
        <v>8613</v>
      </c>
      <c r="G268" s="76" t="s">
        <v>8082</v>
      </c>
      <c r="H268" s="76" t="s">
        <v>8614</v>
      </c>
      <c r="I268" s="76" t="s">
        <v>5353</v>
      </c>
      <c r="J268" s="76" t="s">
        <v>8615</v>
      </c>
      <c r="K268" s="76" t="s">
        <v>8616</v>
      </c>
      <c r="L268" s="76" t="s">
        <v>8617</v>
      </c>
      <c r="M268" s="76" t="s">
        <v>8617</v>
      </c>
      <c r="N268" s="76" t="s">
        <v>2112</v>
      </c>
      <c r="O268" s="76" t="s">
        <v>8618</v>
      </c>
      <c r="P268" s="76" t="s">
        <v>8918</v>
      </c>
    </row>
    <row r="269" spans="1:16">
      <c r="A269" s="74">
        <v>41</v>
      </c>
      <c r="B269" s="76" t="s">
        <v>8918</v>
      </c>
      <c r="C269" s="76" t="s">
        <v>8918</v>
      </c>
      <c r="D269" s="76" t="s">
        <v>8619</v>
      </c>
      <c r="E269" s="76" t="s">
        <v>2120</v>
      </c>
      <c r="F269" s="76" t="s">
        <v>8620</v>
      </c>
      <c r="G269" s="76" t="s">
        <v>5234</v>
      </c>
      <c r="H269" s="76" t="s">
        <v>8621</v>
      </c>
      <c r="I269" s="76" t="s">
        <v>8622</v>
      </c>
      <c r="J269" s="76" t="s">
        <v>5648</v>
      </c>
      <c r="K269" s="76" t="s">
        <v>7504</v>
      </c>
      <c r="L269" s="76" t="s">
        <v>8623</v>
      </c>
      <c r="M269" s="76" t="s">
        <v>8623</v>
      </c>
      <c r="N269" s="76" t="s">
        <v>8624</v>
      </c>
      <c r="O269" s="76" t="s">
        <v>3559</v>
      </c>
      <c r="P269" s="76" t="s">
        <v>8918</v>
      </c>
    </row>
    <row r="270" spans="1:16">
      <c r="A270" s="74">
        <v>42</v>
      </c>
      <c r="B270" s="76" t="s">
        <v>8918</v>
      </c>
      <c r="C270" s="76" t="s">
        <v>8918</v>
      </c>
      <c r="D270" s="76" t="s">
        <v>8625</v>
      </c>
      <c r="E270" s="76" t="s">
        <v>8626</v>
      </c>
      <c r="F270" s="76" t="s">
        <v>8627</v>
      </c>
      <c r="G270" s="76" t="s">
        <v>9986</v>
      </c>
      <c r="H270" s="76" t="s">
        <v>8628</v>
      </c>
      <c r="I270" s="76" t="s">
        <v>6422</v>
      </c>
      <c r="J270" s="76" t="s">
        <v>8629</v>
      </c>
      <c r="K270" s="76" t="s">
        <v>8630</v>
      </c>
      <c r="L270" s="76" t="s">
        <v>6141</v>
      </c>
      <c r="M270" s="76" t="s">
        <v>6141</v>
      </c>
      <c r="N270" s="76" t="s">
        <v>8631</v>
      </c>
      <c r="O270" s="76" t="s">
        <v>8736</v>
      </c>
      <c r="P270" s="76" t="s">
        <v>8918</v>
      </c>
    </row>
    <row r="271" spans="1:16">
      <c r="A271" s="74">
        <v>43</v>
      </c>
      <c r="B271" s="76" t="s">
        <v>8918</v>
      </c>
      <c r="C271" s="76" t="s">
        <v>8918</v>
      </c>
      <c r="D271" s="76" t="s">
        <v>8632</v>
      </c>
      <c r="E271" s="76" t="s">
        <v>8633</v>
      </c>
      <c r="F271" s="76" t="s">
        <v>8634</v>
      </c>
      <c r="G271" s="76" t="s">
        <v>8635</v>
      </c>
      <c r="H271" s="76" t="s">
        <v>8636</v>
      </c>
      <c r="I271" s="76" t="s">
        <v>8637</v>
      </c>
      <c r="J271" s="76" t="s">
        <v>8638</v>
      </c>
      <c r="K271" s="76" t="s">
        <v>8639</v>
      </c>
      <c r="L271" s="76" t="s">
        <v>8640</v>
      </c>
      <c r="M271" s="76" t="s">
        <v>8640</v>
      </c>
      <c r="N271" s="76" t="s">
        <v>8641</v>
      </c>
      <c r="O271" s="76" t="s">
        <v>1992</v>
      </c>
      <c r="P271" s="76" t="s">
        <v>8918</v>
      </c>
    </row>
    <row r="272" spans="1:16">
      <c r="A272" s="74">
        <v>44</v>
      </c>
      <c r="B272" s="76" t="s">
        <v>8918</v>
      </c>
      <c r="C272" s="76" t="s">
        <v>8918</v>
      </c>
      <c r="D272" s="76" t="s">
        <v>8642</v>
      </c>
      <c r="E272" s="76" t="s">
        <v>7445</v>
      </c>
      <c r="F272" s="76" t="s">
        <v>8643</v>
      </c>
      <c r="G272" s="76" t="s">
        <v>8949</v>
      </c>
      <c r="H272" s="76" t="s">
        <v>8644</v>
      </c>
      <c r="I272" s="76" t="s">
        <v>8645</v>
      </c>
      <c r="J272" s="76" t="s">
        <v>8646</v>
      </c>
      <c r="K272" s="76" t="s">
        <v>8647</v>
      </c>
      <c r="L272" s="76" t="s">
        <v>5281</v>
      </c>
      <c r="M272" s="76" t="s">
        <v>5281</v>
      </c>
      <c r="N272" s="76" t="s">
        <v>8648</v>
      </c>
      <c r="O272" s="76" t="s">
        <v>8649</v>
      </c>
      <c r="P272" s="76" t="s">
        <v>8918</v>
      </c>
    </row>
    <row r="273" spans="1:16">
      <c r="A273" s="74">
        <v>45</v>
      </c>
      <c r="B273" s="76" t="s">
        <v>8918</v>
      </c>
      <c r="C273" s="76" t="s">
        <v>8918</v>
      </c>
      <c r="D273" s="76" t="s">
        <v>8650</v>
      </c>
      <c r="E273" s="76" t="s">
        <v>6395</v>
      </c>
      <c r="F273" s="76" t="s">
        <v>8651</v>
      </c>
      <c r="G273" s="76" t="s">
        <v>1038</v>
      </c>
      <c r="H273" s="76" t="s">
        <v>8652</v>
      </c>
      <c r="I273" s="76" t="s">
        <v>8653</v>
      </c>
      <c r="J273" s="76" t="s">
        <v>8654</v>
      </c>
      <c r="K273" s="76" t="s">
        <v>8655</v>
      </c>
      <c r="L273" s="76" t="s">
        <v>11180</v>
      </c>
      <c r="M273" s="76" t="s">
        <v>11180</v>
      </c>
      <c r="N273" s="76" t="s">
        <v>8656</v>
      </c>
      <c r="O273" s="76" t="s">
        <v>8657</v>
      </c>
      <c r="P273" s="76" t="s">
        <v>8918</v>
      </c>
    </row>
    <row r="274" spans="1:16">
      <c r="A274" s="74">
        <v>46</v>
      </c>
      <c r="B274" s="76" t="s">
        <v>8918</v>
      </c>
      <c r="C274" s="76" t="s">
        <v>8918</v>
      </c>
      <c r="D274" s="76" t="s">
        <v>8658</v>
      </c>
      <c r="E274" s="76" t="s">
        <v>7230</v>
      </c>
      <c r="F274" s="76" t="s">
        <v>8659</v>
      </c>
      <c r="G274" s="76" t="s">
        <v>10394</v>
      </c>
      <c r="H274" s="76" t="s">
        <v>8660</v>
      </c>
      <c r="I274" s="76" t="s">
        <v>8661</v>
      </c>
      <c r="J274" s="76" t="s">
        <v>8662</v>
      </c>
      <c r="K274" s="76" t="s">
        <v>8663</v>
      </c>
      <c r="L274" s="76" t="s">
        <v>5283</v>
      </c>
      <c r="M274" s="76" t="s">
        <v>5283</v>
      </c>
      <c r="N274" s="76" t="s">
        <v>8664</v>
      </c>
      <c r="O274" s="76" t="s">
        <v>8665</v>
      </c>
      <c r="P274" s="76" t="s">
        <v>8918</v>
      </c>
    </row>
    <row r="275" spans="1:16">
      <c r="A275" s="74">
        <v>47</v>
      </c>
      <c r="B275" s="76" t="s">
        <v>8918</v>
      </c>
      <c r="C275" s="76" t="s">
        <v>8918</v>
      </c>
      <c r="D275" s="76" t="s">
        <v>8666</v>
      </c>
      <c r="E275" s="76" t="s">
        <v>8728</v>
      </c>
      <c r="F275" s="76" t="s">
        <v>8667</v>
      </c>
      <c r="G275" s="76" t="s">
        <v>5827</v>
      </c>
      <c r="H275" s="76" t="s">
        <v>11119</v>
      </c>
      <c r="I275" s="76" t="s">
        <v>1886</v>
      </c>
      <c r="J275" s="76" t="s">
        <v>1887</v>
      </c>
      <c r="K275" s="76" t="s">
        <v>10019</v>
      </c>
      <c r="L275" s="76" t="s">
        <v>1888</v>
      </c>
      <c r="M275" s="76" t="s">
        <v>1888</v>
      </c>
      <c r="N275" s="76" t="s">
        <v>1889</v>
      </c>
      <c r="O275" s="76" t="s">
        <v>1890</v>
      </c>
      <c r="P275" s="76" t="s">
        <v>8918</v>
      </c>
    </row>
    <row r="276" spans="1:16">
      <c r="A276" s="74">
        <v>48</v>
      </c>
      <c r="B276" s="76" t="s">
        <v>8918</v>
      </c>
      <c r="C276" s="76" t="s">
        <v>8918</v>
      </c>
      <c r="D276" s="76" t="s">
        <v>1891</v>
      </c>
      <c r="E276" s="76" t="s">
        <v>5290</v>
      </c>
      <c r="F276" s="76" t="s">
        <v>1892</v>
      </c>
      <c r="G276" s="76" t="s">
        <v>6805</v>
      </c>
      <c r="H276" s="76" t="s">
        <v>1893</v>
      </c>
      <c r="I276" s="76" t="s">
        <v>8208</v>
      </c>
      <c r="J276" s="76" t="s">
        <v>1894</v>
      </c>
      <c r="K276" s="76" t="s">
        <v>3820</v>
      </c>
      <c r="L276" s="76" t="s">
        <v>5289</v>
      </c>
      <c r="M276" s="76" t="s">
        <v>5289</v>
      </c>
      <c r="N276" s="76" t="s">
        <v>1895</v>
      </c>
      <c r="O276" s="76" t="s">
        <v>1896</v>
      </c>
      <c r="P276" s="76" t="s">
        <v>8918</v>
      </c>
    </row>
    <row r="278" spans="1:16">
      <c r="A278" s="73" t="e">
        <f>HLOOKUP('Calculatrice des coûts NMETI'!$I$22, B282:Q331, MATCH('Calculatrice des coûts NMETI'!$K$22,A282:A331))</f>
        <v>#N/A</v>
      </c>
    </row>
    <row r="279" spans="1:16">
      <c r="A279" s="467" t="s">
        <v>3187</v>
      </c>
      <c r="B279" s="467"/>
      <c r="C279" s="467"/>
      <c r="D279" s="467"/>
      <c r="E279" s="467"/>
      <c r="F279" s="467"/>
      <c r="G279" s="467"/>
      <c r="H279" s="467"/>
      <c r="I279" s="467"/>
      <c r="J279" s="467"/>
      <c r="K279" s="467"/>
      <c r="L279" s="467"/>
      <c r="M279" s="467"/>
      <c r="N279" s="467"/>
      <c r="O279" s="467"/>
      <c r="P279" s="467"/>
    </row>
    <row r="280" spans="1:16">
      <c r="A280" s="471" t="s">
        <v>5294</v>
      </c>
      <c r="B280" s="471"/>
      <c r="C280" s="471"/>
      <c r="D280" s="471"/>
      <c r="E280" s="471"/>
      <c r="F280" s="471"/>
      <c r="G280" s="471"/>
      <c r="H280" s="471"/>
      <c r="I280" s="471"/>
      <c r="J280" s="471"/>
      <c r="K280" s="471"/>
      <c r="L280" s="471"/>
      <c r="M280" s="471"/>
      <c r="N280" s="471"/>
      <c r="O280" s="471"/>
      <c r="P280" s="471"/>
    </row>
    <row r="281" spans="1:16">
      <c r="A281" s="77" t="s">
        <v>8912</v>
      </c>
      <c r="B281" s="78" t="s">
        <v>8913</v>
      </c>
      <c r="C281" s="78" t="s">
        <v>8913</v>
      </c>
      <c r="D281" s="78" t="s">
        <v>8913</v>
      </c>
      <c r="E281" s="78" t="s">
        <v>8913</v>
      </c>
      <c r="F281" s="78" t="s">
        <v>8913</v>
      </c>
      <c r="G281" s="78" t="s">
        <v>8913</v>
      </c>
      <c r="H281" s="78" t="s">
        <v>8913</v>
      </c>
      <c r="I281" s="78" t="s">
        <v>8913</v>
      </c>
      <c r="J281" s="78" t="s">
        <v>8913</v>
      </c>
      <c r="K281" s="78" t="s">
        <v>8913</v>
      </c>
      <c r="L281" s="78" t="s">
        <v>8913</v>
      </c>
      <c r="M281" s="78" t="s">
        <v>8913</v>
      </c>
      <c r="N281" s="78" t="s">
        <v>8913</v>
      </c>
      <c r="O281" s="78" t="s">
        <v>8913</v>
      </c>
      <c r="P281" s="78" t="s">
        <v>8913</v>
      </c>
    </row>
    <row r="282" spans="1:16">
      <c r="A282" s="79" t="s">
        <v>8914</v>
      </c>
      <c r="B282" s="236">
        <v>1</v>
      </c>
      <c r="C282" s="236">
        <v>2</v>
      </c>
      <c r="D282" s="236">
        <v>3</v>
      </c>
      <c r="E282" s="236">
        <v>4</v>
      </c>
      <c r="F282" s="236">
        <v>5</v>
      </c>
      <c r="G282" s="236">
        <v>6</v>
      </c>
      <c r="H282" s="236">
        <v>7</v>
      </c>
      <c r="I282" s="236">
        <v>8</v>
      </c>
      <c r="J282" s="236">
        <v>9</v>
      </c>
      <c r="K282" s="236">
        <v>10</v>
      </c>
      <c r="L282" s="236">
        <v>11</v>
      </c>
      <c r="M282" s="236">
        <v>12</v>
      </c>
      <c r="N282" s="236">
        <v>13</v>
      </c>
      <c r="O282" s="236">
        <v>14</v>
      </c>
      <c r="P282" s="236">
        <v>15</v>
      </c>
    </row>
    <row r="283" spans="1:16">
      <c r="A283" s="74">
        <v>0</v>
      </c>
      <c r="B283" s="76" t="s">
        <v>8918</v>
      </c>
      <c r="C283" s="76" t="s">
        <v>8918</v>
      </c>
      <c r="D283" s="76" t="s">
        <v>1897</v>
      </c>
      <c r="E283" s="76" t="s">
        <v>1898</v>
      </c>
      <c r="F283" s="76" t="s">
        <v>1899</v>
      </c>
      <c r="G283" s="76" t="s">
        <v>1900</v>
      </c>
      <c r="H283" s="76" t="s">
        <v>1901</v>
      </c>
      <c r="I283" s="76" t="s">
        <v>1902</v>
      </c>
      <c r="J283" s="76" t="s">
        <v>1903</v>
      </c>
      <c r="K283" s="76" t="s">
        <v>6432</v>
      </c>
      <c r="L283" s="76" t="s">
        <v>1904</v>
      </c>
      <c r="M283" s="76" t="s">
        <v>1904</v>
      </c>
      <c r="N283" s="76" t="s">
        <v>1905</v>
      </c>
      <c r="O283" s="76" t="s">
        <v>1906</v>
      </c>
      <c r="P283" s="76" t="s">
        <v>8918</v>
      </c>
    </row>
    <row r="284" spans="1:16">
      <c r="A284" s="74">
        <v>1</v>
      </c>
      <c r="B284" s="76" t="s">
        <v>8918</v>
      </c>
      <c r="C284" s="76" t="s">
        <v>8918</v>
      </c>
      <c r="D284" s="76" t="s">
        <v>1907</v>
      </c>
      <c r="E284" s="76" t="s">
        <v>1908</v>
      </c>
      <c r="F284" s="76" t="s">
        <v>1909</v>
      </c>
      <c r="G284" s="76" t="s">
        <v>5028</v>
      </c>
      <c r="H284" s="76" t="s">
        <v>1910</v>
      </c>
      <c r="I284" s="76" t="s">
        <v>1911</v>
      </c>
      <c r="J284" s="76" t="s">
        <v>1912</v>
      </c>
      <c r="K284" s="76" t="s">
        <v>1913</v>
      </c>
      <c r="L284" s="76" t="s">
        <v>1914</v>
      </c>
      <c r="M284" s="76" t="s">
        <v>1914</v>
      </c>
      <c r="N284" s="76" t="s">
        <v>1915</v>
      </c>
      <c r="O284" s="76" t="s">
        <v>1916</v>
      </c>
      <c r="P284" s="76" t="s">
        <v>8918</v>
      </c>
    </row>
    <row r="285" spans="1:16">
      <c r="A285" s="74">
        <v>2</v>
      </c>
      <c r="B285" s="76" t="s">
        <v>8918</v>
      </c>
      <c r="C285" s="76" t="s">
        <v>8918</v>
      </c>
      <c r="D285" s="76" t="s">
        <v>1917</v>
      </c>
      <c r="E285" s="76" t="s">
        <v>1918</v>
      </c>
      <c r="F285" s="76" t="s">
        <v>1919</v>
      </c>
      <c r="G285" s="76" t="s">
        <v>1920</v>
      </c>
      <c r="H285" s="76" t="s">
        <v>1921</v>
      </c>
      <c r="I285" s="76" t="s">
        <v>1922</v>
      </c>
      <c r="J285" s="76" t="s">
        <v>1923</v>
      </c>
      <c r="K285" s="76" t="s">
        <v>1924</v>
      </c>
      <c r="L285" s="76" t="s">
        <v>796</v>
      </c>
      <c r="M285" s="76" t="s">
        <v>796</v>
      </c>
      <c r="N285" s="76" t="s">
        <v>1925</v>
      </c>
      <c r="O285" s="76" t="s">
        <v>1926</v>
      </c>
      <c r="P285" s="76" t="s">
        <v>8918</v>
      </c>
    </row>
    <row r="286" spans="1:16">
      <c r="A286" s="74">
        <v>3</v>
      </c>
      <c r="B286" s="76" t="s">
        <v>8918</v>
      </c>
      <c r="C286" s="76" t="s">
        <v>8918</v>
      </c>
      <c r="D286" s="76" t="s">
        <v>1927</v>
      </c>
      <c r="E286" s="76" t="s">
        <v>7194</v>
      </c>
      <c r="F286" s="76" t="s">
        <v>1928</v>
      </c>
      <c r="G286" s="76" t="s">
        <v>1929</v>
      </c>
      <c r="H286" s="76" t="s">
        <v>1930</v>
      </c>
      <c r="I286" s="76" t="s">
        <v>9839</v>
      </c>
      <c r="J286" s="76" t="s">
        <v>1931</v>
      </c>
      <c r="K286" s="76" t="s">
        <v>1932</v>
      </c>
      <c r="L286" s="76" t="s">
        <v>1933</v>
      </c>
      <c r="M286" s="76" t="s">
        <v>1933</v>
      </c>
      <c r="N286" s="76" t="s">
        <v>1934</v>
      </c>
      <c r="O286" s="76" t="s">
        <v>1935</v>
      </c>
      <c r="P286" s="76" t="s">
        <v>8918</v>
      </c>
    </row>
    <row r="287" spans="1:16">
      <c r="A287" s="74">
        <v>4</v>
      </c>
      <c r="B287" s="76" t="s">
        <v>8918</v>
      </c>
      <c r="C287" s="76" t="s">
        <v>8918</v>
      </c>
      <c r="D287" s="76" t="s">
        <v>1936</v>
      </c>
      <c r="E287" s="76" t="s">
        <v>1937</v>
      </c>
      <c r="F287" s="76" t="s">
        <v>1938</v>
      </c>
      <c r="G287" s="76" t="s">
        <v>1939</v>
      </c>
      <c r="H287" s="76" t="s">
        <v>1940</v>
      </c>
      <c r="I287" s="76" t="s">
        <v>1941</v>
      </c>
      <c r="J287" s="76" t="s">
        <v>1942</v>
      </c>
      <c r="K287" s="76" t="s">
        <v>1943</v>
      </c>
      <c r="L287" s="76" t="s">
        <v>3791</v>
      </c>
      <c r="M287" s="76" t="s">
        <v>3791</v>
      </c>
      <c r="N287" s="76" t="s">
        <v>1944</v>
      </c>
      <c r="O287" s="76" t="s">
        <v>1024</v>
      </c>
      <c r="P287" s="76" t="s">
        <v>8918</v>
      </c>
    </row>
    <row r="288" spans="1:16">
      <c r="A288" s="74">
        <v>5</v>
      </c>
      <c r="B288" s="76" t="s">
        <v>8918</v>
      </c>
      <c r="C288" s="76" t="s">
        <v>8918</v>
      </c>
      <c r="D288" s="76" t="s">
        <v>1945</v>
      </c>
      <c r="E288" s="76" t="s">
        <v>1946</v>
      </c>
      <c r="F288" s="76" t="s">
        <v>1947</v>
      </c>
      <c r="G288" s="76" t="s">
        <v>1948</v>
      </c>
      <c r="H288" s="76" t="s">
        <v>1949</v>
      </c>
      <c r="I288" s="76" t="s">
        <v>1950</v>
      </c>
      <c r="J288" s="76" t="s">
        <v>1951</v>
      </c>
      <c r="K288" s="76" t="s">
        <v>1952</v>
      </c>
      <c r="L288" s="76" t="s">
        <v>1953</v>
      </c>
      <c r="M288" s="76" t="s">
        <v>1953</v>
      </c>
      <c r="N288" s="76" t="s">
        <v>1954</v>
      </c>
      <c r="O288" s="76" t="s">
        <v>1955</v>
      </c>
      <c r="P288" s="76" t="s">
        <v>8918</v>
      </c>
    </row>
    <row r="289" spans="1:16">
      <c r="A289" s="74">
        <v>6</v>
      </c>
      <c r="B289" s="76" t="s">
        <v>8918</v>
      </c>
      <c r="C289" s="76" t="s">
        <v>8918</v>
      </c>
      <c r="D289" s="76" t="s">
        <v>1956</v>
      </c>
      <c r="E289" s="76" t="s">
        <v>1957</v>
      </c>
      <c r="F289" s="76" t="s">
        <v>1958</v>
      </c>
      <c r="G289" s="76" t="s">
        <v>1959</v>
      </c>
      <c r="H289" s="76" t="s">
        <v>1960</v>
      </c>
      <c r="I289" s="76" t="s">
        <v>1961</v>
      </c>
      <c r="J289" s="76" t="s">
        <v>1962</v>
      </c>
      <c r="K289" s="76" t="s">
        <v>1963</v>
      </c>
      <c r="L289" s="76" t="s">
        <v>1964</v>
      </c>
      <c r="M289" s="76" t="s">
        <v>1964</v>
      </c>
      <c r="N289" s="76" t="s">
        <v>1965</v>
      </c>
      <c r="O289" s="76" t="s">
        <v>1966</v>
      </c>
      <c r="P289" s="76" t="s">
        <v>8918</v>
      </c>
    </row>
    <row r="290" spans="1:16">
      <c r="A290" s="74">
        <v>7</v>
      </c>
      <c r="B290" s="76" t="s">
        <v>8918</v>
      </c>
      <c r="C290" s="76" t="s">
        <v>8918</v>
      </c>
      <c r="D290" s="76" t="s">
        <v>1967</v>
      </c>
      <c r="E290" s="76" t="s">
        <v>1968</v>
      </c>
      <c r="F290" s="76" t="s">
        <v>1969</v>
      </c>
      <c r="G290" s="76" t="s">
        <v>1970</v>
      </c>
      <c r="H290" s="76" t="s">
        <v>1971</v>
      </c>
      <c r="I290" s="76" t="s">
        <v>1972</v>
      </c>
      <c r="J290" s="76" t="s">
        <v>1973</v>
      </c>
      <c r="K290" s="76" t="s">
        <v>1974</v>
      </c>
      <c r="L290" s="76" t="s">
        <v>1975</v>
      </c>
      <c r="M290" s="76" t="s">
        <v>1975</v>
      </c>
      <c r="N290" s="76" t="s">
        <v>1976</v>
      </c>
      <c r="O290" s="76" t="s">
        <v>1977</v>
      </c>
      <c r="P290" s="76" t="s">
        <v>8918</v>
      </c>
    </row>
    <row r="291" spans="1:16">
      <c r="A291" s="74">
        <v>8</v>
      </c>
      <c r="B291" s="76" t="s">
        <v>8918</v>
      </c>
      <c r="C291" s="76" t="s">
        <v>8918</v>
      </c>
      <c r="D291" s="76" t="s">
        <v>1978</v>
      </c>
      <c r="E291" s="76" t="s">
        <v>1979</v>
      </c>
      <c r="F291" s="76" t="s">
        <v>1980</v>
      </c>
      <c r="G291" s="76" t="s">
        <v>2049</v>
      </c>
      <c r="H291" s="76" t="s">
        <v>2050</v>
      </c>
      <c r="I291" s="76" t="s">
        <v>2051</v>
      </c>
      <c r="J291" s="76" t="s">
        <v>2052</v>
      </c>
      <c r="K291" s="76" t="s">
        <v>2053</v>
      </c>
      <c r="L291" s="76" t="s">
        <v>2054</v>
      </c>
      <c r="M291" s="76" t="s">
        <v>2054</v>
      </c>
      <c r="N291" s="76" t="s">
        <v>2055</v>
      </c>
      <c r="O291" s="76" t="s">
        <v>2056</v>
      </c>
      <c r="P291" s="76" t="s">
        <v>8918</v>
      </c>
    </row>
    <row r="292" spans="1:16">
      <c r="A292" s="74">
        <v>9</v>
      </c>
      <c r="B292" s="76" t="s">
        <v>8918</v>
      </c>
      <c r="C292" s="76" t="s">
        <v>8918</v>
      </c>
      <c r="D292" s="76" t="s">
        <v>2057</v>
      </c>
      <c r="E292" s="76" t="s">
        <v>2058</v>
      </c>
      <c r="F292" s="76" t="s">
        <v>2059</v>
      </c>
      <c r="G292" s="76" t="s">
        <v>4226</v>
      </c>
      <c r="H292" s="76" t="s">
        <v>2060</v>
      </c>
      <c r="I292" s="76" t="s">
        <v>2061</v>
      </c>
      <c r="J292" s="76" t="s">
        <v>2062</v>
      </c>
      <c r="K292" s="76" t="s">
        <v>2063</v>
      </c>
      <c r="L292" s="76" t="s">
        <v>2064</v>
      </c>
      <c r="M292" s="76" t="s">
        <v>2064</v>
      </c>
      <c r="N292" s="76" t="s">
        <v>2065</v>
      </c>
      <c r="O292" s="76" t="s">
        <v>10023</v>
      </c>
      <c r="P292" s="76" t="s">
        <v>8918</v>
      </c>
    </row>
    <row r="293" spans="1:16">
      <c r="A293" s="74">
        <v>10</v>
      </c>
      <c r="B293" s="76" t="s">
        <v>8918</v>
      </c>
      <c r="C293" s="76" t="s">
        <v>8918</v>
      </c>
      <c r="D293" s="76" t="s">
        <v>2066</v>
      </c>
      <c r="E293" s="76" t="s">
        <v>6744</v>
      </c>
      <c r="F293" s="76" t="s">
        <v>2067</v>
      </c>
      <c r="G293" s="76" t="s">
        <v>2068</v>
      </c>
      <c r="H293" s="76" t="s">
        <v>2069</v>
      </c>
      <c r="I293" s="76" t="s">
        <v>2070</v>
      </c>
      <c r="J293" s="76" t="s">
        <v>2071</v>
      </c>
      <c r="K293" s="76" t="s">
        <v>3193</v>
      </c>
      <c r="L293" s="76" t="s">
        <v>10872</v>
      </c>
      <c r="M293" s="76" t="s">
        <v>10872</v>
      </c>
      <c r="N293" s="76" t="s">
        <v>2072</v>
      </c>
      <c r="O293" s="76" t="s">
        <v>3828</v>
      </c>
      <c r="P293" s="76" t="s">
        <v>8918</v>
      </c>
    </row>
    <row r="294" spans="1:16">
      <c r="A294" s="74">
        <v>11</v>
      </c>
      <c r="B294" s="76" t="s">
        <v>8918</v>
      </c>
      <c r="C294" s="76" t="s">
        <v>8918</v>
      </c>
      <c r="D294" s="76" t="s">
        <v>3702</v>
      </c>
      <c r="E294" s="76" t="s">
        <v>7055</v>
      </c>
      <c r="F294" s="76" t="s">
        <v>2073</v>
      </c>
      <c r="G294" s="76" t="s">
        <v>2074</v>
      </c>
      <c r="H294" s="76" t="s">
        <v>2075</v>
      </c>
      <c r="I294" s="76" t="s">
        <v>2076</v>
      </c>
      <c r="J294" s="76" t="s">
        <v>2077</v>
      </c>
      <c r="K294" s="76" t="s">
        <v>10002</v>
      </c>
      <c r="L294" s="76" t="s">
        <v>2078</v>
      </c>
      <c r="M294" s="76" t="s">
        <v>2078</v>
      </c>
      <c r="N294" s="76" t="s">
        <v>2079</v>
      </c>
      <c r="O294" s="76" t="s">
        <v>3704</v>
      </c>
      <c r="P294" s="76" t="s">
        <v>8918</v>
      </c>
    </row>
    <row r="295" spans="1:16">
      <c r="A295" s="74">
        <v>12</v>
      </c>
      <c r="B295" s="76" t="s">
        <v>8918</v>
      </c>
      <c r="C295" s="76" t="s">
        <v>8918</v>
      </c>
      <c r="D295" s="76" t="s">
        <v>2080</v>
      </c>
      <c r="E295" s="76" t="s">
        <v>10552</v>
      </c>
      <c r="F295" s="76" t="s">
        <v>2081</v>
      </c>
      <c r="G295" s="76" t="s">
        <v>2082</v>
      </c>
      <c r="H295" s="76" t="s">
        <v>2083</v>
      </c>
      <c r="I295" s="76" t="s">
        <v>2084</v>
      </c>
      <c r="J295" s="76" t="s">
        <v>2085</v>
      </c>
      <c r="K295" s="76" t="s">
        <v>9815</v>
      </c>
      <c r="L295" s="76" t="s">
        <v>2086</v>
      </c>
      <c r="M295" s="76" t="s">
        <v>2086</v>
      </c>
      <c r="N295" s="76" t="s">
        <v>2087</v>
      </c>
      <c r="O295" s="76" t="s">
        <v>11428</v>
      </c>
      <c r="P295" s="76" t="s">
        <v>8918</v>
      </c>
    </row>
    <row r="296" spans="1:16">
      <c r="A296" s="74">
        <v>13</v>
      </c>
      <c r="B296" s="76" t="s">
        <v>8918</v>
      </c>
      <c r="C296" s="76" t="s">
        <v>8918</v>
      </c>
      <c r="D296" s="76" t="s">
        <v>11429</v>
      </c>
      <c r="E296" s="76" t="s">
        <v>7675</v>
      </c>
      <c r="F296" s="76" t="s">
        <v>11430</v>
      </c>
      <c r="G296" s="76" t="s">
        <v>10658</v>
      </c>
      <c r="H296" s="76" t="s">
        <v>6807</v>
      </c>
      <c r="I296" s="76" t="s">
        <v>11431</v>
      </c>
      <c r="J296" s="76" t="s">
        <v>11432</v>
      </c>
      <c r="K296" s="76" t="s">
        <v>11433</v>
      </c>
      <c r="L296" s="76" t="s">
        <v>11434</v>
      </c>
      <c r="M296" s="76" t="s">
        <v>11434</v>
      </c>
      <c r="N296" s="76" t="s">
        <v>11435</v>
      </c>
      <c r="O296" s="76" t="s">
        <v>11436</v>
      </c>
      <c r="P296" s="76" t="s">
        <v>8918</v>
      </c>
    </row>
    <row r="297" spans="1:16">
      <c r="A297" s="74">
        <v>14</v>
      </c>
      <c r="B297" s="76" t="s">
        <v>8918</v>
      </c>
      <c r="C297" s="76" t="s">
        <v>8918</v>
      </c>
      <c r="D297" s="76" t="s">
        <v>11437</v>
      </c>
      <c r="E297" s="76" t="s">
        <v>11438</v>
      </c>
      <c r="F297" s="76" t="s">
        <v>11439</v>
      </c>
      <c r="G297" s="76" t="s">
        <v>11440</v>
      </c>
      <c r="H297" s="76" t="s">
        <v>6143</v>
      </c>
      <c r="I297" s="76" t="s">
        <v>11441</v>
      </c>
      <c r="J297" s="76" t="s">
        <v>11442</v>
      </c>
      <c r="K297" s="76" t="s">
        <v>11443</v>
      </c>
      <c r="L297" s="76" t="s">
        <v>11444</v>
      </c>
      <c r="M297" s="76" t="s">
        <v>11444</v>
      </c>
      <c r="N297" s="76" t="s">
        <v>11445</v>
      </c>
      <c r="O297" s="76" t="s">
        <v>11446</v>
      </c>
      <c r="P297" s="76" t="s">
        <v>8918</v>
      </c>
    </row>
    <row r="298" spans="1:16">
      <c r="A298" s="74">
        <v>15</v>
      </c>
      <c r="B298" s="76" t="s">
        <v>8918</v>
      </c>
      <c r="C298" s="76" t="s">
        <v>8918</v>
      </c>
      <c r="D298" s="76" t="s">
        <v>11447</v>
      </c>
      <c r="E298" s="76" t="s">
        <v>3337</v>
      </c>
      <c r="F298" s="76" t="s">
        <v>3338</v>
      </c>
      <c r="G298" s="76" t="s">
        <v>3339</v>
      </c>
      <c r="H298" s="76" t="s">
        <v>3340</v>
      </c>
      <c r="I298" s="76" t="s">
        <v>3341</v>
      </c>
      <c r="J298" s="76" t="s">
        <v>3342</v>
      </c>
      <c r="K298" s="76" t="s">
        <v>3343</v>
      </c>
      <c r="L298" s="76" t="s">
        <v>3344</v>
      </c>
      <c r="M298" s="76" t="s">
        <v>3344</v>
      </c>
      <c r="N298" s="76" t="s">
        <v>3345</v>
      </c>
      <c r="O298" s="76" t="s">
        <v>3346</v>
      </c>
      <c r="P298" s="76" t="s">
        <v>8918</v>
      </c>
    </row>
    <row r="299" spans="1:16">
      <c r="A299" s="74">
        <v>16</v>
      </c>
      <c r="B299" s="76" t="s">
        <v>8918</v>
      </c>
      <c r="C299" s="76" t="s">
        <v>8918</v>
      </c>
      <c r="D299" s="76" t="s">
        <v>3347</v>
      </c>
      <c r="E299" s="76" t="s">
        <v>3348</v>
      </c>
      <c r="F299" s="76" t="s">
        <v>3349</v>
      </c>
      <c r="G299" s="76" t="s">
        <v>3350</v>
      </c>
      <c r="H299" s="76" t="s">
        <v>3351</v>
      </c>
      <c r="I299" s="76" t="s">
        <v>3352</v>
      </c>
      <c r="J299" s="76" t="s">
        <v>3353</v>
      </c>
      <c r="K299" s="76" t="s">
        <v>3354</v>
      </c>
      <c r="L299" s="76" t="s">
        <v>3355</v>
      </c>
      <c r="M299" s="76" t="s">
        <v>3355</v>
      </c>
      <c r="N299" s="76" t="s">
        <v>3356</v>
      </c>
      <c r="O299" s="76" t="s">
        <v>3357</v>
      </c>
      <c r="P299" s="76" t="s">
        <v>8918</v>
      </c>
    </row>
    <row r="300" spans="1:16">
      <c r="A300" s="74">
        <v>17</v>
      </c>
      <c r="B300" s="76" t="s">
        <v>8918</v>
      </c>
      <c r="C300" s="76" t="s">
        <v>8918</v>
      </c>
      <c r="D300" s="76" t="s">
        <v>3358</v>
      </c>
      <c r="E300" s="76" t="s">
        <v>8834</v>
      </c>
      <c r="F300" s="76" t="s">
        <v>10192</v>
      </c>
      <c r="G300" s="76" t="s">
        <v>7191</v>
      </c>
      <c r="H300" s="76" t="s">
        <v>3359</v>
      </c>
      <c r="I300" s="76" t="s">
        <v>3360</v>
      </c>
      <c r="J300" s="76" t="s">
        <v>3361</v>
      </c>
      <c r="K300" s="76" t="s">
        <v>3362</v>
      </c>
      <c r="L300" s="76" t="s">
        <v>3363</v>
      </c>
      <c r="M300" s="76" t="s">
        <v>3363</v>
      </c>
      <c r="N300" s="76" t="s">
        <v>3364</v>
      </c>
      <c r="O300" s="76" t="s">
        <v>3365</v>
      </c>
      <c r="P300" s="76" t="s">
        <v>8918</v>
      </c>
    </row>
    <row r="301" spans="1:16">
      <c r="A301" s="74">
        <v>18</v>
      </c>
      <c r="B301" s="76" t="s">
        <v>8918</v>
      </c>
      <c r="C301" s="76" t="s">
        <v>8918</v>
      </c>
      <c r="D301" s="76" t="s">
        <v>3366</v>
      </c>
      <c r="E301" s="76" t="s">
        <v>2128</v>
      </c>
      <c r="F301" s="76" t="s">
        <v>3367</v>
      </c>
      <c r="G301" s="76" t="s">
        <v>3368</v>
      </c>
      <c r="H301" s="76" t="s">
        <v>3369</v>
      </c>
      <c r="I301" s="76" t="s">
        <v>3370</v>
      </c>
      <c r="J301" s="76" t="s">
        <v>3371</v>
      </c>
      <c r="K301" s="76" t="s">
        <v>9872</v>
      </c>
      <c r="L301" s="76" t="s">
        <v>11106</v>
      </c>
      <c r="M301" s="76" t="s">
        <v>11106</v>
      </c>
      <c r="N301" s="76" t="s">
        <v>3372</v>
      </c>
      <c r="O301" s="76" t="s">
        <v>9339</v>
      </c>
      <c r="P301" s="76" t="s">
        <v>8918</v>
      </c>
    </row>
    <row r="302" spans="1:16">
      <c r="A302" s="74">
        <v>19</v>
      </c>
      <c r="B302" s="76" t="s">
        <v>8918</v>
      </c>
      <c r="C302" s="76" t="s">
        <v>8918</v>
      </c>
      <c r="D302" s="76" t="s">
        <v>3373</v>
      </c>
      <c r="E302" s="76" t="s">
        <v>11418</v>
      </c>
      <c r="F302" s="76" t="s">
        <v>8827</v>
      </c>
      <c r="G302" s="76" t="s">
        <v>3374</v>
      </c>
      <c r="H302" s="76" t="s">
        <v>3375</v>
      </c>
      <c r="I302" s="76" t="s">
        <v>3376</v>
      </c>
      <c r="J302" s="76" t="s">
        <v>3377</v>
      </c>
      <c r="K302" s="76" t="s">
        <v>3378</v>
      </c>
      <c r="L302" s="76" t="s">
        <v>3379</v>
      </c>
      <c r="M302" s="76" t="s">
        <v>3379</v>
      </c>
      <c r="N302" s="76" t="s">
        <v>3380</v>
      </c>
      <c r="O302" s="76" t="s">
        <v>3381</v>
      </c>
      <c r="P302" s="76" t="s">
        <v>8918</v>
      </c>
    </row>
    <row r="303" spans="1:16">
      <c r="A303" s="74">
        <v>20</v>
      </c>
      <c r="B303" s="76" t="s">
        <v>8918</v>
      </c>
      <c r="C303" s="76" t="s">
        <v>8918</v>
      </c>
      <c r="D303" s="76" t="s">
        <v>4112</v>
      </c>
      <c r="E303" s="76" t="s">
        <v>3382</v>
      </c>
      <c r="F303" s="76" t="s">
        <v>3383</v>
      </c>
      <c r="G303" s="76" t="s">
        <v>3384</v>
      </c>
      <c r="H303" s="76" t="s">
        <v>3385</v>
      </c>
      <c r="I303" s="76" t="s">
        <v>3386</v>
      </c>
      <c r="J303" s="76" t="s">
        <v>3387</v>
      </c>
      <c r="K303" s="76" t="s">
        <v>3388</v>
      </c>
      <c r="L303" s="76" t="s">
        <v>3389</v>
      </c>
      <c r="M303" s="76" t="s">
        <v>3389</v>
      </c>
      <c r="N303" s="76" t="s">
        <v>3390</v>
      </c>
      <c r="O303" s="76" t="s">
        <v>10882</v>
      </c>
      <c r="P303" s="76" t="s">
        <v>8918</v>
      </c>
    </row>
    <row r="304" spans="1:16">
      <c r="A304" s="74">
        <v>21</v>
      </c>
      <c r="B304" s="76" t="s">
        <v>8918</v>
      </c>
      <c r="C304" s="76" t="s">
        <v>8918</v>
      </c>
      <c r="D304" s="76" t="s">
        <v>8360</v>
      </c>
      <c r="E304" s="76" t="s">
        <v>11169</v>
      </c>
      <c r="F304" s="76" t="s">
        <v>3391</v>
      </c>
      <c r="G304" s="76" t="s">
        <v>3392</v>
      </c>
      <c r="H304" s="76" t="s">
        <v>3393</v>
      </c>
      <c r="I304" s="76" t="s">
        <v>9864</v>
      </c>
      <c r="J304" s="76" t="s">
        <v>7607</v>
      </c>
      <c r="K304" s="76" t="s">
        <v>3394</v>
      </c>
      <c r="L304" s="76" t="s">
        <v>3395</v>
      </c>
      <c r="M304" s="76" t="s">
        <v>3395</v>
      </c>
      <c r="N304" s="76" t="s">
        <v>3396</v>
      </c>
      <c r="O304" s="76" t="s">
        <v>6416</v>
      </c>
      <c r="P304" s="76" t="s">
        <v>8918</v>
      </c>
    </row>
    <row r="305" spans="1:16">
      <c r="A305" s="74">
        <v>22</v>
      </c>
      <c r="B305" s="76" t="s">
        <v>8918</v>
      </c>
      <c r="C305" s="76" t="s">
        <v>8918</v>
      </c>
      <c r="D305" s="76" t="s">
        <v>3397</v>
      </c>
      <c r="E305" s="76" t="s">
        <v>3398</v>
      </c>
      <c r="F305" s="76" t="s">
        <v>3399</v>
      </c>
      <c r="G305" s="76" t="s">
        <v>3400</v>
      </c>
      <c r="H305" s="76" t="s">
        <v>3401</v>
      </c>
      <c r="I305" s="76" t="s">
        <v>3402</v>
      </c>
      <c r="J305" s="76" t="s">
        <v>3403</v>
      </c>
      <c r="K305" s="76" t="s">
        <v>4959</v>
      </c>
      <c r="L305" s="76" t="s">
        <v>3404</v>
      </c>
      <c r="M305" s="76" t="s">
        <v>3404</v>
      </c>
      <c r="N305" s="76" t="s">
        <v>3405</v>
      </c>
      <c r="O305" s="76" t="s">
        <v>3406</v>
      </c>
      <c r="P305" s="76" t="s">
        <v>8918</v>
      </c>
    </row>
    <row r="306" spans="1:16">
      <c r="A306" s="74">
        <v>23</v>
      </c>
      <c r="B306" s="76" t="s">
        <v>8918</v>
      </c>
      <c r="C306" s="76" t="s">
        <v>8918</v>
      </c>
      <c r="D306" s="76" t="s">
        <v>7498</v>
      </c>
      <c r="E306" s="76" t="s">
        <v>3407</v>
      </c>
      <c r="F306" s="76" t="s">
        <v>9857</v>
      </c>
      <c r="G306" s="76" t="s">
        <v>167</v>
      </c>
      <c r="H306" s="76" t="s">
        <v>3408</v>
      </c>
      <c r="I306" s="76" t="s">
        <v>11125</v>
      </c>
      <c r="J306" s="76" t="s">
        <v>3409</v>
      </c>
      <c r="K306" s="76" t="s">
        <v>3410</v>
      </c>
      <c r="L306" s="76" t="s">
        <v>965</v>
      </c>
      <c r="M306" s="76" t="s">
        <v>965</v>
      </c>
      <c r="N306" s="76" t="s">
        <v>9202</v>
      </c>
      <c r="O306" s="76" t="s">
        <v>10019</v>
      </c>
      <c r="P306" s="76" t="s">
        <v>8918</v>
      </c>
    </row>
    <row r="307" spans="1:16">
      <c r="A307" s="74">
        <v>24</v>
      </c>
      <c r="B307" s="76" t="s">
        <v>8918</v>
      </c>
      <c r="C307" s="76" t="s">
        <v>8918</v>
      </c>
      <c r="D307" s="76" t="s">
        <v>3411</v>
      </c>
      <c r="E307" s="76" t="s">
        <v>3412</v>
      </c>
      <c r="F307" s="76" t="s">
        <v>9362</v>
      </c>
      <c r="G307" s="76" t="s">
        <v>8645</v>
      </c>
      <c r="H307" s="76" t="s">
        <v>8697</v>
      </c>
      <c r="I307" s="76" t="s">
        <v>3413</v>
      </c>
      <c r="J307" s="76" t="s">
        <v>3414</v>
      </c>
      <c r="K307" s="76" t="s">
        <v>3415</v>
      </c>
      <c r="L307" s="76" t="s">
        <v>11426</v>
      </c>
      <c r="M307" s="76" t="s">
        <v>11426</v>
      </c>
      <c r="N307" s="76" t="s">
        <v>3416</v>
      </c>
      <c r="O307" s="76" t="s">
        <v>3417</v>
      </c>
      <c r="P307" s="76" t="s">
        <v>8918</v>
      </c>
    </row>
    <row r="308" spans="1:16">
      <c r="A308" s="74">
        <v>25</v>
      </c>
      <c r="B308" s="76" t="s">
        <v>8918</v>
      </c>
      <c r="C308" s="76" t="s">
        <v>8918</v>
      </c>
      <c r="D308" s="76" t="s">
        <v>3418</v>
      </c>
      <c r="E308" s="76" t="s">
        <v>9019</v>
      </c>
      <c r="F308" s="76" t="s">
        <v>8135</v>
      </c>
      <c r="G308" s="76" t="s">
        <v>1040</v>
      </c>
      <c r="H308" s="76" t="s">
        <v>9020</v>
      </c>
      <c r="I308" s="76" t="s">
        <v>9021</v>
      </c>
      <c r="J308" s="76" t="s">
        <v>9022</v>
      </c>
      <c r="K308" s="76" t="s">
        <v>4940</v>
      </c>
      <c r="L308" s="76" t="s">
        <v>8534</v>
      </c>
      <c r="M308" s="76" t="s">
        <v>8534</v>
      </c>
      <c r="N308" s="76" t="s">
        <v>9023</v>
      </c>
      <c r="O308" s="76" t="s">
        <v>9024</v>
      </c>
      <c r="P308" s="76" t="s">
        <v>8918</v>
      </c>
    </row>
    <row r="309" spans="1:16">
      <c r="A309" s="74">
        <v>26</v>
      </c>
      <c r="B309" s="76" t="s">
        <v>8918</v>
      </c>
      <c r="C309" s="76" t="s">
        <v>8918</v>
      </c>
      <c r="D309" s="76" t="s">
        <v>9025</v>
      </c>
      <c r="E309" s="76" t="s">
        <v>10858</v>
      </c>
      <c r="F309" s="76" t="s">
        <v>9026</v>
      </c>
      <c r="G309" s="76" t="s">
        <v>9027</v>
      </c>
      <c r="H309" s="76" t="s">
        <v>9028</v>
      </c>
      <c r="I309" s="76" t="s">
        <v>9029</v>
      </c>
      <c r="J309" s="76" t="s">
        <v>9030</v>
      </c>
      <c r="K309" s="76" t="s">
        <v>9031</v>
      </c>
      <c r="L309" s="76" t="s">
        <v>8174</v>
      </c>
      <c r="M309" s="76" t="s">
        <v>8174</v>
      </c>
      <c r="N309" s="76" t="s">
        <v>9032</v>
      </c>
      <c r="O309" s="76" t="s">
        <v>9033</v>
      </c>
      <c r="P309" s="76" t="s">
        <v>8918</v>
      </c>
    </row>
    <row r="310" spans="1:16">
      <c r="A310" s="74">
        <v>27</v>
      </c>
      <c r="B310" s="76" t="s">
        <v>8918</v>
      </c>
      <c r="C310" s="76" t="s">
        <v>8918</v>
      </c>
      <c r="D310" s="76" t="s">
        <v>9034</v>
      </c>
      <c r="E310" s="76" t="s">
        <v>9035</v>
      </c>
      <c r="F310" s="76" t="s">
        <v>9036</v>
      </c>
      <c r="G310" s="76" t="s">
        <v>5022</v>
      </c>
      <c r="H310" s="76" t="s">
        <v>9037</v>
      </c>
      <c r="I310" s="76" t="s">
        <v>9038</v>
      </c>
      <c r="J310" s="76" t="s">
        <v>9039</v>
      </c>
      <c r="K310" s="76" t="s">
        <v>9040</v>
      </c>
      <c r="L310" s="76" t="s">
        <v>9041</v>
      </c>
      <c r="M310" s="76" t="s">
        <v>9041</v>
      </c>
      <c r="N310" s="76" t="s">
        <v>9042</v>
      </c>
      <c r="O310" s="76" t="s">
        <v>3823</v>
      </c>
      <c r="P310" s="76" t="s">
        <v>8918</v>
      </c>
    </row>
    <row r="311" spans="1:16">
      <c r="A311" s="74">
        <v>28</v>
      </c>
      <c r="B311" s="76" t="s">
        <v>8918</v>
      </c>
      <c r="C311" s="76" t="s">
        <v>8918</v>
      </c>
      <c r="D311" s="76" t="s">
        <v>5033</v>
      </c>
      <c r="E311" s="76" t="s">
        <v>9043</v>
      </c>
      <c r="F311" s="76" t="s">
        <v>848</v>
      </c>
      <c r="G311" s="76" t="s">
        <v>3883</v>
      </c>
      <c r="H311" s="76" t="s">
        <v>9044</v>
      </c>
      <c r="I311" s="76" t="s">
        <v>9045</v>
      </c>
      <c r="J311" s="76" t="s">
        <v>9046</v>
      </c>
      <c r="K311" s="76" t="s">
        <v>9047</v>
      </c>
      <c r="L311" s="76" t="s">
        <v>9333</v>
      </c>
      <c r="M311" s="76" t="s">
        <v>9333</v>
      </c>
      <c r="N311" s="76" t="s">
        <v>9048</v>
      </c>
      <c r="O311" s="76" t="s">
        <v>9049</v>
      </c>
      <c r="P311" s="76" t="s">
        <v>8918</v>
      </c>
    </row>
    <row r="312" spans="1:16">
      <c r="A312" s="74">
        <v>29</v>
      </c>
      <c r="B312" s="76" t="s">
        <v>8918</v>
      </c>
      <c r="C312" s="76" t="s">
        <v>8918</v>
      </c>
      <c r="D312" s="76" t="s">
        <v>9050</v>
      </c>
      <c r="E312" s="76" t="s">
        <v>9051</v>
      </c>
      <c r="F312" s="76" t="s">
        <v>9052</v>
      </c>
      <c r="G312" s="76" t="s">
        <v>9860</v>
      </c>
      <c r="H312" s="76" t="s">
        <v>9053</v>
      </c>
      <c r="I312" s="76" t="s">
        <v>9054</v>
      </c>
      <c r="J312" s="76" t="s">
        <v>9055</v>
      </c>
      <c r="K312" s="76" t="s">
        <v>9056</v>
      </c>
      <c r="L312" s="76" t="s">
        <v>6484</v>
      </c>
      <c r="M312" s="76" t="s">
        <v>6484</v>
      </c>
      <c r="N312" s="76" t="s">
        <v>9057</v>
      </c>
      <c r="O312" s="76" t="s">
        <v>8502</v>
      </c>
      <c r="P312" s="76" t="s">
        <v>8918</v>
      </c>
    </row>
    <row r="313" spans="1:16">
      <c r="A313" s="74">
        <v>30</v>
      </c>
      <c r="B313" s="76" t="s">
        <v>8918</v>
      </c>
      <c r="C313" s="76" t="s">
        <v>8918</v>
      </c>
      <c r="D313" s="76" t="s">
        <v>9058</v>
      </c>
      <c r="E313" s="76" t="s">
        <v>7517</v>
      </c>
      <c r="F313" s="76" t="s">
        <v>9059</v>
      </c>
      <c r="G313" s="76" t="s">
        <v>1890</v>
      </c>
      <c r="H313" s="76" t="s">
        <v>9060</v>
      </c>
      <c r="I313" s="76" t="s">
        <v>2005</v>
      </c>
      <c r="J313" s="76" t="s">
        <v>9061</v>
      </c>
      <c r="K313" s="76" t="s">
        <v>5589</v>
      </c>
      <c r="L313" s="76" t="s">
        <v>9062</v>
      </c>
      <c r="M313" s="76" t="s">
        <v>9062</v>
      </c>
      <c r="N313" s="76" t="s">
        <v>9399</v>
      </c>
      <c r="O313" s="76" t="s">
        <v>9063</v>
      </c>
      <c r="P313" s="76" t="s">
        <v>8918</v>
      </c>
    </row>
    <row r="314" spans="1:16">
      <c r="A314" s="74">
        <v>31</v>
      </c>
      <c r="B314" s="76" t="s">
        <v>8918</v>
      </c>
      <c r="C314" s="76" t="s">
        <v>8918</v>
      </c>
      <c r="D314" s="76" t="s">
        <v>9064</v>
      </c>
      <c r="E314" s="76" t="s">
        <v>9065</v>
      </c>
      <c r="F314" s="76" t="s">
        <v>9066</v>
      </c>
      <c r="G314" s="76" t="s">
        <v>9067</v>
      </c>
      <c r="H314" s="76" t="s">
        <v>9068</v>
      </c>
      <c r="I314" s="76" t="s">
        <v>9069</v>
      </c>
      <c r="J314" s="76" t="s">
        <v>9070</v>
      </c>
      <c r="K314" s="76" t="s">
        <v>9071</v>
      </c>
      <c r="L314" s="76" t="s">
        <v>10393</v>
      </c>
      <c r="M314" s="76" t="s">
        <v>10393</v>
      </c>
      <c r="N314" s="76" t="s">
        <v>3178</v>
      </c>
      <c r="O314" s="76" t="s">
        <v>9072</v>
      </c>
      <c r="P314" s="76" t="s">
        <v>8918</v>
      </c>
    </row>
    <row r="315" spans="1:16">
      <c r="A315" s="74">
        <v>32</v>
      </c>
      <c r="B315" s="76" t="s">
        <v>8918</v>
      </c>
      <c r="C315" s="76" t="s">
        <v>8918</v>
      </c>
      <c r="D315" s="76" t="s">
        <v>9073</v>
      </c>
      <c r="E315" s="76" t="s">
        <v>10025</v>
      </c>
      <c r="F315" s="76" t="s">
        <v>9074</v>
      </c>
      <c r="G315" s="76" t="s">
        <v>9075</v>
      </c>
      <c r="H315" s="76" t="s">
        <v>3795</v>
      </c>
      <c r="I315" s="76" t="s">
        <v>9076</v>
      </c>
      <c r="J315" s="76" t="s">
        <v>101</v>
      </c>
      <c r="K315" s="76" t="s">
        <v>10757</v>
      </c>
      <c r="L315" s="76" t="s">
        <v>9853</v>
      </c>
      <c r="M315" s="76" t="s">
        <v>9853</v>
      </c>
      <c r="N315" s="76" t="s">
        <v>9077</v>
      </c>
      <c r="O315" s="76" t="s">
        <v>8569</v>
      </c>
      <c r="P315" s="76" t="s">
        <v>8918</v>
      </c>
    </row>
    <row r="316" spans="1:16">
      <c r="A316" s="74">
        <v>33</v>
      </c>
      <c r="B316" s="76" t="s">
        <v>8918</v>
      </c>
      <c r="C316" s="76" t="s">
        <v>8918</v>
      </c>
      <c r="D316" s="76" t="s">
        <v>9078</v>
      </c>
      <c r="E316" s="76" t="s">
        <v>11161</v>
      </c>
      <c r="F316" s="76" t="s">
        <v>9079</v>
      </c>
      <c r="G316" s="76" t="s">
        <v>9080</v>
      </c>
      <c r="H316" s="76" t="s">
        <v>3305</v>
      </c>
      <c r="I316" s="76" t="s">
        <v>9081</v>
      </c>
      <c r="J316" s="76" t="s">
        <v>9082</v>
      </c>
      <c r="K316" s="76" t="s">
        <v>8024</v>
      </c>
      <c r="L316" s="76" t="s">
        <v>9083</v>
      </c>
      <c r="M316" s="76" t="s">
        <v>9083</v>
      </c>
      <c r="N316" s="76" t="s">
        <v>9084</v>
      </c>
      <c r="O316" s="76" t="s">
        <v>9085</v>
      </c>
      <c r="P316" s="76" t="s">
        <v>8918</v>
      </c>
    </row>
    <row r="317" spans="1:16">
      <c r="A317" s="74">
        <v>34</v>
      </c>
      <c r="B317" s="76" t="s">
        <v>8918</v>
      </c>
      <c r="C317" s="76" t="s">
        <v>8918</v>
      </c>
      <c r="D317" s="76" t="s">
        <v>9086</v>
      </c>
      <c r="E317" s="76" t="s">
        <v>9087</v>
      </c>
      <c r="F317" s="76" t="s">
        <v>9088</v>
      </c>
      <c r="G317" s="76" t="s">
        <v>9089</v>
      </c>
      <c r="H317" s="76" t="s">
        <v>1981</v>
      </c>
      <c r="I317" s="76" t="s">
        <v>10431</v>
      </c>
      <c r="J317" s="76" t="s">
        <v>9090</v>
      </c>
      <c r="K317" s="76" t="s">
        <v>9091</v>
      </c>
      <c r="L317" s="76" t="s">
        <v>11325</v>
      </c>
      <c r="M317" s="76" t="s">
        <v>11325</v>
      </c>
      <c r="N317" s="76" t="s">
        <v>9092</v>
      </c>
      <c r="O317" s="76" t="s">
        <v>8749</v>
      </c>
      <c r="P317" s="76" t="s">
        <v>8918</v>
      </c>
    </row>
    <row r="318" spans="1:16">
      <c r="A318" s="74">
        <v>35</v>
      </c>
      <c r="B318" s="76" t="s">
        <v>8918</v>
      </c>
      <c r="C318" s="76" t="s">
        <v>8918</v>
      </c>
      <c r="D318" s="76" t="s">
        <v>9093</v>
      </c>
      <c r="E318" s="76" t="s">
        <v>8002</v>
      </c>
      <c r="F318" s="76" t="s">
        <v>9094</v>
      </c>
      <c r="G318" s="76" t="s">
        <v>9095</v>
      </c>
      <c r="H318" s="76" t="s">
        <v>9096</v>
      </c>
      <c r="I318" s="76" t="s">
        <v>11206</v>
      </c>
      <c r="J318" s="76" t="s">
        <v>9097</v>
      </c>
      <c r="K318" s="76" t="s">
        <v>6439</v>
      </c>
      <c r="L318" s="76" t="s">
        <v>8081</v>
      </c>
      <c r="M318" s="76" t="s">
        <v>8081</v>
      </c>
      <c r="N318" s="76" t="s">
        <v>9098</v>
      </c>
      <c r="O318" s="76" t="s">
        <v>9099</v>
      </c>
      <c r="P318" s="76" t="s">
        <v>8918</v>
      </c>
    </row>
    <row r="319" spans="1:16">
      <c r="A319" s="74">
        <v>36</v>
      </c>
      <c r="B319" s="76" t="s">
        <v>8918</v>
      </c>
      <c r="C319" s="76" t="s">
        <v>8918</v>
      </c>
      <c r="D319" s="76" t="s">
        <v>9100</v>
      </c>
      <c r="E319" s="76" t="s">
        <v>8558</v>
      </c>
      <c r="F319" s="76" t="s">
        <v>9101</v>
      </c>
      <c r="G319" s="76" t="s">
        <v>9102</v>
      </c>
      <c r="H319" s="76" t="s">
        <v>9915</v>
      </c>
      <c r="I319" s="76" t="s">
        <v>9103</v>
      </c>
      <c r="J319" s="76" t="s">
        <v>6415</v>
      </c>
      <c r="K319" s="76" t="s">
        <v>9104</v>
      </c>
      <c r="L319" s="76" t="s">
        <v>9105</v>
      </c>
      <c r="M319" s="76" t="s">
        <v>9105</v>
      </c>
      <c r="N319" s="76" t="s">
        <v>9106</v>
      </c>
      <c r="O319" s="76" t="s">
        <v>9107</v>
      </c>
      <c r="P319" s="76" t="s">
        <v>8918</v>
      </c>
    </row>
    <row r="320" spans="1:16">
      <c r="A320" s="74">
        <v>37</v>
      </c>
      <c r="B320" s="76" t="s">
        <v>8918</v>
      </c>
      <c r="C320" s="76" t="s">
        <v>8918</v>
      </c>
      <c r="D320" s="76" t="s">
        <v>9108</v>
      </c>
      <c r="E320" s="76" t="s">
        <v>56</v>
      </c>
      <c r="F320" s="76" t="s">
        <v>9109</v>
      </c>
      <c r="G320" s="76" t="s">
        <v>7266</v>
      </c>
      <c r="H320" s="76" t="s">
        <v>9110</v>
      </c>
      <c r="I320" s="76" t="s">
        <v>5029</v>
      </c>
      <c r="J320" s="76" t="s">
        <v>9111</v>
      </c>
      <c r="K320" s="76" t="s">
        <v>9112</v>
      </c>
      <c r="L320" s="76" t="s">
        <v>9113</v>
      </c>
      <c r="M320" s="76" t="s">
        <v>9113</v>
      </c>
      <c r="N320" s="76" t="s">
        <v>9114</v>
      </c>
      <c r="O320" s="76" t="s">
        <v>10537</v>
      </c>
      <c r="P320" s="76" t="s">
        <v>8918</v>
      </c>
    </row>
    <row r="321" spans="1:16">
      <c r="A321" s="74">
        <v>38</v>
      </c>
      <c r="B321" s="76" t="s">
        <v>8918</v>
      </c>
      <c r="C321" s="76" t="s">
        <v>8918</v>
      </c>
      <c r="D321" s="76" t="s">
        <v>9115</v>
      </c>
      <c r="E321" s="76" t="s">
        <v>10758</v>
      </c>
      <c r="F321" s="76" t="s">
        <v>9116</v>
      </c>
      <c r="G321" s="76" t="s">
        <v>9117</v>
      </c>
      <c r="H321" s="76" t="s">
        <v>4967</v>
      </c>
      <c r="I321" s="76" t="s">
        <v>9118</v>
      </c>
      <c r="J321" s="76" t="s">
        <v>9119</v>
      </c>
      <c r="K321" s="76" t="s">
        <v>9120</v>
      </c>
      <c r="L321" s="76" t="s">
        <v>9121</v>
      </c>
      <c r="M321" s="76" t="s">
        <v>9121</v>
      </c>
      <c r="N321" s="76" t="s">
        <v>9122</v>
      </c>
      <c r="O321" s="76" t="s">
        <v>9123</v>
      </c>
      <c r="P321" s="76" t="s">
        <v>8918</v>
      </c>
    </row>
    <row r="322" spans="1:16">
      <c r="A322" s="74">
        <v>39</v>
      </c>
      <c r="B322" s="76" t="s">
        <v>8918</v>
      </c>
      <c r="C322" s="76" t="s">
        <v>8918</v>
      </c>
      <c r="D322" s="76" t="s">
        <v>9124</v>
      </c>
      <c r="E322" s="76" t="s">
        <v>10173</v>
      </c>
      <c r="F322" s="76" t="s">
        <v>9125</v>
      </c>
      <c r="G322" s="76" t="s">
        <v>9126</v>
      </c>
      <c r="H322" s="76" t="s">
        <v>9127</v>
      </c>
      <c r="I322" s="76" t="s">
        <v>9128</v>
      </c>
      <c r="J322" s="76" t="s">
        <v>5606</v>
      </c>
      <c r="K322" s="76" t="s">
        <v>9877</v>
      </c>
      <c r="L322" s="76" t="s">
        <v>9129</v>
      </c>
      <c r="M322" s="76" t="s">
        <v>9129</v>
      </c>
      <c r="N322" s="76" t="s">
        <v>9130</v>
      </c>
      <c r="O322" s="76" t="s">
        <v>9131</v>
      </c>
      <c r="P322" s="76" t="s">
        <v>8918</v>
      </c>
    </row>
    <row r="323" spans="1:16">
      <c r="A323" s="74">
        <v>40</v>
      </c>
      <c r="B323" s="76" t="s">
        <v>8918</v>
      </c>
      <c r="C323" s="76" t="s">
        <v>8918</v>
      </c>
      <c r="D323" s="76" t="s">
        <v>9132</v>
      </c>
      <c r="E323" s="76" t="s">
        <v>2091</v>
      </c>
      <c r="F323" s="76" t="s">
        <v>9133</v>
      </c>
      <c r="G323" s="76" t="s">
        <v>9134</v>
      </c>
      <c r="H323" s="76" t="s">
        <v>9135</v>
      </c>
      <c r="I323" s="76" t="s">
        <v>9136</v>
      </c>
      <c r="J323" s="76" t="s">
        <v>9137</v>
      </c>
      <c r="K323" s="76" t="s">
        <v>9138</v>
      </c>
      <c r="L323" s="76" t="s">
        <v>5602</v>
      </c>
      <c r="M323" s="76" t="s">
        <v>5602</v>
      </c>
      <c r="N323" s="76" t="s">
        <v>9139</v>
      </c>
      <c r="O323" s="76" t="s">
        <v>9140</v>
      </c>
      <c r="P323" s="76" t="s">
        <v>8918</v>
      </c>
    </row>
    <row r="324" spans="1:16">
      <c r="A324" s="74">
        <v>41</v>
      </c>
      <c r="B324" s="76" t="s">
        <v>8918</v>
      </c>
      <c r="C324" s="76" t="s">
        <v>8918</v>
      </c>
      <c r="D324" s="76" t="s">
        <v>9141</v>
      </c>
      <c r="E324" s="76" t="s">
        <v>9142</v>
      </c>
      <c r="F324" s="76" t="s">
        <v>3264</v>
      </c>
      <c r="G324" s="76" t="s">
        <v>9143</v>
      </c>
      <c r="H324" s="76" t="s">
        <v>8563</v>
      </c>
      <c r="I324" s="76" t="s">
        <v>9144</v>
      </c>
      <c r="J324" s="76" t="s">
        <v>9145</v>
      </c>
      <c r="K324" s="76" t="s">
        <v>9146</v>
      </c>
      <c r="L324" s="76" t="s">
        <v>9994</v>
      </c>
      <c r="M324" s="76" t="s">
        <v>9994</v>
      </c>
      <c r="N324" s="76" t="s">
        <v>11172</v>
      </c>
      <c r="O324" s="76" t="s">
        <v>8554</v>
      </c>
      <c r="P324" s="76" t="s">
        <v>8918</v>
      </c>
    </row>
    <row r="325" spans="1:16">
      <c r="A325" s="74">
        <v>42</v>
      </c>
      <c r="B325" s="76" t="s">
        <v>8918</v>
      </c>
      <c r="C325" s="76" t="s">
        <v>8918</v>
      </c>
      <c r="D325" s="76" t="s">
        <v>9147</v>
      </c>
      <c r="E325" s="76" t="s">
        <v>2123</v>
      </c>
      <c r="F325" s="76" t="s">
        <v>9148</v>
      </c>
      <c r="G325" s="76" t="s">
        <v>950</v>
      </c>
      <c r="H325" s="76" t="s">
        <v>9149</v>
      </c>
      <c r="I325" s="76" t="s">
        <v>9024</v>
      </c>
      <c r="J325" s="76" t="s">
        <v>9150</v>
      </c>
      <c r="K325" s="76" t="s">
        <v>11162</v>
      </c>
      <c r="L325" s="76" t="s">
        <v>9151</v>
      </c>
      <c r="M325" s="76" t="s">
        <v>9151</v>
      </c>
      <c r="N325" s="76" t="s">
        <v>6527</v>
      </c>
      <c r="O325" s="76" t="s">
        <v>5987</v>
      </c>
      <c r="P325" s="76" t="s">
        <v>8918</v>
      </c>
    </row>
    <row r="326" spans="1:16">
      <c r="A326" s="74">
        <v>43</v>
      </c>
      <c r="B326" s="76" t="s">
        <v>8918</v>
      </c>
      <c r="C326" s="76" t="s">
        <v>8918</v>
      </c>
      <c r="D326" s="76" t="s">
        <v>9152</v>
      </c>
      <c r="E326" s="76" t="s">
        <v>9153</v>
      </c>
      <c r="F326" s="76" t="s">
        <v>9154</v>
      </c>
      <c r="G326" s="76" t="s">
        <v>9155</v>
      </c>
      <c r="H326" s="76" t="s">
        <v>1086</v>
      </c>
      <c r="I326" s="76" t="s">
        <v>9156</v>
      </c>
      <c r="J326" s="76" t="s">
        <v>9157</v>
      </c>
      <c r="K326" s="76" t="s">
        <v>5000</v>
      </c>
      <c r="L326" s="76" t="s">
        <v>9158</v>
      </c>
      <c r="M326" s="76" t="s">
        <v>9158</v>
      </c>
      <c r="N326" s="76" t="s">
        <v>9159</v>
      </c>
      <c r="O326" s="76" t="s">
        <v>8813</v>
      </c>
      <c r="P326" s="76" t="s">
        <v>8918</v>
      </c>
    </row>
    <row r="327" spans="1:16">
      <c r="A327" s="74">
        <v>44</v>
      </c>
      <c r="B327" s="76" t="s">
        <v>8918</v>
      </c>
      <c r="C327" s="76" t="s">
        <v>8918</v>
      </c>
      <c r="D327" s="76" t="s">
        <v>9160</v>
      </c>
      <c r="E327" s="76" t="s">
        <v>6516</v>
      </c>
      <c r="F327" s="76" t="s">
        <v>5604</v>
      </c>
      <c r="G327" s="76" t="s">
        <v>3697</v>
      </c>
      <c r="H327" s="76" t="s">
        <v>9161</v>
      </c>
      <c r="I327" s="76" t="s">
        <v>9162</v>
      </c>
      <c r="J327" s="76" t="s">
        <v>9163</v>
      </c>
      <c r="K327" s="76" t="s">
        <v>9164</v>
      </c>
      <c r="L327" s="76" t="s">
        <v>3752</v>
      </c>
      <c r="M327" s="76" t="s">
        <v>3752</v>
      </c>
      <c r="N327" s="76" t="s">
        <v>9165</v>
      </c>
      <c r="O327" s="76" t="s">
        <v>9166</v>
      </c>
      <c r="P327" s="76" t="s">
        <v>8918</v>
      </c>
    </row>
    <row r="328" spans="1:16">
      <c r="A328" s="74">
        <v>45</v>
      </c>
      <c r="B328" s="76" t="s">
        <v>8918</v>
      </c>
      <c r="C328" s="76" t="s">
        <v>8918</v>
      </c>
      <c r="D328" s="76" t="s">
        <v>9167</v>
      </c>
      <c r="E328" s="76" t="s">
        <v>8881</v>
      </c>
      <c r="F328" s="76" t="s">
        <v>9168</v>
      </c>
      <c r="G328" s="76" t="s">
        <v>9169</v>
      </c>
      <c r="H328" s="76" t="s">
        <v>11356</v>
      </c>
      <c r="I328" s="76" t="s">
        <v>9995</v>
      </c>
      <c r="J328" s="76" t="s">
        <v>9170</v>
      </c>
      <c r="K328" s="76" t="s">
        <v>9171</v>
      </c>
      <c r="L328" s="76" t="s">
        <v>810</v>
      </c>
      <c r="M328" s="76" t="s">
        <v>810</v>
      </c>
      <c r="N328" s="76" t="s">
        <v>9172</v>
      </c>
      <c r="O328" s="76" t="s">
        <v>3922</v>
      </c>
      <c r="P328" s="76" t="s">
        <v>8918</v>
      </c>
    </row>
    <row r="329" spans="1:16">
      <c r="A329" s="74">
        <v>46</v>
      </c>
      <c r="B329" s="76" t="s">
        <v>8918</v>
      </c>
      <c r="C329" s="76" t="s">
        <v>8918</v>
      </c>
      <c r="D329" s="76" t="s">
        <v>9173</v>
      </c>
      <c r="E329" s="76" t="s">
        <v>11185</v>
      </c>
      <c r="F329" s="76" t="s">
        <v>9174</v>
      </c>
      <c r="G329" s="76" t="s">
        <v>8017</v>
      </c>
      <c r="H329" s="76" t="s">
        <v>9175</v>
      </c>
      <c r="I329" s="76" t="s">
        <v>8125</v>
      </c>
      <c r="J329" s="76" t="s">
        <v>9176</v>
      </c>
      <c r="K329" s="76" t="s">
        <v>9177</v>
      </c>
      <c r="L329" s="76" t="s">
        <v>8173</v>
      </c>
      <c r="M329" s="76" t="s">
        <v>8173</v>
      </c>
      <c r="N329" s="76" t="s">
        <v>9178</v>
      </c>
      <c r="O329" s="76" t="s">
        <v>9179</v>
      </c>
      <c r="P329" s="76" t="s">
        <v>8918</v>
      </c>
    </row>
    <row r="330" spans="1:16">
      <c r="A330" s="74">
        <v>47</v>
      </c>
      <c r="B330" s="76" t="s">
        <v>8918</v>
      </c>
      <c r="C330" s="76" t="s">
        <v>8918</v>
      </c>
      <c r="D330" s="76" t="s">
        <v>9180</v>
      </c>
      <c r="E330" s="76" t="s">
        <v>6107</v>
      </c>
      <c r="F330" s="76" t="s">
        <v>9181</v>
      </c>
      <c r="G330" s="76" t="s">
        <v>9182</v>
      </c>
      <c r="H330" s="76" t="s">
        <v>9183</v>
      </c>
      <c r="I330" s="76" t="s">
        <v>11118</v>
      </c>
      <c r="J330" s="76" t="s">
        <v>9184</v>
      </c>
      <c r="K330" s="76" t="s">
        <v>9185</v>
      </c>
      <c r="L330" s="76" t="s">
        <v>9186</v>
      </c>
      <c r="M330" s="76" t="s">
        <v>9186</v>
      </c>
      <c r="N330" s="76" t="s">
        <v>11335</v>
      </c>
      <c r="O330" s="76" t="s">
        <v>9269</v>
      </c>
      <c r="P330" s="76" t="s">
        <v>8918</v>
      </c>
    </row>
    <row r="331" spans="1:16">
      <c r="A331" s="74">
        <v>48</v>
      </c>
      <c r="B331" s="76" t="s">
        <v>8918</v>
      </c>
      <c r="C331" s="76" t="s">
        <v>8918</v>
      </c>
      <c r="D331" s="76" t="s">
        <v>9187</v>
      </c>
      <c r="E331" s="76" t="s">
        <v>9188</v>
      </c>
      <c r="F331" s="76" t="s">
        <v>9189</v>
      </c>
      <c r="G331" s="76" t="s">
        <v>9190</v>
      </c>
      <c r="H331" s="76" t="s">
        <v>9191</v>
      </c>
      <c r="I331" s="76" t="s">
        <v>9192</v>
      </c>
      <c r="J331" s="76" t="s">
        <v>9193</v>
      </c>
      <c r="K331" s="76" t="s">
        <v>9194</v>
      </c>
      <c r="L331" s="76" t="s">
        <v>9188</v>
      </c>
      <c r="M331" s="76" t="s">
        <v>9188</v>
      </c>
      <c r="N331" s="76" t="s">
        <v>2517</v>
      </c>
      <c r="O331" s="76" t="s">
        <v>10412</v>
      </c>
      <c r="P331" s="76" t="s">
        <v>8918</v>
      </c>
    </row>
    <row r="333" spans="1:16">
      <c r="A333" s="73" t="e">
        <f>HLOOKUP('Calculatrice des coûts NMETI'!$I$22, B337:Q386, MATCH('Calculatrice des coûts NMETI'!$K$22,A337:A386))</f>
        <v>#N/A</v>
      </c>
    </row>
    <row r="334" spans="1:16">
      <c r="A334" s="467" t="s">
        <v>3187</v>
      </c>
      <c r="B334" s="467"/>
      <c r="C334" s="467"/>
      <c r="D334" s="467"/>
      <c r="E334" s="467"/>
      <c r="F334" s="467"/>
      <c r="G334" s="467"/>
      <c r="H334" s="467"/>
      <c r="I334" s="467"/>
      <c r="J334" s="467"/>
      <c r="K334" s="467"/>
      <c r="L334" s="467"/>
      <c r="M334" s="467"/>
      <c r="N334" s="467"/>
      <c r="O334" s="467"/>
      <c r="P334" s="467"/>
    </row>
    <row r="335" spans="1:16">
      <c r="A335" s="471" t="s">
        <v>8673</v>
      </c>
      <c r="B335" s="471"/>
      <c r="C335" s="471"/>
      <c r="D335" s="471"/>
      <c r="E335" s="471"/>
      <c r="F335" s="471"/>
      <c r="G335" s="471"/>
      <c r="H335" s="471"/>
      <c r="I335" s="471"/>
      <c r="J335" s="471"/>
      <c r="K335" s="471"/>
      <c r="L335" s="471"/>
      <c r="M335" s="471"/>
      <c r="N335" s="471"/>
      <c r="O335" s="471"/>
      <c r="P335" s="471"/>
    </row>
    <row r="336" spans="1:16">
      <c r="A336" s="77" t="s">
        <v>8912</v>
      </c>
      <c r="B336" s="78" t="s">
        <v>8913</v>
      </c>
      <c r="C336" s="78" t="s">
        <v>8913</v>
      </c>
      <c r="D336" s="78" t="s">
        <v>8913</v>
      </c>
      <c r="E336" s="78" t="s">
        <v>8913</v>
      </c>
      <c r="F336" s="78" t="s">
        <v>8913</v>
      </c>
      <c r="G336" s="78" t="s">
        <v>8913</v>
      </c>
      <c r="H336" s="78" t="s">
        <v>8913</v>
      </c>
      <c r="I336" s="78" t="s">
        <v>8913</v>
      </c>
      <c r="J336" s="78" t="s">
        <v>8913</v>
      </c>
      <c r="K336" s="78" t="s">
        <v>8913</v>
      </c>
      <c r="L336" s="78" t="s">
        <v>8913</v>
      </c>
      <c r="M336" s="78" t="s">
        <v>8913</v>
      </c>
      <c r="N336" s="78" t="s">
        <v>8913</v>
      </c>
      <c r="O336" s="78" t="s">
        <v>8913</v>
      </c>
      <c r="P336" s="78" t="s">
        <v>8913</v>
      </c>
    </row>
    <row r="337" spans="1:16">
      <c r="A337" s="79" t="s">
        <v>8914</v>
      </c>
      <c r="B337" s="236">
        <v>1</v>
      </c>
      <c r="C337" s="236">
        <v>2</v>
      </c>
      <c r="D337" s="236">
        <v>3</v>
      </c>
      <c r="E337" s="236">
        <v>4</v>
      </c>
      <c r="F337" s="236">
        <v>5</v>
      </c>
      <c r="G337" s="236">
        <v>6</v>
      </c>
      <c r="H337" s="236">
        <v>7</v>
      </c>
      <c r="I337" s="236">
        <v>8</v>
      </c>
      <c r="J337" s="236">
        <v>9</v>
      </c>
      <c r="K337" s="236">
        <v>10</v>
      </c>
      <c r="L337" s="236">
        <v>11</v>
      </c>
      <c r="M337" s="236">
        <v>12</v>
      </c>
      <c r="N337" s="236">
        <v>13</v>
      </c>
      <c r="O337" s="236">
        <v>14</v>
      </c>
      <c r="P337" s="236">
        <v>15</v>
      </c>
    </row>
    <row r="338" spans="1:16">
      <c r="A338" s="74">
        <v>0</v>
      </c>
      <c r="B338" s="76" t="s">
        <v>8918</v>
      </c>
      <c r="C338" s="76" t="s">
        <v>8918</v>
      </c>
      <c r="D338" s="76" t="s">
        <v>2518</v>
      </c>
      <c r="E338" s="76" t="s">
        <v>2519</v>
      </c>
      <c r="F338" s="76" t="s">
        <v>2520</v>
      </c>
      <c r="G338" s="76" t="s">
        <v>2521</v>
      </c>
      <c r="H338" s="76" t="s">
        <v>2522</v>
      </c>
      <c r="I338" s="76" t="s">
        <v>2523</v>
      </c>
      <c r="J338" s="76" t="s">
        <v>2524</v>
      </c>
      <c r="K338" s="76" t="s">
        <v>2525</v>
      </c>
      <c r="L338" s="76" t="s">
        <v>2526</v>
      </c>
      <c r="M338" s="76" t="s">
        <v>2526</v>
      </c>
      <c r="N338" s="76" t="s">
        <v>2527</v>
      </c>
      <c r="O338" s="76" t="s">
        <v>2528</v>
      </c>
      <c r="P338" s="76" t="s">
        <v>8918</v>
      </c>
    </row>
    <row r="339" spans="1:16">
      <c r="A339" s="74">
        <v>1</v>
      </c>
      <c r="B339" s="76" t="s">
        <v>8918</v>
      </c>
      <c r="C339" s="76" t="s">
        <v>8918</v>
      </c>
      <c r="D339" s="76" t="s">
        <v>2529</v>
      </c>
      <c r="E339" s="76" t="s">
        <v>6055</v>
      </c>
      <c r="F339" s="76" t="s">
        <v>2530</v>
      </c>
      <c r="G339" s="76" t="s">
        <v>2531</v>
      </c>
      <c r="H339" s="76" t="s">
        <v>2532</v>
      </c>
      <c r="I339" s="76" t="s">
        <v>4102</v>
      </c>
      <c r="J339" s="76" t="s">
        <v>2533</v>
      </c>
      <c r="K339" s="76" t="s">
        <v>2534</v>
      </c>
      <c r="L339" s="76" t="s">
        <v>2535</v>
      </c>
      <c r="M339" s="76" t="s">
        <v>2535</v>
      </c>
      <c r="N339" s="76" t="s">
        <v>2536</v>
      </c>
      <c r="O339" s="76" t="s">
        <v>2537</v>
      </c>
      <c r="P339" s="76" t="s">
        <v>8918</v>
      </c>
    </row>
    <row r="340" spans="1:16">
      <c r="A340" s="74">
        <v>2</v>
      </c>
      <c r="B340" s="76" t="s">
        <v>8918</v>
      </c>
      <c r="C340" s="76" t="s">
        <v>8918</v>
      </c>
      <c r="D340" s="76" t="s">
        <v>2538</v>
      </c>
      <c r="E340" s="76" t="s">
        <v>2539</v>
      </c>
      <c r="F340" s="76" t="s">
        <v>2540</v>
      </c>
      <c r="G340" s="76" t="s">
        <v>2541</v>
      </c>
      <c r="H340" s="76" t="s">
        <v>2542</v>
      </c>
      <c r="I340" s="76" t="s">
        <v>8708</v>
      </c>
      <c r="J340" s="76" t="s">
        <v>2543</v>
      </c>
      <c r="K340" s="76" t="s">
        <v>2544</v>
      </c>
      <c r="L340" s="76" t="s">
        <v>6110</v>
      </c>
      <c r="M340" s="76" t="s">
        <v>6110</v>
      </c>
      <c r="N340" s="76" t="s">
        <v>2545</v>
      </c>
      <c r="O340" s="76" t="s">
        <v>7156</v>
      </c>
      <c r="P340" s="76" t="s">
        <v>8918</v>
      </c>
    </row>
    <row r="341" spans="1:16">
      <c r="A341" s="74">
        <v>3</v>
      </c>
      <c r="B341" s="76" t="s">
        <v>8918</v>
      </c>
      <c r="C341" s="76" t="s">
        <v>8918</v>
      </c>
      <c r="D341" s="76" t="s">
        <v>2546</v>
      </c>
      <c r="E341" s="76" t="s">
        <v>2547</v>
      </c>
      <c r="F341" s="76" t="s">
        <v>2548</v>
      </c>
      <c r="G341" s="76" t="s">
        <v>9277</v>
      </c>
      <c r="H341" s="76" t="s">
        <v>2549</v>
      </c>
      <c r="I341" s="76" t="s">
        <v>2550</v>
      </c>
      <c r="J341" s="76" t="s">
        <v>2551</v>
      </c>
      <c r="K341" s="76" t="s">
        <v>2552</v>
      </c>
      <c r="L341" s="76" t="s">
        <v>2553</v>
      </c>
      <c r="M341" s="76" t="s">
        <v>2553</v>
      </c>
      <c r="N341" s="76" t="s">
        <v>2554</v>
      </c>
      <c r="O341" s="76" t="s">
        <v>2555</v>
      </c>
      <c r="P341" s="76" t="s">
        <v>8918</v>
      </c>
    </row>
    <row r="342" spans="1:16">
      <c r="A342" s="74">
        <v>4</v>
      </c>
      <c r="B342" s="76" t="s">
        <v>8918</v>
      </c>
      <c r="C342" s="76" t="s">
        <v>8918</v>
      </c>
      <c r="D342" s="76" t="s">
        <v>2556</v>
      </c>
      <c r="E342" s="76" t="s">
        <v>2557</v>
      </c>
      <c r="F342" s="76" t="s">
        <v>6417</v>
      </c>
      <c r="G342" s="76" t="s">
        <v>2558</v>
      </c>
      <c r="H342" s="76" t="s">
        <v>2559</v>
      </c>
      <c r="I342" s="76" t="s">
        <v>2560</v>
      </c>
      <c r="J342" s="76" t="s">
        <v>2561</v>
      </c>
      <c r="K342" s="76" t="s">
        <v>2562</v>
      </c>
      <c r="L342" s="76" t="s">
        <v>10385</v>
      </c>
      <c r="M342" s="76" t="s">
        <v>10385</v>
      </c>
      <c r="N342" s="76" t="s">
        <v>2563</v>
      </c>
      <c r="O342" s="76" t="s">
        <v>2564</v>
      </c>
      <c r="P342" s="76" t="s">
        <v>8918</v>
      </c>
    </row>
    <row r="343" spans="1:16">
      <c r="A343" s="74">
        <v>5</v>
      </c>
      <c r="B343" s="76" t="s">
        <v>8918</v>
      </c>
      <c r="C343" s="76" t="s">
        <v>8918</v>
      </c>
      <c r="D343" s="76" t="s">
        <v>2565</v>
      </c>
      <c r="E343" s="76" t="s">
        <v>2566</v>
      </c>
      <c r="F343" s="76" t="s">
        <v>2567</v>
      </c>
      <c r="G343" s="76" t="s">
        <v>2568</v>
      </c>
      <c r="H343" s="76" t="s">
        <v>2569</v>
      </c>
      <c r="I343" s="76" t="s">
        <v>2570</v>
      </c>
      <c r="J343" s="76" t="s">
        <v>2571</v>
      </c>
      <c r="K343" s="76" t="s">
        <v>2572</v>
      </c>
      <c r="L343" s="76" t="s">
        <v>2573</v>
      </c>
      <c r="M343" s="76" t="s">
        <v>2573</v>
      </c>
      <c r="N343" s="76" t="s">
        <v>2574</v>
      </c>
      <c r="O343" s="76" t="s">
        <v>2575</v>
      </c>
      <c r="P343" s="76" t="s">
        <v>8918</v>
      </c>
    </row>
    <row r="344" spans="1:16">
      <c r="A344" s="74">
        <v>6</v>
      </c>
      <c r="B344" s="76" t="s">
        <v>8918</v>
      </c>
      <c r="C344" s="76" t="s">
        <v>8918</v>
      </c>
      <c r="D344" s="76" t="s">
        <v>2576</v>
      </c>
      <c r="E344" s="76" t="s">
        <v>2577</v>
      </c>
      <c r="F344" s="76" t="s">
        <v>2578</v>
      </c>
      <c r="G344" s="76" t="s">
        <v>2579</v>
      </c>
      <c r="H344" s="76" t="s">
        <v>2580</v>
      </c>
      <c r="I344" s="76" t="s">
        <v>2581</v>
      </c>
      <c r="J344" s="76" t="s">
        <v>2582</v>
      </c>
      <c r="K344" s="76" t="s">
        <v>2583</v>
      </c>
      <c r="L344" s="76" t="s">
        <v>2584</v>
      </c>
      <c r="M344" s="76" t="s">
        <v>2584</v>
      </c>
      <c r="N344" s="76" t="s">
        <v>2585</v>
      </c>
      <c r="O344" s="76" t="s">
        <v>9040</v>
      </c>
      <c r="P344" s="76" t="s">
        <v>8918</v>
      </c>
    </row>
    <row r="345" spans="1:16">
      <c r="A345" s="74">
        <v>7</v>
      </c>
      <c r="B345" s="76" t="s">
        <v>8918</v>
      </c>
      <c r="C345" s="76" t="s">
        <v>8918</v>
      </c>
      <c r="D345" s="76" t="s">
        <v>454</v>
      </c>
      <c r="E345" s="76" t="s">
        <v>2586</v>
      </c>
      <c r="F345" s="76" t="s">
        <v>6096</v>
      </c>
      <c r="G345" s="76" t="s">
        <v>2587</v>
      </c>
      <c r="H345" s="76" t="s">
        <v>2588</v>
      </c>
      <c r="I345" s="76" t="s">
        <v>2589</v>
      </c>
      <c r="J345" s="76" t="s">
        <v>2590</v>
      </c>
      <c r="K345" s="76" t="s">
        <v>2591</v>
      </c>
      <c r="L345" s="76" t="s">
        <v>2592</v>
      </c>
      <c r="M345" s="76" t="s">
        <v>2592</v>
      </c>
      <c r="N345" s="76" t="s">
        <v>2593</v>
      </c>
      <c r="O345" s="76" t="s">
        <v>6434</v>
      </c>
      <c r="P345" s="76" t="s">
        <v>8918</v>
      </c>
    </row>
    <row r="346" spans="1:16">
      <c r="A346" s="74">
        <v>8</v>
      </c>
      <c r="B346" s="76" t="s">
        <v>8918</v>
      </c>
      <c r="C346" s="76" t="s">
        <v>8918</v>
      </c>
      <c r="D346" s="76" t="s">
        <v>2594</v>
      </c>
      <c r="E346" s="76" t="s">
        <v>2595</v>
      </c>
      <c r="F346" s="76" t="s">
        <v>2596</v>
      </c>
      <c r="G346" s="76" t="s">
        <v>2597</v>
      </c>
      <c r="H346" s="76" t="s">
        <v>2598</v>
      </c>
      <c r="I346" s="76" t="s">
        <v>2599</v>
      </c>
      <c r="J346" s="76" t="s">
        <v>2600</v>
      </c>
      <c r="K346" s="76" t="s">
        <v>2601</v>
      </c>
      <c r="L346" s="76" t="s">
        <v>8079</v>
      </c>
      <c r="M346" s="76" t="s">
        <v>8079</v>
      </c>
      <c r="N346" s="76" t="s">
        <v>2602</v>
      </c>
      <c r="O346" s="76" t="s">
        <v>2603</v>
      </c>
      <c r="P346" s="76" t="s">
        <v>8918</v>
      </c>
    </row>
    <row r="347" spans="1:16">
      <c r="A347" s="74">
        <v>9</v>
      </c>
      <c r="B347" s="76" t="s">
        <v>8918</v>
      </c>
      <c r="C347" s="76" t="s">
        <v>8918</v>
      </c>
      <c r="D347" s="76" t="s">
        <v>10051</v>
      </c>
      <c r="E347" s="76" t="s">
        <v>2604</v>
      </c>
      <c r="F347" s="76" t="s">
        <v>2605</v>
      </c>
      <c r="G347" s="76" t="s">
        <v>2606</v>
      </c>
      <c r="H347" s="76" t="s">
        <v>2607</v>
      </c>
      <c r="I347" s="76" t="s">
        <v>2608</v>
      </c>
      <c r="J347" s="76" t="s">
        <v>2609</v>
      </c>
      <c r="K347" s="76" t="s">
        <v>2610</v>
      </c>
      <c r="L347" s="76" t="s">
        <v>9364</v>
      </c>
      <c r="M347" s="76" t="s">
        <v>9364</v>
      </c>
      <c r="N347" s="76" t="s">
        <v>2611</v>
      </c>
      <c r="O347" s="76" t="s">
        <v>2612</v>
      </c>
      <c r="P347" s="76" t="s">
        <v>8918</v>
      </c>
    </row>
    <row r="348" spans="1:16">
      <c r="A348" s="74">
        <v>10</v>
      </c>
      <c r="B348" s="76" t="s">
        <v>8918</v>
      </c>
      <c r="C348" s="76" t="s">
        <v>8918</v>
      </c>
      <c r="D348" s="76" t="s">
        <v>2613</v>
      </c>
      <c r="E348" s="76" t="s">
        <v>11122</v>
      </c>
      <c r="F348" s="76" t="s">
        <v>2614</v>
      </c>
      <c r="G348" s="76" t="s">
        <v>2615</v>
      </c>
      <c r="H348" s="76" t="s">
        <v>2616</v>
      </c>
      <c r="I348" s="76" t="s">
        <v>2617</v>
      </c>
      <c r="J348" s="76" t="s">
        <v>2618</v>
      </c>
      <c r="K348" s="76" t="s">
        <v>10000</v>
      </c>
      <c r="L348" s="76" t="s">
        <v>7269</v>
      </c>
      <c r="M348" s="76" t="s">
        <v>7269</v>
      </c>
      <c r="N348" s="76" t="s">
        <v>2619</v>
      </c>
      <c r="O348" s="76" t="s">
        <v>6119</v>
      </c>
      <c r="P348" s="76" t="s">
        <v>8918</v>
      </c>
    </row>
    <row r="349" spans="1:16">
      <c r="A349" s="74">
        <v>11</v>
      </c>
      <c r="B349" s="76" t="s">
        <v>8918</v>
      </c>
      <c r="C349" s="76" t="s">
        <v>8918</v>
      </c>
      <c r="D349" s="76" t="s">
        <v>2620</v>
      </c>
      <c r="E349" s="76" t="s">
        <v>2621</v>
      </c>
      <c r="F349" s="76" t="s">
        <v>2622</v>
      </c>
      <c r="G349" s="76" t="s">
        <v>2623</v>
      </c>
      <c r="H349" s="76" t="s">
        <v>2624</v>
      </c>
      <c r="I349" s="76" t="s">
        <v>2625</v>
      </c>
      <c r="J349" s="76" t="s">
        <v>2626</v>
      </c>
      <c r="K349" s="76" t="s">
        <v>2627</v>
      </c>
      <c r="L349" s="76" t="s">
        <v>5031</v>
      </c>
      <c r="M349" s="76" t="s">
        <v>5031</v>
      </c>
      <c r="N349" s="76" t="s">
        <v>2628</v>
      </c>
      <c r="O349" s="76" t="s">
        <v>8270</v>
      </c>
      <c r="P349" s="76" t="s">
        <v>8918</v>
      </c>
    </row>
    <row r="350" spans="1:16">
      <c r="A350" s="74">
        <v>12</v>
      </c>
      <c r="B350" s="76" t="s">
        <v>8918</v>
      </c>
      <c r="C350" s="76" t="s">
        <v>8918</v>
      </c>
      <c r="D350" s="76" t="s">
        <v>2629</v>
      </c>
      <c r="E350" s="76" t="s">
        <v>2630</v>
      </c>
      <c r="F350" s="76" t="s">
        <v>2631</v>
      </c>
      <c r="G350" s="76" t="s">
        <v>2632</v>
      </c>
      <c r="H350" s="76" t="s">
        <v>8713</v>
      </c>
      <c r="I350" s="76" t="s">
        <v>2633</v>
      </c>
      <c r="J350" s="76" t="s">
        <v>2634</v>
      </c>
      <c r="K350" s="76" t="s">
        <v>1122</v>
      </c>
      <c r="L350" s="76" t="s">
        <v>2635</v>
      </c>
      <c r="M350" s="76" t="s">
        <v>2635</v>
      </c>
      <c r="N350" s="76" t="s">
        <v>2636</v>
      </c>
      <c r="O350" s="76" t="s">
        <v>2637</v>
      </c>
      <c r="P350" s="76" t="s">
        <v>8918</v>
      </c>
    </row>
    <row r="351" spans="1:16">
      <c r="A351" s="74">
        <v>13</v>
      </c>
      <c r="B351" s="76" t="s">
        <v>8918</v>
      </c>
      <c r="C351" s="76" t="s">
        <v>8918</v>
      </c>
      <c r="D351" s="76" t="s">
        <v>2638</v>
      </c>
      <c r="E351" s="76" t="s">
        <v>8046</v>
      </c>
      <c r="F351" s="76" t="s">
        <v>4192</v>
      </c>
      <c r="G351" s="76" t="s">
        <v>2639</v>
      </c>
      <c r="H351" s="76" t="s">
        <v>2640</v>
      </c>
      <c r="I351" s="76" t="s">
        <v>2641</v>
      </c>
      <c r="J351" s="76" t="s">
        <v>2642</v>
      </c>
      <c r="K351" s="76" t="s">
        <v>2643</v>
      </c>
      <c r="L351" s="76" t="s">
        <v>2644</v>
      </c>
      <c r="M351" s="76" t="s">
        <v>2644</v>
      </c>
      <c r="N351" s="76" t="s">
        <v>2645</v>
      </c>
      <c r="O351" s="76" t="s">
        <v>2646</v>
      </c>
      <c r="P351" s="76" t="s">
        <v>8918</v>
      </c>
    </row>
    <row r="352" spans="1:16">
      <c r="A352" s="74">
        <v>14</v>
      </c>
      <c r="B352" s="76" t="s">
        <v>8918</v>
      </c>
      <c r="C352" s="76" t="s">
        <v>8918</v>
      </c>
      <c r="D352" s="76" t="s">
        <v>2647</v>
      </c>
      <c r="E352" s="76" t="s">
        <v>8618</v>
      </c>
      <c r="F352" s="76" t="s">
        <v>2648</v>
      </c>
      <c r="G352" s="76" t="s">
        <v>2649</v>
      </c>
      <c r="H352" s="76" t="s">
        <v>2650</v>
      </c>
      <c r="I352" s="76" t="s">
        <v>2651</v>
      </c>
      <c r="J352" s="76" t="s">
        <v>2652</v>
      </c>
      <c r="K352" s="76" t="s">
        <v>2653</v>
      </c>
      <c r="L352" s="76" t="s">
        <v>5918</v>
      </c>
      <c r="M352" s="76" t="s">
        <v>5918</v>
      </c>
      <c r="N352" s="76" t="s">
        <v>2654</v>
      </c>
      <c r="O352" s="76" t="s">
        <v>2655</v>
      </c>
      <c r="P352" s="76" t="s">
        <v>8918</v>
      </c>
    </row>
    <row r="353" spans="1:16">
      <c r="A353" s="74">
        <v>15</v>
      </c>
      <c r="B353" s="76" t="s">
        <v>8918</v>
      </c>
      <c r="C353" s="76" t="s">
        <v>8918</v>
      </c>
      <c r="D353" s="76" t="s">
        <v>5835</v>
      </c>
      <c r="E353" s="76" t="s">
        <v>6120</v>
      </c>
      <c r="F353" s="76" t="s">
        <v>2656</v>
      </c>
      <c r="G353" s="76" t="s">
        <v>10028</v>
      </c>
      <c r="H353" s="76" t="s">
        <v>2657</v>
      </c>
      <c r="I353" s="76" t="s">
        <v>7687</v>
      </c>
      <c r="J353" s="76" t="s">
        <v>2658</v>
      </c>
      <c r="K353" s="76" t="s">
        <v>2659</v>
      </c>
      <c r="L353" s="76" t="s">
        <v>6227</v>
      </c>
      <c r="M353" s="76" t="s">
        <v>6227</v>
      </c>
      <c r="N353" s="76" t="s">
        <v>2660</v>
      </c>
      <c r="O353" s="76" t="s">
        <v>2586</v>
      </c>
      <c r="P353" s="76" t="s">
        <v>8918</v>
      </c>
    </row>
    <row r="354" spans="1:16">
      <c r="A354" s="74">
        <v>16</v>
      </c>
      <c r="B354" s="76" t="s">
        <v>8918</v>
      </c>
      <c r="C354" s="76" t="s">
        <v>8918</v>
      </c>
      <c r="D354" s="76" t="s">
        <v>2661</v>
      </c>
      <c r="E354" s="76" t="s">
        <v>4147</v>
      </c>
      <c r="F354" s="76" t="s">
        <v>2662</v>
      </c>
      <c r="G354" s="76" t="s">
        <v>7117</v>
      </c>
      <c r="H354" s="76" t="s">
        <v>2663</v>
      </c>
      <c r="I354" s="76" t="s">
        <v>2664</v>
      </c>
      <c r="J354" s="76" t="s">
        <v>2665</v>
      </c>
      <c r="K354" s="76" t="s">
        <v>2666</v>
      </c>
      <c r="L354" s="76" t="s">
        <v>5070</v>
      </c>
      <c r="M354" s="76" t="s">
        <v>5070</v>
      </c>
      <c r="N354" s="76" t="s">
        <v>2667</v>
      </c>
      <c r="O354" s="76" t="s">
        <v>9315</v>
      </c>
      <c r="P354" s="76" t="s">
        <v>8918</v>
      </c>
    </row>
    <row r="355" spans="1:16">
      <c r="A355" s="74">
        <v>17</v>
      </c>
      <c r="B355" s="76" t="s">
        <v>8918</v>
      </c>
      <c r="C355" s="76" t="s">
        <v>8918</v>
      </c>
      <c r="D355" s="76" t="s">
        <v>2668</v>
      </c>
      <c r="E355" s="76" t="s">
        <v>2669</v>
      </c>
      <c r="F355" s="76" t="s">
        <v>2670</v>
      </c>
      <c r="G355" s="76" t="s">
        <v>2671</v>
      </c>
      <c r="H355" s="76" t="s">
        <v>8565</v>
      </c>
      <c r="I355" s="76" t="s">
        <v>2672</v>
      </c>
      <c r="J355" s="76" t="s">
        <v>2673</v>
      </c>
      <c r="K355" s="76" t="s">
        <v>2674</v>
      </c>
      <c r="L355" s="76" t="s">
        <v>8192</v>
      </c>
      <c r="M355" s="76" t="s">
        <v>8192</v>
      </c>
      <c r="N355" s="76" t="s">
        <v>7309</v>
      </c>
      <c r="O355" s="76" t="s">
        <v>2675</v>
      </c>
      <c r="P355" s="76" t="s">
        <v>8918</v>
      </c>
    </row>
    <row r="356" spans="1:16">
      <c r="A356" s="74">
        <v>18</v>
      </c>
      <c r="B356" s="76" t="s">
        <v>8918</v>
      </c>
      <c r="C356" s="76" t="s">
        <v>8918</v>
      </c>
      <c r="D356" s="76" t="s">
        <v>68</v>
      </c>
      <c r="E356" s="76" t="s">
        <v>8265</v>
      </c>
      <c r="F356" s="76" t="s">
        <v>2676</v>
      </c>
      <c r="G356" s="76" t="s">
        <v>9376</v>
      </c>
      <c r="H356" s="76" t="s">
        <v>8688</v>
      </c>
      <c r="I356" s="76" t="s">
        <v>6204</v>
      </c>
      <c r="J356" s="76" t="s">
        <v>2677</v>
      </c>
      <c r="K356" s="76" t="s">
        <v>7733</v>
      </c>
      <c r="L356" s="76" t="s">
        <v>8132</v>
      </c>
      <c r="M356" s="76" t="s">
        <v>8132</v>
      </c>
      <c r="N356" s="76" t="s">
        <v>2678</v>
      </c>
      <c r="O356" s="76" t="s">
        <v>2679</v>
      </c>
      <c r="P356" s="76" t="s">
        <v>8918</v>
      </c>
    </row>
    <row r="357" spans="1:16">
      <c r="A357" s="74">
        <v>19</v>
      </c>
      <c r="B357" s="76" t="s">
        <v>8918</v>
      </c>
      <c r="C357" s="76" t="s">
        <v>8918</v>
      </c>
      <c r="D357" s="76" t="s">
        <v>2680</v>
      </c>
      <c r="E357" s="76" t="s">
        <v>2681</v>
      </c>
      <c r="F357" s="76" t="s">
        <v>705</v>
      </c>
      <c r="G357" s="76" t="s">
        <v>2682</v>
      </c>
      <c r="H357" s="76" t="s">
        <v>2683</v>
      </c>
      <c r="I357" s="76" t="s">
        <v>2684</v>
      </c>
      <c r="J357" s="76" t="s">
        <v>2685</v>
      </c>
      <c r="K357" s="76" t="s">
        <v>2686</v>
      </c>
      <c r="L357" s="76" t="s">
        <v>8861</v>
      </c>
      <c r="M357" s="76" t="s">
        <v>8861</v>
      </c>
      <c r="N357" s="76" t="s">
        <v>9398</v>
      </c>
      <c r="O357" s="76" t="s">
        <v>2687</v>
      </c>
      <c r="P357" s="76" t="s">
        <v>8918</v>
      </c>
    </row>
    <row r="358" spans="1:16">
      <c r="A358" s="74">
        <v>20</v>
      </c>
      <c r="B358" s="76" t="s">
        <v>8918</v>
      </c>
      <c r="C358" s="76" t="s">
        <v>8918</v>
      </c>
      <c r="D358" s="76" t="s">
        <v>2688</v>
      </c>
      <c r="E358" s="76" t="s">
        <v>2689</v>
      </c>
      <c r="F358" s="76" t="s">
        <v>2690</v>
      </c>
      <c r="G358" s="76" t="s">
        <v>2691</v>
      </c>
      <c r="H358" s="76" t="s">
        <v>2692</v>
      </c>
      <c r="I358" s="76" t="s">
        <v>2693</v>
      </c>
      <c r="J358" s="76" t="s">
        <v>2694</v>
      </c>
      <c r="K358" s="76" t="s">
        <v>2695</v>
      </c>
      <c r="L358" s="76" t="s">
        <v>2696</v>
      </c>
      <c r="M358" s="76" t="s">
        <v>2696</v>
      </c>
      <c r="N358" s="76" t="s">
        <v>2697</v>
      </c>
      <c r="O358" s="76" t="s">
        <v>2698</v>
      </c>
      <c r="P358" s="76" t="s">
        <v>8918</v>
      </c>
    </row>
    <row r="359" spans="1:16">
      <c r="A359" s="74">
        <v>21</v>
      </c>
      <c r="B359" s="76" t="s">
        <v>8918</v>
      </c>
      <c r="C359" s="76" t="s">
        <v>8918</v>
      </c>
      <c r="D359" s="76" t="s">
        <v>2699</v>
      </c>
      <c r="E359" s="76" t="s">
        <v>638</v>
      </c>
      <c r="F359" s="76" t="s">
        <v>2700</v>
      </c>
      <c r="G359" s="76" t="s">
        <v>2701</v>
      </c>
      <c r="H359" s="76" t="s">
        <v>2702</v>
      </c>
      <c r="I359" s="76" t="s">
        <v>2703</v>
      </c>
      <c r="J359" s="76" t="s">
        <v>2704</v>
      </c>
      <c r="K359" s="76" t="s">
        <v>9863</v>
      </c>
      <c r="L359" s="76" t="s">
        <v>2705</v>
      </c>
      <c r="M359" s="76" t="s">
        <v>2705</v>
      </c>
      <c r="N359" s="76" t="s">
        <v>2706</v>
      </c>
      <c r="O359" s="76" t="s">
        <v>2707</v>
      </c>
      <c r="P359" s="76" t="s">
        <v>8918</v>
      </c>
    </row>
    <row r="360" spans="1:16">
      <c r="A360" s="74">
        <v>22</v>
      </c>
      <c r="B360" s="76" t="s">
        <v>8918</v>
      </c>
      <c r="C360" s="76" t="s">
        <v>8918</v>
      </c>
      <c r="D360" s="76" t="s">
        <v>2708</v>
      </c>
      <c r="E360" s="76" t="s">
        <v>6102</v>
      </c>
      <c r="F360" s="76" t="s">
        <v>8942</v>
      </c>
      <c r="G360" s="76" t="s">
        <v>7167</v>
      </c>
      <c r="H360" s="76" t="s">
        <v>2709</v>
      </c>
      <c r="I360" s="76" t="s">
        <v>6769</v>
      </c>
      <c r="J360" s="76" t="s">
        <v>2710</v>
      </c>
      <c r="K360" s="76" t="s">
        <v>2711</v>
      </c>
      <c r="L360" s="76" t="s">
        <v>2712</v>
      </c>
      <c r="M360" s="76" t="s">
        <v>2712</v>
      </c>
      <c r="N360" s="76" t="s">
        <v>93</v>
      </c>
      <c r="O360" s="76" t="s">
        <v>2713</v>
      </c>
      <c r="P360" s="76" t="s">
        <v>8918</v>
      </c>
    </row>
    <row r="361" spans="1:16">
      <c r="A361" s="74">
        <v>23</v>
      </c>
      <c r="B361" s="76" t="s">
        <v>8918</v>
      </c>
      <c r="C361" s="76" t="s">
        <v>8918</v>
      </c>
      <c r="D361" s="76" t="s">
        <v>5981</v>
      </c>
      <c r="E361" s="76" t="s">
        <v>2714</v>
      </c>
      <c r="F361" s="76" t="s">
        <v>2715</v>
      </c>
      <c r="G361" s="76" t="s">
        <v>10437</v>
      </c>
      <c r="H361" s="76" t="s">
        <v>2716</v>
      </c>
      <c r="I361" s="76" t="s">
        <v>6749</v>
      </c>
      <c r="J361" s="76" t="s">
        <v>2717</v>
      </c>
      <c r="K361" s="76" t="s">
        <v>2718</v>
      </c>
      <c r="L361" s="76" t="s">
        <v>2719</v>
      </c>
      <c r="M361" s="76" t="s">
        <v>2719</v>
      </c>
      <c r="N361" s="76" t="s">
        <v>2720</v>
      </c>
      <c r="O361" s="76" t="s">
        <v>2721</v>
      </c>
      <c r="P361" s="76" t="s">
        <v>8918</v>
      </c>
    </row>
    <row r="362" spans="1:16">
      <c r="A362" s="74">
        <v>24</v>
      </c>
      <c r="B362" s="76" t="s">
        <v>8918</v>
      </c>
      <c r="C362" s="76" t="s">
        <v>8918</v>
      </c>
      <c r="D362" s="76" t="s">
        <v>3702</v>
      </c>
      <c r="E362" s="76" t="s">
        <v>2722</v>
      </c>
      <c r="F362" s="76" t="s">
        <v>2723</v>
      </c>
      <c r="G362" s="76" t="s">
        <v>7081</v>
      </c>
      <c r="H362" s="76" t="s">
        <v>431</v>
      </c>
      <c r="I362" s="76" t="s">
        <v>8696</v>
      </c>
      <c r="J362" s="76" t="s">
        <v>2724</v>
      </c>
      <c r="K362" s="76" t="s">
        <v>2725</v>
      </c>
      <c r="L362" s="76" t="s">
        <v>2726</v>
      </c>
      <c r="M362" s="76" t="s">
        <v>2726</v>
      </c>
      <c r="N362" s="76" t="s">
        <v>2727</v>
      </c>
      <c r="O362" s="76" t="s">
        <v>10390</v>
      </c>
      <c r="P362" s="76" t="s">
        <v>8918</v>
      </c>
    </row>
    <row r="363" spans="1:16">
      <c r="A363" s="74">
        <v>25</v>
      </c>
      <c r="B363" s="76" t="s">
        <v>8918</v>
      </c>
      <c r="C363" s="76" t="s">
        <v>8918</v>
      </c>
      <c r="D363" s="76" t="s">
        <v>2728</v>
      </c>
      <c r="E363" s="76" t="s">
        <v>2729</v>
      </c>
      <c r="F363" s="76" t="s">
        <v>2730</v>
      </c>
      <c r="G363" s="76" t="s">
        <v>11174</v>
      </c>
      <c r="H363" s="76" t="s">
        <v>2731</v>
      </c>
      <c r="I363" s="76" t="s">
        <v>2732</v>
      </c>
      <c r="J363" s="76" t="s">
        <v>472</v>
      </c>
      <c r="K363" s="76" t="s">
        <v>2733</v>
      </c>
      <c r="L363" s="76" t="s">
        <v>2734</v>
      </c>
      <c r="M363" s="76" t="s">
        <v>2734</v>
      </c>
      <c r="N363" s="76" t="s">
        <v>2735</v>
      </c>
      <c r="O363" s="76" t="s">
        <v>6025</v>
      </c>
      <c r="P363" s="76" t="s">
        <v>8918</v>
      </c>
    </row>
    <row r="364" spans="1:16">
      <c r="A364" s="74">
        <v>26</v>
      </c>
      <c r="B364" s="76" t="s">
        <v>8918</v>
      </c>
      <c r="C364" s="76" t="s">
        <v>8918</v>
      </c>
      <c r="D364" s="76" t="s">
        <v>2736</v>
      </c>
      <c r="E364" s="76" t="s">
        <v>2737</v>
      </c>
      <c r="F364" s="76" t="s">
        <v>2738</v>
      </c>
      <c r="G364" s="76" t="s">
        <v>2739</v>
      </c>
      <c r="H364" s="76" t="s">
        <v>2740</v>
      </c>
      <c r="I364" s="76" t="s">
        <v>2741</v>
      </c>
      <c r="J364" s="76" t="s">
        <v>2742</v>
      </c>
      <c r="K364" s="76" t="s">
        <v>2743</v>
      </c>
      <c r="L364" s="76" t="s">
        <v>10397</v>
      </c>
      <c r="M364" s="76" t="s">
        <v>10397</v>
      </c>
      <c r="N364" s="76" t="s">
        <v>2744</v>
      </c>
      <c r="O364" s="76" t="s">
        <v>2745</v>
      </c>
      <c r="P364" s="76" t="s">
        <v>8918</v>
      </c>
    </row>
    <row r="365" spans="1:16">
      <c r="A365" s="74">
        <v>27</v>
      </c>
      <c r="B365" s="76" t="s">
        <v>8918</v>
      </c>
      <c r="C365" s="76" t="s">
        <v>8918</v>
      </c>
      <c r="D365" s="76" t="s">
        <v>9395</v>
      </c>
      <c r="E365" s="76" t="s">
        <v>2746</v>
      </c>
      <c r="F365" s="76" t="s">
        <v>3840</v>
      </c>
      <c r="G365" s="76" t="s">
        <v>7407</v>
      </c>
      <c r="H365" s="76" t="s">
        <v>3841</v>
      </c>
      <c r="I365" s="76" t="s">
        <v>3842</v>
      </c>
      <c r="J365" s="76" t="s">
        <v>3843</v>
      </c>
      <c r="K365" s="76" t="s">
        <v>3844</v>
      </c>
      <c r="L365" s="76" t="s">
        <v>3845</v>
      </c>
      <c r="M365" s="76" t="s">
        <v>3845</v>
      </c>
      <c r="N365" s="76" t="s">
        <v>3846</v>
      </c>
      <c r="O365" s="76" t="s">
        <v>3847</v>
      </c>
      <c r="P365" s="76" t="s">
        <v>8918</v>
      </c>
    </row>
    <row r="366" spans="1:16">
      <c r="A366" s="74">
        <v>28</v>
      </c>
      <c r="B366" s="76" t="s">
        <v>8918</v>
      </c>
      <c r="C366" s="76" t="s">
        <v>8918</v>
      </c>
      <c r="D366" s="76" t="s">
        <v>3848</v>
      </c>
      <c r="E366" s="76" t="s">
        <v>5474</v>
      </c>
      <c r="F366" s="76" t="s">
        <v>3849</v>
      </c>
      <c r="G366" s="76" t="s">
        <v>8124</v>
      </c>
      <c r="H366" s="76" t="s">
        <v>10669</v>
      </c>
      <c r="I366" s="76" t="s">
        <v>3850</v>
      </c>
      <c r="J366" s="76" t="s">
        <v>8839</v>
      </c>
      <c r="K366" s="76" t="s">
        <v>3851</v>
      </c>
      <c r="L366" s="76" t="s">
        <v>3852</v>
      </c>
      <c r="M366" s="76" t="s">
        <v>3852</v>
      </c>
      <c r="N366" s="76" t="s">
        <v>3853</v>
      </c>
      <c r="O366" s="76" t="s">
        <v>3854</v>
      </c>
      <c r="P366" s="76" t="s">
        <v>8918</v>
      </c>
    </row>
    <row r="367" spans="1:16">
      <c r="A367" s="74">
        <v>29</v>
      </c>
      <c r="B367" s="76" t="s">
        <v>8918</v>
      </c>
      <c r="C367" s="76" t="s">
        <v>8918</v>
      </c>
      <c r="D367" s="76" t="s">
        <v>3855</v>
      </c>
      <c r="E367" s="76" t="s">
        <v>3856</v>
      </c>
      <c r="F367" s="76" t="s">
        <v>5845</v>
      </c>
      <c r="G367" s="76" t="s">
        <v>3857</v>
      </c>
      <c r="H367" s="76" t="s">
        <v>3858</v>
      </c>
      <c r="I367" s="76" t="s">
        <v>3859</v>
      </c>
      <c r="J367" s="76" t="s">
        <v>3860</v>
      </c>
      <c r="K367" s="76" t="s">
        <v>3861</v>
      </c>
      <c r="L367" s="76" t="s">
        <v>3862</v>
      </c>
      <c r="M367" s="76" t="s">
        <v>3862</v>
      </c>
      <c r="N367" s="76" t="s">
        <v>3863</v>
      </c>
      <c r="O367" s="76" t="s">
        <v>6824</v>
      </c>
      <c r="P367" s="76" t="s">
        <v>8918</v>
      </c>
    </row>
    <row r="368" spans="1:16">
      <c r="A368" s="74">
        <v>30</v>
      </c>
      <c r="B368" s="76" t="s">
        <v>8918</v>
      </c>
      <c r="C368" s="76" t="s">
        <v>8918</v>
      </c>
      <c r="D368" s="76" t="s">
        <v>3864</v>
      </c>
      <c r="E368" s="76" t="s">
        <v>9394</v>
      </c>
      <c r="F368" s="76" t="s">
        <v>9382</v>
      </c>
      <c r="G368" s="76" t="s">
        <v>3865</v>
      </c>
      <c r="H368" s="76" t="s">
        <v>3866</v>
      </c>
      <c r="I368" s="76" t="s">
        <v>10743</v>
      </c>
      <c r="J368" s="76" t="s">
        <v>5782</v>
      </c>
      <c r="K368" s="76" t="s">
        <v>3867</v>
      </c>
      <c r="L368" s="76" t="s">
        <v>3894</v>
      </c>
      <c r="M368" s="76" t="s">
        <v>3894</v>
      </c>
      <c r="N368" s="76" t="s">
        <v>3868</v>
      </c>
      <c r="O368" s="76" t="s">
        <v>3869</v>
      </c>
      <c r="P368" s="76" t="s">
        <v>8918</v>
      </c>
    </row>
    <row r="369" spans="1:16">
      <c r="A369" s="74">
        <v>31</v>
      </c>
      <c r="B369" s="76" t="s">
        <v>8918</v>
      </c>
      <c r="C369" s="76" t="s">
        <v>8918</v>
      </c>
      <c r="D369" s="76" t="s">
        <v>3870</v>
      </c>
      <c r="E369" s="76" t="s">
        <v>5773</v>
      </c>
      <c r="F369" s="76" t="s">
        <v>3871</v>
      </c>
      <c r="G369" s="76" t="s">
        <v>3872</v>
      </c>
      <c r="H369" s="76" t="s">
        <v>3873</v>
      </c>
      <c r="I369" s="76" t="s">
        <v>3874</v>
      </c>
      <c r="J369" s="76" t="s">
        <v>3875</v>
      </c>
      <c r="K369" s="76" t="s">
        <v>11347</v>
      </c>
      <c r="L369" s="76" t="s">
        <v>3876</v>
      </c>
      <c r="M369" s="76" t="s">
        <v>3876</v>
      </c>
      <c r="N369" s="76" t="s">
        <v>3877</v>
      </c>
      <c r="O369" s="76" t="s">
        <v>3878</v>
      </c>
      <c r="P369" s="76" t="s">
        <v>8918</v>
      </c>
    </row>
    <row r="370" spans="1:16">
      <c r="A370" s="74">
        <v>32</v>
      </c>
      <c r="B370" s="76" t="s">
        <v>8918</v>
      </c>
      <c r="C370" s="76" t="s">
        <v>8918</v>
      </c>
      <c r="D370" s="76" t="s">
        <v>2544</v>
      </c>
      <c r="E370" s="76" t="s">
        <v>7402</v>
      </c>
      <c r="F370" s="76" t="s">
        <v>3879</v>
      </c>
      <c r="G370" s="76" t="s">
        <v>8434</v>
      </c>
      <c r="H370" s="76" t="s">
        <v>3880</v>
      </c>
      <c r="I370" s="76" t="s">
        <v>6789</v>
      </c>
      <c r="J370" s="76" t="s">
        <v>6790</v>
      </c>
      <c r="K370" s="76" t="s">
        <v>6791</v>
      </c>
      <c r="L370" s="76" t="s">
        <v>6792</v>
      </c>
      <c r="M370" s="76" t="s">
        <v>6792</v>
      </c>
      <c r="N370" s="76" t="s">
        <v>6307</v>
      </c>
      <c r="O370" s="76" t="s">
        <v>6793</v>
      </c>
      <c r="P370" s="76" t="s">
        <v>8918</v>
      </c>
    </row>
    <row r="371" spans="1:16">
      <c r="A371" s="74">
        <v>33</v>
      </c>
      <c r="B371" s="76" t="s">
        <v>8918</v>
      </c>
      <c r="C371" s="76" t="s">
        <v>8918</v>
      </c>
      <c r="D371" s="76" t="s">
        <v>6794</v>
      </c>
      <c r="E371" s="76" t="s">
        <v>9677</v>
      </c>
      <c r="F371" s="76" t="s">
        <v>9176</v>
      </c>
      <c r="G371" s="76" t="s">
        <v>6808</v>
      </c>
      <c r="H371" s="76" t="s">
        <v>9678</v>
      </c>
      <c r="I371" s="76" t="s">
        <v>9679</v>
      </c>
      <c r="J371" s="76" t="s">
        <v>9680</v>
      </c>
      <c r="K371" s="76" t="s">
        <v>9681</v>
      </c>
      <c r="L371" s="76" t="s">
        <v>10393</v>
      </c>
      <c r="M371" s="76" t="s">
        <v>10393</v>
      </c>
      <c r="N371" s="76" t="s">
        <v>9682</v>
      </c>
      <c r="O371" s="76" t="s">
        <v>9683</v>
      </c>
      <c r="P371" s="76" t="s">
        <v>8918</v>
      </c>
    </row>
    <row r="372" spans="1:16">
      <c r="A372" s="74">
        <v>34</v>
      </c>
      <c r="B372" s="76" t="s">
        <v>8918</v>
      </c>
      <c r="C372" s="76" t="s">
        <v>8918</v>
      </c>
      <c r="D372" s="76" t="s">
        <v>9684</v>
      </c>
      <c r="E372" s="76" t="s">
        <v>9685</v>
      </c>
      <c r="F372" s="76" t="s">
        <v>9686</v>
      </c>
      <c r="G372" s="76" t="s">
        <v>6074</v>
      </c>
      <c r="H372" s="76" t="s">
        <v>9687</v>
      </c>
      <c r="I372" s="76" t="s">
        <v>3742</v>
      </c>
      <c r="J372" s="76" t="s">
        <v>9688</v>
      </c>
      <c r="K372" s="76" t="s">
        <v>9689</v>
      </c>
      <c r="L372" s="76" t="s">
        <v>5907</v>
      </c>
      <c r="M372" s="76" t="s">
        <v>5907</v>
      </c>
      <c r="N372" s="76" t="s">
        <v>9690</v>
      </c>
      <c r="O372" s="76" t="s">
        <v>9691</v>
      </c>
      <c r="P372" s="76" t="s">
        <v>8918</v>
      </c>
    </row>
    <row r="373" spans="1:16">
      <c r="A373" s="74">
        <v>35</v>
      </c>
      <c r="B373" s="76" t="s">
        <v>8918</v>
      </c>
      <c r="C373" s="76" t="s">
        <v>8918</v>
      </c>
      <c r="D373" s="76" t="s">
        <v>9692</v>
      </c>
      <c r="E373" s="76" t="s">
        <v>9693</v>
      </c>
      <c r="F373" s="76" t="s">
        <v>9694</v>
      </c>
      <c r="G373" s="76" t="s">
        <v>9695</v>
      </c>
      <c r="H373" s="76" t="s">
        <v>9696</v>
      </c>
      <c r="I373" s="76" t="s">
        <v>9697</v>
      </c>
      <c r="J373" s="76" t="s">
        <v>9698</v>
      </c>
      <c r="K373" s="76" t="s">
        <v>7672</v>
      </c>
      <c r="L373" s="76" t="s">
        <v>9699</v>
      </c>
      <c r="M373" s="76" t="s">
        <v>9699</v>
      </c>
      <c r="N373" s="76" t="s">
        <v>9700</v>
      </c>
      <c r="O373" s="76" t="s">
        <v>11373</v>
      </c>
      <c r="P373" s="76" t="s">
        <v>8918</v>
      </c>
    </row>
    <row r="374" spans="1:16">
      <c r="A374" s="74">
        <v>36</v>
      </c>
      <c r="B374" s="76" t="s">
        <v>8918</v>
      </c>
      <c r="C374" s="76" t="s">
        <v>8918</v>
      </c>
      <c r="D374" s="76" t="s">
        <v>9701</v>
      </c>
      <c r="E374" s="76" t="s">
        <v>8192</v>
      </c>
      <c r="F374" s="76" t="s">
        <v>9702</v>
      </c>
      <c r="G374" s="76" t="s">
        <v>9703</v>
      </c>
      <c r="H374" s="76" t="s">
        <v>9704</v>
      </c>
      <c r="I374" s="76" t="s">
        <v>5860</v>
      </c>
      <c r="J374" s="76" t="s">
        <v>9705</v>
      </c>
      <c r="K374" s="76" t="s">
        <v>7495</v>
      </c>
      <c r="L374" s="76" t="s">
        <v>9706</v>
      </c>
      <c r="M374" s="76" t="s">
        <v>9706</v>
      </c>
      <c r="N374" s="76" t="s">
        <v>9707</v>
      </c>
      <c r="O374" s="76" t="s">
        <v>10844</v>
      </c>
      <c r="P374" s="76" t="s">
        <v>8918</v>
      </c>
    </row>
    <row r="375" spans="1:16">
      <c r="A375" s="74">
        <v>37</v>
      </c>
      <c r="B375" s="76" t="s">
        <v>8918</v>
      </c>
      <c r="C375" s="76" t="s">
        <v>8918</v>
      </c>
      <c r="D375" s="76" t="s">
        <v>9708</v>
      </c>
      <c r="E375" s="76" t="s">
        <v>1030</v>
      </c>
      <c r="F375" s="76" t="s">
        <v>8822</v>
      </c>
      <c r="G375" s="76" t="s">
        <v>836</v>
      </c>
      <c r="H375" s="76" t="s">
        <v>9709</v>
      </c>
      <c r="I375" s="76" t="s">
        <v>9710</v>
      </c>
      <c r="J375" s="76" t="s">
        <v>9711</v>
      </c>
      <c r="K375" s="76" t="s">
        <v>9712</v>
      </c>
      <c r="L375" s="76" t="s">
        <v>9713</v>
      </c>
      <c r="M375" s="76" t="s">
        <v>9713</v>
      </c>
      <c r="N375" s="76" t="s">
        <v>9714</v>
      </c>
      <c r="O375" s="76" t="s">
        <v>1027</v>
      </c>
      <c r="P375" s="76" t="s">
        <v>8918</v>
      </c>
    </row>
    <row r="376" spans="1:16">
      <c r="A376" s="74">
        <v>38</v>
      </c>
      <c r="B376" s="76" t="s">
        <v>8918</v>
      </c>
      <c r="C376" s="76" t="s">
        <v>8918</v>
      </c>
      <c r="D376" s="76" t="s">
        <v>9715</v>
      </c>
      <c r="E376" s="76" t="s">
        <v>9716</v>
      </c>
      <c r="F376" s="76" t="s">
        <v>4231</v>
      </c>
      <c r="G376" s="76" t="s">
        <v>4232</v>
      </c>
      <c r="H376" s="76" t="s">
        <v>10981</v>
      </c>
      <c r="I376" s="76" t="s">
        <v>7059</v>
      </c>
      <c r="J376" s="76" t="s">
        <v>4233</v>
      </c>
      <c r="K376" s="76" t="s">
        <v>4234</v>
      </c>
      <c r="L376" s="76" t="s">
        <v>4235</v>
      </c>
      <c r="M376" s="76" t="s">
        <v>4235</v>
      </c>
      <c r="N376" s="76" t="s">
        <v>4236</v>
      </c>
      <c r="O376" s="76" t="s">
        <v>4237</v>
      </c>
      <c r="P376" s="76" t="s">
        <v>8918</v>
      </c>
    </row>
    <row r="377" spans="1:16">
      <c r="A377" s="74">
        <v>39</v>
      </c>
      <c r="B377" s="76" t="s">
        <v>8918</v>
      </c>
      <c r="C377" s="76" t="s">
        <v>8918</v>
      </c>
      <c r="D377" s="76" t="s">
        <v>4238</v>
      </c>
      <c r="E377" s="76" t="s">
        <v>4239</v>
      </c>
      <c r="F377" s="76" t="s">
        <v>4240</v>
      </c>
      <c r="G377" s="76" t="s">
        <v>9299</v>
      </c>
      <c r="H377" s="76" t="s">
        <v>4241</v>
      </c>
      <c r="I377" s="76" t="s">
        <v>2721</v>
      </c>
      <c r="J377" s="76" t="s">
        <v>4242</v>
      </c>
      <c r="K377" s="76" t="s">
        <v>4243</v>
      </c>
      <c r="L377" s="76" t="s">
        <v>4244</v>
      </c>
      <c r="M377" s="76" t="s">
        <v>4244</v>
      </c>
      <c r="N377" s="76" t="s">
        <v>712</v>
      </c>
      <c r="O377" s="76" t="s">
        <v>7502</v>
      </c>
      <c r="P377" s="76" t="s">
        <v>8918</v>
      </c>
    </row>
    <row r="378" spans="1:16">
      <c r="A378" s="74">
        <v>40</v>
      </c>
      <c r="B378" s="76" t="s">
        <v>8918</v>
      </c>
      <c r="C378" s="76" t="s">
        <v>8918</v>
      </c>
      <c r="D378" s="76" t="s">
        <v>4245</v>
      </c>
      <c r="E378" s="76" t="s">
        <v>4246</v>
      </c>
      <c r="F378" s="76" t="s">
        <v>4247</v>
      </c>
      <c r="G378" s="76" t="s">
        <v>9307</v>
      </c>
      <c r="H378" s="76" t="s">
        <v>4248</v>
      </c>
      <c r="I378" s="76" t="s">
        <v>11101</v>
      </c>
      <c r="J378" s="76" t="s">
        <v>4249</v>
      </c>
      <c r="K378" s="76" t="s">
        <v>4250</v>
      </c>
      <c r="L378" s="76" t="s">
        <v>6868</v>
      </c>
      <c r="M378" s="76" t="s">
        <v>6868</v>
      </c>
      <c r="N378" s="76" t="s">
        <v>6352</v>
      </c>
      <c r="O378" s="76" t="s">
        <v>124</v>
      </c>
      <c r="P378" s="76" t="s">
        <v>8918</v>
      </c>
    </row>
    <row r="379" spans="1:16">
      <c r="A379" s="74">
        <v>41</v>
      </c>
      <c r="B379" s="76" t="s">
        <v>8918</v>
      </c>
      <c r="C379" s="76" t="s">
        <v>8918</v>
      </c>
      <c r="D379" s="76" t="s">
        <v>4251</v>
      </c>
      <c r="E379" s="76" t="s">
        <v>4252</v>
      </c>
      <c r="F379" s="76" t="s">
        <v>4253</v>
      </c>
      <c r="G379" s="76" t="s">
        <v>9312</v>
      </c>
      <c r="H379" s="76" t="s">
        <v>4254</v>
      </c>
      <c r="I379" s="76" t="s">
        <v>8109</v>
      </c>
      <c r="J379" s="76" t="s">
        <v>137</v>
      </c>
      <c r="K379" s="76" t="s">
        <v>4271</v>
      </c>
      <c r="L379" s="76" t="s">
        <v>4255</v>
      </c>
      <c r="M379" s="76" t="s">
        <v>4255</v>
      </c>
      <c r="N379" s="76" t="s">
        <v>4256</v>
      </c>
      <c r="O379" s="76" t="s">
        <v>4257</v>
      </c>
      <c r="P379" s="76" t="s">
        <v>8918</v>
      </c>
    </row>
    <row r="380" spans="1:16">
      <c r="A380" s="74">
        <v>42</v>
      </c>
      <c r="B380" s="76" t="s">
        <v>8918</v>
      </c>
      <c r="C380" s="76" t="s">
        <v>8918</v>
      </c>
      <c r="D380" s="76" t="s">
        <v>4258</v>
      </c>
      <c r="E380" s="76" t="s">
        <v>404</v>
      </c>
      <c r="F380" s="76" t="s">
        <v>8552</v>
      </c>
      <c r="G380" s="76" t="s">
        <v>6007</v>
      </c>
      <c r="H380" s="76" t="s">
        <v>4259</v>
      </c>
      <c r="I380" s="76" t="s">
        <v>4260</v>
      </c>
      <c r="J380" s="76" t="s">
        <v>4261</v>
      </c>
      <c r="K380" s="76" t="s">
        <v>4262</v>
      </c>
      <c r="L380" s="76" t="s">
        <v>9840</v>
      </c>
      <c r="M380" s="76" t="s">
        <v>9840</v>
      </c>
      <c r="N380" s="76" t="s">
        <v>6093</v>
      </c>
      <c r="O380" s="76" t="s">
        <v>8649</v>
      </c>
      <c r="P380" s="76" t="s">
        <v>8918</v>
      </c>
    </row>
    <row r="381" spans="1:16">
      <c r="A381" s="74">
        <v>43</v>
      </c>
      <c r="B381" s="76" t="s">
        <v>8918</v>
      </c>
      <c r="C381" s="76" t="s">
        <v>8918</v>
      </c>
      <c r="D381" s="76" t="s">
        <v>4263</v>
      </c>
      <c r="E381" s="76" t="s">
        <v>5293</v>
      </c>
      <c r="F381" s="76" t="s">
        <v>4306</v>
      </c>
      <c r="G381" s="76" t="s">
        <v>657</v>
      </c>
      <c r="H381" s="76" t="s">
        <v>4307</v>
      </c>
      <c r="I381" s="76" t="s">
        <v>10747</v>
      </c>
      <c r="J381" s="76" t="s">
        <v>4308</v>
      </c>
      <c r="K381" s="76" t="s">
        <v>6208</v>
      </c>
      <c r="L381" s="76" t="s">
        <v>10779</v>
      </c>
      <c r="M381" s="76" t="s">
        <v>10779</v>
      </c>
      <c r="N381" s="76" t="s">
        <v>4309</v>
      </c>
      <c r="O381" s="76" t="s">
        <v>4310</v>
      </c>
      <c r="P381" s="76" t="s">
        <v>8918</v>
      </c>
    </row>
    <row r="382" spans="1:16">
      <c r="A382" s="74">
        <v>44</v>
      </c>
      <c r="B382" s="76" t="s">
        <v>8918</v>
      </c>
      <c r="C382" s="76" t="s">
        <v>8918</v>
      </c>
      <c r="D382" s="76" t="s">
        <v>10800</v>
      </c>
      <c r="E382" s="76" t="s">
        <v>4311</v>
      </c>
      <c r="F382" s="76" t="s">
        <v>4312</v>
      </c>
      <c r="G382" s="76" t="s">
        <v>9292</v>
      </c>
      <c r="H382" s="76" t="s">
        <v>4313</v>
      </c>
      <c r="I382" s="76" t="s">
        <v>4314</v>
      </c>
      <c r="J382" s="76" t="s">
        <v>4315</v>
      </c>
      <c r="K382" s="76" t="s">
        <v>9226</v>
      </c>
      <c r="L382" s="76" t="s">
        <v>8365</v>
      </c>
      <c r="M382" s="76" t="s">
        <v>8365</v>
      </c>
      <c r="N382" s="76" t="s">
        <v>4316</v>
      </c>
      <c r="O382" s="76" t="s">
        <v>4317</v>
      </c>
      <c r="P382" s="76" t="s">
        <v>8918</v>
      </c>
    </row>
    <row r="383" spans="1:16">
      <c r="A383" s="74">
        <v>45</v>
      </c>
      <c r="B383" s="76" t="s">
        <v>8918</v>
      </c>
      <c r="C383" s="76" t="s">
        <v>8918</v>
      </c>
      <c r="D383" s="76" t="s">
        <v>4318</v>
      </c>
      <c r="E383" s="76" t="s">
        <v>8738</v>
      </c>
      <c r="F383" s="76" t="s">
        <v>4319</v>
      </c>
      <c r="G383" s="76" t="s">
        <v>10014</v>
      </c>
      <c r="H383" s="76" t="s">
        <v>4320</v>
      </c>
      <c r="I383" s="76" t="s">
        <v>4321</v>
      </c>
      <c r="J383" s="76" t="s">
        <v>4322</v>
      </c>
      <c r="K383" s="76" t="s">
        <v>4323</v>
      </c>
      <c r="L383" s="76" t="s">
        <v>4324</v>
      </c>
      <c r="M383" s="76" t="s">
        <v>4324</v>
      </c>
      <c r="N383" s="76" t="s">
        <v>4325</v>
      </c>
      <c r="O383" s="76" t="s">
        <v>10007</v>
      </c>
      <c r="P383" s="76" t="s">
        <v>8918</v>
      </c>
    </row>
    <row r="384" spans="1:16">
      <c r="A384" s="74">
        <v>46</v>
      </c>
      <c r="B384" s="76" t="s">
        <v>8918</v>
      </c>
      <c r="C384" s="76" t="s">
        <v>8918</v>
      </c>
      <c r="D384" s="76" t="s">
        <v>4326</v>
      </c>
      <c r="E384" s="76" t="s">
        <v>10082</v>
      </c>
      <c r="F384" s="76" t="s">
        <v>10749</v>
      </c>
      <c r="G384" s="76" t="s">
        <v>3398</v>
      </c>
      <c r="H384" s="76" t="s">
        <v>4327</v>
      </c>
      <c r="I384" s="76" t="s">
        <v>8722</v>
      </c>
      <c r="J384" s="76" t="s">
        <v>4328</v>
      </c>
      <c r="K384" s="76" t="s">
        <v>4329</v>
      </c>
      <c r="L384" s="76" t="s">
        <v>9318</v>
      </c>
      <c r="M384" s="76" t="s">
        <v>9318</v>
      </c>
      <c r="N384" s="76" t="s">
        <v>10047</v>
      </c>
      <c r="O384" s="76" t="s">
        <v>4330</v>
      </c>
      <c r="P384" s="76" t="s">
        <v>8918</v>
      </c>
    </row>
    <row r="385" spans="1:16">
      <c r="A385" s="74">
        <v>47</v>
      </c>
      <c r="B385" s="76" t="s">
        <v>8918</v>
      </c>
      <c r="C385" s="76" t="s">
        <v>8918</v>
      </c>
      <c r="D385" s="76" t="s">
        <v>4331</v>
      </c>
      <c r="E385" s="76" t="s">
        <v>8041</v>
      </c>
      <c r="F385" s="76" t="s">
        <v>4332</v>
      </c>
      <c r="G385" s="76" t="s">
        <v>4333</v>
      </c>
      <c r="H385" s="76" t="s">
        <v>4334</v>
      </c>
      <c r="I385" s="76" t="s">
        <v>4335</v>
      </c>
      <c r="J385" s="76" t="s">
        <v>4336</v>
      </c>
      <c r="K385" s="76" t="s">
        <v>4337</v>
      </c>
      <c r="L385" s="76" t="s">
        <v>10421</v>
      </c>
      <c r="M385" s="76" t="s">
        <v>10421</v>
      </c>
      <c r="N385" s="76" t="s">
        <v>2127</v>
      </c>
      <c r="O385" s="76" t="s">
        <v>9269</v>
      </c>
      <c r="P385" s="76" t="s">
        <v>8918</v>
      </c>
    </row>
    <row r="386" spans="1:16">
      <c r="A386" s="74">
        <v>48</v>
      </c>
      <c r="B386" s="76" t="s">
        <v>8918</v>
      </c>
      <c r="C386" s="76" t="s">
        <v>8918</v>
      </c>
      <c r="D386" s="76" t="s">
        <v>4338</v>
      </c>
      <c r="E386" s="76" t="s">
        <v>3748</v>
      </c>
      <c r="F386" s="76" t="s">
        <v>4339</v>
      </c>
      <c r="G386" s="76" t="s">
        <v>4340</v>
      </c>
      <c r="H386" s="76" t="s">
        <v>4341</v>
      </c>
      <c r="I386" s="76" t="s">
        <v>4342</v>
      </c>
      <c r="J386" s="76" t="s">
        <v>4343</v>
      </c>
      <c r="K386" s="76" t="s">
        <v>4344</v>
      </c>
      <c r="L386" s="76" t="s">
        <v>4345</v>
      </c>
      <c r="M386" s="76" t="s">
        <v>4345</v>
      </c>
      <c r="N386" s="76" t="s">
        <v>4346</v>
      </c>
      <c r="O386" s="76" t="s">
        <v>4347</v>
      </c>
      <c r="P386" s="76" t="s">
        <v>8918</v>
      </c>
    </row>
    <row r="388" spans="1:16">
      <c r="A388" s="73" t="e">
        <f>HLOOKUP('Calculatrice des coûts NMETI'!$I$22, B392:Q441, MATCH('Calculatrice des coûts NMETI'!$K$22,A392:A441))</f>
        <v>#N/A</v>
      </c>
    </row>
    <row r="389" spans="1:16">
      <c r="A389" s="467" t="s">
        <v>3187</v>
      </c>
      <c r="B389" s="467"/>
      <c r="C389" s="467"/>
      <c r="D389" s="467"/>
      <c r="E389" s="467"/>
      <c r="F389" s="467"/>
      <c r="G389" s="467"/>
      <c r="H389" s="467"/>
      <c r="I389" s="467"/>
      <c r="J389" s="467"/>
      <c r="K389" s="467"/>
      <c r="L389" s="467"/>
      <c r="M389" s="467"/>
      <c r="N389" s="467"/>
      <c r="O389" s="467"/>
      <c r="P389" s="467"/>
    </row>
    <row r="390" spans="1:16">
      <c r="A390" s="471" t="s">
        <v>8668</v>
      </c>
      <c r="B390" s="471"/>
      <c r="C390" s="471"/>
      <c r="D390" s="471"/>
      <c r="E390" s="471"/>
      <c r="F390" s="471"/>
      <c r="G390" s="471"/>
      <c r="H390" s="471"/>
      <c r="I390" s="471"/>
      <c r="J390" s="471"/>
      <c r="K390" s="471"/>
      <c r="L390" s="471"/>
      <c r="M390" s="471"/>
      <c r="N390" s="471"/>
      <c r="O390" s="471"/>
      <c r="P390" s="471"/>
    </row>
    <row r="391" spans="1:16">
      <c r="A391" s="77" t="s">
        <v>8912</v>
      </c>
      <c r="B391" s="78" t="s">
        <v>8913</v>
      </c>
      <c r="C391" s="78" t="s">
        <v>8913</v>
      </c>
      <c r="D391" s="78" t="s">
        <v>8913</v>
      </c>
      <c r="E391" s="78" t="s">
        <v>8913</v>
      </c>
      <c r="F391" s="78" t="s">
        <v>8913</v>
      </c>
      <c r="G391" s="78" t="s">
        <v>8913</v>
      </c>
      <c r="H391" s="78" t="s">
        <v>8913</v>
      </c>
      <c r="I391" s="78" t="s">
        <v>8913</v>
      </c>
      <c r="J391" s="78" t="s">
        <v>8913</v>
      </c>
      <c r="K391" s="78" t="s">
        <v>8913</v>
      </c>
      <c r="L391" s="78" t="s">
        <v>8913</v>
      </c>
      <c r="M391" s="78" t="s">
        <v>8913</v>
      </c>
      <c r="N391" s="78" t="s">
        <v>8913</v>
      </c>
      <c r="O391" s="78" t="s">
        <v>8913</v>
      </c>
      <c r="P391" s="78" t="s">
        <v>8913</v>
      </c>
    </row>
    <row r="392" spans="1:16">
      <c r="A392" s="79" t="s">
        <v>8914</v>
      </c>
      <c r="B392" s="236">
        <v>1</v>
      </c>
      <c r="C392" s="236">
        <v>2</v>
      </c>
      <c r="D392" s="236">
        <v>3</v>
      </c>
      <c r="E392" s="236">
        <v>4</v>
      </c>
      <c r="F392" s="236">
        <v>5</v>
      </c>
      <c r="G392" s="236">
        <v>6</v>
      </c>
      <c r="H392" s="236">
        <v>7</v>
      </c>
      <c r="I392" s="236">
        <v>8</v>
      </c>
      <c r="J392" s="236">
        <v>9</v>
      </c>
      <c r="K392" s="236">
        <v>10</v>
      </c>
      <c r="L392" s="236">
        <v>11</v>
      </c>
      <c r="M392" s="236">
        <v>12</v>
      </c>
      <c r="N392" s="236">
        <v>13</v>
      </c>
      <c r="O392" s="236">
        <v>14</v>
      </c>
      <c r="P392" s="236">
        <v>15</v>
      </c>
    </row>
    <row r="393" spans="1:16">
      <c r="A393" s="74">
        <v>0</v>
      </c>
      <c r="B393" s="76" t="s">
        <v>8918</v>
      </c>
      <c r="C393" s="76" t="s">
        <v>8918</v>
      </c>
      <c r="D393" s="76" t="s">
        <v>4348</v>
      </c>
      <c r="E393" s="76" t="s">
        <v>643</v>
      </c>
      <c r="F393" s="76" t="s">
        <v>4349</v>
      </c>
      <c r="G393" s="76" t="s">
        <v>4350</v>
      </c>
      <c r="H393" s="76" t="s">
        <v>4351</v>
      </c>
      <c r="I393" s="76" t="s">
        <v>4352</v>
      </c>
      <c r="J393" s="76" t="s">
        <v>4353</v>
      </c>
      <c r="K393" s="76" t="s">
        <v>4354</v>
      </c>
      <c r="L393" s="76" t="s">
        <v>4355</v>
      </c>
      <c r="M393" s="76" t="s">
        <v>4355</v>
      </c>
      <c r="N393" s="76" t="s">
        <v>4356</v>
      </c>
      <c r="O393" s="76" t="s">
        <v>4357</v>
      </c>
      <c r="P393" s="76" t="s">
        <v>8918</v>
      </c>
    </row>
    <row r="394" spans="1:16">
      <c r="A394" s="74">
        <v>1</v>
      </c>
      <c r="B394" s="76" t="s">
        <v>8918</v>
      </c>
      <c r="C394" s="76" t="s">
        <v>8918</v>
      </c>
      <c r="D394" s="76" t="s">
        <v>4358</v>
      </c>
      <c r="E394" s="76" t="s">
        <v>4359</v>
      </c>
      <c r="F394" s="76" t="s">
        <v>4360</v>
      </c>
      <c r="G394" s="76" t="s">
        <v>4361</v>
      </c>
      <c r="H394" s="76" t="s">
        <v>4362</v>
      </c>
      <c r="I394" s="76" t="s">
        <v>4363</v>
      </c>
      <c r="J394" s="76" t="s">
        <v>4364</v>
      </c>
      <c r="K394" s="76" t="s">
        <v>4365</v>
      </c>
      <c r="L394" s="76" t="s">
        <v>4366</v>
      </c>
      <c r="M394" s="76" t="s">
        <v>4366</v>
      </c>
      <c r="N394" s="76" t="s">
        <v>4367</v>
      </c>
      <c r="O394" s="76" t="s">
        <v>4368</v>
      </c>
      <c r="P394" s="76" t="s">
        <v>8918</v>
      </c>
    </row>
    <row r="395" spans="1:16">
      <c r="A395" s="74">
        <v>2</v>
      </c>
      <c r="B395" s="76" t="s">
        <v>8918</v>
      </c>
      <c r="C395" s="76" t="s">
        <v>8918</v>
      </c>
      <c r="D395" s="76" t="s">
        <v>4369</v>
      </c>
      <c r="E395" s="76" t="s">
        <v>4370</v>
      </c>
      <c r="F395" s="76" t="s">
        <v>4371</v>
      </c>
      <c r="G395" s="76" t="s">
        <v>4372</v>
      </c>
      <c r="H395" s="76" t="s">
        <v>4373</v>
      </c>
      <c r="I395" s="76" t="s">
        <v>4374</v>
      </c>
      <c r="J395" s="76" t="s">
        <v>4375</v>
      </c>
      <c r="K395" s="76" t="s">
        <v>4376</v>
      </c>
      <c r="L395" s="76" t="s">
        <v>4377</v>
      </c>
      <c r="M395" s="76" t="s">
        <v>4377</v>
      </c>
      <c r="N395" s="76" t="s">
        <v>4378</v>
      </c>
      <c r="O395" s="76" t="s">
        <v>9379</v>
      </c>
      <c r="P395" s="76" t="s">
        <v>8918</v>
      </c>
    </row>
    <row r="396" spans="1:16">
      <c r="A396" s="74">
        <v>3</v>
      </c>
      <c r="B396" s="76" t="s">
        <v>8918</v>
      </c>
      <c r="C396" s="76" t="s">
        <v>8918</v>
      </c>
      <c r="D396" s="76" t="s">
        <v>4379</v>
      </c>
      <c r="E396" s="76" t="s">
        <v>4380</v>
      </c>
      <c r="F396" s="76" t="s">
        <v>4381</v>
      </c>
      <c r="G396" s="76" t="s">
        <v>4382</v>
      </c>
      <c r="H396" s="76" t="s">
        <v>4383</v>
      </c>
      <c r="I396" s="76" t="s">
        <v>4384</v>
      </c>
      <c r="J396" s="76" t="s">
        <v>4385</v>
      </c>
      <c r="K396" s="76" t="s">
        <v>4386</v>
      </c>
      <c r="L396" s="76" t="s">
        <v>10621</v>
      </c>
      <c r="M396" s="76" t="s">
        <v>10621</v>
      </c>
      <c r="N396" s="76" t="s">
        <v>4387</v>
      </c>
      <c r="O396" s="76" t="s">
        <v>4388</v>
      </c>
      <c r="P396" s="76" t="s">
        <v>8918</v>
      </c>
    </row>
    <row r="397" spans="1:16">
      <c r="A397" s="74">
        <v>4</v>
      </c>
      <c r="B397" s="76" t="s">
        <v>8918</v>
      </c>
      <c r="C397" s="76" t="s">
        <v>8918</v>
      </c>
      <c r="D397" s="76" t="s">
        <v>4389</v>
      </c>
      <c r="E397" s="76" t="s">
        <v>4390</v>
      </c>
      <c r="F397" s="76" t="s">
        <v>4391</v>
      </c>
      <c r="G397" s="76" t="s">
        <v>4392</v>
      </c>
      <c r="H397" s="76" t="s">
        <v>4393</v>
      </c>
      <c r="I397" s="76" t="s">
        <v>4394</v>
      </c>
      <c r="J397" s="76" t="s">
        <v>4395</v>
      </c>
      <c r="K397" s="76" t="s">
        <v>4396</v>
      </c>
      <c r="L397" s="76" t="s">
        <v>4397</v>
      </c>
      <c r="M397" s="76" t="s">
        <v>4397</v>
      </c>
      <c r="N397" s="76" t="s">
        <v>4398</v>
      </c>
      <c r="O397" s="76" t="s">
        <v>4399</v>
      </c>
      <c r="P397" s="76" t="s">
        <v>8918</v>
      </c>
    </row>
    <row r="398" spans="1:16">
      <c r="A398" s="74">
        <v>5</v>
      </c>
      <c r="B398" s="76" t="s">
        <v>8918</v>
      </c>
      <c r="C398" s="76" t="s">
        <v>8918</v>
      </c>
      <c r="D398" s="76" t="s">
        <v>4400</v>
      </c>
      <c r="E398" s="76" t="s">
        <v>4401</v>
      </c>
      <c r="F398" s="76" t="s">
        <v>4402</v>
      </c>
      <c r="G398" s="76" t="s">
        <v>4403</v>
      </c>
      <c r="H398" s="76" t="s">
        <v>6147</v>
      </c>
      <c r="I398" s="76" t="s">
        <v>4404</v>
      </c>
      <c r="J398" s="76" t="s">
        <v>4405</v>
      </c>
      <c r="K398" s="76" t="s">
        <v>4406</v>
      </c>
      <c r="L398" s="76" t="s">
        <v>4407</v>
      </c>
      <c r="M398" s="76" t="s">
        <v>4407</v>
      </c>
      <c r="N398" s="76" t="s">
        <v>4408</v>
      </c>
      <c r="O398" s="76" t="s">
        <v>4409</v>
      </c>
      <c r="P398" s="76" t="s">
        <v>8918</v>
      </c>
    </row>
    <row r="399" spans="1:16">
      <c r="A399" s="74">
        <v>6</v>
      </c>
      <c r="B399" s="76" t="s">
        <v>8918</v>
      </c>
      <c r="C399" s="76" t="s">
        <v>8918</v>
      </c>
      <c r="D399" s="76" t="s">
        <v>4410</v>
      </c>
      <c r="E399" s="76" t="s">
        <v>7482</v>
      </c>
      <c r="F399" s="76" t="s">
        <v>4411</v>
      </c>
      <c r="G399" s="76" t="s">
        <v>11135</v>
      </c>
      <c r="H399" s="76" t="s">
        <v>4412</v>
      </c>
      <c r="I399" s="76" t="s">
        <v>10052</v>
      </c>
      <c r="J399" s="76" t="s">
        <v>4413</v>
      </c>
      <c r="K399" s="76" t="s">
        <v>4414</v>
      </c>
      <c r="L399" s="76" t="s">
        <v>4415</v>
      </c>
      <c r="M399" s="76" t="s">
        <v>4415</v>
      </c>
      <c r="N399" s="76" t="s">
        <v>4416</v>
      </c>
      <c r="O399" s="76" t="s">
        <v>8040</v>
      </c>
      <c r="P399" s="76" t="s">
        <v>8918</v>
      </c>
    </row>
    <row r="400" spans="1:16">
      <c r="A400" s="74">
        <v>7</v>
      </c>
      <c r="B400" s="76" t="s">
        <v>8918</v>
      </c>
      <c r="C400" s="76" t="s">
        <v>8918</v>
      </c>
      <c r="D400" s="76" t="s">
        <v>4417</v>
      </c>
      <c r="E400" s="76" t="s">
        <v>3794</v>
      </c>
      <c r="F400" s="76" t="s">
        <v>4418</v>
      </c>
      <c r="G400" s="76" t="s">
        <v>2076</v>
      </c>
      <c r="H400" s="76" t="s">
        <v>4419</v>
      </c>
      <c r="I400" s="76" t="s">
        <v>4420</v>
      </c>
      <c r="J400" s="76" t="s">
        <v>4421</v>
      </c>
      <c r="K400" s="76" t="s">
        <v>4422</v>
      </c>
      <c r="L400" s="76" t="s">
        <v>6123</v>
      </c>
      <c r="M400" s="76" t="s">
        <v>6123</v>
      </c>
      <c r="N400" s="76" t="s">
        <v>4423</v>
      </c>
      <c r="O400" s="76" t="s">
        <v>4424</v>
      </c>
      <c r="P400" s="76" t="s">
        <v>8918</v>
      </c>
    </row>
    <row r="401" spans="1:16">
      <c r="A401" s="74">
        <v>8</v>
      </c>
      <c r="B401" s="76" t="s">
        <v>8918</v>
      </c>
      <c r="C401" s="76" t="s">
        <v>8918</v>
      </c>
      <c r="D401" s="76" t="s">
        <v>4425</v>
      </c>
      <c r="E401" s="76" t="s">
        <v>4426</v>
      </c>
      <c r="F401" s="76" t="s">
        <v>4427</v>
      </c>
      <c r="G401" s="76" t="s">
        <v>4428</v>
      </c>
      <c r="H401" s="76" t="s">
        <v>4429</v>
      </c>
      <c r="I401" s="76" t="s">
        <v>4430</v>
      </c>
      <c r="J401" s="76" t="s">
        <v>4431</v>
      </c>
      <c r="K401" s="76" t="s">
        <v>6419</v>
      </c>
      <c r="L401" s="76" t="s">
        <v>8076</v>
      </c>
      <c r="M401" s="76" t="s">
        <v>8076</v>
      </c>
      <c r="N401" s="76" t="s">
        <v>4432</v>
      </c>
      <c r="O401" s="76" t="s">
        <v>4433</v>
      </c>
      <c r="P401" s="76" t="s">
        <v>8918</v>
      </c>
    </row>
    <row r="402" spans="1:16">
      <c r="A402" s="74">
        <v>9</v>
      </c>
      <c r="B402" s="76" t="s">
        <v>8918</v>
      </c>
      <c r="C402" s="76" t="s">
        <v>8918</v>
      </c>
      <c r="D402" s="76" t="s">
        <v>9388</v>
      </c>
      <c r="E402" s="76" t="s">
        <v>11376</v>
      </c>
      <c r="F402" s="76" t="s">
        <v>4434</v>
      </c>
      <c r="G402" s="76" t="s">
        <v>4435</v>
      </c>
      <c r="H402" s="76" t="s">
        <v>4436</v>
      </c>
      <c r="I402" s="76" t="s">
        <v>4437</v>
      </c>
      <c r="J402" s="76" t="s">
        <v>4438</v>
      </c>
      <c r="K402" s="76" t="s">
        <v>4439</v>
      </c>
      <c r="L402" s="76" t="s">
        <v>4440</v>
      </c>
      <c r="M402" s="76" t="s">
        <v>4440</v>
      </c>
      <c r="N402" s="76" t="s">
        <v>4441</v>
      </c>
      <c r="O402" s="76" t="s">
        <v>4442</v>
      </c>
      <c r="P402" s="76" t="s">
        <v>8918</v>
      </c>
    </row>
    <row r="403" spans="1:16">
      <c r="A403" s="74">
        <v>10</v>
      </c>
      <c r="B403" s="76" t="s">
        <v>8918</v>
      </c>
      <c r="C403" s="76" t="s">
        <v>8918</v>
      </c>
      <c r="D403" s="76" t="s">
        <v>4443</v>
      </c>
      <c r="E403" s="76" t="s">
        <v>337</v>
      </c>
      <c r="F403" s="76" t="s">
        <v>4444</v>
      </c>
      <c r="G403" s="76" t="s">
        <v>4445</v>
      </c>
      <c r="H403" s="76" t="s">
        <v>4446</v>
      </c>
      <c r="I403" s="76" t="s">
        <v>4447</v>
      </c>
      <c r="J403" s="76" t="s">
        <v>4448</v>
      </c>
      <c r="K403" s="76" t="s">
        <v>4449</v>
      </c>
      <c r="L403" s="76" t="s">
        <v>5910</v>
      </c>
      <c r="M403" s="76" t="s">
        <v>5910</v>
      </c>
      <c r="N403" s="76" t="s">
        <v>4450</v>
      </c>
      <c r="O403" s="76" t="s">
        <v>4451</v>
      </c>
      <c r="P403" s="76" t="s">
        <v>8918</v>
      </c>
    </row>
    <row r="404" spans="1:16">
      <c r="A404" s="74">
        <v>11</v>
      </c>
      <c r="B404" s="76" t="s">
        <v>8918</v>
      </c>
      <c r="C404" s="76" t="s">
        <v>8918</v>
      </c>
      <c r="D404" s="76" t="s">
        <v>2666</v>
      </c>
      <c r="E404" s="76" t="s">
        <v>4452</v>
      </c>
      <c r="F404" s="76" t="s">
        <v>4453</v>
      </c>
      <c r="G404" s="76" t="s">
        <v>7509</v>
      </c>
      <c r="H404" s="76" t="s">
        <v>4454</v>
      </c>
      <c r="I404" s="76" t="s">
        <v>4455</v>
      </c>
      <c r="J404" s="76" t="s">
        <v>4456</v>
      </c>
      <c r="K404" s="76" t="s">
        <v>4457</v>
      </c>
      <c r="L404" s="76" t="s">
        <v>3814</v>
      </c>
      <c r="M404" s="76" t="s">
        <v>3814</v>
      </c>
      <c r="N404" s="76" t="s">
        <v>4458</v>
      </c>
      <c r="O404" s="76" t="s">
        <v>4459</v>
      </c>
      <c r="P404" s="76" t="s">
        <v>8918</v>
      </c>
    </row>
    <row r="405" spans="1:16">
      <c r="A405" s="74">
        <v>12</v>
      </c>
      <c r="B405" s="76" t="s">
        <v>8918</v>
      </c>
      <c r="C405" s="76" t="s">
        <v>8918</v>
      </c>
      <c r="D405" s="76" t="s">
        <v>4460</v>
      </c>
      <c r="E405" s="76" t="s">
        <v>4461</v>
      </c>
      <c r="F405" s="76" t="s">
        <v>4462</v>
      </c>
      <c r="G405" s="76" t="s">
        <v>4463</v>
      </c>
      <c r="H405" s="76" t="s">
        <v>4464</v>
      </c>
      <c r="I405" s="76" t="s">
        <v>4366</v>
      </c>
      <c r="J405" s="76" t="s">
        <v>4465</v>
      </c>
      <c r="K405" s="76" t="s">
        <v>4466</v>
      </c>
      <c r="L405" s="76" t="s">
        <v>3899</v>
      </c>
      <c r="M405" s="76" t="s">
        <v>3899</v>
      </c>
      <c r="N405" s="76" t="s">
        <v>4467</v>
      </c>
      <c r="O405" s="76" t="s">
        <v>4968</v>
      </c>
      <c r="P405" s="76" t="s">
        <v>8918</v>
      </c>
    </row>
    <row r="406" spans="1:16">
      <c r="A406" s="74">
        <v>13</v>
      </c>
      <c r="B406" s="76" t="s">
        <v>8918</v>
      </c>
      <c r="C406" s="76" t="s">
        <v>8918</v>
      </c>
      <c r="D406" s="76" t="s">
        <v>4468</v>
      </c>
      <c r="E406" s="76" t="s">
        <v>4469</v>
      </c>
      <c r="F406" s="76" t="s">
        <v>8631</v>
      </c>
      <c r="G406" s="76" t="s">
        <v>4470</v>
      </c>
      <c r="H406" s="76" t="s">
        <v>4471</v>
      </c>
      <c r="I406" s="76" t="s">
        <v>4472</v>
      </c>
      <c r="J406" s="76" t="s">
        <v>4473</v>
      </c>
      <c r="K406" s="76" t="s">
        <v>4474</v>
      </c>
      <c r="L406" s="76" t="s">
        <v>10844</v>
      </c>
      <c r="M406" s="76" t="s">
        <v>10844</v>
      </c>
      <c r="N406" s="76" t="s">
        <v>4475</v>
      </c>
      <c r="O406" s="76" t="s">
        <v>10611</v>
      </c>
      <c r="P406" s="76" t="s">
        <v>8918</v>
      </c>
    </row>
    <row r="407" spans="1:16">
      <c r="A407" s="74">
        <v>14</v>
      </c>
      <c r="B407" s="76" t="s">
        <v>8918</v>
      </c>
      <c r="C407" s="76" t="s">
        <v>8918</v>
      </c>
      <c r="D407" s="76" t="s">
        <v>5052</v>
      </c>
      <c r="E407" s="76" t="s">
        <v>11361</v>
      </c>
      <c r="F407" s="76" t="s">
        <v>4476</v>
      </c>
      <c r="G407" s="76" t="s">
        <v>5297</v>
      </c>
      <c r="H407" s="76" t="s">
        <v>4477</v>
      </c>
      <c r="I407" s="76" t="s">
        <v>4478</v>
      </c>
      <c r="J407" s="76" t="s">
        <v>4479</v>
      </c>
      <c r="K407" s="76" t="s">
        <v>4480</v>
      </c>
      <c r="L407" s="76" t="s">
        <v>4481</v>
      </c>
      <c r="M407" s="76" t="s">
        <v>4481</v>
      </c>
      <c r="N407" s="76" t="s">
        <v>4482</v>
      </c>
      <c r="O407" s="76" t="s">
        <v>4279</v>
      </c>
      <c r="P407" s="76" t="s">
        <v>8918</v>
      </c>
    </row>
    <row r="408" spans="1:16">
      <c r="A408" s="74">
        <v>15</v>
      </c>
      <c r="B408" s="76" t="s">
        <v>8918</v>
      </c>
      <c r="C408" s="76" t="s">
        <v>8918</v>
      </c>
      <c r="D408" s="76" t="s">
        <v>9991</v>
      </c>
      <c r="E408" s="76" t="s">
        <v>952</v>
      </c>
      <c r="F408" s="76" t="s">
        <v>4483</v>
      </c>
      <c r="G408" s="76" t="s">
        <v>4484</v>
      </c>
      <c r="H408" s="76" t="s">
        <v>4485</v>
      </c>
      <c r="I408" s="76" t="s">
        <v>4486</v>
      </c>
      <c r="J408" s="76" t="s">
        <v>4487</v>
      </c>
      <c r="K408" s="76" t="s">
        <v>4472</v>
      </c>
      <c r="L408" s="76" t="s">
        <v>9231</v>
      </c>
      <c r="M408" s="76" t="s">
        <v>9231</v>
      </c>
      <c r="N408" s="76" t="s">
        <v>4488</v>
      </c>
      <c r="O408" s="76" t="s">
        <v>4489</v>
      </c>
      <c r="P408" s="76" t="s">
        <v>8918</v>
      </c>
    </row>
    <row r="409" spans="1:16">
      <c r="A409" s="74">
        <v>16</v>
      </c>
      <c r="B409" s="76" t="s">
        <v>8918</v>
      </c>
      <c r="C409" s="76" t="s">
        <v>8918</v>
      </c>
      <c r="D409" s="76" t="s">
        <v>4490</v>
      </c>
      <c r="E409" s="76" t="s">
        <v>2719</v>
      </c>
      <c r="F409" s="76" t="s">
        <v>4491</v>
      </c>
      <c r="G409" s="76" t="s">
        <v>4492</v>
      </c>
      <c r="H409" s="76" t="s">
        <v>4493</v>
      </c>
      <c r="I409" s="76" t="s">
        <v>4494</v>
      </c>
      <c r="J409" s="76" t="s">
        <v>4495</v>
      </c>
      <c r="K409" s="76" t="s">
        <v>3354</v>
      </c>
      <c r="L409" s="76" t="s">
        <v>5027</v>
      </c>
      <c r="M409" s="76" t="s">
        <v>5027</v>
      </c>
      <c r="N409" s="76" t="s">
        <v>4496</v>
      </c>
      <c r="O409" s="76" t="s">
        <v>4497</v>
      </c>
      <c r="P409" s="76" t="s">
        <v>8918</v>
      </c>
    </row>
    <row r="410" spans="1:16">
      <c r="A410" s="74">
        <v>17</v>
      </c>
      <c r="B410" s="76" t="s">
        <v>8918</v>
      </c>
      <c r="C410" s="76" t="s">
        <v>8918</v>
      </c>
      <c r="D410" s="76" t="s">
        <v>4498</v>
      </c>
      <c r="E410" s="76" t="s">
        <v>11426</v>
      </c>
      <c r="F410" s="76" t="s">
        <v>4499</v>
      </c>
      <c r="G410" s="76" t="s">
        <v>7992</v>
      </c>
      <c r="H410" s="76" t="s">
        <v>4500</v>
      </c>
      <c r="I410" s="76" t="s">
        <v>2006</v>
      </c>
      <c r="J410" s="76" t="s">
        <v>4501</v>
      </c>
      <c r="K410" s="76" t="s">
        <v>4502</v>
      </c>
      <c r="L410" s="76" t="s">
        <v>6821</v>
      </c>
      <c r="M410" s="76" t="s">
        <v>6821</v>
      </c>
      <c r="N410" s="76" t="s">
        <v>4503</v>
      </c>
      <c r="O410" s="76" t="s">
        <v>4504</v>
      </c>
      <c r="P410" s="76" t="s">
        <v>8918</v>
      </c>
    </row>
    <row r="411" spans="1:16">
      <c r="A411" s="74">
        <v>18</v>
      </c>
      <c r="B411" s="76" t="s">
        <v>8918</v>
      </c>
      <c r="C411" s="76" t="s">
        <v>8918</v>
      </c>
      <c r="D411" s="76" t="s">
        <v>4505</v>
      </c>
      <c r="E411" s="76" t="s">
        <v>5195</v>
      </c>
      <c r="F411" s="76" t="s">
        <v>8207</v>
      </c>
      <c r="G411" s="76" t="s">
        <v>4506</v>
      </c>
      <c r="H411" s="76" t="s">
        <v>9020</v>
      </c>
      <c r="I411" s="76" t="s">
        <v>4507</v>
      </c>
      <c r="J411" s="76" t="s">
        <v>4508</v>
      </c>
      <c r="K411" s="76" t="s">
        <v>4509</v>
      </c>
      <c r="L411" s="76" t="s">
        <v>4510</v>
      </c>
      <c r="M411" s="76" t="s">
        <v>4510</v>
      </c>
      <c r="N411" s="76" t="s">
        <v>4511</v>
      </c>
      <c r="O411" s="76" t="s">
        <v>4512</v>
      </c>
      <c r="P411" s="76" t="s">
        <v>8918</v>
      </c>
    </row>
    <row r="412" spans="1:16">
      <c r="A412" s="74">
        <v>19</v>
      </c>
      <c r="B412" s="76" t="s">
        <v>8918</v>
      </c>
      <c r="C412" s="76" t="s">
        <v>8918</v>
      </c>
      <c r="D412" s="76" t="s">
        <v>11129</v>
      </c>
      <c r="E412" s="76" t="s">
        <v>9741</v>
      </c>
      <c r="F412" s="76" t="s">
        <v>4513</v>
      </c>
      <c r="G412" s="76" t="s">
        <v>1321</v>
      </c>
      <c r="H412" s="76" t="s">
        <v>4514</v>
      </c>
      <c r="I412" s="76" t="s">
        <v>2115</v>
      </c>
      <c r="J412" s="76" t="s">
        <v>4515</v>
      </c>
      <c r="K412" s="76" t="s">
        <v>4516</v>
      </c>
      <c r="L412" s="76" t="s">
        <v>6010</v>
      </c>
      <c r="M412" s="76" t="s">
        <v>6010</v>
      </c>
      <c r="N412" s="76" t="s">
        <v>4517</v>
      </c>
      <c r="O412" s="76" t="s">
        <v>4518</v>
      </c>
      <c r="P412" s="76" t="s">
        <v>8918</v>
      </c>
    </row>
    <row r="413" spans="1:16">
      <c r="A413" s="74">
        <v>20</v>
      </c>
      <c r="B413" s="76" t="s">
        <v>8918</v>
      </c>
      <c r="C413" s="76" t="s">
        <v>8918</v>
      </c>
      <c r="D413" s="76" t="s">
        <v>3735</v>
      </c>
      <c r="E413" s="76" t="s">
        <v>4519</v>
      </c>
      <c r="F413" s="76" t="s">
        <v>4520</v>
      </c>
      <c r="G413" s="76" t="s">
        <v>4521</v>
      </c>
      <c r="H413" s="76" t="s">
        <v>4522</v>
      </c>
      <c r="I413" s="76" t="s">
        <v>4523</v>
      </c>
      <c r="J413" s="76" t="s">
        <v>4524</v>
      </c>
      <c r="K413" s="76" t="s">
        <v>4525</v>
      </c>
      <c r="L413" s="76" t="s">
        <v>8724</v>
      </c>
      <c r="M413" s="76" t="s">
        <v>8724</v>
      </c>
      <c r="N413" s="76" t="s">
        <v>4526</v>
      </c>
      <c r="O413" s="76" t="s">
        <v>10915</v>
      </c>
      <c r="P413" s="76" t="s">
        <v>8918</v>
      </c>
    </row>
    <row r="414" spans="1:16">
      <c r="A414" s="74">
        <v>21</v>
      </c>
      <c r="B414" s="76" t="s">
        <v>8918</v>
      </c>
      <c r="C414" s="76" t="s">
        <v>8918</v>
      </c>
      <c r="D414" s="76" t="s">
        <v>4527</v>
      </c>
      <c r="E414" s="76" t="s">
        <v>4528</v>
      </c>
      <c r="F414" s="76" t="s">
        <v>10261</v>
      </c>
      <c r="G414" s="76" t="s">
        <v>10262</v>
      </c>
      <c r="H414" s="76" t="s">
        <v>10263</v>
      </c>
      <c r="I414" s="76" t="s">
        <v>10264</v>
      </c>
      <c r="J414" s="76" t="s">
        <v>10265</v>
      </c>
      <c r="K414" s="76" t="s">
        <v>10266</v>
      </c>
      <c r="L414" s="76" t="s">
        <v>6796</v>
      </c>
      <c r="M414" s="76" t="s">
        <v>6796</v>
      </c>
      <c r="N414" s="76" t="s">
        <v>10267</v>
      </c>
      <c r="O414" s="76" t="s">
        <v>11424</v>
      </c>
      <c r="P414" s="76" t="s">
        <v>8918</v>
      </c>
    </row>
    <row r="415" spans="1:16">
      <c r="A415" s="74">
        <v>22</v>
      </c>
      <c r="B415" s="76" t="s">
        <v>8918</v>
      </c>
      <c r="C415" s="76" t="s">
        <v>8918</v>
      </c>
      <c r="D415" s="76" t="s">
        <v>10268</v>
      </c>
      <c r="E415" s="76" t="s">
        <v>6798</v>
      </c>
      <c r="F415" s="76" t="s">
        <v>10269</v>
      </c>
      <c r="G415" s="76" t="s">
        <v>4260</v>
      </c>
      <c r="H415" s="76" t="s">
        <v>10270</v>
      </c>
      <c r="I415" s="76" t="s">
        <v>10271</v>
      </c>
      <c r="J415" s="76" t="s">
        <v>10272</v>
      </c>
      <c r="K415" s="76" t="s">
        <v>3768</v>
      </c>
      <c r="L415" s="76" t="s">
        <v>9394</v>
      </c>
      <c r="M415" s="76" t="s">
        <v>9394</v>
      </c>
      <c r="N415" s="76" t="s">
        <v>10273</v>
      </c>
      <c r="O415" s="76" t="s">
        <v>10274</v>
      </c>
      <c r="P415" s="76" t="s">
        <v>8918</v>
      </c>
    </row>
    <row r="416" spans="1:16">
      <c r="A416" s="74">
        <v>23</v>
      </c>
      <c r="B416" s="76" t="s">
        <v>8918</v>
      </c>
      <c r="C416" s="76" t="s">
        <v>8918</v>
      </c>
      <c r="D416" s="76" t="s">
        <v>10275</v>
      </c>
      <c r="E416" s="76" t="s">
        <v>10276</v>
      </c>
      <c r="F416" s="76" t="s">
        <v>10277</v>
      </c>
      <c r="G416" s="76" t="s">
        <v>6351</v>
      </c>
      <c r="H416" s="76" t="s">
        <v>683</v>
      </c>
      <c r="I416" s="76" t="s">
        <v>10278</v>
      </c>
      <c r="J416" s="76" t="s">
        <v>10279</v>
      </c>
      <c r="K416" s="76" t="s">
        <v>10280</v>
      </c>
      <c r="L416" s="76" t="s">
        <v>10281</v>
      </c>
      <c r="M416" s="76" t="s">
        <v>10281</v>
      </c>
      <c r="N416" s="76" t="s">
        <v>10282</v>
      </c>
      <c r="O416" s="76" t="s">
        <v>10283</v>
      </c>
      <c r="P416" s="76" t="s">
        <v>8918</v>
      </c>
    </row>
    <row r="417" spans="1:16">
      <c r="A417" s="74">
        <v>24</v>
      </c>
      <c r="B417" s="76" t="s">
        <v>8918</v>
      </c>
      <c r="C417" s="76" t="s">
        <v>8918</v>
      </c>
      <c r="D417" s="76" t="s">
        <v>10284</v>
      </c>
      <c r="E417" s="76" t="s">
        <v>10285</v>
      </c>
      <c r="F417" s="76" t="s">
        <v>10286</v>
      </c>
      <c r="G417" s="76" t="s">
        <v>6374</v>
      </c>
      <c r="H417" s="76" t="s">
        <v>10287</v>
      </c>
      <c r="I417" s="76" t="s">
        <v>7252</v>
      </c>
      <c r="J417" s="76" t="s">
        <v>10288</v>
      </c>
      <c r="K417" s="76" t="s">
        <v>10289</v>
      </c>
      <c r="L417" s="76" t="s">
        <v>10290</v>
      </c>
      <c r="M417" s="76" t="s">
        <v>10290</v>
      </c>
      <c r="N417" s="76" t="s">
        <v>10291</v>
      </c>
      <c r="O417" s="76" t="s">
        <v>10292</v>
      </c>
      <c r="P417" s="76" t="s">
        <v>8918</v>
      </c>
    </row>
    <row r="418" spans="1:16">
      <c r="A418" s="74">
        <v>25</v>
      </c>
      <c r="B418" s="76" t="s">
        <v>8918</v>
      </c>
      <c r="C418" s="76" t="s">
        <v>8918</v>
      </c>
      <c r="D418" s="76" t="s">
        <v>10293</v>
      </c>
      <c r="E418" s="76" t="s">
        <v>10294</v>
      </c>
      <c r="F418" s="76" t="s">
        <v>10295</v>
      </c>
      <c r="G418" s="76" t="s">
        <v>2604</v>
      </c>
      <c r="H418" s="76" t="s">
        <v>10296</v>
      </c>
      <c r="I418" s="76" t="s">
        <v>10297</v>
      </c>
      <c r="J418" s="76" t="s">
        <v>10298</v>
      </c>
      <c r="K418" s="76" t="s">
        <v>10488</v>
      </c>
      <c r="L418" s="76" t="s">
        <v>7497</v>
      </c>
      <c r="M418" s="76" t="s">
        <v>7497</v>
      </c>
      <c r="N418" s="76" t="s">
        <v>10299</v>
      </c>
      <c r="O418" s="76" t="s">
        <v>3820</v>
      </c>
      <c r="P418" s="76" t="s">
        <v>8918</v>
      </c>
    </row>
    <row r="419" spans="1:16">
      <c r="A419" s="74">
        <v>26</v>
      </c>
      <c r="B419" s="76" t="s">
        <v>8918</v>
      </c>
      <c r="C419" s="76" t="s">
        <v>8918</v>
      </c>
      <c r="D419" s="76" t="s">
        <v>7512</v>
      </c>
      <c r="E419" s="76" t="s">
        <v>7447</v>
      </c>
      <c r="F419" s="76" t="s">
        <v>10300</v>
      </c>
      <c r="G419" s="76" t="s">
        <v>10301</v>
      </c>
      <c r="H419" s="76" t="s">
        <v>8735</v>
      </c>
      <c r="I419" s="76" t="s">
        <v>10302</v>
      </c>
      <c r="J419" s="76" t="s">
        <v>10303</v>
      </c>
      <c r="K419" s="76" t="s">
        <v>10304</v>
      </c>
      <c r="L419" s="76" t="s">
        <v>9051</v>
      </c>
      <c r="M419" s="76" t="s">
        <v>9051</v>
      </c>
      <c r="N419" s="76" t="s">
        <v>10305</v>
      </c>
      <c r="O419" s="76" t="s">
        <v>10306</v>
      </c>
      <c r="P419" s="76" t="s">
        <v>8918</v>
      </c>
    </row>
    <row r="420" spans="1:16">
      <c r="A420" s="74">
        <v>27</v>
      </c>
      <c r="B420" s="76" t="s">
        <v>8918</v>
      </c>
      <c r="C420" s="76" t="s">
        <v>8918</v>
      </c>
      <c r="D420" s="76" t="s">
        <v>10307</v>
      </c>
      <c r="E420" s="76" t="s">
        <v>10308</v>
      </c>
      <c r="F420" s="76" t="s">
        <v>10309</v>
      </c>
      <c r="G420" s="76" t="s">
        <v>10310</v>
      </c>
      <c r="H420" s="76" t="s">
        <v>6350</v>
      </c>
      <c r="I420" s="76" t="s">
        <v>10311</v>
      </c>
      <c r="J420" s="76" t="s">
        <v>10312</v>
      </c>
      <c r="K420" s="76" t="s">
        <v>10313</v>
      </c>
      <c r="L420" s="76" t="s">
        <v>4223</v>
      </c>
      <c r="M420" s="76" t="s">
        <v>4223</v>
      </c>
      <c r="N420" s="76" t="s">
        <v>10314</v>
      </c>
      <c r="O420" s="76" t="s">
        <v>10315</v>
      </c>
      <c r="P420" s="76" t="s">
        <v>8918</v>
      </c>
    </row>
    <row r="421" spans="1:16">
      <c r="A421" s="74">
        <v>28</v>
      </c>
      <c r="B421" s="76" t="s">
        <v>8918</v>
      </c>
      <c r="C421" s="76" t="s">
        <v>8918</v>
      </c>
      <c r="D421" s="76" t="s">
        <v>8787</v>
      </c>
      <c r="E421" s="76" t="s">
        <v>10316</v>
      </c>
      <c r="F421" s="76" t="s">
        <v>10317</v>
      </c>
      <c r="G421" s="76" t="s">
        <v>9293</v>
      </c>
      <c r="H421" s="76" t="s">
        <v>10318</v>
      </c>
      <c r="I421" s="76" t="s">
        <v>10319</v>
      </c>
      <c r="J421" s="76" t="s">
        <v>10320</v>
      </c>
      <c r="K421" s="76" t="s">
        <v>5766</v>
      </c>
      <c r="L421" s="76" t="s">
        <v>9736</v>
      </c>
      <c r="M421" s="76" t="s">
        <v>9736</v>
      </c>
      <c r="N421" s="76" t="s">
        <v>10321</v>
      </c>
      <c r="O421" s="76" t="s">
        <v>7985</v>
      </c>
      <c r="P421" s="76" t="s">
        <v>8918</v>
      </c>
    </row>
    <row r="422" spans="1:16">
      <c r="A422" s="74">
        <v>29</v>
      </c>
      <c r="B422" s="76" t="s">
        <v>8918</v>
      </c>
      <c r="C422" s="76" t="s">
        <v>8918</v>
      </c>
      <c r="D422" s="76" t="s">
        <v>10322</v>
      </c>
      <c r="E422" s="76" t="s">
        <v>5367</v>
      </c>
      <c r="F422" s="76" t="s">
        <v>6571</v>
      </c>
      <c r="G422" s="76" t="s">
        <v>10323</v>
      </c>
      <c r="H422" s="76" t="s">
        <v>10324</v>
      </c>
      <c r="I422" s="76" t="s">
        <v>10325</v>
      </c>
      <c r="J422" s="76" t="s">
        <v>10326</v>
      </c>
      <c r="K422" s="76" t="s">
        <v>8215</v>
      </c>
      <c r="L422" s="76" t="s">
        <v>4519</v>
      </c>
      <c r="M422" s="76" t="s">
        <v>4519</v>
      </c>
      <c r="N422" s="76" t="s">
        <v>10327</v>
      </c>
      <c r="O422" s="76" t="s">
        <v>10032</v>
      </c>
      <c r="P422" s="76" t="s">
        <v>8918</v>
      </c>
    </row>
    <row r="423" spans="1:16">
      <c r="A423" s="74">
        <v>30</v>
      </c>
      <c r="B423" s="76" t="s">
        <v>8918</v>
      </c>
      <c r="C423" s="76" t="s">
        <v>8918</v>
      </c>
      <c r="D423" s="76" t="s">
        <v>11166</v>
      </c>
      <c r="E423" s="76" t="s">
        <v>10328</v>
      </c>
      <c r="F423" s="76" t="s">
        <v>7156</v>
      </c>
      <c r="G423" s="76" t="s">
        <v>1990</v>
      </c>
      <c r="H423" s="76" t="s">
        <v>10329</v>
      </c>
      <c r="I423" s="76" t="s">
        <v>8253</v>
      </c>
      <c r="J423" s="76" t="s">
        <v>6127</v>
      </c>
      <c r="K423" s="76" t="s">
        <v>10330</v>
      </c>
      <c r="L423" s="76" t="s">
        <v>8149</v>
      </c>
      <c r="M423" s="76" t="s">
        <v>8149</v>
      </c>
      <c r="N423" s="76" t="s">
        <v>10331</v>
      </c>
      <c r="O423" s="76" t="s">
        <v>8824</v>
      </c>
      <c r="P423" s="76" t="s">
        <v>8918</v>
      </c>
    </row>
    <row r="424" spans="1:16">
      <c r="A424" s="74">
        <v>31</v>
      </c>
      <c r="B424" s="76" t="s">
        <v>8918</v>
      </c>
      <c r="C424" s="76" t="s">
        <v>8918</v>
      </c>
      <c r="D424" s="76" t="s">
        <v>10332</v>
      </c>
      <c r="E424" s="76" t="s">
        <v>10333</v>
      </c>
      <c r="F424" s="76" t="s">
        <v>6129</v>
      </c>
      <c r="G424" s="76" t="s">
        <v>7488</v>
      </c>
      <c r="H424" s="76" t="s">
        <v>10334</v>
      </c>
      <c r="I424" s="76" t="s">
        <v>6176</v>
      </c>
      <c r="J424" s="76" t="s">
        <v>10335</v>
      </c>
      <c r="K424" s="76" t="s">
        <v>10336</v>
      </c>
      <c r="L424" s="76" t="s">
        <v>10337</v>
      </c>
      <c r="M424" s="76" t="s">
        <v>10337</v>
      </c>
      <c r="N424" s="76" t="s">
        <v>10338</v>
      </c>
      <c r="O424" s="76" t="s">
        <v>10339</v>
      </c>
      <c r="P424" s="76" t="s">
        <v>8918</v>
      </c>
    </row>
    <row r="425" spans="1:16">
      <c r="A425" s="74">
        <v>32</v>
      </c>
      <c r="B425" s="76" t="s">
        <v>8918</v>
      </c>
      <c r="C425" s="76" t="s">
        <v>8918</v>
      </c>
      <c r="D425" s="76" t="s">
        <v>10340</v>
      </c>
      <c r="E425" s="76" t="s">
        <v>9713</v>
      </c>
      <c r="F425" s="76" t="s">
        <v>10341</v>
      </c>
      <c r="G425" s="76" t="s">
        <v>10102</v>
      </c>
      <c r="H425" s="76" t="s">
        <v>10342</v>
      </c>
      <c r="I425" s="76" t="s">
        <v>10343</v>
      </c>
      <c r="J425" s="76" t="s">
        <v>8842</v>
      </c>
      <c r="K425" s="76" t="s">
        <v>11342</v>
      </c>
      <c r="L425" s="76" t="s">
        <v>2088</v>
      </c>
      <c r="M425" s="76" t="s">
        <v>2088</v>
      </c>
      <c r="N425" s="76" t="s">
        <v>10344</v>
      </c>
      <c r="O425" s="76" t="s">
        <v>8840</v>
      </c>
      <c r="P425" s="76" t="s">
        <v>8918</v>
      </c>
    </row>
    <row r="426" spans="1:16">
      <c r="A426" s="74">
        <v>33</v>
      </c>
      <c r="B426" s="76" t="s">
        <v>8918</v>
      </c>
      <c r="C426" s="76" t="s">
        <v>8918</v>
      </c>
      <c r="D426" s="76" t="s">
        <v>10345</v>
      </c>
      <c r="E426" s="76" t="s">
        <v>10077</v>
      </c>
      <c r="F426" s="76" t="s">
        <v>10346</v>
      </c>
      <c r="G426" s="76" t="s">
        <v>5948</v>
      </c>
      <c r="H426" s="76" t="s">
        <v>10347</v>
      </c>
      <c r="I426" s="76" t="s">
        <v>10348</v>
      </c>
      <c r="J426" s="76" t="s">
        <v>9157</v>
      </c>
      <c r="K426" s="76" t="s">
        <v>10349</v>
      </c>
      <c r="L426" s="76" t="s">
        <v>10350</v>
      </c>
      <c r="M426" s="76" t="s">
        <v>10350</v>
      </c>
      <c r="N426" s="76" t="s">
        <v>10351</v>
      </c>
      <c r="O426" s="76" t="s">
        <v>3708</v>
      </c>
      <c r="P426" s="76" t="s">
        <v>8918</v>
      </c>
    </row>
    <row r="427" spans="1:16">
      <c r="A427" s="74">
        <v>34</v>
      </c>
      <c r="B427" s="76" t="s">
        <v>8918</v>
      </c>
      <c r="C427" s="76" t="s">
        <v>8918</v>
      </c>
      <c r="D427" s="76" t="s">
        <v>8000</v>
      </c>
      <c r="E427" s="76" t="s">
        <v>3695</v>
      </c>
      <c r="F427" s="76" t="s">
        <v>10352</v>
      </c>
      <c r="G427" s="76" t="s">
        <v>10353</v>
      </c>
      <c r="H427" s="76" t="s">
        <v>10354</v>
      </c>
      <c r="I427" s="76" t="s">
        <v>7531</v>
      </c>
      <c r="J427" s="76" t="s">
        <v>10355</v>
      </c>
      <c r="K427" s="76" t="s">
        <v>10356</v>
      </c>
      <c r="L427" s="76" t="s">
        <v>10357</v>
      </c>
      <c r="M427" s="76" t="s">
        <v>10357</v>
      </c>
      <c r="N427" s="76" t="s">
        <v>10358</v>
      </c>
      <c r="O427" s="76" t="s">
        <v>10359</v>
      </c>
      <c r="P427" s="76" t="s">
        <v>8918</v>
      </c>
    </row>
    <row r="428" spans="1:16">
      <c r="A428" s="74">
        <v>35</v>
      </c>
      <c r="B428" s="76" t="s">
        <v>8918</v>
      </c>
      <c r="C428" s="76" t="s">
        <v>8918</v>
      </c>
      <c r="D428" s="76" t="s">
        <v>10360</v>
      </c>
      <c r="E428" s="76" t="s">
        <v>8853</v>
      </c>
      <c r="F428" s="76" t="s">
        <v>10361</v>
      </c>
      <c r="G428" s="76" t="s">
        <v>10362</v>
      </c>
      <c r="H428" s="76" t="s">
        <v>10363</v>
      </c>
      <c r="I428" s="76" t="s">
        <v>10050</v>
      </c>
      <c r="J428" s="76" t="s">
        <v>10423</v>
      </c>
      <c r="K428" s="76" t="s">
        <v>10364</v>
      </c>
      <c r="L428" s="76" t="s">
        <v>5916</v>
      </c>
      <c r="M428" s="76" t="s">
        <v>5916</v>
      </c>
      <c r="N428" s="76" t="s">
        <v>10365</v>
      </c>
      <c r="O428" s="76" t="s">
        <v>9107</v>
      </c>
      <c r="P428" s="76" t="s">
        <v>8918</v>
      </c>
    </row>
    <row r="429" spans="1:16">
      <c r="A429" s="74">
        <v>36</v>
      </c>
      <c r="B429" s="76" t="s">
        <v>8918</v>
      </c>
      <c r="C429" s="76" t="s">
        <v>8918</v>
      </c>
      <c r="D429" s="76" t="s">
        <v>10366</v>
      </c>
      <c r="E429" s="76" t="s">
        <v>10367</v>
      </c>
      <c r="F429" s="76" t="s">
        <v>10368</v>
      </c>
      <c r="G429" s="76" t="s">
        <v>8155</v>
      </c>
      <c r="H429" s="76" t="s">
        <v>10369</v>
      </c>
      <c r="I429" s="76" t="s">
        <v>9978</v>
      </c>
      <c r="J429" s="76" t="s">
        <v>10370</v>
      </c>
      <c r="K429" s="76" t="s">
        <v>10371</v>
      </c>
      <c r="L429" s="76" t="s">
        <v>10372</v>
      </c>
      <c r="M429" s="76" t="s">
        <v>10372</v>
      </c>
      <c r="N429" s="76" t="s">
        <v>10373</v>
      </c>
      <c r="O429" s="76" t="s">
        <v>10374</v>
      </c>
      <c r="P429" s="76" t="s">
        <v>8918</v>
      </c>
    </row>
    <row r="430" spans="1:16">
      <c r="A430" s="74">
        <v>37</v>
      </c>
      <c r="B430" s="76" t="s">
        <v>8918</v>
      </c>
      <c r="C430" s="76" t="s">
        <v>8918</v>
      </c>
      <c r="D430" s="76" t="s">
        <v>10375</v>
      </c>
      <c r="E430" s="76" t="s">
        <v>3713</v>
      </c>
      <c r="F430" s="76" t="s">
        <v>10376</v>
      </c>
      <c r="G430" s="76" t="s">
        <v>10377</v>
      </c>
      <c r="H430" s="76" t="s">
        <v>10378</v>
      </c>
      <c r="I430" s="76" t="s">
        <v>10379</v>
      </c>
      <c r="J430" s="76" t="s">
        <v>10380</v>
      </c>
      <c r="K430" s="76" t="s">
        <v>10760</v>
      </c>
      <c r="L430" s="76" t="s">
        <v>9121</v>
      </c>
      <c r="M430" s="76" t="s">
        <v>9121</v>
      </c>
      <c r="N430" s="76" t="s">
        <v>4668</v>
      </c>
      <c r="O430" s="76" t="s">
        <v>4669</v>
      </c>
      <c r="P430" s="76" t="s">
        <v>8918</v>
      </c>
    </row>
    <row r="431" spans="1:16">
      <c r="A431" s="74">
        <v>38</v>
      </c>
      <c r="B431" s="76" t="s">
        <v>8918</v>
      </c>
      <c r="C431" s="76" t="s">
        <v>8918</v>
      </c>
      <c r="D431" s="76" t="s">
        <v>4670</v>
      </c>
      <c r="E431" s="76" t="s">
        <v>4671</v>
      </c>
      <c r="F431" s="76" t="s">
        <v>4672</v>
      </c>
      <c r="G431" s="76" t="s">
        <v>4673</v>
      </c>
      <c r="H431" s="76" t="s">
        <v>2583</v>
      </c>
      <c r="I431" s="76" t="s">
        <v>4674</v>
      </c>
      <c r="J431" s="76" t="s">
        <v>4675</v>
      </c>
      <c r="K431" s="76" t="s">
        <v>4676</v>
      </c>
      <c r="L431" s="76" t="s">
        <v>4677</v>
      </c>
      <c r="M431" s="76" t="s">
        <v>4677</v>
      </c>
      <c r="N431" s="76" t="s">
        <v>4678</v>
      </c>
      <c r="O431" s="76" t="s">
        <v>4679</v>
      </c>
      <c r="P431" s="76" t="s">
        <v>8918</v>
      </c>
    </row>
    <row r="432" spans="1:16">
      <c r="A432" s="74">
        <v>39</v>
      </c>
      <c r="B432" s="76" t="s">
        <v>8918</v>
      </c>
      <c r="C432" s="76" t="s">
        <v>8918</v>
      </c>
      <c r="D432" s="76" t="s">
        <v>4680</v>
      </c>
      <c r="E432" s="76" t="s">
        <v>5291</v>
      </c>
      <c r="F432" s="76" t="s">
        <v>4681</v>
      </c>
      <c r="G432" s="76" t="s">
        <v>4682</v>
      </c>
      <c r="H432" s="76" t="s">
        <v>4683</v>
      </c>
      <c r="I432" s="76" t="s">
        <v>11099</v>
      </c>
      <c r="J432" s="76" t="s">
        <v>4684</v>
      </c>
      <c r="K432" s="76" t="s">
        <v>4685</v>
      </c>
      <c r="L432" s="76" t="s">
        <v>3741</v>
      </c>
      <c r="M432" s="76" t="s">
        <v>3741</v>
      </c>
      <c r="N432" s="76" t="s">
        <v>4686</v>
      </c>
      <c r="O432" s="76" t="s">
        <v>2159</v>
      </c>
      <c r="P432" s="76" t="s">
        <v>8918</v>
      </c>
    </row>
    <row r="433" spans="1:16">
      <c r="A433" s="74">
        <v>40</v>
      </c>
      <c r="B433" s="76" t="s">
        <v>8918</v>
      </c>
      <c r="C433" s="76" t="s">
        <v>8918</v>
      </c>
      <c r="D433" s="76" t="s">
        <v>4687</v>
      </c>
      <c r="E433" s="76" t="s">
        <v>5934</v>
      </c>
      <c r="F433" s="76" t="s">
        <v>4688</v>
      </c>
      <c r="G433" s="76" t="s">
        <v>4689</v>
      </c>
      <c r="H433" s="76" t="s">
        <v>4690</v>
      </c>
      <c r="I433" s="76" t="s">
        <v>4691</v>
      </c>
      <c r="J433" s="76" t="s">
        <v>4692</v>
      </c>
      <c r="K433" s="76" t="s">
        <v>8130</v>
      </c>
      <c r="L433" s="76" t="s">
        <v>9316</v>
      </c>
      <c r="M433" s="76" t="s">
        <v>9316</v>
      </c>
      <c r="N433" s="76" t="s">
        <v>6803</v>
      </c>
      <c r="O433" s="76" t="s">
        <v>4693</v>
      </c>
      <c r="P433" s="76" t="s">
        <v>8918</v>
      </c>
    </row>
    <row r="434" spans="1:16">
      <c r="A434" s="74">
        <v>41</v>
      </c>
      <c r="B434" s="76" t="s">
        <v>8918</v>
      </c>
      <c r="C434" s="76" t="s">
        <v>8918</v>
      </c>
      <c r="D434" s="76" t="s">
        <v>4694</v>
      </c>
      <c r="E434" s="76" t="s">
        <v>333</v>
      </c>
      <c r="F434" s="76" t="s">
        <v>4695</v>
      </c>
      <c r="G434" s="76" t="s">
        <v>4696</v>
      </c>
      <c r="H434" s="76" t="s">
        <v>4697</v>
      </c>
      <c r="I434" s="76" t="s">
        <v>4698</v>
      </c>
      <c r="J434" s="76" t="s">
        <v>4699</v>
      </c>
      <c r="K434" s="76" t="s">
        <v>4700</v>
      </c>
      <c r="L434" s="76" t="s">
        <v>218</v>
      </c>
      <c r="M434" s="76" t="s">
        <v>218</v>
      </c>
      <c r="N434" s="76" t="s">
        <v>9730</v>
      </c>
      <c r="O434" s="76" t="s">
        <v>3157</v>
      </c>
      <c r="P434" s="76" t="s">
        <v>8918</v>
      </c>
    </row>
    <row r="435" spans="1:16">
      <c r="A435" s="74">
        <v>42</v>
      </c>
      <c r="B435" s="76" t="s">
        <v>8918</v>
      </c>
      <c r="C435" s="76" t="s">
        <v>8918</v>
      </c>
      <c r="D435" s="76" t="s">
        <v>2170</v>
      </c>
      <c r="E435" s="76" t="s">
        <v>10417</v>
      </c>
      <c r="F435" s="76" t="s">
        <v>9749</v>
      </c>
      <c r="G435" s="76" t="s">
        <v>5472</v>
      </c>
      <c r="H435" s="76" t="s">
        <v>9750</v>
      </c>
      <c r="I435" s="76" t="s">
        <v>9751</v>
      </c>
      <c r="J435" s="76" t="s">
        <v>9752</v>
      </c>
      <c r="K435" s="76" t="s">
        <v>10015</v>
      </c>
      <c r="L435" s="76" t="s">
        <v>10403</v>
      </c>
      <c r="M435" s="76" t="s">
        <v>10403</v>
      </c>
      <c r="N435" s="76" t="s">
        <v>11151</v>
      </c>
      <c r="O435" s="76" t="s">
        <v>8880</v>
      </c>
      <c r="P435" s="76" t="s">
        <v>8918</v>
      </c>
    </row>
    <row r="436" spans="1:16">
      <c r="A436" s="74">
        <v>43</v>
      </c>
      <c r="B436" s="76" t="s">
        <v>8918</v>
      </c>
      <c r="C436" s="76" t="s">
        <v>8918</v>
      </c>
      <c r="D436" s="76" t="s">
        <v>9753</v>
      </c>
      <c r="E436" s="76" t="s">
        <v>8849</v>
      </c>
      <c r="F436" s="76" t="s">
        <v>8747</v>
      </c>
      <c r="G436" s="76" t="s">
        <v>8117</v>
      </c>
      <c r="H436" s="76" t="s">
        <v>9754</v>
      </c>
      <c r="I436" s="76" t="s">
        <v>9755</v>
      </c>
      <c r="J436" s="76" t="s">
        <v>9756</v>
      </c>
      <c r="K436" s="76" t="s">
        <v>9978</v>
      </c>
      <c r="L436" s="76" t="s">
        <v>5934</v>
      </c>
      <c r="M436" s="76" t="s">
        <v>5934</v>
      </c>
      <c r="N436" s="76" t="s">
        <v>9757</v>
      </c>
      <c r="O436" s="76" t="s">
        <v>9758</v>
      </c>
      <c r="P436" s="76" t="s">
        <v>8918</v>
      </c>
    </row>
    <row r="437" spans="1:16">
      <c r="A437" s="74">
        <v>44</v>
      </c>
      <c r="B437" s="76" t="s">
        <v>8918</v>
      </c>
      <c r="C437" s="76" t="s">
        <v>8918</v>
      </c>
      <c r="D437" s="76" t="s">
        <v>9759</v>
      </c>
      <c r="E437" s="76" t="s">
        <v>9263</v>
      </c>
      <c r="F437" s="76" t="s">
        <v>9760</v>
      </c>
      <c r="G437" s="76" t="s">
        <v>394</v>
      </c>
      <c r="H437" s="76" t="s">
        <v>9844</v>
      </c>
      <c r="I437" s="76" t="s">
        <v>9761</v>
      </c>
      <c r="J437" s="76" t="s">
        <v>5432</v>
      </c>
      <c r="K437" s="76" t="s">
        <v>9762</v>
      </c>
      <c r="L437" s="76" t="s">
        <v>8173</v>
      </c>
      <c r="M437" s="76" t="s">
        <v>8173</v>
      </c>
      <c r="N437" s="76" t="s">
        <v>8971</v>
      </c>
      <c r="O437" s="76" t="s">
        <v>9763</v>
      </c>
      <c r="P437" s="76" t="s">
        <v>8918</v>
      </c>
    </row>
    <row r="438" spans="1:16">
      <c r="A438" s="74">
        <v>45</v>
      </c>
      <c r="B438" s="76" t="s">
        <v>8918</v>
      </c>
      <c r="C438" s="76" t="s">
        <v>8918</v>
      </c>
      <c r="D438" s="76" t="s">
        <v>9764</v>
      </c>
      <c r="E438" s="76" t="s">
        <v>9765</v>
      </c>
      <c r="F438" s="76" t="s">
        <v>9766</v>
      </c>
      <c r="G438" s="76" t="s">
        <v>9767</v>
      </c>
      <c r="H438" s="76" t="s">
        <v>9768</v>
      </c>
      <c r="I438" s="76" t="s">
        <v>9769</v>
      </c>
      <c r="J438" s="76" t="s">
        <v>9770</v>
      </c>
      <c r="K438" s="76" t="s">
        <v>9771</v>
      </c>
      <c r="L438" s="76" t="s">
        <v>8806</v>
      </c>
      <c r="M438" s="76" t="s">
        <v>8806</v>
      </c>
      <c r="N438" s="76" t="s">
        <v>9772</v>
      </c>
      <c r="O438" s="76" t="s">
        <v>9773</v>
      </c>
      <c r="P438" s="76" t="s">
        <v>8918</v>
      </c>
    </row>
    <row r="439" spans="1:16">
      <c r="A439" s="74">
        <v>46</v>
      </c>
      <c r="B439" s="76" t="s">
        <v>8918</v>
      </c>
      <c r="C439" s="76" t="s">
        <v>8918</v>
      </c>
      <c r="D439" s="76" t="s">
        <v>9774</v>
      </c>
      <c r="E439" s="76" t="s">
        <v>9775</v>
      </c>
      <c r="F439" s="76" t="s">
        <v>9776</v>
      </c>
      <c r="G439" s="76" t="s">
        <v>8819</v>
      </c>
      <c r="H439" s="76" t="s">
        <v>3393</v>
      </c>
      <c r="I439" s="76" t="s">
        <v>10400</v>
      </c>
      <c r="J439" s="76" t="s">
        <v>9777</v>
      </c>
      <c r="K439" s="76" t="s">
        <v>6336</v>
      </c>
      <c r="L439" s="76" t="s">
        <v>9778</v>
      </c>
      <c r="M439" s="76" t="s">
        <v>9778</v>
      </c>
      <c r="N439" s="76" t="s">
        <v>9779</v>
      </c>
      <c r="O439" s="76" t="s">
        <v>9780</v>
      </c>
      <c r="P439" s="76" t="s">
        <v>8918</v>
      </c>
    </row>
    <row r="440" spans="1:16">
      <c r="A440" s="74">
        <v>47</v>
      </c>
      <c r="B440" s="76" t="s">
        <v>8918</v>
      </c>
      <c r="C440" s="76" t="s">
        <v>8918</v>
      </c>
      <c r="D440" s="76" t="s">
        <v>9781</v>
      </c>
      <c r="E440" s="76" t="s">
        <v>6301</v>
      </c>
      <c r="F440" s="76" t="s">
        <v>5169</v>
      </c>
      <c r="G440" s="76" t="s">
        <v>9782</v>
      </c>
      <c r="H440" s="76" t="s">
        <v>5407</v>
      </c>
      <c r="I440" s="76" t="s">
        <v>10389</v>
      </c>
      <c r="J440" s="76" t="s">
        <v>9783</v>
      </c>
      <c r="K440" s="76" t="s">
        <v>5012</v>
      </c>
      <c r="L440" s="76" t="s">
        <v>9775</v>
      </c>
      <c r="M440" s="76" t="s">
        <v>9775</v>
      </c>
      <c r="N440" s="76" t="s">
        <v>9784</v>
      </c>
      <c r="O440" s="76" t="s">
        <v>9785</v>
      </c>
      <c r="P440" s="76" t="s">
        <v>8918</v>
      </c>
    </row>
    <row r="441" spans="1:16">
      <c r="A441" s="74">
        <v>48</v>
      </c>
      <c r="B441" s="76" t="s">
        <v>8918</v>
      </c>
      <c r="C441" s="76" t="s">
        <v>8918</v>
      </c>
      <c r="D441" s="76" t="s">
        <v>9786</v>
      </c>
      <c r="E441" s="76" t="s">
        <v>8022</v>
      </c>
      <c r="F441" s="76" t="s">
        <v>9787</v>
      </c>
      <c r="G441" s="76" t="s">
        <v>9788</v>
      </c>
      <c r="H441" s="76" t="s">
        <v>9789</v>
      </c>
      <c r="I441" s="76" t="s">
        <v>9790</v>
      </c>
      <c r="J441" s="76" t="s">
        <v>9791</v>
      </c>
      <c r="K441" s="76" t="s">
        <v>9792</v>
      </c>
      <c r="L441" s="76" t="s">
        <v>9793</v>
      </c>
      <c r="M441" s="76" t="s">
        <v>9793</v>
      </c>
      <c r="N441" s="76" t="s">
        <v>8055</v>
      </c>
      <c r="O441" s="76" t="s">
        <v>6304</v>
      </c>
      <c r="P441" s="76" t="s">
        <v>8918</v>
      </c>
    </row>
  </sheetData>
  <sheetProtection password="C620" sheet="1" objects="1" scenarios="1"/>
  <mergeCells count="16">
    <mergeCell ref="A5:P5"/>
    <mergeCell ref="A4:P4"/>
    <mergeCell ref="A114:P114"/>
    <mergeCell ref="A169:P169"/>
    <mergeCell ref="A59:P59"/>
    <mergeCell ref="A60:P60"/>
    <mergeCell ref="A115:P115"/>
    <mergeCell ref="A170:P170"/>
    <mergeCell ref="A224:P224"/>
    <mergeCell ref="A225:P225"/>
    <mergeCell ref="A389:P389"/>
    <mergeCell ref="A390:P390"/>
    <mergeCell ref="A279:P279"/>
    <mergeCell ref="A280:P280"/>
    <mergeCell ref="A334:P334"/>
    <mergeCell ref="A335:P335"/>
  </mergeCells>
  <phoneticPr fontId="4" type="noConversion"/>
  <pageMargins left="0.75" right="0.75" top="1" bottom="1" header="0.5" footer="0.5"/>
  <pageSetup orientation="portrait" r:id="rId1"/>
  <headerFooter alignWithMargins="0"/>
  <ignoredErrors>
    <ignoredError sqref="A1"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441"/>
  <sheetViews>
    <sheetView workbookViewId="0">
      <selection activeCell="A4" sqref="A4:P4"/>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11140</v>
      </c>
    </row>
    <row r="3" spans="1:16">
      <c r="A3" s="73" t="e">
        <f>HLOOKUP('Calculatrice des coûts NMETI'!$I$22, B7:Q56, MATCH('Calculatrice des coûts NMETI'!$K$22,A7:A56))</f>
        <v>#N/A</v>
      </c>
    </row>
    <row r="4" spans="1:16">
      <c r="A4" s="467" t="s">
        <v>3188</v>
      </c>
      <c r="B4" s="467"/>
      <c r="C4" s="467"/>
      <c r="D4" s="467"/>
      <c r="E4" s="467"/>
      <c r="F4" s="467"/>
      <c r="G4" s="467"/>
      <c r="H4" s="467"/>
      <c r="I4" s="467"/>
      <c r="J4" s="467"/>
      <c r="K4" s="467"/>
      <c r="L4" s="467"/>
      <c r="M4" s="467"/>
      <c r="N4" s="467"/>
      <c r="O4" s="467"/>
      <c r="P4" s="467"/>
    </row>
    <row r="5" spans="1:16">
      <c r="A5" s="471" t="s">
        <v>9244</v>
      </c>
      <c r="B5" s="471"/>
      <c r="C5" s="471"/>
      <c r="D5" s="471"/>
      <c r="E5" s="471"/>
      <c r="F5" s="471"/>
      <c r="G5" s="471"/>
      <c r="H5" s="471"/>
      <c r="I5" s="471"/>
      <c r="J5" s="471"/>
      <c r="K5" s="471"/>
      <c r="L5" s="471"/>
      <c r="M5" s="471"/>
      <c r="N5" s="471"/>
      <c r="O5" s="471"/>
      <c r="P5" s="471"/>
    </row>
    <row r="6" spans="1:16">
      <c r="A6" s="77" t="s">
        <v>8912</v>
      </c>
      <c r="B6" s="78" t="s">
        <v>8913</v>
      </c>
      <c r="C6" s="78" t="s">
        <v>8913</v>
      </c>
      <c r="D6" s="78" t="s">
        <v>8913</v>
      </c>
      <c r="E6" s="78" t="s">
        <v>8913</v>
      </c>
      <c r="F6" s="78" t="s">
        <v>8913</v>
      </c>
      <c r="G6" s="78" t="s">
        <v>8913</v>
      </c>
      <c r="H6" s="78" t="s">
        <v>8913</v>
      </c>
      <c r="I6" s="78" t="s">
        <v>8913</v>
      </c>
      <c r="J6" s="78" t="s">
        <v>8913</v>
      </c>
      <c r="K6" s="78" t="s">
        <v>8913</v>
      </c>
      <c r="L6" s="78" t="s">
        <v>8913</v>
      </c>
      <c r="M6" s="78" t="s">
        <v>8913</v>
      </c>
      <c r="N6" s="78" t="s">
        <v>8913</v>
      </c>
      <c r="O6" s="78" t="s">
        <v>8913</v>
      </c>
      <c r="P6" s="78"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c r="A8" s="74">
        <v>0</v>
      </c>
      <c r="B8" s="76" t="s">
        <v>8918</v>
      </c>
      <c r="C8" s="76" t="s">
        <v>8918</v>
      </c>
      <c r="D8" s="76" t="s">
        <v>7734</v>
      </c>
      <c r="E8" s="76" t="s">
        <v>7735</v>
      </c>
      <c r="F8" s="76" t="s">
        <v>7736</v>
      </c>
      <c r="G8" s="76" t="s">
        <v>7737</v>
      </c>
      <c r="H8" s="76" t="s">
        <v>7738</v>
      </c>
      <c r="I8" s="76" t="s">
        <v>7739</v>
      </c>
      <c r="J8" s="76" t="s">
        <v>7740</v>
      </c>
      <c r="K8" s="76" t="s">
        <v>7741</v>
      </c>
      <c r="L8" s="76" t="s">
        <v>7742</v>
      </c>
      <c r="M8" s="76" t="s">
        <v>7743</v>
      </c>
      <c r="N8" s="76" t="s">
        <v>8918</v>
      </c>
      <c r="O8" s="76" t="s">
        <v>8918</v>
      </c>
      <c r="P8" s="76" t="s">
        <v>8918</v>
      </c>
    </row>
    <row r="9" spans="1:16">
      <c r="A9" s="74">
        <v>1</v>
      </c>
      <c r="B9" s="76" t="s">
        <v>8918</v>
      </c>
      <c r="C9" s="76" t="s">
        <v>8918</v>
      </c>
      <c r="D9" s="76" t="s">
        <v>7744</v>
      </c>
      <c r="E9" s="76" t="s">
        <v>7745</v>
      </c>
      <c r="F9" s="76" t="s">
        <v>7746</v>
      </c>
      <c r="G9" s="76" t="s">
        <v>142</v>
      </c>
      <c r="H9" s="76" t="s">
        <v>7747</v>
      </c>
      <c r="I9" s="76" t="s">
        <v>7748</v>
      </c>
      <c r="J9" s="76" t="s">
        <v>7749</v>
      </c>
      <c r="K9" s="76" t="s">
        <v>4409</v>
      </c>
      <c r="L9" s="76" t="s">
        <v>7750</v>
      </c>
      <c r="M9" s="76" t="s">
        <v>7751</v>
      </c>
      <c r="N9" s="76" t="s">
        <v>8918</v>
      </c>
      <c r="O9" s="76" t="s">
        <v>8918</v>
      </c>
      <c r="P9" s="76" t="s">
        <v>8918</v>
      </c>
    </row>
    <row r="10" spans="1:16">
      <c r="A10" s="74">
        <v>2</v>
      </c>
      <c r="B10" s="76" t="s">
        <v>8918</v>
      </c>
      <c r="C10" s="76" t="s">
        <v>8918</v>
      </c>
      <c r="D10" s="76" t="s">
        <v>7752</v>
      </c>
      <c r="E10" s="76" t="s">
        <v>7753</v>
      </c>
      <c r="F10" s="76" t="s">
        <v>7754</v>
      </c>
      <c r="G10" s="76" t="s">
        <v>7755</v>
      </c>
      <c r="H10" s="76" t="s">
        <v>7756</v>
      </c>
      <c r="I10" s="76" t="s">
        <v>7757</v>
      </c>
      <c r="J10" s="76" t="s">
        <v>7758</v>
      </c>
      <c r="K10" s="76" t="s">
        <v>7759</v>
      </c>
      <c r="L10" s="76" t="s">
        <v>7760</v>
      </c>
      <c r="M10" s="76" t="s">
        <v>7761</v>
      </c>
      <c r="N10" s="76" t="s">
        <v>8918</v>
      </c>
      <c r="O10" s="76" t="s">
        <v>8918</v>
      </c>
      <c r="P10" s="76" t="s">
        <v>8918</v>
      </c>
    </row>
    <row r="11" spans="1:16">
      <c r="A11" s="74">
        <v>3</v>
      </c>
      <c r="B11" s="76" t="s">
        <v>8918</v>
      </c>
      <c r="C11" s="76" t="s">
        <v>8918</v>
      </c>
      <c r="D11" s="76" t="s">
        <v>7762</v>
      </c>
      <c r="E11" s="76" t="s">
        <v>7763</v>
      </c>
      <c r="F11" s="76" t="s">
        <v>7764</v>
      </c>
      <c r="G11" s="76" t="s">
        <v>5836</v>
      </c>
      <c r="H11" s="76" t="s">
        <v>7765</v>
      </c>
      <c r="I11" s="76" t="s">
        <v>7766</v>
      </c>
      <c r="J11" s="76" t="s">
        <v>7767</v>
      </c>
      <c r="K11" s="76" t="s">
        <v>7768</v>
      </c>
      <c r="L11" s="76" t="s">
        <v>7769</v>
      </c>
      <c r="M11" s="76" t="s">
        <v>7770</v>
      </c>
      <c r="N11" s="76" t="s">
        <v>8918</v>
      </c>
      <c r="O11" s="76" t="s">
        <v>8918</v>
      </c>
      <c r="P11" s="76" t="s">
        <v>8918</v>
      </c>
    </row>
    <row r="12" spans="1:16">
      <c r="A12" s="74">
        <v>4</v>
      </c>
      <c r="B12" s="76" t="s">
        <v>8918</v>
      </c>
      <c r="C12" s="76" t="s">
        <v>8918</v>
      </c>
      <c r="D12" s="76" t="s">
        <v>7771</v>
      </c>
      <c r="E12" s="76" t="s">
        <v>7772</v>
      </c>
      <c r="F12" s="76" t="s">
        <v>7773</v>
      </c>
      <c r="G12" s="76" t="s">
        <v>7774</v>
      </c>
      <c r="H12" s="76" t="s">
        <v>7775</v>
      </c>
      <c r="I12" s="76" t="s">
        <v>7776</v>
      </c>
      <c r="J12" s="76" t="s">
        <v>7777</v>
      </c>
      <c r="K12" s="76" t="s">
        <v>7778</v>
      </c>
      <c r="L12" s="76" t="s">
        <v>7779</v>
      </c>
      <c r="M12" s="76" t="s">
        <v>7780</v>
      </c>
      <c r="N12" s="76" t="s">
        <v>8918</v>
      </c>
      <c r="O12" s="76" t="s">
        <v>8918</v>
      </c>
      <c r="P12" s="76" t="s">
        <v>8918</v>
      </c>
    </row>
    <row r="13" spans="1:16">
      <c r="A13" s="74">
        <v>5</v>
      </c>
      <c r="B13" s="76" t="s">
        <v>8918</v>
      </c>
      <c r="C13" s="76" t="s">
        <v>8918</v>
      </c>
      <c r="D13" s="76" t="s">
        <v>7781</v>
      </c>
      <c r="E13" s="76" t="s">
        <v>7782</v>
      </c>
      <c r="F13" s="76" t="s">
        <v>7783</v>
      </c>
      <c r="G13" s="76" t="s">
        <v>10069</v>
      </c>
      <c r="H13" s="76" t="s">
        <v>7784</v>
      </c>
      <c r="I13" s="76" t="s">
        <v>7785</v>
      </c>
      <c r="J13" s="76" t="s">
        <v>7786</v>
      </c>
      <c r="K13" s="76" t="s">
        <v>7787</v>
      </c>
      <c r="L13" s="76" t="s">
        <v>7788</v>
      </c>
      <c r="M13" s="76" t="s">
        <v>7789</v>
      </c>
      <c r="N13" s="76" t="s">
        <v>8918</v>
      </c>
      <c r="O13" s="76" t="s">
        <v>8918</v>
      </c>
      <c r="P13" s="76" t="s">
        <v>8918</v>
      </c>
    </row>
    <row r="14" spans="1:16">
      <c r="A14" s="74">
        <v>6</v>
      </c>
      <c r="B14" s="76" t="s">
        <v>8918</v>
      </c>
      <c r="C14" s="76" t="s">
        <v>8918</v>
      </c>
      <c r="D14" s="76" t="s">
        <v>7790</v>
      </c>
      <c r="E14" s="76" t="s">
        <v>7791</v>
      </c>
      <c r="F14" s="76" t="s">
        <v>7792</v>
      </c>
      <c r="G14" s="76" t="s">
        <v>7793</v>
      </c>
      <c r="H14" s="76" t="s">
        <v>7794</v>
      </c>
      <c r="I14" s="76" t="s">
        <v>7795</v>
      </c>
      <c r="J14" s="76" t="s">
        <v>7796</v>
      </c>
      <c r="K14" s="76" t="s">
        <v>7797</v>
      </c>
      <c r="L14" s="76" t="s">
        <v>7798</v>
      </c>
      <c r="M14" s="76" t="s">
        <v>5571</v>
      </c>
      <c r="N14" s="76" t="s">
        <v>8918</v>
      </c>
      <c r="O14" s="76" t="s">
        <v>8918</v>
      </c>
      <c r="P14" s="76" t="s">
        <v>8918</v>
      </c>
    </row>
    <row r="15" spans="1:16">
      <c r="A15" s="74">
        <v>7</v>
      </c>
      <c r="B15" s="76" t="s">
        <v>8918</v>
      </c>
      <c r="C15" s="76" t="s">
        <v>8918</v>
      </c>
      <c r="D15" s="76" t="s">
        <v>7799</v>
      </c>
      <c r="E15" s="76" t="s">
        <v>5833</v>
      </c>
      <c r="F15" s="76" t="s">
        <v>7800</v>
      </c>
      <c r="G15" s="76" t="s">
        <v>7801</v>
      </c>
      <c r="H15" s="76" t="s">
        <v>7802</v>
      </c>
      <c r="I15" s="76" t="s">
        <v>7803</v>
      </c>
      <c r="J15" s="76" t="s">
        <v>7804</v>
      </c>
      <c r="K15" s="76" t="s">
        <v>7805</v>
      </c>
      <c r="L15" s="76" t="s">
        <v>9375</v>
      </c>
      <c r="M15" s="76" t="s">
        <v>6228</v>
      </c>
      <c r="N15" s="76" t="s">
        <v>8918</v>
      </c>
      <c r="O15" s="76" t="s">
        <v>8918</v>
      </c>
      <c r="P15" s="76" t="s">
        <v>8918</v>
      </c>
    </row>
    <row r="16" spans="1:16">
      <c r="A16" s="74">
        <v>8</v>
      </c>
      <c r="B16" s="76" t="s">
        <v>8918</v>
      </c>
      <c r="C16" s="76" t="s">
        <v>8918</v>
      </c>
      <c r="D16" s="76" t="s">
        <v>7806</v>
      </c>
      <c r="E16" s="76" t="s">
        <v>6178</v>
      </c>
      <c r="F16" s="76" t="s">
        <v>7807</v>
      </c>
      <c r="G16" s="76" t="s">
        <v>7808</v>
      </c>
      <c r="H16" s="76" t="s">
        <v>7809</v>
      </c>
      <c r="I16" s="76" t="s">
        <v>7810</v>
      </c>
      <c r="J16" s="76" t="s">
        <v>7811</v>
      </c>
      <c r="K16" s="76" t="s">
        <v>7812</v>
      </c>
      <c r="L16" s="76" t="s">
        <v>7813</v>
      </c>
      <c r="M16" s="76" t="s">
        <v>7814</v>
      </c>
      <c r="N16" s="76" t="s">
        <v>8918</v>
      </c>
      <c r="O16" s="76" t="s">
        <v>8918</v>
      </c>
      <c r="P16" s="76" t="s">
        <v>8918</v>
      </c>
    </row>
    <row r="17" spans="1:16">
      <c r="A17" s="74">
        <v>9</v>
      </c>
      <c r="B17" s="76" t="s">
        <v>8918</v>
      </c>
      <c r="C17" s="76" t="s">
        <v>8918</v>
      </c>
      <c r="D17" s="76" t="s">
        <v>7815</v>
      </c>
      <c r="E17" s="76" t="s">
        <v>7816</v>
      </c>
      <c r="F17" s="76" t="s">
        <v>7817</v>
      </c>
      <c r="G17" s="76" t="s">
        <v>7818</v>
      </c>
      <c r="H17" s="76" t="s">
        <v>7819</v>
      </c>
      <c r="I17" s="76" t="s">
        <v>7820</v>
      </c>
      <c r="J17" s="76" t="s">
        <v>7821</v>
      </c>
      <c r="K17" s="76" t="s">
        <v>9219</v>
      </c>
      <c r="L17" s="76" t="s">
        <v>7822</v>
      </c>
      <c r="M17" s="76" t="s">
        <v>7823</v>
      </c>
      <c r="N17" s="76" t="s">
        <v>8918</v>
      </c>
      <c r="O17" s="76" t="s">
        <v>8918</v>
      </c>
      <c r="P17" s="76" t="s">
        <v>8918</v>
      </c>
    </row>
    <row r="18" spans="1:16">
      <c r="A18" s="74">
        <v>10</v>
      </c>
      <c r="B18" s="76" t="s">
        <v>8918</v>
      </c>
      <c r="C18" s="76" t="s">
        <v>8918</v>
      </c>
      <c r="D18" s="76" t="s">
        <v>7824</v>
      </c>
      <c r="E18" s="76" t="s">
        <v>7825</v>
      </c>
      <c r="F18" s="76" t="s">
        <v>7826</v>
      </c>
      <c r="G18" s="76" t="s">
        <v>7827</v>
      </c>
      <c r="H18" s="76" t="s">
        <v>7828</v>
      </c>
      <c r="I18" s="76" t="s">
        <v>7829</v>
      </c>
      <c r="J18" s="76" t="s">
        <v>7830</v>
      </c>
      <c r="K18" s="76" t="s">
        <v>7831</v>
      </c>
      <c r="L18" s="76" t="s">
        <v>4100</v>
      </c>
      <c r="M18" s="76" t="s">
        <v>7832</v>
      </c>
      <c r="N18" s="76" t="s">
        <v>8918</v>
      </c>
      <c r="O18" s="76" t="s">
        <v>8918</v>
      </c>
      <c r="P18" s="76" t="s">
        <v>8918</v>
      </c>
    </row>
    <row r="19" spans="1:16">
      <c r="A19" s="74">
        <v>11</v>
      </c>
      <c r="B19" s="76" t="s">
        <v>8918</v>
      </c>
      <c r="C19" s="76" t="s">
        <v>8918</v>
      </c>
      <c r="D19" s="76" t="s">
        <v>7833</v>
      </c>
      <c r="E19" s="76" t="s">
        <v>7834</v>
      </c>
      <c r="F19" s="76" t="s">
        <v>7835</v>
      </c>
      <c r="G19" s="76" t="s">
        <v>7836</v>
      </c>
      <c r="H19" s="76" t="s">
        <v>7837</v>
      </c>
      <c r="I19" s="76" t="s">
        <v>7838</v>
      </c>
      <c r="J19" s="76" t="s">
        <v>7839</v>
      </c>
      <c r="K19" s="76" t="s">
        <v>3809</v>
      </c>
      <c r="L19" s="76" t="s">
        <v>7840</v>
      </c>
      <c r="M19" s="76" t="s">
        <v>7841</v>
      </c>
      <c r="N19" s="76" t="s">
        <v>8918</v>
      </c>
      <c r="O19" s="76" t="s">
        <v>8918</v>
      </c>
      <c r="P19" s="76" t="s">
        <v>8918</v>
      </c>
    </row>
    <row r="20" spans="1:16">
      <c r="A20" s="74">
        <v>12</v>
      </c>
      <c r="B20" s="76" t="s">
        <v>8918</v>
      </c>
      <c r="C20" s="76" t="s">
        <v>8918</v>
      </c>
      <c r="D20" s="76" t="s">
        <v>7842</v>
      </c>
      <c r="E20" s="76" t="s">
        <v>8974</v>
      </c>
      <c r="F20" s="76" t="s">
        <v>7843</v>
      </c>
      <c r="G20" s="76" t="s">
        <v>5582</v>
      </c>
      <c r="H20" s="76" t="s">
        <v>7844</v>
      </c>
      <c r="I20" s="76" t="s">
        <v>7845</v>
      </c>
      <c r="J20" s="76" t="s">
        <v>7846</v>
      </c>
      <c r="K20" s="76" t="s">
        <v>9792</v>
      </c>
      <c r="L20" s="76" t="s">
        <v>6113</v>
      </c>
      <c r="M20" s="76" t="s">
        <v>7847</v>
      </c>
      <c r="N20" s="76" t="s">
        <v>8918</v>
      </c>
      <c r="O20" s="76" t="s">
        <v>8918</v>
      </c>
      <c r="P20" s="76" t="s">
        <v>8918</v>
      </c>
    </row>
    <row r="21" spans="1:16">
      <c r="A21" s="74">
        <v>13</v>
      </c>
      <c r="B21" s="76" t="s">
        <v>8918</v>
      </c>
      <c r="C21" s="76" t="s">
        <v>8918</v>
      </c>
      <c r="D21" s="76" t="s">
        <v>7848</v>
      </c>
      <c r="E21" s="76" t="s">
        <v>7849</v>
      </c>
      <c r="F21" s="76" t="s">
        <v>7850</v>
      </c>
      <c r="G21" s="76" t="s">
        <v>7851</v>
      </c>
      <c r="H21" s="76" t="s">
        <v>8384</v>
      </c>
      <c r="I21" s="76" t="s">
        <v>7852</v>
      </c>
      <c r="J21" s="76" t="s">
        <v>7853</v>
      </c>
      <c r="K21" s="76" t="s">
        <v>2106</v>
      </c>
      <c r="L21" s="76" t="s">
        <v>8009</v>
      </c>
      <c r="M21" s="76" t="s">
        <v>7854</v>
      </c>
      <c r="N21" s="76" t="s">
        <v>8918</v>
      </c>
      <c r="O21" s="76" t="s">
        <v>8918</v>
      </c>
      <c r="P21" s="76" t="s">
        <v>8918</v>
      </c>
    </row>
    <row r="22" spans="1:16">
      <c r="A22" s="74">
        <v>14</v>
      </c>
      <c r="B22" s="76" t="s">
        <v>8918</v>
      </c>
      <c r="C22" s="76" t="s">
        <v>8918</v>
      </c>
      <c r="D22" s="76" t="s">
        <v>7855</v>
      </c>
      <c r="E22" s="76" t="s">
        <v>7856</v>
      </c>
      <c r="F22" s="76" t="s">
        <v>9899</v>
      </c>
      <c r="G22" s="76" t="s">
        <v>10590</v>
      </c>
      <c r="H22" s="76" t="s">
        <v>7857</v>
      </c>
      <c r="I22" s="76" t="s">
        <v>7858</v>
      </c>
      <c r="J22" s="76" t="s">
        <v>7859</v>
      </c>
      <c r="K22" s="76" t="s">
        <v>10759</v>
      </c>
      <c r="L22" s="76" t="s">
        <v>7860</v>
      </c>
      <c r="M22" s="76" t="s">
        <v>7861</v>
      </c>
      <c r="N22" s="76" t="s">
        <v>8918</v>
      </c>
      <c r="O22" s="76" t="s">
        <v>8918</v>
      </c>
      <c r="P22" s="76" t="s">
        <v>8918</v>
      </c>
    </row>
    <row r="23" spans="1:16">
      <c r="A23" s="74">
        <v>15</v>
      </c>
      <c r="B23" s="76" t="s">
        <v>8918</v>
      </c>
      <c r="C23" s="76" t="s">
        <v>8918</v>
      </c>
      <c r="D23" s="76" t="s">
        <v>7862</v>
      </c>
      <c r="E23" s="76" t="s">
        <v>7863</v>
      </c>
      <c r="F23" s="76" t="s">
        <v>7864</v>
      </c>
      <c r="G23" s="76" t="s">
        <v>7865</v>
      </c>
      <c r="H23" s="76" t="s">
        <v>9984</v>
      </c>
      <c r="I23" s="76" t="s">
        <v>7866</v>
      </c>
      <c r="J23" s="76" t="s">
        <v>7867</v>
      </c>
      <c r="K23" s="76" t="s">
        <v>4951</v>
      </c>
      <c r="L23" s="76" t="s">
        <v>7868</v>
      </c>
      <c r="M23" s="76" t="s">
        <v>7869</v>
      </c>
      <c r="N23" s="76" t="s">
        <v>8918</v>
      </c>
      <c r="O23" s="76" t="s">
        <v>8918</v>
      </c>
      <c r="P23" s="76" t="s">
        <v>8918</v>
      </c>
    </row>
    <row r="24" spans="1:16">
      <c r="A24" s="74">
        <v>16</v>
      </c>
      <c r="B24" s="76" t="s">
        <v>8918</v>
      </c>
      <c r="C24" s="76" t="s">
        <v>8918</v>
      </c>
      <c r="D24" s="76" t="s">
        <v>7870</v>
      </c>
      <c r="E24" s="76" t="s">
        <v>7871</v>
      </c>
      <c r="F24" s="76" t="s">
        <v>6289</v>
      </c>
      <c r="G24" s="76" t="s">
        <v>9825</v>
      </c>
      <c r="H24" s="76" t="s">
        <v>7872</v>
      </c>
      <c r="I24" s="76" t="s">
        <v>6441</v>
      </c>
      <c r="J24" s="76" t="s">
        <v>7873</v>
      </c>
      <c r="K24" s="76" t="s">
        <v>4266</v>
      </c>
      <c r="L24" s="76" t="s">
        <v>7874</v>
      </c>
      <c r="M24" s="76" t="s">
        <v>7875</v>
      </c>
      <c r="N24" s="76" t="s">
        <v>8918</v>
      </c>
      <c r="O24" s="76" t="s">
        <v>8918</v>
      </c>
      <c r="P24" s="76" t="s">
        <v>8918</v>
      </c>
    </row>
    <row r="25" spans="1:16">
      <c r="A25" s="74">
        <v>17</v>
      </c>
      <c r="B25" s="76" t="s">
        <v>8918</v>
      </c>
      <c r="C25" s="76" t="s">
        <v>8918</v>
      </c>
      <c r="D25" s="76" t="s">
        <v>7876</v>
      </c>
      <c r="E25" s="76" t="s">
        <v>7877</v>
      </c>
      <c r="F25" s="76" t="s">
        <v>7878</v>
      </c>
      <c r="G25" s="76" t="s">
        <v>9879</v>
      </c>
      <c r="H25" s="76" t="s">
        <v>7879</v>
      </c>
      <c r="I25" s="76" t="s">
        <v>7866</v>
      </c>
      <c r="J25" s="76" t="s">
        <v>7880</v>
      </c>
      <c r="K25" s="76" t="s">
        <v>5463</v>
      </c>
      <c r="L25" s="76" t="s">
        <v>7881</v>
      </c>
      <c r="M25" s="76" t="s">
        <v>7882</v>
      </c>
      <c r="N25" s="76" t="s">
        <v>8918</v>
      </c>
      <c r="O25" s="76" t="s">
        <v>8918</v>
      </c>
      <c r="P25" s="76" t="s">
        <v>8918</v>
      </c>
    </row>
    <row r="26" spans="1:16">
      <c r="A26" s="74">
        <v>18</v>
      </c>
      <c r="B26" s="76" t="s">
        <v>8918</v>
      </c>
      <c r="C26" s="76" t="s">
        <v>8918</v>
      </c>
      <c r="D26" s="76" t="s">
        <v>7883</v>
      </c>
      <c r="E26" s="76" t="s">
        <v>4494</v>
      </c>
      <c r="F26" s="76" t="s">
        <v>7884</v>
      </c>
      <c r="G26" s="76" t="s">
        <v>11158</v>
      </c>
      <c r="H26" s="76" t="s">
        <v>7885</v>
      </c>
      <c r="I26" s="76" t="s">
        <v>7886</v>
      </c>
      <c r="J26" s="76" t="s">
        <v>7887</v>
      </c>
      <c r="K26" s="76" t="s">
        <v>10842</v>
      </c>
      <c r="L26" s="76" t="s">
        <v>7782</v>
      </c>
      <c r="M26" s="76" t="s">
        <v>2068</v>
      </c>
      <c r="N26" s="76" t="s">
        <v>7888</v>
      </c>
      <c r="O26" s="76" t="s">
        <v>7889</v>
      </c>
      <c r="P26" s="76" t="s">
        <v>8918</v>
      </c>
    </row>
    <row r="27" spans="1:16">
      <c r="A27" s="74">
        <v>19</v>
      </c>
      <c r="B27" s="76" t="s">
        <v>8918</v>
      </c>
      <c r="C27" s="76" t="s">
        <v>8918</v>
      </c>
      <c r="D27" s="76" t="s">
        <v>7890</v>
      </c>
      <c r="E27" s="76" t="s">
        <v>7891</v>
      </c>
      <c r="F27" s="76" t="s">
        <v>5988</v>
      </c>
      <c r="G27" s="76" t="s">
        <v>7892</v>
      </c>
      <c r="H27" s="76" t="s">
        <v>7893</v>
      </c>
      <c r="I27" s="76" t="s">
        <v>7894</v>
      </c>
      <c r="J27" s="76" t="s">
        <v>7895</v>
      </c>
      <c r="K27" s="76" t="s">
        <v>7896</v>
      </c>
      <c r="L27" s="76" t="s">
        <v>7897</v>
      </c>
      <c r="M27" s="76" t="s">
        <v>7898</v>
      </c>
      <c r="N27" s="76" t="s">
        <v>7899</v>
      </c>
      <c r="O27" s="76" t="s">
        <v>7900</v>
      </c>
      <c r="P27" s="76" t="s">
        <v>8918</v>
      </c>
    </row>
    <row r="28" spans="1:16">
      <c r="A28" s="74">
        <v>20</v>
      </c>
      <c r="B28" s="76" t="s">
        <v>8918</v>
      </c>
      <c r="C28" s="76" t="s">
        <v>8918</v>
      </c>
      <c r="D28" s="76" t="s">
        <v>5640</v>
      </c>
      <c r="E28" s="76" t="s">
        <v>2111</v>
      </c>
      <c r="F28" s="76" t="s">
        <v>10466</v>
      </c>
      <c r="G28" s="76" t="s">
        <v>7901</v>
      </c>
      <c r="H28" s="76" t="s">
        <v>5574</v>
      </c>
      <c r="I28" s="76" t="s">
        <v>7902</v>
      </c>
      <c r="J28" s="76" t="s">
        <v>7903</v>
      </c>
      <c r="K28" s="76" t="s">
        <v>10680</v>
      </c>
      <c r="L28" s="76" t="s">
        <v>7904</v>
      </c>
      <c r="M28" s="76" t="s">
        <v>3842</v>
      </c>
      <c r="N28" s="76" t="s">
        <v>7905</v>
      </c>
      <c r="O28" s="76" t="s">
        <v>7906</v>
      </c>
      <c r="P28" s="76" t="s">
        <v>8918</v>
      </c>
    </row>
    <row r="29" spans="1:16">
      <c r="A29" s="74">
        <v>21</v>
      </c>
      <c r="B29" s="76" t="s">
        <v>8918</v>
      </c>
      <c r="C29" s="76" t="s">
        <v>8918</v>
      </c>
      <c r="D29" s="76" t="s">
        <v>7907</v>
      </c>
      <c r="E29" s="76" t="s">
        <v>7908</v>
      </c>
      <c r="F29" s="76" t="s">
        <v>7909</v>
      </c>
      <c r="G29" s="76" t="s">
        <v>9739</v>
      </c>
      <c r="H29" s="76" t="s">
        <v>7411</v>
      </c>
      <c r="I29" s="76" t="s">
        <v>9288</v>
      </c>
      <c r="J29" s="76" t="s">
        <v>7910</v>
      </c>
      <c r="K29" s="76" t="s">
        <v>7911</v>
      </c>
      <c r="L29" s="76" t="s">
        <v>7912</v>
      </c>
      <c r="M29" s="76" t="s">
        <v>7913</v>
      </c>
      <c r="N29" s="76" t="s">
        <v>7914</v>
      </c>
      <c r="O29" s="76" t="s">
        <v>7915</v>
      </c>
      <c r="P29" s="76" t="s">
        <v>8918</v>
      </c>
    </row>
    <row r="30" spans="1:16">
      <c r="A30" s="74">
        <v>22</v>
      </c>
      <c r="B30" s="76" t="s">
        <v>8918</v>
      </c>
      <c r="C30" s="76" t="s">
        <v>8918</v>
      </c>
      <c r="D30" s="76" t="s">
        <v>7916</v>
      </c>
      <c r="E30" s="76" t="s">
        <v>7917</v>
      </c>
      <c r="F30" s="76" t="s">
        <v>7918</v>
      </c>
      <c r="G30" s="76" t="s">
        <v>7919</v>
      </c>
      <c r="H30" s="76" t="s">
        <v>7920</v>
      </c>
      <c r="I30" s="76" t="s">
        <v>7921</v>
      </c>
      <c r="J30" s="76" t="s">
        <v>7922</v>
      </c>
      <c r="K30" s="76" t="s">
        <v>10160</v>
      </c>
      <c r="L30" s="76" t="s">
        <v>8049</v>
      </c>
      <c r="M30" s="76" t="s">
        <v>7923</v>
      </c>
      <c r="N30" s="76" t="s">
        <v>7924</v>
      </c>
      <c r="O30" s="76" t="s">
        <v>7925</v>
      </c>
      <c r="P30" s="76" t="s">
        <v>8918</v>
      </c>
    </row>
    <row r="31" spans="1:16">
      <c r="A31" s="74">
        <v>23</v>
      </c>
      <c r="B31" s="76" t="s">
        <v>8918</v>
      </c>
      <c r="C31" s="76" t="s">
        <v>8918</v>
      </c>
      <c r="D31" s="76" t="s">
        <v>1653</v>
      </c>
      <c r="E31" s="76" t="s">
        <v>7926</v>
      </c>
      <c r="F31" s="76" t="s">
        <v>7927</v>
      </c>
      <c r="G31" s="76" t="s">
        <v>7928</v>
      </c>
      <c r="H31" s="76" t="s">
        <v>8873</v>
      </c>
      <c r="I31" s="76" t="s">
        <v>7929</v>
      </c>
      <c r="J31" s="76" t="s">
        <v>7930</v>
      </c>
      <c r="K31" s="76" t="s">
        <v>7931</v>
      </c>
      <c r="L31" s="76" t="s">
        <v>7932</v>
      </c>
      <c r="M31" s="76" t="s">
        <v>7933</v>
      </c>
      <c r="N31" s="76" t="s">
        <v>7934</v>
      </c>
      <c r="O31" s="76" t="s">
        <v>7935</v>
      </c>
      <c r="P31" s="76" t="s">
        <v>8918</v>
      </c>
    </row>
    <row r="32" spans="1:16">
      <c r="A32" s="74">
        <v>24</v>
      </c>
      <c r="B32" s="76" t="s">
        <v>8918</v>
      </c>
      <c r="C32" s="76" t="s">
        <v>8918</v>
      </c>
      <c r="D32" s="76" t="s">
        <v>7936</v>
      </c>
      <c r="E32" s="76" t="s">
        <v>7937</v>
      </c>
      <c r="F32" s="76" t="s">
        <v>7938</v>
      </c>
      <c r="G32" s="76" t="s">
        <v>7939</v>
      </c>
      <c r="H32" s="76" t="s">
        <v>7940</v>
      </c>
      <c r="I32" s="76" t="s">
        <v>7941</v>
      </c>
      <c r="J32" s="76" t="s">
        <v>7942</v>
      </c>
      <c r="K32" s="76" t="s">
        <v>7943</v>
      </c>
      <c r="L32" s="76" t="s">
        <v>7944</v>
      </c>
      <c r="M32" s="76" t="s">
        <v>7719</v>
      </c>
      <c r="N32" s="76" t="s">
        <v>7945</v>
      </c>
      <c r="O32" s="76" t="s">
        <v>7946</v>
      </c>
      <c r="P32" s="76" t="s">
        <v>8918</v>
      </c>
    </row>
    <row r="33" spans="1:16">
      <c r="A33" s="74">
        <v>25</v>
      </c>
      <c r="B33" s="76" t="s">
        <v>8918</v>
      </c>
      <c r="C33" s="76" t="s">
        <v>8918</v>
      </c>
      <c r="D33" s="76" t="s">
        <v>7947</v>
      </c>
      <c r="E33" s="76" t="s">
        <v>7948</v>
      </c>
      <c r="F33" s="76" t="s">
        <v>7949</v>
      </c>
      <c r="G33" s="76" t="s">
        <v>7950</v>
      </c>
      <c r="H33" s="76" t="s">
        <v>7951</v>
      </c>
      <c r="I33" s="76" t="s">
        <v>7952</v>
      </c>
      <c r="J33" s="76" t="s">
        <v>7953</v>
      </c>
      <c r="K33" s="76" t="s">
        <v>11366</v>
      </c>
      <c r="L33" s="76" t="s">
        <v>8255</v>
      </c>
      <c r="M33" s="76" t="s">
        <v>10675</v>
      </c>
      <c r="N33" s="76" t="s">
        <v>7954</v>
      </c>
      <c r="O33" s="76" t="s">
        <v>7955</v>
      </c>
      <c r="P33" s="76" t="s">
        <v>8918</v>
      </c>
    </row>
    <row r="34" spans="1:16">
      <c r="A34" s="74">
        <v>26</v>
      </c>
      <c r="B34" s="76" t="s">
        <v>8918</v>
      </c>
      <c r="C34" s="76" t="s">
        <v>8918</v>
      </c>
      <c r="D34" s="76" t="s">
        <v>7956</v>
      </c>
      <c r="E34" s="76" t="s">
        <v>7957</v>
      </c>
      <c r="F34" s="76" t="s">
        <v>7958</v>
      </c>
      <c r="G34" s="76" t="s">
        <v>6867</v>
      </c>
      <c r="H34" s="76" t="s">
        <v>7959</v>
      </c>
      <c r="I34" s="76" t="s">
        <v>7960</v>
      </c>
      <c r="J34" s="76" t="s">
        <v>7961</v>
      </c>
      <c r="K34" s="76" t="s">
        <v>7962</v>
      </c>
      <c r="L34" s="76" t="s">
        <v>7963</v>
      </c>
      <c r="M34" s="76" t="s">
        <v>7964</v>
      </c>
      <c r="N34" s="76" t="s">
        <v>7965</v>
      </c>
      <c r="O34" s="76" t="s">
        <v>7966</v>
      </c>
      <c r="P34" s="76" t="s">
        <v>8918</v>
      </c>
    </row>
    <row r="35" spans="1:16">
      <c r="A35" s="74">
        <v>27</v>
      </c>
      <c r="B35" s="76" t="s">
        <v>8918</v>
      </c>
      <c r="C35" s="76" t="s">
        <v>8918</v>
      </c>
      <c r="D35" s="76" t="s">
        <v>7967</v>
      </c>
      <c r="E35" s="76" t="s">
        <v>7968</v>
      </c>
      <c r="F35" s="76" t="s">
        <v>7969</v>
      </c>
      <c r="G35" s="76" t="s">
        <v>10399</v>
      </c>
      <c r="H35" s="76" t="s">
        <v>7970</v>
      </c>
      <c r="I35" s="76" t="s">
        <v>7971</v>
      </c>
      <c r="J35" s="76" t="s">
        <v>7972</v>
      </c>
      <c r="K35" s="76" t="s">
        <v>7389</v>
      </c>
      <c r="L35" s="76" t="s">
        <v>7973</v>
      </c>
      <c r="M35" s="76" t="s">
        <v>7974</v>
      </c>
      <c r="N35" s="76" t="s">
        <v>7975</v>
      </c>
      <c r="O35" s="76" t="s">
        <v>7976</v>
      </c>
      <c r="P35" s="76" t="s">
        <v>8918</v>
      </c>
    </row>
    <row r="36" spans="1:16">
      <c r="A36" s="74">
        <v>28</v>
      </c>
      <c r="B36" s="76" t="s">
        <v>8918</v>
      </c>
      <c r="C36" s="76" t="s">
        <v>8918</v>
      </c>
      <c r="D36" s="76" t="s">
        <v>7977</v>
      </c>
      <c r="E36" s="76" t="s">
        <v>5055</v>
      </c>
      <c r="F36" s="76" t="s">
        <v>7978</v>
      </c>
      <c r="G36" s="76" t="s">
        <v>11195</v>
      </c>
      <c r="H36" s="76" t="s">
        <v>7979</v>
      </c>
      <c r="I36" s="76" t="s">
        <v>4415</v>
      </c>
      <c r="J36" s="76" t="s">
        <v>7980</v>
      </c>
      <c r="K36" s="76" t="s">
        <v>3847</v>
      </c>
      <c r="L36" s="76" t="s">
        <v>9283</v>
      </c>
      <c r="M36" s="76" t="s">
        <v>7981</v>
      </c>
      <c r="N36" s="76" t="s">
        <v>6962</v>
      </c>
      <c r="O36" s="76" t="s">
        <v>6963</v>
      </c>
      <c r="P36" s="76" t="s">
        <v>8918</v>
      </c>
    </row>
    <row r="37" spans="1:16">
      <c r="A37" s="74">
        <v>29</v>
      </c>
      <c r="B37" s="76" t="s">
        <v>8918</v>
      </c>
      <c r="C37" s="76" t="s">
        <v>8918</v>
      </c>
      <c r="D37" s="76" t="s">
        <v>10434</v>
      </c>
      <c r="E37" s="76" t="s">
        <v>6964</v>
      </c>
      <c r="F37" s="76" t="s">
        <v>6965</v>
      </c>
      <c r="G37" s="76" t="s">
        <v>9401</v>
      </c>
      <c r="H37" s="76" t="s">
        <v>6966</v>
      </c>
      <c r="I37" s="76" t="s">
        <v>6967</v>
      </c>
      <c r="J37" s="76" t="s">
        <v>6968</v>
      </c>
      <c r="K37" s="76" t="s">
        <v>6969</v>
      </c>
      <c r="L37" s="76" t="s">
        <v>6970</v>
      </c>
      <c r="M37" s="76" t="s">
        <v>6971</v>
      </c>
      <c r="N37" s="76" t="s">
        <v>6972</v>
      </c>
      <c r="O37" s="76" t="s">
        <v>6973</v>
      </c>
      <c r="P37" s="76" t="s">
        <v>8918</v>
      </c>
    </row>
    <row r="38" spans="1:16">
      <c r="A38" s="74">
        <v>30</v>
      </c>
      <c r="B38" s="76" t="s">
        <v>8918</v>
      </c>
      <c r="C38" s="76" t="s">
        <v>8918</v>
      </c>
      <c r="D38" s="76" t="s">
        <v>6974</v>
      </c>
      <c r="E38" s="76" t="s">
        <v>6975</v>
      </c>
      <c r="F38" s="76" t="s">
        <v>6976</v>
      </c>
      <c r="G38" s="76" t="s">
        <v>5387</v>
      </c>
      <c r="H38" s="76" t="s">
        <v>6977</v>
      </c>
      <c r="I38" s="76" t="s">
        <v>6978</v>
      </c>
      <c r="J38" s="76" t="s">
        <v>6979</v>
      </c>
      <c r="K38" s="76" t="s">
        <v>6980</v>
      </c>
      <c r="L38" s="76" t="s">
        <v>6981</v>
      </c>
      <c r="M38" s="76" t="s">
        <v>6982</v>
      </c>
      <c r="N38" s="76" t="s">
        <v>6983</v>
      </c>
      <c r="O38" s="76" t="s">
        <v>6984</v>
      </c>
      <c r="P38" s="76" t="s">
        <v>8918</v>
      </c>
    </row>
    <row r="39" spans="1:16">
      <c r="A39" s="74">
        <v>31</v>
      </c>
      <c r="B39" s="76" t="s">
        <v>8918</v>
      </c>
      <c r="C39" s="76" t="s">
        <v>8918</v>
      </c>
      <c r="D39" s="76" t="s">
        <v>5108</v>
      </c>
      <c r="E39" s="76" t="s">
        <v>5215</v>
      </c>
      <c r="F39" s="76" t="s">
        <v>6985</v>
      </c>
      <c r="G39" s="76" t="s">
        <v>9830</v>
      </c>
      <c r="H39" s="76" t="s">
        <v>6986</v>
      </c>
      <c r="I39" s="76" t="s">
        <v>10029</v>
      </c>
      <c r="J39" s="76" t="s">
        <v>6987</v>
      </c>
      <c r="K39" s="76" t="s">
        <v>7992</v>
      </c>
      <c r="L39" s="76" t="s">
        <v>6988</v>
      </c>
      <c r="M39" s="76" t="s">
        <v>6989</v>
      </c>
      <c r="N39" s="76" t="s">
        <v>6990</v>
      </c>
      <c r="O39" s="76" t="s">
        <v>6991</v>
      </c>
      <c r="P39" s="76" t="s">
        <v>8918</v>
      </c>
    </row>
    <row r="40" spans="1:16">
      <c r="A40" s="74">
        <v>32</v>
      </c>
      <c r="B40" s="76" t="s">
        <v>8918</v>
      </c>
      <c r="C40" s="76" t="s">
        <v>8918</v>
      </c>
      <c r="D40" s="76" t="s">
        <v>6992</v>
      </c>
      <c r="E40" s="76" t="s">
        <v>6993</v>
      </c>
      <c r="F40" s="76" t="s">
        <v>6994</v>
      </c>
      <c r="G40" s="76" t="s">
        <v>7692</v>
      </c>
      <c r="H40" s="76" t="s">
        <v>6995</v>
      </c>
      <c r="I40" s="76" t="s">
        <v>6996</v>
      </c>
      <c r="J40" s="76" t="s">
        <v>5586</v>
      </c>
      <c r="K40" s="76" t="s">
        <v>6997</v>
      </c>
      <c r="L40" s="76" t="s">
        <v>6998</v>
      </c>
      <c r="M40" s="76" t="s">
        <v>6999</v>
      </c>
      <c r="N40" s="76" t="s">
        <v>7000</v>
      </c>
      <c r="O40" s="76" t="s">
        <v>7001</v>
      </c>
      <c r="P40" s="76" t="s">
        <v>8918</v>
      </c>
    </row>
    <row r="41" spans="1:16">
      <c r="A41" s="74">
        <v>33</v>
      </c>
      <c r="B41" s="76" t="s">
        <v>8918</v>
      </c>
      <c r="C41" s="76" t="s">
        <v>8918</v>
      </c>
      <c r="D41" s="76" t="s">
        <v>7002</v>
      </c>
      <c r="E41" s="76" t="s">
        <v>7003</v>
      </c>
      <c r="F41" s="76" t="s">
        <v>7004</v>
      </c>
      <c r="G41" s="76" t="s">
        <v>7005</v>
      </c>
      <c r="H41" s="76" t="s">
        <v>7006</v>
      </c>
      <c r="I41" s="76" t="s">
        <v>7007</v>
      </c>
      <c r="J41" s="76" t="s">
        <v>6919</v>
      </c>
      <c r="K41" s="76" t="s">
        <v>8859</v>
      </c>
      <c r="L41" s="76" t="s">
        <v>7008</v>
      </c>
      <c r="M41" s="76" t="s">
        <v>6328</v>
      </c>
      <c r="N41" s="76" t="s">
        <v>7009</v>
      </c>
      <c r="O41" s="76" t="s">
        <v>7010</v>
      </c>
      <c r="P41" s="76" t="s">
        <v>8918</v>
      </c>
    </row>
    <row r="42" spans="1:16">
      <c r="A42" s="74">
        <v>34</v>
      </c>
      <c r="B42" s="76" t="s">
        <v>8918</v>
      </c>
      <c r="C42" s="76" t="s">
        <v>8918</v>
      </c>
      <c r="D42" s="76" t="s">
        <v>7011</v>
      </c>
      <c r="E42" s="76" t="s">
        <v>8120</v>
      </c>
      <c r="F42" s="76" t="s">
        <v>706</v>
      </c>
      <c r="G42" s="76" t="s">
        <v>10747</v>
      </c>
      <c r="H42" s="76" t="s">
        <v>9373</v>
      </c>
      <c r="I42" s="76" t="s">
        <v>11183</v>
      </c>
      <c r="J42" s="76" t="s">
        <v>7012</v>
      </c>
      <c r="K42" s="76" t="s">
        <v>7013</v>
      </c>
      <c r="L42" s="76" t="s">
        <v>7014</v>
      </c>
      <c r="M42" s="76" t="s">
        <v>11434</v>
      </c>
      <c r="N42" s="76" t="s">
        <v>7015</v>
      </c>
      <c r="O42" s="76" t="s">
        <v>7016</v>
      </c>
      <c r="P42" s="76" t="s">
        <v>8918</v>
      </c>
    </row>
    <row r="43" spans="1:16">
      <c r="A43" s="74">
        <v>35</v>
      </c>
      <c r="B43" s="76" t="s">
        <v>8918</v>
      </c>
      <c r="C43" s="76" t="s">
        <v>8918</v>
      </c>
      <c r="D43" s="76" t="s">
        <v>7017</v>
      </c>
      <c r="E43" s="76" t="s">
        <v>7018</v>
      </c>
      <c r="F43" s="76" t="s">
        <v>7019</v>
      </c>
      <c r="G43" s="76" t="s">
        <v>7519</v>
      </c>
      <c r="H43" s="76" t="s">
        <v>2152</v>
      </c>
      <c r="I43" s="76" t="s">
        <v>2637</v>
      </c>
      <c r="J43" s="76" t="s">
        <v>7020</v>
      </c>
      <c r="K43" s="76" t="s">
        <v>7021</v>
      </c>
      <c r="L43" s="76" t="s">
        <v>7022</v>
      </c>
      <c r="M43" s="76" t="s">
        <v>7023</v>
      </c>
      <c r="N43" s="76" t="s">
        <v>7024</v>
      </c>
      <c r="O43" s="76" t="s">
        <v>9387</v>
      </c>
      <c r="P43" s="76" t="s">
        <v>8918</v>
      </c>
    </row>
    <row r="44" spans="1:16">
      <c r="A44" s="74">
        <v>36</v>
      </c>
      <c r="B44" s="76" t="s">
        <v>8918</v>
      </c>
      <c r="C44" s="76" t="s">
        <v>8918</v>
      </c>
      <c r="D44" s="76" t="s">
        <v>7025</v>
      </c>
      <c r="E44" s="76" t="s">
        <v>6913</v>
      </c>
      <c r="F44" s="76" t="s">
        <v>11287</v>
      </c>
      <c r="G44" s="76" t="s">
        <v>7026</v>
      </c>
      <c r="H44" s="76" t="s">
        <v>7027</v>
      </c>
      <c r="I44" s="76" t="s">
        <v>8256</v>
      </c>
      <c r="J44" s="76" t="s">
        <v>7028</v>
      </c>
      <c r="K44" s="76" t="s">
        <v>10951</v>
      </c>
      <c r="L44" s="76" t="s">
        <v>7029</v>
      </c>
      <c r="M44" s="76" t="s">
        <v>4991</v>
      </c>
      <c r="N44" s="76" t="s">
        <v>7030</v>
      </c>
      <c r="O44" s="76" t="s">
        <v>7031</v>
      </c>
      <c r="P44" s="76" t="s">
        <v>8918</v>
      </c>
    </row>
    <row r="45" spans="1:16">
      <c r="A45" s="74">
        <v>37</v>
      </c>
      <c r="B45" s="76" t="s">
        <v>8918</v>
      </c>
      <c r="C45" s="76" t="s">
        <v>8918</v>
      </c>
      <c r="D45" s="76" t="s">
        <v>7032</v>
      </c>
      <c r="E45" s="76" t="s">
        <v>7033</v>
      </c>
      <c r="F45" s="76" t="s">
        <v>7034</v>
      </c>
      <c r="G45" s="76" t="s">
        <v>7035</v>
      </c>
      <c r="H45" s="76" t="s">
        <v>7036</v>
      </c>
      <c r="I45" s="76" t="s">
        <v>7037</v>
      </c>
      <c r="J45" s="76" t="s">
        <v>10778</v>
      </c>
      <c r="K45" s="76" t="s">
        <v>7038</v>
      </c>
      <c r="L45" s="76" t="s">
        <v>7039</v>
      </c>
      <c r="M45" s="76" t="s">
        <v>7040</v>
      </c>
      <c r="N45" s="76" t="s">
        <v>8394</v>
      </c>
      <c r="O45" s="76" t="s">
        <v>7041</v>
      </c>
      <c r="P45" s="76" t="s">
        <v>8918</v>
      </c>
    </row>
    <row r="46" spans="1:16">
      <c r="A46" s="74">
        <v>38</v>
      </c>
      <c r="B46" s="76" t="s">
        <v>8918</v>
      </c>
      <c r="C46" s="76" t="s">
        <v>8918</v>
      </c>
      <c r="D46" s="76" t="s">
        <v>7042</v>
      </c>
      <c r="E46" s="76" t="s">
        <v>7043</v>
      </c>
      <c r="F46" s="76" t="s">
        <v>7044</v>
      </c>
      <c r="G46" s="76" t="s">
        <v>7045</v>
      </c>
      <c r="H46" s="76" t="s">
        <v>5833</v>
      </c>
      <c r="I46" s="76" t="s">
        <v>7046</v>
      </c>
      <c r="J46" s="76" t="s">
        <v>10805</v>
      </c>
      <c r="K46" s="76" t="s">
        <v>3168</v>
      </c>
      <c r="L46" s="76" t="s">
        <v>7047</v>
      </c>
      <c r="M46" s="76" t="s">
        <v>7048</v>
      </c>
      <c r="N46" s="76" t="s">
        <v>7049</v>
      </c>
      <c r="O46" s="76" t="s">
        <v>7050</v>
      </c>
      <c r="P46" s="76" t="s">
        <v>8918</v>
      </c>
    </row>
    <row r="47" spans="1:16">
      <c r="A47" s="74">
        <v>39</v>
      </c>
      <c r="B47" s="76" t="s">
        <v>8918</v>
      </c>
      <c r="C47" s="76" t="s">
        <v>8918</v>
      </c>
      <c r="D47" s="76" t="s">
        <v>7051</v>
      </c>
      <c r="E47" s="76" t="s">
        <v>7052</v>
      </c>
      <c r="F47" s="76" t="s">
        <v>7053</v>
      </c>
      <c r="G47" s="76" t="s">
        <v>1324</v>
      </c>
      <c r="H47" s="76" t="s">
        <v>1325</v>
      </c>
      <c r="I47" s="76" t="s">
        <v>3906</v>
      </c>
      <c r="J47" s="76" t="s">
        <v>1326</v>
      </c>
      <c r="K47" s="76" t="s">
        <v>10408</v>
      </c>
      <c r="L47" s="76" t="s">
        <v>1327</v>
      </c>
      <c r="M47" s="76" t="s">
        <v>1328</v>
      </c>
      <c r="N47" s="76" t="s">
        <v>1329</v>
      </c>
      <c r="O47" s="76" t="s">
        <v>1330</v>
      </c>
      <c r="P47" s="76" t="s">
        <v>8918</v>
      </c>
    </row>
    <row r="48" spans="1:16">
      <c r="A48" s="74">
        <v>40</v>
      </c>
      <c r="B48" s="76" t="s">
        <v>8918</v>
      </c>
      <c r="C48" s="76" t="s">
        <v>8918</v>
      </c>
      <c r="D48" s="76" t="s">
        <v>1331</v>
      </c>
      <c r="E48" s="76" t="s">
        <v>1332</v>
      </c>
      <c r="F48" s="76" t="s">
        <v>1333</v>
      </c>
      <c r="G48" s="76" t="s">
        <v>1334</v>
      </c>
      <c r="H48" s="76" t="s">
        <v>1335</v>
      </c>
      <c r="I48" s="76" t="s">
        <v>1336</v>
      </c>
      <c r="J48" s="76" t="s">
        <v>1337</v>
      </c>
      <c r="K48" s="76" t="s">
        <v>1338</v>
      </c>
      <c r="L48" s="76" t="s">
        <v>1339</v>
      </c>
      <c r="M48" s="76" t="s">
        <v>1340</v>
      </c>
      <c r="N48" s="76" t="s">
        <v>1341</v>
      </c>
      <c r="O48" s="76" t="s">
        <v>1342</v>
      </c>
      <c r="P48" s="76" t="s">
        <v>8918</v>
      </c>
    </row>
    <row r="49" spans="1:16">
      <c r="A49" s="74">
        <v>41</v>
      </c>
      <c r="B49" s="76" t="s">
        <v>8918</v>
      </c>
      <c r="C49" s="76" t="s">
        <v>8918</v>
      </c>
      <c r="D49" s="76" t="s">
        <v>1343</v>
      </c>
      <c r="E49" s="76" t="s">
        <v>10680</v>
      </c>
      <c r="F49" s="76" t="s">
        <v>1344</v>
      </c>
      <c r="G49" s="76" t="s">
        <v>10323</v>
      </c>
      <c r="H49" s="76" t="s">
        <v>1345</v>
      </c>
      <c r="I49" s="76" t="s">
        <v>10934</v>
      </c>
      <c r="J49" s="76" t="s">
        <v>1346</v>
      </c>
      <c r="K49" s="76" t="s">
        <v>1347</v>
      </c>
      <c r="L49" s="76" t="s">
        <v>1348</v>
      </c>
      <c r="M49" s="76" t="s">
        <v>1349</v>
      </c>
      <c r="N49" s="76" t="s">
        <v>1350</v>
      </c>
      <c r="O49" s="76" t="s">
        <v>11320</v>
      </c>
      <c r="P49" s="76" t="s">
        <v>8918</v>
      </c>
    </row>
    <row r="50" spans="1:16">
      <c r="A50" s="74">
        <v>42</v>
      </c>
      <c r="B50" s="76" t="s">
        <v>8918</v>
      </c>
      <c r="C50" s="76" t="s">
        <v>8918</v>
      </c>
      <c r="D50" s="76" t="s">
        <v>5712</v>
      </c>
      <c r="E50" s="76" t="s">
        <v>1351</v>
      </c>
      <c r="F50" s="76" t="s">
        <v>1352</v>
      </c>
      <c r="G50" s="76" t="s">
        <v>1353</v>
      </c>
      <c r="H50" s="76" t="s">
        <v>6237</v>
      </c>
      <c r="I50" s="76" t="s">
        <v>1354</v>
      </c>
      <c r="J50" s="76" t="s">
        <v>1355</v>
      </c>
      <c r="K50" s="76" t="s">
        <v>1356</v>
      </c>
      <c r="L50" s="76" t="s">
        <v>1357</v>
      </c>
      <c r="M50" s="76" t="s">
        <v>1358</v>
      </c>
      <c r="N50" s="76" t="s">
        <v>1359</v>
      </c>
      <c r="O50" s="76" t="s">
        <v>3722</v>
      </c>
      <c r="P50" s="76" t="s">
        <v>8918</v>
      </c>
    </row>
    <row r="51" spans="1:16">
      <c r="A51" s="74">
        <v>43</v>
      </c>
      <c r="B51" s="76" t="s">
        <v>8918</v>
      </c>
      <c r="C51" s="76" t="s">
        <v>8918</v>
      </c>
      <c r="D51" s="76" t="s">
        <v>1360</v>
      </c>
      <c r="E51" s="76" t="s">
        <v>1361</v>
      </c>
      <c r="F51" s="76" t="s">
        <v>1362</v>
      </c>
      <c r="G51" s="76" t="s">
        <v>1363</v>
      </c>
      <c r="H51" s="76" t="s">
        <v>1364</v>
      </c>
      <c r="I51" s="76" t="s">
        <v>1365</v>
      </c>
      <c r="J51" s="76" t="s">
        <v>1366</v>
      </c>
      <c r="K51" s="76" t="s">
        <v>1367</v>
      </c>
      <c r="L51" s="76" t="s">
        <v>1368</v>
      </c>
      <c r="M51" s="76" t="s">
        <v>1993</v>
      </c>
      <c r="N51" s="76" t="s">
        <v>6105</v>
      </c>
      <c r="O51" s="76" t="s">
        <v>1369</v>
      </c>
      <c r="P51" s="76" t="s">
        <v>8918</v>
      </c>
    </row>
    <row r="52" spans="1:16">
      <c r="A52" s="74">
        <v>44</v>
      </c>
      <c r="B52" s="76" t="s">
        <v>8918</v>
      </c>
      <c r="C52" s="76" t="s">
        <v>8918</v>
      </c>
      <c r="D52" s="76" t="s">
        <v>1370</v>
      </c>
      <c r="E52" s="76" t="s">
        <v>1371</v>
      </c>
      <c r="F52" s="76" t="s">
        <v>1372</v>
      </c>
      <c r="G52" s="76" t="s">
        <v>1373</v>
      </c>
      <c r="H52" s="76" t="s">
        <v>1374</v>
      </c>
      <c r="I52" s="76" t="s">
        <v>1375</v>
      </c>
      <c r="J52" s="76" t="s">
        <v>8424</v>
      </c>
      <c r="K52" s="76" t="s">
        <v>1376</v>
      </c>
      <c r="L52" s="76" t="s">
        <v>1377</v>
      </c>
      <c r="M52" s="76" t="s">
        <v>1378</v>
      </c>
      <c r="N52" s="76" t="s">
        <v>1379</v>
      </c>
      <c r="O52" s="76" t="s">
        <v>1380</v>
      </c>
      <c r="P52" s="76" t="s">
        <v>8918</v>
      </c>
    </row>
    <row r="53" spans="1:16">
      <c r="A53" s="74">
        <v>45</v>
      </c>
      <c r="B53" s="76" t="s">
        <v>8918</v>
      </c>
      <c r="C53" s="76" t="s">
        <v>8918</v>
      </c>
      <c r="D53" s="76" t="s">
        <v>1381</v>
      </c>
      <c r="E53" s="76" t="s">
        <v>8511</v>
      </c>
      <c r="F53" s="76" t="s">
        <v>1382</v>
      </c>
      <c r="G53" s="76" t="s">
        <v>1383</v>
      </c>
      <c r="H53" s="76" t="s">
        <v>8047</v>
      </c>
      <c r="I53" s="76" t="s">
        <v>1384</v>
      </c>
      <c r="J53" s="76" t="s">
        <v>1385</v>
      </c>
      <c r="K53" s="76" t="s">
        <v>10045</v>
      </c>
      <c r="L53" s="76" t="s">
        <v>1386</v>
      </c>
      <c r="M53" s="76" t="s">
        <v>1387</v>
      </c>
      <c r="N53" s="76" t="s">
        <v>1388</v>
      </c>
      <c r="O53" s="76" t="s">
        <v>1389</v>
      </c>
      <c r="P53" s="76" t="s">
        <v>8918</v>
      </c>
    </row>
    <row r="54" spans="1:16">
      <c r="A54" s="74">
        <v>46</v>
      </c>
      <c r="B54" s="76" t="s">
        <v>8918</v>
      </c>
      <c r="C54" s="76" t="s">
        <v>8918</v>
      </c>
      <c r="D54" s="76" t="s">
        <v>1390</v>
      </c>
      <c r="E54" s="76" t="s">
        <v>1391</v>
      </c>
      <c r="F54" s="76" t="s">
        <v>9042</v>
      </c>
      <c r="G54" s="76" t="s">
        <v>1392</v>
      </c>
      <c r="H54" s="76" t="s">
        <v>1393</v>
      </c>
      <c r="I54" s="76" t="s">
        <v>1394</v>
      </c>
      <c r="J54" s="76" t="s">
        <v>1395</v>
      </c>
      <c r="K54" s="76" t="s">
        <v>6232</v>
      </c>
      <c r="L54" s="76" t="s">
        <v>8260</v>
      </c>
      <c r="M54" s="76" t="s">
        <v>8052</v>
      </c>
      <c r="N54" s="76" t="s">
        <v>7690</v>
      </c>
      <c r="O54" s="76" t="s">
        <v>7673</v>
      </c>
      <c r="P54" s="76" t="s">
        <v>8918</v>
      </c>
    </row>
    <row r="55" spans="1:16">
      <c r="A55" s="74">
        <v>47</v>
      </c>
      <c r="B55" s="76" t="s">
        <v>8918</v>
      </c>
      <c r="C55" s="76" t="s">
        <v>8918</v>
      </c>
      <c r="D55" s="76" t="s">
        <v>5903</v>
      </c>
      <c r="E55" s="76" t="s">
        <v>1396</v>
      </c>
      <c r="F55" s="76" t="s">
        <v>1397</v>
      </c>
      <c r="G55" s="76" t="s">
        <v>216</v>
      </c>
      <c r="H55" s="76" t="s">
        <v>1398</v>
      </c>
      <c r="I55" s="76" t="s">
        <v>1399</v>
      </c>
      <c r="J55" s="76" t="s">
        <v>8877</v>
      </c>
      <c r="K55" s="76" t="s">
        <v>7676</v>
      </c>
      <c r="L55" s="76" t="s">
        <v>8154</v>
      </c>
      <c r="M55" s="76" t="s">
        <v>1400</v>
      </c>
      <c r="N55" s="76" t="s">
        <v>1401</v>
      </c>
      <c r="O55" s="76" t="s">
        <v>1402</v>
      </c>
      <c r="P55" s="76" t="s">
        <v>8918</v>
      </c>
    </row>
    <row r="56" spans="1:16">
      <c r="A56" s="74">
        <v>48</v>
      </c>
      <c r="B56" s="76" t="s">
        <v>8918</v>
      </c>
      <c r="C56" s="76" t="s">
        <v>8918</v>
      </c>
      <c r="D56" s="76" t="s">
        <v>927</v>
      </c>
      <c r="E56" s="76" t="s">
        <v>2722</v>
      </c>
      <c r="F56" s="76" t="s">
        <v>1403</v>
      </c>
      <c r="G56" s="76" t="s">
        <v>1404</v>
      </c>
      <c r="H56" s="76" t="s">
        <v>1405</v>
      </c>
      <c r="I56" s="76" t="s">
        <v>10661</v>
      </c>
      <c r="J56" s="76" t="s">
        <v>1406</v>
      </c>
      <c r="K56" s="76" t="s">
        <v>10670</v>
      </c>
      <c r="L56" s="76" t="s">
        <v>1407</v>
      </c>
      <c r="M56" s="76" t="s">
        <v>3339</v>
      </c>
      <c r="N56" s="76" t="s">
        <v>1408</v>
      </c>
      <c r="O56" s="76" t="s">
        <v>8119</v>
      </c>
      <c r="P56" s="76" t="s">
        <v>8918</v>
      </c>
    </row>
    <row r="58" spans="1:16">
      <c r="A58" s="73" t="e">
        <f>HLOOKUP('Calculatrice des coûts NMETI'!$I$22, B62:Q111, MATCH('Calculatrice des coûts NMETI'!$K$22,A62:A111))</f>
        <v>#N/A</v>
      </c>
    </row>
    <row r="59" spans="1:16">
      <c r="A59" s="467" t="s">
        <v>3188</v>
      </c>
      <c r="B59" s="467"/>
      <c r="C59" s="467"/>
      <c r="D59" s="467"/>
      <c r="E59" s="467"/>
      <c r="F59" s="467"/>
      <c r="G59" s="467"/>
      <c r="H59" s="467"/>
      <c r="I59" s="467"/>
      <c r="J59" s="467"/>
      <c r="K59" s="467"/>
      <c r="L59" s="467"/>
      <c r="M59" s="467"/>
      <c r="N59" s="467"/>
      <c r="O59" s="467"/>
      <c r="P59" s="467"/>
    </row>
    <row r="60" spans="1:16">
      <c r="A60" s="471" t="s">
        <v>3934</v>
      </c>
      <c r="B60" s="471"/>
      <c r="C60" s="471"/>
      <c r="D60" s="471"/>
      <c r="E60" s="471"/>
      <c r="F60" s="471"/>
      <c r="G60" s="471"/>
      <c r="H60" s="471"/>
      <c r="I60" s="471"/>
      <c r="J60" s="471"/>
      <c r="K60" s="471"/>
      <c r="L60" s="471"/>
      <c r="M60" s="471"/>
      <c r="N60" s="471"/>
      <c r="O60" s="471"/>
      <c r="P60" s="471"/>
    </row>
    <row r="61" spans="1:16">
      <c r="A61" s="77" t="s">
        <v>8912</v>
      </c>
      <c r="B61" s="78" t="s">
        <v>8913</v>
      </c>
      <c r="C61" s="78" t="s">
        <v>8913</v>
      </c>
      <c r="D61" s="78" t="s">
        <v>8913</v>
      </c>
      <c r="E61" s="78" t="s">
        <v>8913</v>
      </c>
      <c r="F61" s="78" t="s">
        <v>8913</v>
      </c>
      <c r="G61" s="78" t="s">
        <v>8913</v>
      </c>
      <c r="H61" s="78" t="s">
        <v>8913</v>
      </c>
      <c r="I61" s="78" t="s">
        <v>8913</v>
      </c>
      <c r="J61" s="78" t="s">
        <v>8913</v>
      </c>
      <c r="K61" s="78" t="s">
        <v>8913</v>
      </c>
      <c r="L61" s="78" t="s">
        <v>8913</v>
      </c>
      <c r="M61" s="78" t="s">
        <v>8913</v>
      </c>
      <c r="N61" s="78" t="s">
        <v>8913</v>
      </c>
      <c r="O61" s="78" t="s">
        <v>8913</v>
      </c>
      <c r="P61" s="78" t="s">
        <v>8913</v>
      </c>
    </row>
    <row r="62" spans="1:16">
      <c r="A62" s="79" t="s">
        <v>8914</v>
      </c>
      <c r="B62" s="236">
        <v>1</v>
      </c>
      <c r="C62" s="236">
        <v>2</v>
      </c>
      <c r="D62" s="236">
        <v>3</v>
      </c>
      <c r="E62" s="236">
        <v>4</v>
      </c>
      <c r="F62" s="236">
        <v>5</v>
      </c>
      <c r="G62" s="236">
        <v>6</v>
      </c>
      <c r="H62" s="236">
        <v>7</v>
      </c>
      <c r="I62" s="236">
        <v>8</v>
      </c>
      <c r="J62" s="236">
        <v>9</v>
      </c>
      <c r="K62" s="236">
        <v>10</v>
      </c>
      <c r="L62" s="236">
        <v>11</v>
      </c>
      <c r="M62" s="236">
        <v>12</v>
      </c>
      <c r="N62" s="236">
        <v>13</v>
      </c>
      <c r="O62" s="236">
        <v>14</v>
      </c>
      <c r="P62" s="236">
        <v>15</v>
      </c>
    </row>
    <row r="63" spans="1:16">
      <c r="A63" s="74">
        <v>0</v>
      </c>
      <c r="B63" s="76" t="s">
        <v>8918</v>
      </c>
      <c r="C63" s="76" t="s">
        <v>8918</v>
      </c>
      <c r="D63" s="76" t="s">
        <v>1409</v>
      </c>
      <c r="E63" s="76" t="s">
        <v>1410</v>
      </c>
      <c r="F63" s="76" t="s">
        <v>1411</v>
      </c>
      <c r="G63" s="76" t="s">
        <v>1412</v>
      </c>
      <c r="H63" s="76" t="s">
        <v>1413</v>
      </c>
      <c r="I63" s="76" t="s">
        <v>1414</v>
      </c>
      <c r="J63" s="76" t="s">
        <v>1415</v>
      </c>
      <c r="K63" s="76" t="s">
        <v>1416</v>
      </c>
      <c r="L63" s="76" t="s">
        <v>1417</v>
      </c>
      <c r="M63" s="76" t="s">
        <v>1418</v>
      </c>
      <c r="N63" s="76" t="s">
        <v>8918</v>
      </c>
      <c r="O63" s="76" t="s">
        <v>8918</v>
      </c>
      <c r="P63" s="76" t="s">
        <v>8918</v>
      </c>
    </row>
    <row r="64" spans="1:16">
      <c r="A64" s="74">
        <v>1</v>
      </c>
      <c r="B64" s="76" t="s">
        <v>8918</v>
      </c>
      <c r="C64" s="76" t="s">
        <v>8918</v>
      </c>
      <c r="D64" s="76" t="s">
        <v>1419</v>
      </c>
      <c r="E64" s="76" t="s">
        <v>1420</v>
      </c>
      <c r="F64" s="76" t="s">
        <v>1421</v>
      </c>
      <c r="G64" s="76" t="s">
        <v>1422</v>
      </c>
      <c r="H64" s="76" t="s">
        <v>1423</v>
      </c>
      <c r="I64" s="76" t="s">
        <v>1424</v>
      </c>
      <c r="J64" s="76" t="s">
        <v>1425</v>
      </c>
      <c r="K64" s="76" t="s">
        <v>1426</v>
      </c>
      <c r="L64" s="76" t="s">
        <v>1427</v>
      </c>
      <c r="M64" s="76" t="s">
        <v>1428</v>
      </c>
      <c r="N64" s="76" t="s">
        <v>8918</v>
      </c>
      <c r="O64" s="76" t="s">
        <v>8918</v>
      </c>
      <c r="P64" s="76" t="s">
        <v>8918</v>
      </c>
    </row>
    <row r="65" spans="1:16">
      <c r="A65" s="74">
        <v>2</v>
      </c>
      <c r="B65" s="76" t="s">
        <v>8918</v>
      </c>
      <c r="C65" s="76" t="s">
        <v>8918</v>
      </c>
      <c r="D65" s="76" t="s">
        <v>1429</v>
      </c>
      <c r="E65" s="76" t="s">
        <v>1430</v>
      </c>
      <c r="F65" s="76" t="s">
        <v>1431</v>
      </c>
      <c r="G65" s="76" t="s">
        <v>1432</v>
      </c>
      <c r="H65" s="76" t="s">
        <v>1433</v>
      </c>
      <c r="I65" s="76" t="s">
        <v>1434</v>
      </c>
      <c r="J65" s="76" t="s">
        <v>1435</v>
      </c>
      <c r="K65" s="76" t="s">
        <v>1436</v>
      </c>
      <c r="L65" s="76" t="s">
        <v>1437</v>
      </c>
      <c r="M65" s="76" t="s">
        <v>1438</v>
      </c>
      <c r="N65" s="76" t="s">
        <v>8918</v>
      </c>
      <c r="O65" s="76" t="s">
        <v>8918</v>
      </c>
      <c r="P65" s="76" t="s">
        <v>8918</v>
      </c>
    </row>
    <row r="66" spans="1:16">
      <c r="A66" s="74">
        <v>3</v>
      </c>
      <c r="B66" s="76" t="s">
        <v>8918</v>
      </c>
      <c r="C66" s="76" t="s">
        <v>8918</v>
      </c>
      <c r="D66" s="76" t="s">
        <v>1439</v>
      </c>
      <c r="E66" s="76" t="s">
        <v>1440</v>
      </c>
      <c r="F66" s="76" t="s">
        <v>1441</v>
      </c>
      <c r="G66" s="76" t="s">
        <v>1442</v>
      </c>
      <c r="H66" s="76" t="s">
        <v>1443</v>
      </c>
      <c r="I66" s="76" t="s">
        <v>1444</v>
      </c>
      <c r="J66" s="76" t="s">
        <v>1445</v>
      </c>
      <c r="K66" s="76" t="s">
        <v>1446</v>
      </c>
      <c r="L66" s="76" t="s">
        <v>1447</v>
      </c>
      <c r="M66" s="76" t="s">
        <v>1448</v>
      </c>
      <c r="N66" s="76" t="s">
        <v>8918</v>
      </c>
      <c r="O66" s="76" t="s">
        <v>8918</v>
      </c>
      <c r="P66" s="76" t="s">
        <v>8918</v>
      </c>
    </row>
    <row r="67" spans="1:16">
      <c r="A67" s="74">
        <v>4</v>
      </c>
      <c r="B67" s="76" t="s">
        <v>8918</v>
      </c>
      <c r="C67" s="76" t="s">
        <v>8918</v>
      </c>
      <c r="D67" s="76" t="s">
        <v>1449</v>
      </c>
      <c r="E67" s="76" t="s">
        <v>1450</v>
      </c>
      <c r="F67" s="76" t="s">
        <v>1451</v>
      </c>
      <c r="G67" s="76" t="s">
        <v>1452</v>
      </c>
      <c r="H67" s="76" t="s">
        <v>1453</v>
      </c>
      <c r="I67" s="76" t="s">
        <v>1454</v>
      </c>
      <c r="J67" s="76" t="s">
        <v>1455</v>
      </c>
      <c r="K67" s="76" t="s">
        <v>1456</v>
      </c>
      <c r="L67" s="76" t="s">
        <v>1457</v>
      </c>
      <c r="M67" s="76" t="s">
        <v>1458</v>
      </c>
      <c r="N67" s="76" t="s">
        <v>8918</v>
      </c>
      <c r="O67" s="76" t="s">
        <v>8918</v>
      </c>
      <c r="P67" s="76" t="s">
        <v>8918</v>
      </c>
    </row>
    <row r="68" spans="1:16">
      <c r="A68" s="74">
        <v>5</v>
      </c>
      <c r="B68" s="76" t="s">
        <v>8918</v>
      </c>
      <c r="C68" s="76" t="s">
        <v>8918</v>
      </c>
      <c r="D68" s="76" t="s">
        <v>1459</v>
      </c>
      <c r="E68" s="76" t="s">
        <v>1460</v>
      </c>
      <c r="F68" s="76" t="s">
        <v>1461</v>
      </c>
      <c r="G68" s="76" t="s">
        <v>1462</v>
      </c>
      <c r="H68" s="76" t="s">
        <v>1463</v>
      </c>
      <c r="I68" s="76" t="s">
        <v>1464</v>
      </c>
      <c r="J68" s="76" t="s">
        <v>1465</v>
      </c>
      <c r="K68" s="76" t="s">
        <v>1466</v>
      </c>
      <c r="L68" s="76" t="s">
        <v>1467</v>
      </c>
      <c r="M68" s="76" t="s">
        <v>8467</v>
      </c>
      <c r="N68" s="76" t="s">
        <v>8918</v>
      </c>
      <c r="O68" s="76" t="s">
        <v>8918</v>
      </c>
      <c r="P68" s="76" t="s">
        <v>8918</v>
      </c>
    </row>
    <row r="69" spans="1:16">
      <c r="A69" s="74">
        <v>6</v>
      </c>
      <c r="B69" s="76" t="s">
        <v>8918</v>
      </c>
      <c r="C69" s="76" t="s">
        <v>8918</v>
      </c>
      <c r="D69" s="76" t="s">
        <v>1468</v>
      </c>
      <c r="E69" s="76" t="s">
        <v>3791</v>
      </c>
      <c r="F69" s="76" t="s">
        <v>1469</v>
      </c>
      <c r="G69" s="76" t="s">
        <v>1470</v>
      </c>
      <c r="H69" s="76" t="s">
        <v>1471</v>
      </c>
      <c r="I69" s="76" t="s">
        <v>7776</v>
      </c>
      <c r="J69" s="76" t="s">
        <v>1472</v>
      </c>
      <c r="K69" s="76" t="s">
        <v>1473</v>
      </c>
      <c r="L69" s="76" t="s">
        <v>1474</v>
      </c>
      <c r="M69" s="76" t="s">
        <v>495</v>
      </c>
      <c r="N69" s="76" t="s">
        <v>8918</v>
      </c>
      <c r="O69" s="76" t="s">
        <v>8918</v>
      </c>
      <c r="P69" s="76" t="s">
        <v>8918</v>
      </c>
    </row>
    <row r="70" spans="1:16">
      <c r="A70" s="74">
        <v>7</v>
      </c>
      <c r="B70" s="76" t="s">
        <v>8918</v>
      </c>
      <c r="C70" s="76" t="s">
        <v>8918</v>
      </c>
      <c r="D70" s="76" t="s">
        <v>1475</v>
      </c>
      <c r="E70" s="76" t="s">
        <v>1476</v>
      </c>
      <c r="F70" s="76" t="s">
        <v>1477</v>
      </c>
      <c r="G70" s="76" t="s">
        <v>1478</v>
      </c>
      <c r="H70" s="76" t="s">
        <v>1479</v>
      </c>
      <c r="I70" s="76" t="s">
        <v>1480</v>
      </c>
      <c r="J70" s="76" t="s">
        <v>1481</v>
      </c>
      <c r="K70" s="76" t="s">
        <v>1482</v>
      </c>
      <c r="L70" s="76" t="s">
        <v>1483</v>
      </c>
      <c r="M70" s="76" t="s">
        <v>1484</v>
      </c>
      <c r="N70" s="76" t="s">
        <v>8918</v>
      </c>
      <c r="O70" s="76" t="s">
        <v>8918</v>
      </c>
      <c r="P70" s="76" t="s">
        <v>8918</v>
      </c>
    </row>
    <row r="71" spans="1:16">
      <c r="A71" s="74">
        <v>8</v>
      </c>
      <c r="B71" s="76" t="s">
        <v>8918</v>
      </c>
      <c r="C71" s="76" t="s">
        <v>8918</v>
      </c>
      <c r="D71" s="76" t="s">
        <v>1485</v>
      </c>
      <c r="E71" s="76" t="s">
        <v>1486</v>
      </c>
      <c r="F71" s="76" t="s">
        <v>1487</v>
      </c>
      <c r="G71" s="76" t="s">
        <v>1488</v>
      </c>
      <c r="H71" s="76" t="s">
        <v>1489</v>
      </c>
      <c r="I71" s="76" t="s">
        <v>1023</v>
      </c>
      <c r="J71" s="76" t="s">
        <v>1490</v>
      </c>
      <c r="K71" s="76" t="s">
        <v>1491</v>
      </c>
      <c r="L71" s="76" t="s">
        <v>1492</v>
      </c>
      <c r="M71" s="76" t="s">
        <v>10754</v>
      </c>
      <c r="N71" s="76" t="s">
        <v>8918</v>
      </c>
      <c r="O71" s="76" t="s">
        <v>8918</v>
      </c>
      <c r="P71" s="76" t="s">
        <v>8918</v>
      </c>
    </row>
    <row r="72" spans="1:16">
      <c r="A72" s="74">
        <v>9</v>
      </c>
      <c r="B72" s="76" t="s">
        <v>8918</v>
      </c>
      <c r="C72" s="76" t="s">
        <v>8918</v>
      </c>
      <c r="D72" s="76" t="s">
        <v>1493</v>
      </c>
      <c r="E72" s="76" t="s">
        <v>3061</v>
      </c>
      <c r="F72" s="76" t="s">
        <v>3062</v>
      </c>
      <c r="G72" s="76" t="s">
        <v>3063</v>
      </c>
      <c r="H72" s="76" t="s">
        <v>3064</v>
      </c>
      <c r="I72" s="76" t="s">
        <v>3065</v>
      </c>
      <c r="J72" s="76" t="s">
        <v>3066</v>
      </c>
      <c r="K72" s="76" t="s">
        <v>3067</v>
      </c>
      <c r="L72" s="76" t="s">
        <v>3068</v>
      </c>
      <c r="M72" s="76" t="s">
        <v>1495</v>
      </c>
      <c r="N72" s="76" t="s">
        <v>8918</v>
      </c>
      <c r="O72" s="76" t="s">
        <v>8918</v>
      </c>
      <c r="P72" s="76" t="s">
        <v>8918</v>
      </c>
    </row>
    <row r="73" spans="1:16">
      <c r="A73" s="74">
        <v>10</v>
      </c>
      <c r="B73" s="76" t="s">
        <v>8918</v>
      </c>
      <c r="C73" s="76" t="s">
        <v>8918</v>
      </c>
      <c r="D73" s="76" t="s">
        <v>3069</v>
      </c>
      <c r="E73" s="76" t="s">
        <v>3070</v>
      </c>
      <c r="F73" s="76" t="s">
        <v>3071</v>
      </c>
      <c r="G73" s="76" t="s">
        <v>6091</v>
      </c>
      <c r="H73" s="76" t="s">
        <v>3072</v>
      </c>
      <c r="I73" s="76" t="s">
        <v>3073</v>
      </c>
      <c r="J73" s="76" t="s">
        <v>3074</v>
      </c>
      <c r="K73" s="76" t="s">
        <v>3075</v>
      </c>
      <c r="L73" s="76" t="s">
        <v>3076</v>
      </c>
      <c r="M73" s="76" t="s">
        <v>3077</v>
      </c>
      <c r="N73" s="76" t="s">
        <v>8918</v>
      </c>
      <c r="O73" s="76" t="s">
        <v>8918</v>
      </c>
      <c r="P73" s="76" t="s">
        <v>8918</v>
      </c>
    </row>
    <row r="74" spans="1:16">
      <c r="A74" s="74">
        <v>11</v>
      </c>
      <c r="B74" s="76" t="s">
        <v>8918</v>
      </c>
      <c r="C74" s="76" t="s">
        <v>8918</v>
      </c>
      <c r="D74" s="76" t="s">
        <v>3078</v>
      </c>
      <c r="E74" s="76" t="s">
        <v>6828</v>
      </c>
      <c r="F74" s="76" t="s">
        <v>3079</v>
      </c>
      <c r="G74" s="76" t="s">
        <v>8671</v>
      </c>
      <c r="H74" s="76" t="s">
        <v>3080</v>
      </c>
      <c r="I74" s="76" t="s">
        <v>3081</v>
      </c>
      <c r="J74" s="76" t="s">
        <v>3082</v>
      </c>
      <c r="K74" s="76" t="s">
        <v>3083</v>
      </c>
      <c r="L74" s="76" t="s">
        <v>3084</v>
      </c>
      <c r="M74" s="76" t="s">
        <v>3085</v>
      </c>
      <c r="N74" s="76" t="s">
        <v>8918</v>
      </c>
      <c r="O74" s="76" t="s">
        <v>8918</v>
      </c>
      <c r="P74" s="76" t="s">
        <v>8918</v>
      </c>
    </row>
    <row r="75" spans="1:16">
      <c r="A75" s="74">
        <v>12</v>
      </c>
      <c r="B75" s="76" t="s">
        <v>8918</v>
      </c>
      <c r="C75" s="76" t="s">
        <v>8918</v>
      </c>
      <c r="D75" s="76" t="s">
        <v>3086</v>
      </c>
      <c r="E75" s="76" t="s">
        <v>3087</v>
      </c>
      <c r="F75" s="76" t="s">
        <v>3088</v>
      </c>
      <c r="G75" s="76" t="s">
        <v>3089</v>
      </c>
      <c r="H75" s="76" t="s">
        <v>3090</v>
      </c>
      <c r="I75" s="76" t="s">
        <v>3091</v>
      </c>
      <c r="J75" s="76" t="s">
        <v>3092</v>
      </c>
      <c r="K75" s="76" t="s">
        <v>3093</v>
      </c>
      <c r="L75" s="76" t="s">
        <v>3094</v>
      </c>
      <c r="M75" s="76" t="s">
        <v>1698</v>
      </c>
      <c r="N75" s="76" t="s">
        <v>8918</v>
      </c>
      <c r="O75" s="76" t="s">
        <v>8918</v>
      </c>
      <c r="P75" s="76" t="s">
        <v>8918</v>
      </c>
    </row>
    <row r="76" spans="1:16">
      <c r="A76" s="74">
        <v>13</v>
      </c>
      <c r="B76" s="76" t="s">
        <v>8918</v>
      </c>
      <c r="C76" s="76" t="s">
        <v>8918</v>
      </c>
      <c r="D76" s="76" t="s">
        <v>1994</v>
      </c>
      <c r="E76" s="76" t="s">
        <v>1699</v>
      </c>
      <c r="F76" s="76" t="s">
        <v>1700</v>
      </c>
      <c r="G76" s="76" t="s">
        <v>1701</v>
      </c>
      <c r="H76" s="76" t="s">
        <v>1702</v>
      </c>
      <c r="I76" s="76" t="s">
        <v>8018</v>
      </c>
      <c r="J76" s="76" t="s">
        <v>1703</v>
      </c>
      <c r="K76" s="76" t="s">
        <v>1704</v>
      </c>
      <c r="L76" s="76" t="s">
        <v>1705</v>
      </c>
      <c r="M76" s="76" t="s">
        <v>382</v>
      </c>
      <c r="N76" s="76" t="s">
        <v>8918</v>
      </c>
      <c r="O76" s="76" t="s">
        <v>8918</v>
      </c>
      <c r="P76" s="76" t="s">
        <v>8918</v>
      </c>
    </row>
    <row r="77" spans="1:16">
      <c r="A77" s="74">
        <v>14</v>
      </c>
      <c r="B77" s="76" t="s">
        <v>8918</v>
      </c>
      <c r="C77" s="76" t="s">
        <v>8918</v>
      </c>
      <c r="D77" s="76" t="s">
        <v>8872</v>
      </c>
      <c r="E77" s="76" t="s">
        <v>5584</v>
      </c>
      <c r="F77" s="76" t="s">
        <v>1706</v>
      </c>
      <c r="G77" s="76" t="s">
        <v>1707</v>
      </c>
      <c r="H77" s="76" t="s">
        <v>1708</v>
      </c>
      <c r="I77" s="76" t="s">
        <v>1709</v>
      </c>
      <c r="J77" s="76" t="s">
        <v>1710</v>
      </c>
      <c r="K77" s="76" t="s">
        <v>1711</v>
      </c>
      <c r="L77" s="76" t="s">
        <v>1712</v>
      </c>
      <c r="M77" s="76" t="s">
        <v>1713</v>
      </c>
      <c r="N77" s="76" t="s">
        <v>8918</v>
      </c>
      <c r="O77" s="76" t="s">
        <v>8918</v>
      </c>
      <c r="P77" s="76" t="s">
        <v>8918</v>
      </c>
    </row>
    <row r="78" spans="1:16">
      <c r="A78" s="74">
        <v>15</v>
      </c>
      <c r="B78" s="76" t="s">
        <v>8918</v>
      </c>
      <c r="C78" s="76" t="s">
        <v>8918</v>
      </c>
      <c r="D78" s="76" t="s">
        <v>7319</v>
      </c>
      <c r="E78" s="76" t="s">
        <v>1714</v>
      </c>
      <c r="F78" s="76" t="s">
        <v>1715</v>
      </c>
      <c r="G78" s="76" t="s">
        <v>5625</v>
      </c>
      <c r="H78" s="76" t="s">
        <v>1716</v>
      </c>
      <c r="I78" s="76" t="s">
        <v>188</v>
      </c>
      <c r="J78" s="76" t="s">
        <v>1717</v>
      </c>
      <c r="K78" s="76" t="s">
        <v>1718</v>
      </c>
      <c r="L78" s="76" t="s">
        <v>1719</v>
      </c>
      <c r="M78" s="76" t="s">
        <v>1720</v>
      </c>
      <c r="N78" s="76" t="s">
        <v>8918</v>
      </c>
      <c r="O78" s="76" t="s">
        <v>8918</v>
      </c>
      <c r="P78" s="76" t="s">
        <v>8918</v>
      </c>
    </row>
    <row r="79" spans="1:16">
      <c r="A79" s="74">
        <v>16</v>
      </c>
      <c r="B79" s="76" t="s">
        <v>8918</v>
      </c>
      <c r="C79" s="76" t="s">
        <v>8918</v>
      </c>
      <c r="D79" s="76" t="s">
        <v>1721</v>
      </c>
      <c r="E79" s="76" t="s">
        <v>1722</v>
      </c>
      <c r="F79" s="76" t="s">
        <v>1723</v>
      </c>
      <c r="G79" s="76" t="s">
        <v>1724</v>
      </c>
      <c r="H79" s="76" t="s">
        <v>1725</v>
      </c>
      <c r="I79" s="76" t="s">
        <v>1726</v>
      </c>
      <c r="J79" s="76" t="s">
        <v>1727</v>
      </c>
      <c r="K79" s="76" t="s">
        <v>8414</v>
      </c>
      <c r="L79" s="76" t="s">
        <v>5416</v>
      </c>
      <c r="M79" s="76" t="s">
        <v>4403</v>
      </c>
      <c r="N79" s="76" t="s">
        <v>8918</v>
      </c>
      <c r="O79" s="76" t="s">
        <v>8918</v>
      </c>
      <c r="P79" s="76" t="s">
        <v>8918</v>
      </c>
    </row>
    <row r="80" spans="1:16">
      <c r="A80" s="74">
        <v>17</v>
      </c>
      <c r="B80" s="76" t="s">
        <v>8918</v>
      </c>
      <c r="C80" s="76" t="s">
        <v>8918</v>
      </c>
      <c r="D80" s="76" t="s">
        <v>7530</v>
      </c>
      <c r="E80" s="76" t="s">
        <v>9348</v>
      </c>
      <c r="F80" s="76" t="s">
        <v>1728</v>
      </c>
      <c r="G80" s="76" t="s">
        <v>1729</v>
      </c>
      <c r="H80" s="76" t="s">
        <v>1730</v>
      </c>
      <c r="I80" s="76" t="s">
        <v>188</v>
      </c>
      <c r="J80" s="76" t="s">
        <v>1731</v>
      </c>
      <c r="K80" s="76" t="s">
        <v>1732</v>
      </c>
      <c r="L80" s="76" t="s">
        <v>1733</v>
      </c>
      <c r="M80" s="76" t="s">
        <v>1734</v>
      </c>
      <c r="N80" s="76" t="s">
        <v>8918</v>
      </c>
      <c r="O80" s="76" t="s">
        <v>8918</v>
      </c>
      <c r="P80" s="76" t="s">
        <v>8918</v>
      </c>
    </row>
    <row r="81" spans="1:16">
      <c r="A81" s="74">
        <v>18</v>
      </c>
      <c r="B81" s="76" t="s">
        <v>8918</v>
      </c>
      <c r="C81" s="76" t="s">
        <v>8918</v>
      </c>
      <c r="D81" s="76" t="s">
        <v>1735</v>
      </c>
      <c r="E81" s="76" t="s">
        <v>9828</v>
      </c>
      <c r="F81" s="76" t="s">
        <v>1736</v>
      </c>
      <c r="G81" s="76" t="s">
        <v>8897</v>
      </c>
      <c r="H81" s="76" t="s">
        <v>1737</v>
      </c>
      <c r="I81" s="76" t="s">
        <v>1738</v>
      </c>
      <c r="J81" s="76" t="s">
        <v>1739</v>
      </c>
      <c r="K81" s="76" t="s">
        <v>1740</v>
      </c>
      <c r="L81" s="76" t="s">
        <v>1741</v>
      </c>
      <c r="M81" s="76" t="s">
        <v>1742</v>
      </c>
      <c r="N81" s="76" t="s">
        <v>1743</v>
      </c>
      <c r="O81" s="76" t="s">
        <v>1744</v>
      </c>
      <c r="P81" s="76" t="s">
        <v>8918</v>
      </c>
    </row>
    <row r="82" spans="1:16">
      <c r="A82" s="74">
        <v>19</v>
      </c>
      <c r="B82" s="76" t="s">
        <v>8918</v>
      </c>
      <c r="C82" s="76" t="s">
        <v>8918</v>
      </c>
      <c r="D82" s="76" t="s">
        <v>8053</v>
      </c>
      <c r="E82" s="76" t="s">
        <v>1745</v>
      </c>
      <c r="F82" s="76" t="s">
        <v>1746</v>
      </c>
      <c r="G82" s="76" t="s">
        <v>4998</v>
      </c>
      <c r="H82" s="76" t="s">
        <v>10751</v>
      </c>
      <c r="I82" s="76" t="s">
        <v>10037</v>
      </c>
      <c r="J82" s="76" t="s">
        <v>1747</v>
      </c>
      <c r="K82" s="76" t="s">
        <v>1748</v>
      </c>
      <c r="L82" s="76" t="s">
        <v>1749</v>
      </c>
      <c r="M82" s="76" t="s">
        <v>1750</v>
      </c>
      <c r="N82" s="76" t="s">
        <v>1751</v>
      </c>
      <c r="O82" s="76" t="s">
        <v>1752</v>
      </c>
      <c r="P82" s="76" t="s">
        <v>8918</v>
      </c>
    </row>
    <row r="83" spans="1:16">
      <c r="A83" s="74">
        <v>20</v>
      </c>
      <c r="B83" s="76" t="s">
        <v>8918</v>
      </c>
      <c r="C83" s="76" t="s">
        <v>8918</v>
      </c>
      <c r="D83" s="76" t="s">
        <v>1753</v>
      </c>
      <c r="E83" s="76" t="s">
        <v>1754</v>
      </c>
      <c r="F83" s="76" t="s">
        <v>1755</v>
      </c>
      <c r="G83" s="76" t="s">
        <v>1756</v>
      </c>
      <c r="H83" s="76" t="s">
        <v>1757</v>
      </c>
      <c r="I83" s="76" t="s">
        <v>1758</v>
      </c>
      <c r="J83" s="76" t="s">
        <v>5807</v>
      </c>
      <c r="K83" s="76" t="s">
        <v>1759</v>
      </c>
      <c r="L83" s="76" t="s">
        <v>1760</v>
      </c>
      <c r="M83" s="76" t="s">
        <v>11345</v>
      </c>
      <c r="N83" s="76" t="s">
        <v>1761</v>
      </c>
      <c r="O83" s="76" t="s">
        <v>1762</v>
      </c>
      <c r="P83" s="76" t="s">
        <v>8918</v>
      </c>
    </row>
    <row r="84" spans="1:16">
      <c r="A84" s="74">
        <v>21</v>
      </c>
      <c r="B84" s="76" t="s">
        <v>8918</v>
      </c>
      <c r="C84" s="76" t="s">
        <v>8918</v>
      </c>
      <c r="D84" s="76" t="s">
        <v>1763</v>
      </c>
      <c r="E84" s="76" t="s">
        <v>11372</v>
      </c>
      <c r="F84" s="76" t="s">
        <v>1764</v>
      </c>
      <c r="G84" s="76" t="s">
        <v>10728</v>
      </c>
      <c r="H84" s="76" t="s">
        <v>1765</v>
      </c>
      <c r="I84" s="76" t="s">
        <v>1766</v>
      </c>
      <c r="J84" s="76" t="s">
        <v>1767</v>
      </c>
      <c r="K84" s="76" t="s">
        <v>1768</v>
      </c>
      <c r="L84" s="76" t="s">
        <v>1769</v>
      </c>
      <c r="M84" s="76" t="s">
        <v>1770</v>
      </c>
      <c r="N84" s="76" t="s">
        <v>6131</v>
      </c>
      <c r="O84" s="76" t="s">
        <v>1771</v>
      </c>
      <c r="P84" s="76" t="s">
        <v>8918</v>
      </c>
    </row>
    <row r="85" spans="1:16">
      <c r="A85" s="74">
        <v>22</v>
      </c>
      <c r="B85" s="76" t="s">
        <v>8918</v>
      </c>
      <c r="C85" s="76" t="s">
        <v>8918</v>
      </c>
      <c r="D85" s="76" t="s">
        <v>1772</v>
      </c>
      <c r="E85" s="76" t="s">
        <v>9227</v>
      </c>
      <c r="F85" s="76" t="s">
        <v>6567</v>
      </c>
      <c r="G85" s="76" t="s">
        <v>1773</v>
      </c>
      <c r="H85" s="76" t="s">
        <v>1774</v>
      </c>
      <c r="I85" s="76" t="s">
        <v>1775</v>
      </c>
      <c r="J85" s="76" t="s">
        <v>1776</v>
      </c>
      <c r="K85" s="76" t="s">
        <v>5524</v>
      </c>
      <c r="L85" s="76" t="s">
        <v>3172</v>
      </c>
      <c r="M85" s="76" t="s">
        <v>1777</v>
      </c>
      <c r="N85" s="76" t="s">
        <v>1778</v>
      </c>
      <c r="O85" s="76" t="s">
        <v>1779</v>
      </c>
      <c r="P85" s="76" t="s">
        <v>8918</v>
      </c>
    </row>
    <row r="86" spans="1:16">
      <c r="A86" s="74">
        <v>23</v>
      </c>
      <c r="B86" s="76" t="s">
        <v>8918</v>
      </c>
      <c r="C86" s="76" t="s">
        <v>8918</v>
      </c>
      <c r="D86" s="76" t="s">
        <v>6362</v>
      </c>
      <c r="E86" s="76" t="s">
        <v>1780</v>
      </c>
      <c r="F86" s="76" t="s">
        <v>1781</v>
      </c>
      <c r="G86" s="76" t="s">
        <v>1782</v>
      </c>
      <c r="H86" s="76" t="s">
        <v>1783</v>
      </c>
      <c r="I86" s="76" t="s">
        <v>1784</v>
      </c>
      <c r="J86" s="76" t="s">
        <v>1785</v>
      </c>
      <c r="K86" s="76" t="s">
        <v>1697</v>
      </c>
      <c r="L86" s="76" t="s">
        <v>5999</v>
      </c>
      <c r="M86" s="76" t="s">
        <v>1786</v>
      </c>
      <c r="N86" s="76" t="s">
        <v>8967</v>
      </c>
      <c r="O86" s="76" t="s">
        <v>1787</v>
      </c>
      <c r="P86" s="76" t="s">
        <v>8918</v>
      </c>
    </row>
    <row r="87" spans="1:16">
      <c r="A87" s="74">
        <v>24</v>
      </c>
      <c r="B87" s="76" t="s">
        <v>8918</v>
      </c>
      <c r="C87" s="76" t="s">
        <v>8918</v>
      </c>
      <c r="D87" s="76" t="s">
        <v>1788</v>
      </c>
      <c r="E87" s="76" t="s">
        <v>1789</v>
      </c>
      <c r="F87" s="76" t="s">
        <v>1790</v>
      </c>
      <c r="G87" s="76" t="s">
        <v>1791</v>
      </c>
      <c r="H87" s="76" t="s">
        <v>1792</v>
      </c>
      <c r="I87" s="76" t="s">
        <v>1793</v>
      </c>
      <c r="J87" s="76" t="s">
        <v>1794</v>
      </c>
      <c r="K87" s="76" t="s">
        <v>2182</v>
      </c>
      <c r="L87" s="76" t="s">
        <v>4081</v>
      </c>
      <c r="M87" s="76" t="s">
        <v>2110</v>
      </c>
      <c r="N87" s="76" t="s">
        <v>1795</v>
      </c>
      <c r="O87" s="76" t="s">
        <v>1796</v>
      </c>
      <c r="P87" s="76" t="s">
        <v>8918</v>
      </c>
    </row>
    <row r="88" spans="1:16">
      <c r="A88" s="74">
        <v>25</v>
      </c>
      <c r="B88" s="76" t="s">
        <v>8918</v>
      </c>
      <c r="C88" s="76" t="s">
        <v>8918</v>
      </c>
      <c r="D88" s="76" t="s">
        <v>4282</v>
      </c>
      <c r="E88" s="76" t="s">
        <v>1797</v>
      </c>
      <c r="F88" s="76" t="s">
        <v>1798</v>
      </c>
      <c r="G88" s="76" t="s">
        <v>5575</v>
      </c>
      <c r="H88" s="76" t="s">
        <v>1799</v>
      </c>
      <c r="I88" s="76" t="s">
        <v>1800</v>
      </c>
      <c r="J88" s="76" t="s">
        <v>1801</v>
      </c>
      <c r="K88" s="76" t="s">
        <v>1802</v>
      </c>
      <c r="L88" s="76" t="s">
        <v>1803</v>
      </c>
      <c r="M88" s="76" t="s">
        <v>7832</v>
      </c>
      <c r="N88" s="76" t="s">
        <v>1804</v>
      </c>
      <c r="O88" s="76" t="s">
        <v>1805</v>
      </c>
      <c r="P88" s="76" t="s">
        <v>8918</v>
      </c>
    </row>
    <row r="89" spans="1:16">
      <c r="A89" s="74">
        <v>26</v>
      </c>
      <c r="B89" s="76" t="s">
        <v>8918</v>
      </c>
      <c r="C89" s="76" t="s">
        <v>8918</v>
      </c>
      <c r="D89" s="76" t="s">
        <v>1806</v>
      </c>
      <c r="E89" s="76" t="s">
        <v>9200</v>
      </c>
      <c r="F89" s="76" t="s">
        <v>1807</v>
      </c>
      <c r="G89" s="76" t="s">
        <v>1808</v>
      </c>
      <c r="H89" s="76" t="s">
        <v>10850</v>
      </c>
      <c r="I89" s="76" t="s">
        <v>1809</v>
      </c>
      <c r="J89" s="76" t="s">
        <v>5108</v>
      </c>
      <c r="K89" s="76" t="s">
        <v>7508</v>
      </c>
      <c r="L89" s="76" t="s">
        <v>1810</v>
      </c>
      <c r="M89" s="76" t="s">
        <v>1811</v>
      </c>
      <c r="N89" s="76" t="s">
        <v>1812</v>
      </c>
      <c r="O89" s="76" t="s">
        <v>1813</v>
      </c>
      <c r="P89" s="76" t="s">
        <v>8918</v>
      </c>
    </row>
    <row r="90" spans="1:16">
      <c r="A90" s="74">
        <v>27</v>
      </c>
      <c r="B90" s="76" t="s">
        <v>8918</v>
      </c>
      <c r="C90" s="76" t="s">
        <v>8918</v>
      </c>
      <c r="D90" s="76" t="s">
        <v>1814</v>
      </c>
      <c r="E90" s="76" t="s">
        <v>1815</v>
      </c>
      <c r="F90" s="76" t="s">
        <v>3162</v>
      </c>
      <c r="G90" s="76" t="s">
        <v>1816</v>
      </c>
      <c r="H90" s="76" t="s">
        <v>1817</v>
      </c>
      <c r="I90" s="76" t="s">
        <v>4953</v>
      </c>
      <c r="J90" s="76" t="s">
        <v>1818</v>
      </c>
      <c r="K90" s="76" t="s">
        <v>1819</v>
      </c>
      <c r="L90" s="76" t="s">
        <v>1820</v>
      </c>
      <c r="M90" s="76" t="s">
        <v>3718</v>
      </c>
      <c r="N90" s="76" t="s">
        <v>1821</v>
      </c>
      <c r="O90" s="76" t="s">
        <v>1822</v>
      </c>
      <c r="P90" s="76" t="s">
        <v>8918</v>
      </c>
    </row>
    <row r="91" spans="1:16">
      <c r="A91" s="74">
        <v>28</v>
      </c>
      <c r="B91" s="76" t="s">
        <v>8918</v>
      </c>
      <c r="C91" s="76" t="s">
        <v>8918</v>
      </c>
      <c r="D91" s="76" t="s">
        <v>1823</v>
      </c>
      <c r="E91" s="76" t="s">
        <v>9303</v>
      </c>
      <c r="F91" s="76" t="s">
        <v>2665</v>
      </c>
      <c r="G91" s="76" t="s">
        <v>8225</v>
      </c>
      <c r="H91" s="76" t="s">
        <v>1824</v>
      </c>
      <c r="I91" s="76" t="s">
        <v>5383</v>
      </c>
      <c r="J91" s="76" t="s">
        <v>10044</v>
      </c>
      <c r="K91" s="76" t="s">
        <v>1825</v>
      </c>
      <c r="L91" s="76" t="s">
        <v>1826</v>
      </c>
      <c r="M91" s="76" t="s">
        <v>9340</v>
      </c>
      <c r="N91" s="76" t="s">
        <v>7241</v>
      </c>
      <c r="O91" s="76" t="s">
        <v>1827</v>
      </c>
      <c r="P91" s="76" t="s">
        <v>8918</v>
      </c>
    </row>
    <row r="92" spans="1:16">
      <c r="A92" s="74">
        <v>29</v>
      </c>
      <c r="B92" s="76" t="s">
        <v>8918</v>
      </c>
      <c r="C92" s="76" t="s">
        <v>8918</v>
      </c>
      <c r="D92" s="76" t="s">
        <v>1828</v>
      </c>
      <c r="E92" s="76" t="s">
        <v>1829</v>
      </c>
      <c r="F92" s="76" t="s">
        <v>1830</v>
      </c>
      <c r="G92" s="76" t="s">
        <v>11177</v>
      </c>
      <c r="H92" s="76" t="s">
        <v>1831</v>
      </c>
      <c r="I92" s="76" t="s">
        <v>1832</v>
      </c>
      <c r="J92" s="76" t="s">
        <v>1833</v>
      </c>
      <c r="K92" s="76" t="s">
        <v>1834</v>
      </c>
      <c r="L92" s="76" t="s">
        <v>1835</v>
      </c>
      <c r="M92" s="76" t="s">
        <v>1836</v>
      </c>
      <c r="N92" s="76" t="s">
        <v>1837</v>
      </c>
      <c r="O92" s="76" t="s">
        <v>2671</v>
      </c>
      <c r="P92" s="76" t="s">
        <v>8918</v>
      </c>
    </row>
    <row r="93" spans="1:16">
      <c r="A93" s="74">
        <v>30</v>
      </c>
      <c r="B93" s="76" t="s">
        <v>8918</v>
      </c>
      <c r="C93" s="76" t="s">
        <v>8918</v>
      </c>
      <c r="D93" s="76" t="s">
        <v>4125</v>
      </c>
      <c r="E93" s="76" t="s">
        <v>1838</v>
      </c>
      <c r="F93" s="76" t="s">
        <v>1839</v>
      </c>
      <c r="G93" s="76" t="s">
        <v>11090</v>
      </c>
      <c r="H93" s="76" t="s">
        <v>8561</v>
      </c>
      <c r="I93" s="76" t="s">
        <v>1840</v>
      </c>
      <c r="J93" s="76" t="s">
        <v>1841</v>
      </c>
      <c r="K93" s="76" t="s">
        <v>1842</v>
      </c>
      <c r="L93" s="76" t="s">
        <v>1843</v>
      </c>
      <c r="M93" s="76" t="s">
        <v>11192</v>
      </c>
      <c r="N93" s="76" t="s">
        <v>1844</v>
      </c>
      <c r="O93" s="76" t="s">
        <v>2655</v>
      </c>
      <c r="P93" s="76" t="s">
        <v>8918</v>
      </c>
    </row>
    <row r="94" spans="1:16">
      <c r="A94" s="74">
        <v>31</v>
      </c>
      <c r="B94" s="76" t="s">
        <v>8918</v>
      </c>
      <c r="C94" s="76" t="s">
        <v>8918</v>
      </c>
      <c r="D94" s="76" t="s">
        <v>1845</v>
      </c>
      <c r="E94" s="76" t="s">
        <v>1846</v>
      </c>
      <c r="F94" s="76" t="s">
        <v>1847</v>
      </c>
      <c r="G94" s="76" t="s">
        <v>1848</v>
      </c>
      <c r="H94" s="76" t="s">
        <v>1849</v>
      </c>
      <c r="I94" s="76" t="s">
        <v>1850</v>
      </c>
      <c r="J94" s="76" t="s">
        <v>1851</v>
      </c>
      <c r="K94" s="76" t="s">
        <v>3689</v>
      </c>
      <c r="L94" s="76" t="s">
        <v>1852</v>
      </c>
      <c r="M94" s="76" t="s">
        <v>1853</v>
      </c>
      <c r="N94" s="76" t="s">
        <v>1854</v>
      </c>
      <c r="O94" s="76" t="s">
        <v>1855</v>
      </c>
      <c r="P94" s="76" t="s">
        <v>8918</v>
      </c>
    </row>
    <row r="95" spans="1:16">
      <c r="A95" s="74">
        <v>32</v>
      </c>
      <c r="B95" s="76" t="s">
        <v>8918</v>
      </c>
      <c r="C95" s="76" t="s">
        <v>8918</v>
      </c>
      <c r="D95" s="76" t="s">
        <v>1856</v>
      </c>
      <c r="E95" s="76" t="s">
        <v>1857</v>
      </c>
      <c r="F95" s="76" t="s">
        <v>1858</v>
      </c>
      <c r="G95" s="76" t="s">
        <v>5607</v>
      </c>
      <c r="H95" s="76" t="s">
        <v>10762</v>
      </c>
      <c r="I95" s="76" t="s">
        <v>1859</v>
      </c>
      <c r="J95" s="76" t="s">
        <v>1860</v>
      </c>
      <c r="K95" s="76" t="s">
        <v>8112</v>
      </c>
      <c r="L95" s="76" t="s">
        <v>1861</v>
      </c>
      <c r="M95" s="76" t="s">
        <v>1862</v>
      </c>
      <c r="N95" s="76" t="s">
        <v>1863</v>
      </c>
      <c r="O95" s="76" t="s">
        <v>3811</v>
      </c>
      <c r="P95" s="76" t="s">
        <v>8918</v>
      </c>
    </row>
    <row r="96" spans="1:16">
      <c r="A96" s="74">
        <v>33</v>
      </c>
      <c r="B96" s="76" t="s">
        <v>8918</v>
      </c>
      <c r="C96" s="76" t="s">
        <v>8918</v>
      </c>
      <c r="D96" s="76" t="s">
        <v>1864</v>
      </c>
      <c r="E96" s="76" t="s">
        <v>1865</v>
      </c>
      <c r="F96" s="76" t="s">
        <v>8693</v>
      </c>
      <c r="G96" s="76" t="s">
        <v>1866</v>
      </c>
      <c r="H96" s="76" t="s">
        <v>1867</v>
      </c>
      <c r="I96" s="76" t="s">
        <v>10577</v>
      </c>
      <c r="J96" s="76" t="s">
        <v>1868</v>
      </c>
      <c r="K96" s="76" t="s">
        <v>1869</v>
      </c>
      <c r="L96" s="76" t="s">
        <v>1870</v>
      </c>
      <c r="M96" s="76" t="s">
        <v>1871</v>
      </c>
      <c r="N96" s="76" t="s">
        <v>1872</v>
      </c>
      <c r="O96" s="76" t="s">
        <v>1873</v>
      </c>
      <c r="P96" s="76" t="s">
        <v>8918</v>
      </c>
    </row>
    <row r="97" spans="1:16">
      <c r="A97" s="74">
        <v>34</v>
      </c>
      <c r="B97" s="76" t="s">
        <v>8918</v>
      </c>
      <c r="C97" s="76" t="s">
        <v>8918</v>
      </c>
      <c r="D97" s="76" t="s">
        <v>1874</v>
      </c>
      <c r="E97" s="76" t="s">
        <v>8754</v>
      </c>
      <c r="F97" s="76" t="s">
        <v>1875</v>
      </c>
      <c r="G97" s="76" t="s">
        <v>1876</v>
      </c>
      <c r="H97" s="76" t="s">
        <v>1877</v>
      </c>
      <c r="I97" s="76" t="s">
        <v>1878</v>
      </c>
      <c r="J97" s="76" t="s">
        <v>1879</v>
      </c>
      <c r="K97" s="76" t="s">
        <v>1880</v>
      </c>
      <c r="L97" s="76" t="s">
        <v>10425</v>
      </c>
      <c r="M97" s="76" t="s">
        <v>1881</v>
      </c>
      <c r="N97" s="76" t="s">
        <v>1882</v>
      </c>
      <c r="O97" s="76" t="s">
        <v>1883</v>
      </c>
      <c r="P97" s="76" t="s">
        <v>8918</v>
      </c>
    </row>
    <row r="98" spans="1:16">
      <c r="A98" s="74">
        <v>35</v>
      </c>
      <c r="B98" s="76" t="s">
        <v>8918</v>
      </c>
      <c r="C98" s="76" t="s">
        <v>8918</v>
      </c>
      <c r="D98" s="76" t="s">
        <v>1884</v>
      </c>
      <c r="E98" s="76" t="s">
        <v>1885</v>
      </c>
      <c r="F98" s="76" t="s">
        <v>220</v>
      </c>
      <c r="G98" s="76" t="s">
        <v>221</v>
      </c>
      <c r="H98" s="76" t="s">
        <v>222</v>
      </c>
      <c r="I98" s="76" t="s">
        <v>223</v>
      </c>
      <c r="J98" s="76" t="s">
        <v>5694</v>
      </c>
      <c r="K98" s="76" t="s">
        <v>9710</v>
      </c>
      <c r="L98" s="76" t="s">
        <v>9221</v>
      </c>
      <c r="M98" s="76" t="s">
        <v>224</v>
      </c>
      <c r="N98" s="76" t="s">
        <v>8167</v>
      </c>
      <c r="O98" s="76" t="s">
        <v>7380</v>
      </c>
      <c r="P98" s="76" t="s">
        <v>8918</v>
      </c>
    </row>
    <row r="99" spans="1:16">
      <c r="A99" s="74">
        <v>36</v>
      </c>
      <c r="B99" s="76" t="s">
        <v>8918</v>
      </c>
      <c r="C99" s="76" t="s">
        <v>8918</v>
      </c>
      <c r="D99" s="76" t="s">
        <v>225</v>
      </c>
      <c r="E99" s="76" t="s">
        <v>226</v>
      </c>
      <c r="F99" s="76" t="s">
        <v>227</v>
      </c>
      <c r="G99" s="76" t="s">
        <v>228</v>
      </c>
      <c r="H99" s="76" t="s">
        <v>229</v>
      </c>
      <c r="I99" s="76" t="s">
        <v>230</v>
      </c>
      <c r="J99" s="76" t="s">
        <v>231</v>
      </c>
      <c r="K99" s="76" t="s">
        <v>232</v>
      </c>
      <c r="L99" s="76" t="s">
        <v>233</v>
      </c>
      <c r="M99" s="76" t="s">
        <v>234</v>
      </c>
      <c r="N99" s="76" t="s">
        <v>235</v>
      </c>
      <c r="O99" s="76" t="s">
        <v>236</v>
      </c>
      <c r="P99" s="76" t="s">
        <v>8918</v>
      </c>
    </row>
    <row r="100" spans="1:16">
      <c r="A100" s="74">
        <v>37</v>
      </c>
      <c r="B100" s="76" t="s">
        <v>8918</v>
      </c>
      <c r="C100" s="76" t="s">
        <v>8918</v>
      </c>
      <c r="D100" s="76" t="s">
        <v>237</v>
      </c>
      <c r="E100" s="76" t="s">
        <v>8804</v>
      </c>
      <c r="F100" s="76" t="s">
        <v>238</v>
      </c>
      <c r="G100" s="76" t="s">
        <v>6090</v>
      </c>
      <c r="H100" s="76" t="s">
        <v>239</v>
      </c>
      <c r="I100" s="76" t="s">
        <v>240</v>
      </c>
      <c r="J100" s="76" t="s">
        <v>241</v>
      </c>
      <c r="K100" s="76" t="s">
        <v>10862</v>
      </c>
      <c r="L100" s="76" t="s">
        <v>242</v>
      </c>
      <c r="M100" s="76" t="s">
        <v>8795</v>
      </c>
      <c r="N100" s="76" t="s">
        <v>9998</v>
      </c>
      <c r="O100" s="76" t="s">
        <v>6707</v>
      </c>
      <c r="P100" s="76" t="s">
        <v>8918</v>
      </c>
    </row>
    <row r="101" spans="1:16">
      <c r="A101" s="74">
        <v>38</v>
      </c>
      <c r="B101" s="76" t="s">
        <v>8918</v>
      </c>
      <c r="C101" s="76" t="s">
        <v>8918</v>
      </c>
      <c r="D101" s="76" t="s">
        <v>11179</v>
      </c>
      <c r="E101" s="76" t="s">
        <v>243</v>
      </c>
      <c r="F101" s="76" t="s">
        <v>244</v>
      </c>
      <c r="G101" s="76" t="s">
        <v>245</v>
      </c>
      <c r="H101" s="76" t="s">
        <v>246</v>
      </c>
      <c r="I101" s="76" t="s">
        <v>3693</v>
      </c>
      <c r="J101" s="76" t="s">
        <v>7674</v>
      </c>
      <c r="K101" s="76" t="s">
        <v>247</v>
      </c>
      <c r="L101" s="76" t="s">
        <v>248</v>
      </c>
      <c r="M101" s="76" t="s">
        <v>249</v>
      </c>
      <c r="N101" s="76" t="s">
        <v>250</v>
      </c>
      <c r="O101" s="76" t="s">
        <v>251</v>
      </c>
      <c r="P101" s="76" t="s">
        <v>8918</v>
      </c>
    </row>
    <row r="102" spans="1:16">
      <c r="A102" s="74">
        <v>39</v>
      </c>
      <c r="B102" s="76" t="s">
        <v>8918</v>
      </c>
      <c r="C102" s="76" t="s">
        <v>8918</v>
      </c>
      <c r="D102" s="76" t="s">
        <v>252</v>
      </c>
      <c r="E102" s="76" t="s">
        <v>253</v>
      </c>
      <c r="F102" s="76" t="s">
        <v>254</v>
      </c>
      <c r="G102" s="76" t="s">
        <v>10928</v>
      </c>
      <c r="H102" s="76" t="s">
        <v>8402</v>
      </c>
      <c r="I102" s="76" t="s">
        <v>9803</v>
      </c>
      <c r="J102" s="76" t="s">
        <v>10901</v>
      </c>
      <c r="K102" s="76" t="s">
        <v>255</v>
      </c>
      <c r="L102" s="76" t="s">
        <v>256</v>
      </c>
      <c r="M102" s="76" t="s">
        <v>257</v>
      </c>
      <c r="N102" s="76" t="s">
        <v>258</v>
      </c>
      <c r="O102" s="76" t="s">
        <v>259</v>
      </c>
      <c r="P102" s="76" t="s">
        <v>8918</v>
      </c>
    </row>
    <row r="103" spans="1:16">
      <c r="A103" s="74">
        <v>40</v>
      </c>
      <c r="B103" s="76" t="s">
        <v>8918</v>
      </c>
      <c r="C103" s="76" t="s">
        <v>8918</v>
      </c>
      <c r="D103" s="76" t="s">
        <v>260</v>
      </c>
      <c r="E103" s="76" t="s">
        <v>261</v>
      </c>
      <c r="F103" s="76" t="s">
        <v>3419</v>
      </c>
      <c r="G103" s="76" t="s">
        <v>3420</v>
      </c>
      <c r="H103" s="76" t="s">
        <v>3421</v>
      </c>
      <c r="I103" s="76" t="s">
        <v>3745</v>
      </c>
      <c r="J103" s="76" t="s">
        <v>10016</v>
      </c>
      <c r="K103" s="76" t="s">
        <v>10653</v>
      </c>
      <c r="L103" s="76" t="s">
        <v>6657</v>
      </c>
      <c r="M103" s="76" t="s">
        <v>8278</v>
      </c>
      <c r="N103" s="76" t="s">
        <v>3422</v>
      </c>
      <c r="O103" s="76" t="s">
        <v>3423</v>
      </c>
      <c r="P103" s="76" t="s">
        <v>8918</v>
      </c>
    </row>
    <row r="104" spans="1:16">
      <c r="A104" s="74">
        <v>41</v>
      </c>
      <c r="B104" s="76" t="s">
        <v>8918</v>
      </c>
      <c r="C104" s="76" t="s">
        <v>8918</v>
      </c>
      <c r="D104" s="76" t="s">
        <v>3424</v>
      </c>
      <c r="E104" s="76" t="s">
        <v>3425</v>
      </c>
      <c r="F104" s="76" t="s">
        <v>3426</v>
      </c>
      <c r="G104" s="76" t="s">
        <v>10860</v>
      </c>
      <c r="H104" s="76" t="s">
        <v>3427</v>
      </c>
      <c r="I104" s="76" t="s">
        <v>3428</v>
      </c>
      <c r="J104" s="76" t="s">
        <v>10479</v>
      </c>
      <c r="K104" s="76" t="s">
        <v>3429</v>
      </c>
      <c r="L104" s="76" t="s">
        <v>3430</v>
      </c>
      <c r="M104" s="76" t="s">
        <v>3431</v>
      </c>
      <c r="N104" s="76" t="s">
        <v>3432</v>
      </c>
      <c r="O104" s="76" t="s">
        <v>3433</v>
      </c>
      <c r="P104" s="76" t="s">
        <v>8918</v>
      </c>
    </row>
    <row r="105" spans="1:16">
      <c r="A105" s="74">
        <v>42</v>
      </c>
      <c r="B105" s="76" t="s">
        <v>8918</v>
      </c>
      <c r="C105" s="76" t="s">
        <v>8918</v>
      </c>
      <c r="D105" s="76" t="s">
        <v>3434</v>
      </c>
      <c r="E105" s="76" t="s">
        <v>3435</v>
      </c>
      <c r="F105" s="76" t="s">
        <v>3436</v>
      </c>
      <c r="G105" s="76" t="s">
        <v>3437</v>
      </c>
      <c r="H105" s="76" t="s">
        <v>10677</v>
      </c>
      <c r="I105" s="76" t="s">
        <v>3438</v>
      </c>
      <c r="J105" s="76" t="s">
        <v>3439</v>
      </c>
      <c r="K105" s="76" t="s">
        <v>9424</v>
      </c>
      <c r="L105" s="76" t="s">
        <v>3440</v>
      </c>
      <c r="M105" s="76" t="s">
        <v>3441</v>
      </c>
      <c r="N105" s="76" t="s">
        <v>3442</v>
      </c>
      <c r="O105" s="76" t="s">
        <v>3443</v>
      </c>
      <c r="P105" s="76" t="s">
        <v>8918</v>
      </c>
    </row>
    <row r="106" spans="1:16">
      <c r="A106" s="74">
        <v>43</v>
      </c>
      <c r="B106" s="76" t="s">
        <v>8918</v>
      </c>
      <c r="C106" s="76" t="s">
        <v>8918</v>
      </c>
      <c r="D106" s="76" t="s">
        <v>3444</v>
      </c>
      <c r="E106" s="76" t="s">
        <v>3445</v>
      </c>
      <c r="F106" s="76" t="s">
        <v>3446</v>
      </c>
      <c r="G106" s="76" t="s">
        <v>7207</v>
      </c>
      <c r="H106" s="76" t="s">
        <v>8692</v>
      </c>
      <c r="I106" s="76" t="s">
        <v>5522</v>
      </c>
      <c r="J106" s="76" t="s">
        <v>3447</v>
      </c>
      <c r="K106" s="76" t="s">
        <v>3448</v>
      </c>
      <c r="L106" s="76" t="s">
        <v>3449</v>
      </c>
      <c r="M106" s="76" t="s">
        <v>8250</v>
      </c>
      <c r="N106" s="76" t="s">
        <v>3450</v>
      </c>
      <c r="O106" s="76" t="s">
        <v>3451</v>
      </c>
      <c r="P106" s="76" t="s">
        <v>8918</v>
      </c>
    </row>
    <row r="107" spans="1:16">
      <c r="A107" s="74">
        <v>44</v>
      </c>
      <c r="B107" s="76" t="s">
        <v>8918</v>
      </c>
      <c r="C107" s="76" t="s">
        <v>8918</v>
      </c>
      <c r="D107" s="76" t="s">
        <v>3452</v>
      </c>
      <c r="E107" s="76" t="s">
        <v>1045</v>
      </c>
      <c r="F107" s="76" t="s">
        <v>11181</v>
      </c>
      <c r="G107" s="76" t="s">
        <v>3789</v>
      </c>
      <c r="H107" s="76" t="s">
        <v>3453</v>
      </c>
      <c r="I107" s="76" t="s">
        <v>3454</v>
      </c>
      <c r="J107" s="76" t="s">
        <v>3455</v>
      </c>
      <c r="K107" s="76" t="s">
        <v>3456</v>
      </c>
      <c r="L107" s="76" t="s">
        <v>3457</v>
      </c>
      <c r="M107" s="76" t="s">
        <v>3458</v>
      </c>
      <c r="N107" s="76" t="s">
        <v>8251</v>
      </c>
      <c r="O107" s="76" t="s">
        <v>3459</v>
      </c>
      <c r="P107" s="76" t="s">
        <v>8918</v>
      </c>
    </row>
    <row r="108" spans="1:16">
      <c r="A108" s="74">
        <v>45</v>
      </c>
      <c r="B108" s="76" t="s">
        <v>8918</v>
      </c>
      <c r="C108" s="76" t="s">
        <v>8918</v>
      </c>
      <c r="D108" s="76" t="s">
        <v>3460</v>
      </c>
      <c r="E108" s="76" t="s">
        <v>3461</v>
      </c>
      <c r="F108" s="76" t="s">
        <v>3462</v>
      </c>
      <c r="G108" s="76" t="s">
        <v>3463</v>
      </c>
      <c r="H108" s="76" t="s">
        <v>3464</v>
      </c>
      <c r="I108" s="76" t="s">
        <v>3417</v>
      </c>
      <c r="J108" s="76" t="s">
        <v>9312</v>
      </c>
      <c r="K108" s="76" t="s">
        <v>3465</v>
      </c>
      <c r="L108" s="76" t="s">
        <v>3466</v>
      </c>
      <c r="M108" s="76" t="s">
        <v>3467</v>
      </c>
      <c r="N108" s="76" t="s">
        <v>3468</v>
      </c>
      <c r="O108" s="76" t="s">
        <v>6420</v>
      </c>
      <c r="P108" s="76" t="s">
        <v>8918</v>
      </c>
    </row>
    <row r="109" spans="1:16">
      <c r="A109" s="74">
        <v>46</v>
      </c>
      <c r="B109" s="76" t="s">
        <v>8918</v>
      </c>
      <c r="C109" s="76" t="s">
        <v>8918</v>
      </c>
      <c r="D109" s="76" t="s">
        <v>3469</v>
      </c>
      <c r="E109" s="76" t="s">
        <v>3470</v>
      </c>
      <c r="F109" s="76" t="s">
        <v>5838</v>
      </c>
      <c r="G109" s="76" t="s">
        <v>702</v>
      </c>
      <c r="H109" s="76" t="s">
        <v>3471</v>
      </c>
      <c r="I109" s="76" t="s">
        <v>115</v>
      </c>
      <c r="J109" s="76" t="s">
        <v>3472</v>
      </c>
      <c r="K109" s="76" t="s">
        <v>3473</v>
      </c>
      <c r="L109" s="76" t="s">
        <v>9871</v>
      </c>
      <c r="M109" s="76" t="s">
        <v>3474</v>
      </c>
      <c r="N109" s="76" t="s">
        <v>3475</v>
      </c>
      <c r="O109" s="76" t="s">
        <v>840</v>
      </c>
      <c r="P109" s="76" t="s">
        <v>8918</v>
      </c>
    </row>
    <row r="110" spans="1:16">
      <c r="A110" s="74">
        <v>47</v>
      </c>
      <c r="B110" s="76" t="s">
        <v>8918</v>
      </c>
      <c r="C110" s="76" t="s">
        <v>8918</v>
      </c>
      <c r="D110" s="76" t="s">
        <v>3476</v>
      </c>
      <c r="E110" s="76" t="s">
        <v>4674</v>
      </c>
      <c r="F110" s="76" t="s">
        <v>3477</v>
      </c>
      <c r="G110" s="76" t="s">
        <v>3478</v>
      </c>
      <c r="H110" s="76" t="s">
        <v>3479</v>
      </c>
      <c r="I110" s="76" t="s">
        <v>7073</v>
      </c>
      <c r="J110" s="76" t="s">
        <v>8889</v>
      </c>
      <c r="K110" s="76" t="s">
        <v>5463</v>
      </c>
      <c r="L110" s="76" t="s">
        <v>8748</v>
      </c>
      <c r="M110" s="76" t="s">
        <v>7929</v>
      </c>
      <c r="N110" s="76" t="s">
        <v>3480</v>
      </c>
      <c r="O110" s="76" t="s">
        <v>3481</v>
      </c>
      <c r="P110" s="76" t="s">
        <v>8918</v>
      </c>
    </row>
    <row r="111" spans="1:16">
      <c r="A111" s="74">
        <v>48</v>
      </c>
      <c r="B111" s="76" t="s">
        <v>8918</v>
      </c>
      <c r="C111" s="76" t="s">
        <v>8918</v>
      </c>
      <c r="D111" s="76" t="s">
        <v>3482</v>
      </c>
      <c r="E111" s="76" t="s">
        <v>10635</v>
      </c>
      <c r="F111" s="76" t="s">
        <v>3483</v>
      </c>
      <c r="G111" s="76" t="s">
        <v>7673</v>
      </c>
      <c r="H111" s="76" t="s">
        <v>3694</v>
      </c>
      <c r="I111" s="76" t="s">
        <v>1501</v>
      </c>
      <c r="J111" s="76" t="s">
        <v>1020</v>
      </c>
      <c r="K111" s="76" t="s">
        <v>3484</v>
      </c>
      <c r="L111" s="76" t="s">
        <v>3485</v>
      </c>
      <c r="M111" s="76" t="s">
        <v>3486</v>
      </c>
      <c r="N111" s="76" t="s">
        <v>3487</v>
      </c>
      <c r="O111" s="76" t="s">
        <v>3437</v>
      </c>
      <c r="P111" s="76" t="s">
        <v>8918</v>
      </c>
    </row>
    <row r="113" spans="1:16">
      <c r="A113" s="73" t="e">
        <f>HLOOKUP('Calculatrice des coûts NMETI'!$I$22, B117:Q166, MATCH('Calculatrice des coûts NMETI'!$K$22,A117:A166))</f>
        <v>#N/A</v>
      </c>
    </row>
    <row r="114" spans="1:16">
      <c r="A114" s="467" t="s">
        <v>3188</v>
      </c>
      <c r="B114" s="467"/>
      <c r="C114" s="467"/>
      <c r="D114" s="467"/>
      <c r="E114" s="467"/>
      <c r="F114" s="467"/>
      <c r="G114" s="467"/>
      <c r="H114" s="467"/>
      <c r="I114" s="467"/>
      <c r="J114" s="467"/>
      <c r="K114" s="467"/>
      <c r="L114" s="467"/>
      <c r="M114" s="467"/>
      <c r="N114" s="467"/>
      <c r="O114" s="467"/>
      <c r="P114" s="467"/>
    </row>
    <row r="115" spans="1:16">
      <c r="A115" s="471" t="s">
        <v>10738</v>
      </c>
      <c r="B115" s="471"/>
      <c r="C115" s="471"/>
      <c r="D115" s="471"/>
      <c r="E115" s="471"/>
      <c r="F115" s="471"/>
      <c r="G115" s="471"/>
      <c r="H115" s="471"/>
      <c r="I115" s="471"/>
      <c r="J115" s="471"/>
      <c r="K115" s="471"/>
      <c r="L115" s="471"/>
      <c r="M115" s="471"/>
      <c r="N115" s="471"/>
      <c r="O115" s="471"/>
      <c r="P115" s="471"/>
    </row>
    <row r="116" spans="1:16">
      <c r="A116" s="77" t="s">
        <v>8912</v>
      </c>
      <c r="B116" s="78" t="s">
        <v>8913</v>
      </c>
      <c r="C116" s="78" t="s">
        <v>8913</v>
      </c>
      <c r="D116" s="78" t="s">
        <v>8913</v>
      </c>
      <c r="E116" s="78" t="s">
        <v>8913</v>
      </c>
      <c r="F116" s="78" t="s">
        <v>8913</v>
      </c>
      <c r="G116" s="78" t="s">
        <v>8913</v>
      </c>
      <c r="H116" s="78" t="s">
        <v>8913</v>
      </c>
      <c r="I116" s="78" t="s">
        <v>8913</v>
      </c>
      <c r="J116" s="78" t="s">
        <v>8913</v>
      </c>
      <c r="K116" s="78" t="s">
        <v>8913</v>
      </c>
      <c r="L116" s="78" t="s">
        <v>8913</v>
      </c>
      <c r="M116" s="78" t="s">
        <v>8913</v>
      </c>
      <c r="N116" s="78" t="s">
        <v>8913</v>
      </c>
      <c r="O116" s="78" t="s">
        <v>8913</v>
      </c>
      <c r="P116" s="78" t="s">
        <v>8913</v>
      </c>
    </row>
    <row r="117" spans="1:16">
      <c r="A117" s="79" t="s">
        <v>8914</v>
      </c>
      <c r="B117" s="236">
        <v>1</v>
      </c>
      <c r="C117" s="236">
        <v>2</v>
      </c>
      <c r="D117" s="236">
        <v>3</v>
      </c>
      <c r="E117" s="236">
        <v>4</v>
      </c>
      <c r="F117" s="236">
        <v>5</v>
      </c>
      <c r="G117" s="236">
        <v>6</v>
      </c>
      <c r="H117" s="236">
        <v>7</v>
      </c>
      <c r="I117" s="236">
        <v>8</v>
      </c>
      <c r="J117" s="236">
        <v>9</v>
      </c>
      <c r="K117" s="236">
        <v>10</v>
      </c>
      <c r="L117" s="236">
        <v>11</v>
      </c>
      <c r="M117" s="236">
        <v>12</v>
      </c>
      <c r="N117" s="236">
        <v>13</v>
      </c>
      <c r="O117" s="236">
        <v>14</v>
      </c>
      <c r="P117" s="236">
        <v>15</v>
      </c>
    </row>
    <row r="118" spans="1:16">
      <c r="A118" s="74">
        <v>0</v>
      </c>
      <c r="B118" s="76" t="s">
        <v>8918</v>
      </c>
      <c r="C118" s="76" t="s">
        <v>8918</v>
      </c>
      <c r="D118" s="76" t="s">
        <v>3488</v>
      </c>
      <c r="E118" s="76" t="s">
        <v>3489</v>
      </c>
      <c r="F118" s="76" t="s">
        <v>3490</v>
      </c>
      <c r="G118" s="76" t="s">
        <v>3491</v>
      </c>
      <c r="H118" s="76" t="s">
        <v>3492</v>
      </c>
      <c r="I118" s="76" t="s">
        <v>3493</v>
      </c>
      <c r="J118" s="76" t="s">
        <v>3494</v>
      </c>
      <c r="K118" s="76" t="s">
        <v>8827</v>
      </c>
      <c r="L118" s="76" t="s">
        <v>3495</v>
      </c>
      <c r="M118" s="76" t="s">
        <v>3496</v>
      </c>
      <c r="N118" s="76" t="s">
        <v>8918</v>
      </c>
      <c r="O118" s="76" t="s">
        <v>8918</v>
      </c>
      <c r="P118" s="76" t="s">
        <v>8918</v>
      </c>
    </row>
    <row r="119" spans="1:16">
      <c r="A119" s="74">
        <v>1</v>
      </c>
      <c r="B119" s="76" t="s">
        <v>8918</v>
      </c>
      <c r="C119" s="76" t="s">
        <v>8918</v>
      </c>
      <c r="D119" s="76" t="s">
        <v>3497</v>
      </c>
      <c r="E119" s="76" t="s">
        <v>3498</v>
      </c>
      <c r="F119" s="76" t="s">
        <v>3499</v>
      </c>
      <c r="G119" s="76" t="s">
        <v>3500</v>
      </c>
      <c r="H119" s="76" t="s">
        <v>3501</v>
      </c>
      <c r="I119" s="76" t="s">
        <v>3502</v>
      </c>
      <c r="J119" s="76" t="s">
        <v>3503</v>
      </c>
      <c r="K119" s="76" t="s">
        <v>3504</v>
      </c>
      <c r="L119" s="76" t="s">
        <v>3505</v>
      </c>
      <c r="M119" s="76" t="s">
        <v>3506</v>
      </c>
      <c r="N119" s="76" t="s">
        <v>8918</v>
      </c>
      <c r="O119" s="76" t="s">
        <v>8918</v>
      </c>
      <c r="P119" s="76" t="s">
        <v>8918</v>
      </c>
    </row>
    <row r="120" spans="1:16">
      <c r="A120" s="74">
        <v>2</v>
      </c>
      <c r="B120" s="76" t="s">
        <v>8918</v>
      </c>
      <c r="C120" s="76" t="s">
        <v>8918</v>
      </c>
      <c r="D120" s="76" t="s">
        <v>3507</v>
      </c>
      <c r="E120" s="76" t="s">
        <v>1736</v>
      </c>
      <c r="F120" s="76" t="s">
        <v>3508</v>
      </c>
      <c r="G120" s="76" t="s">
        <v>3509</v>
      </c>
      <c r="H120" s="76" t="s">
        <v>3510</v>
      </c>
      <c r="I120" s="76" t="s">
        <v>3511</v>
      </c>
      <c r="J120" s="76" t="s">
        <v>3512</v>
      </c>
      <c r="K120" s="76" t="s">
        <v>3513</v>
      </c>
      <c r="L120" s="76" t="s">
        <v>3514</v>
      </c>
      <c r="M120" s="76" t="s">
        <v>3515</v>
      </c>
      <c r="N120" s="76" t="s">
        <v>8918</v>
      </c>
      <c r="O120" s="76" t="s">
        <v>8918</v>
      </c>
      <c r="P120" s="76" t="s">
        <v>8918</v>
      </c>
    </row>
    <row r="121" spans="1:16">
      <c r="A121" s="74">
        <v>3</v>
      </c>
      <c r="B121" s="76" t="s">
        <v>8918</v>
      </c>
      <c r="C121" s="76" t="s">
        <v>8918</v>
      </c>
      <c r="D121" s="76" t="s">
        <v>3516</v>
      </c>
      <c r="E121" s="76" t="s">
        <v>10841</v>
      </c>
      <c r="F121" s="76" t="s">
        <v>3517</v>
      </c>
      <c r="G121" s="76" t="s">
        <v>3518</v>
      </c>
      <c r="H121" s="76" t="s">
        <v>3519</v>
      </c>
      <c r="I121" s="76" t="s">
        <v>3520</v>
      </c>
      <c r="J121" s="76" t="s">
        <v>3521</v>
      </c>
      <c r="K121" s="76" t="s">
        <v>3522</v>
      </c>
      <c r="L121" s="76" t="s">
        <v>3523</v>
      </c>
      <c r="M121" s="76" t="s">
        <v>3524</v>
      </c>
      <c r="N121" s="76" t="s">
        <v>8918</v>
      </c>
      <c r="O121" s="76" t="s">
        <v>8918</v>
      </c>
      <c r="P121" s="76" t="s">
        <v>8918</v>
      </c>
    </row>
    <row r="122" spans="1:16">
      <c r="A122" s="74">
        <v>4</v>
      </c>
      <c r="B122" s="76" t="s">
        <v>8918</v>
      </c>
      <c r="C122" s="76" t="s">
        <v>8918</v>
      </c>
      <c r="D122" s="76" t="s">
        <v>3525</v>
      </c>
      <c r="E122" s="76" t="s">
        <v>2012</v>
      </c>
      <c r="F122" s="76" t="s">
        <v>2013</v>
      </c>
      <c r="G122" s="76" t="s">
        <v>2014</v>
      </c>
      <c r="H122" s="76" t="s">
        <v>2015</v>
      </c>
      <c r="I122" s="76" t="s">
        <v>2016</v>
      </c>
      <c r="J122" s="76" t="s">
        <v>2017</v>
      </c>
      <c r="K122" s="76" t="s">
        <v>2018</v>
      </c>
      <c r="L122" s="76" t="s">
        <v>2019</v>
      </c>
      <c r="M122" s="76" t="s">
        <v>11427</v>
      </c>
      <c r="N122" s="76" t="s">
        <v>8918</v>
      </c>
      <c r="O122" s="76" t="s">
        <v>8918</v>
      </c>
      <c r="P122" s="76" t="s">
        <v>8918</v>
      </c>
    </row>
    <row r="123" spans="1:16">
      <c r="A123" s="74">
        <v>5</v>
      </c>
      <c r="B123" s="76" t="s">
        <v>8918</v>
      </c>
      <c r="C123" s="76" t="s">
        <v>8918</v>
      </c>
      <c r="D123" s="76" t="s">
        <v>2020</v>
      </c>
      <c r="E123" s="76" t="s">
        <v>2021</v>
      </c>
      <c r="F123" s="76" t="s">
        <v>2022</v>
      </c>
      <c r="G123" s="76" t="s">
        <v>2023</v>
      </c>
      <c r="H123" s="76" t="s">
        <v>2024</v>
      </c>
      <c r="I123" s="76" t="s">
        <v>2025</v>
      </c>
      <c r="J123" s="76" t="s">
        <v>2026</v>
      </c>
      <c r="K123" s="76" t="s">
        <v>3800</v>
      </c>
      <c r="L123" s="76" t="s">
        <v>2027</v>
      </c>
      <c r="M123" s="76" t="s">
        <v>2028</v>
      </c>
      <c r="N123" s="76" t="s">
        <v>8918</v>
      </c>
      <c r="O123" s="76" t="s">
        <v>8918</v>
      </c>
      <c r="P123" s="76" t="s">
        <v>8918</v>
      </c>
    </row>
    <row r="124" spans="1:16">
      <c r="A124" s="74">
        <v>6</v>
      </c>
      <c r="B124" s="76" t="s">
        <v>8918</v>
      </c>
      <c r="C124" s="76" t="s">
        <v>8918</v>
      </c>
      <c r="D124" s="76" t="s">
        <v>2029</v>
      </c>
      <c r="E124" s="76" t="s">
        <v>2030</v>
      </c>
      <c r="F124" s="76" t="s">
        <v>2031</v>
      </c>
      <c r="G124" s="76" t="s">
        <v>2032</v>
      </c>
      <c r="H124" s="76" t="s">
        <v>2033</v>
      </c>
      <c r="I124" s="76" t="s">
        <v>2034</v>
      </c>
      <c r="J124" s="76" t="s">
        <v>2035</v>
      </c>
      <c r="K124" s="76" t="s">
        <v>2036</v>
      </c>
      <c r="L124" s="76" t="s">
        <v>5292</v>
      </c>
      <c r="M124" s="76" t="s">
        <v>2037</v>
      </c>
      <c r="N124" s="76" t="s">
        <v>8918</v>
      </c>
      <c r="O124" s="76" t="s">
        <v>8918</v>
      </c>
      <c r="P124" s="76" t="s">
        <v>8918</v>
      </c>
    </row>
    <row r="125" spans="1:16">
      <c r="A125" s="74">
        <v>7</v>
      </c>
      <c r="B125" s="76" t="s">
        <v>8918</v>
      </c>
      <c r="C125" s="76" t="s">
        <v>8918</v>
      </c>
      <c r="D125" s="76" t="s">
        <v>2038</v>
      </c>
      <c r="E125" s="76" t="s">
        <v>2039</v>
      </c>
      <c r="F125" s="76" t="s">
        <v>2040</v>
      </c>
      <c r="G125" s="76" t="s">
        <v>2041</v>
      </c>
      <c r="H125" s="76" t="s">
        <v>2042</v>
      </c>
      <c r="I125" s="76" t="s">
        <v>8259</v>
      </c>
      <c r="J125" s="76" t="s">
        <v>9191</v>
      </c>
      <c r="K125" s="76" t="s">
        <v>5035</v>
      </c>
      <c r="L125" s="76" t="s">
        <v>2043</v>
      </c>
      <c r="M125" s="76" t="s">
        <v>10772</v>
      </c>
      <c r="N125" s="76" t="s">
        <v>8918</v>
      </c>
      <c r="O125" s="76" t="s">
        <v>8918</v>
      </c>
      <c r="P125" s="76" t="s">
        <v>8918</v>
      </c>
    </row>
    <row r="126" spans="1:16">
      <c r="A126" s="74">
        <v>8</v>
      </c>
      <c r="B126" s="76" t="s">
        <v>8918</v>
      </c>
      <c r="C126" s="76" t="s">
        <v>8918</v>
      </c>
      <c r="D126" s="76" t="s">
        <v>1058</v>
      </c>
      <c r="E126" s="76" t="s">
        <v>2044</v>
      </c>
      <c r="F126" s="76" t="s">
        <v>5530</v>
      </c>
      <c r="G126" s="76" t="s">
        <v>2045</v>
      </c>
      <c r="H126" s="76" t="s">
        <v>2046</v>
      </c>
      <c r="I126" s="76" t="s">
        <v>2047</v>
      </c>
      <c r="J126" s="76" t="s">
        <v>2048</v>
      </c>
      <c r="K126" s="76" t="s">
        <v>10844</v>
      </c>
      <c r="L126" s="76" t="s">
        <v>3567</v>
      </c>
      <c r="M126" s="76" t="s">
        <v>3761</v>
      </c>
      <c r="N126" s="76" t="s">
        <v>8918</v>
      </c>
      <c r="O126" s="76" t="s">
        <v>8918</v>
      </c>
      <c r="P126" s="76" t="s">
        <v>8918</v>
      </c>
    </row>
    <row r="127" spans="1:16">
      <c r="A127" s="74">
        <v>9</v>
      </c>
      <c r="B127" s="76" t="s">
        <v>8918</v>
      </c>
      <c r="C127" s="76" t="s">
        <v>8918</v>
      </c>
      <c r="D127" s="76" t="s">
        <v>3568</v>
      </c>
      <c r="E127" s="76" t="s">
        <v>10022</v>
      </c>
      <c r="F127" s="76" t="s">
        <v>10382</v>
      </c>
      <c r="G127" s="76" t="s">
        <v>3569</v>
      </c>
      <c r="H127" s="76" t="s">
        <v>3570</v>
      </c>
      <c r="I127" s="76" t="s">
        <v>3571</v>
      </c>
      <c r="J127" s="76" t="s">
        <v>3572</v>
      </c>
      <c r="K127" s="76" t="s">
        <v>3573</v>
      </c>
      <c r="L127" s="76" t="s">
        <v>3574</v>
      </c>
      <c r="M127" s="76" t="s">
        <v>3575</v>
      </c>
      <c r="N127" s="76" t="s">
        <v>8918</v>
      </c>
      <c r="O127" s="76" t="s">
        <v>8918</v>
      </c>
      <c r="P127" s="76" t="s">
        <v>8918</v>
      </c>
    </row>
    <row r="128" spans="1:16">
      <c r="A128" s="74">
        <v>10</v>
      </c>
      <c r="B128" s="76" t="s">
        <v>8918</v>
      </c>
      <c r="C128" s="76" t="s">
        <v>8918</v>
      </c>
      <c r="D128" s="76" t="s">
        <v>3576</v>
      </c>
      <c r="E128" s="76" t="s">
        <v>5747</v>
      </c>
      <c r="F128" s="76" t="s">
        <v>3577</v>
      </c>
      <c r="G128" s="76" t="s">
        <v>3368</v>
      </c>
      <c r="H128" s="76" t="s">
        <v>3578</v>
      </c>
      <c r="I128" s="76" t="s">
        <v>3579</v>
      </c>
      <c r="J128" s="76" t="s">
        <v>3580</v>
      </c>
      <c r="K128" s="76" t="s">
        <v>3581</v>
      </c>
      <c r="L128" s="76" t="s">
        <v>3180</v>
      </c>
      <c r="M128" s="76" t="s">
        <v>3582</v>
      </c>
      <c r="N128" s="76" t="s">
        <v>8918</v>
      </c>
      <c r="O128" s="76" t="s">
        <v>8918</v>
      </c>
      <c r="P128" s="76" t="s">
        <v>8918</v>
      </c>
    </row>
    <row r="129" spans="1:16">
      <c r="A129" s="74">
        <v>11</v>
      </c>
      <c r="B129" s="76" t="s">
        <v>8918</v>
      </c>
      <c r="C129" s="76" t="s">
        <v>8918</v>
      </c>
      <c r="D129" s="76" t="s">
        <v>5828</v>
      </c>
      <c r="E129" s="76" t="s">
        <v>8727</v>
      </c>
      <c r="F129" s="76" t="s">
        <v>3583</v>
      </c>
      <c r="G129" s="76" t="s">
        <v>3584</v>
      </c>
      <c r="H129" s="76" t="s">
        <v>3585</v>
      </c>
      <c r="I129" s="76" t="s">
        <v>10106</v>
      </c>
      <c r="J129" s="76" t="s">
        <v>3586</v>
      </c>
      <c r="K129" s="76" t="s">
        <v>3587</v>
      </c>
      <c r="L129" s="76" t="s">
        <v>3588</v>
      </c>
      <c r="M129" s="76" t="s">
        <v>3589</v>
      </c>
      <c r="N129" s="76" t="s">
        <v>8918</v>
      </c>
      <c r="O129" s="76" t="s">
        <v>8918</v>
      </c>
      <c r="P129" s="76" t="s">
        <v>8918</v>
      </c>
    </row>
    <row r="130" spans="1:16">
      <c r="A130" s="74">
        <v>12</v>
      </c>
      <c r="B130" s="76" t="s">
        <v>8918</v>
      </c>
      <c r="C130" s="76" t="s">
        <v>8918</v>
      </c>
      <c r="D130" s="76" t="s">
        <v>3590</v>
      </c>
      <c r="E130" s="76" t="s">
        <v>6978</v>
      </c>
      <c r="F130" s="76" t="s">
        <v>3591</v>
      </c>
      <c r="G130" s="76" t="s">
        <v>3592</v>
      </c>
      <c r="H130" s="76" t="s">
        <v>3593</v>
      </c>
      <c r="I130" s="76" t="s">
        <v>9978</v>
      </c>
      <c r="J130" s="76" t="s">
        <v>3594</v>
      </c>
      <c r="K130" s="76" t="s">
        <v>3595</v>
      </c>
      <c r="L130" s="76" t="s">
        <v>8016</v>
      </c>
      <c r="M130" s="76" t="s">
        <v>3596</v>
      </c>
      <c r="N130" s="76" t="s">
        <v>8918</v>
      </c>
      <c r="O130" s="76" t="s">
        <v>8918</v>
      </c>
      <c r="P130" s="76" t="s">
        <v>8918</v>
      </c>
    </row>
    <row r="131" spans="1:16">
      <c r="A131" s="74">
        <v>13</v>
      </c>
      <c r="B131" s="76" t="s">
        <v>8918</v>
      </c>
      <c r="C131" s="76" t="s">
        <v>8918</v>
      </c>
      <c r="D131" s="76" t="s">
        <v>3597</v>
      </c>
      <c r="E131" s="76" t="s">
        <v>3598</v>
      </c>
      <c r="F131" s="76" t="s">
        <v>3599</v>
      </c>
      <c r="G131" s="76" t="s">
        <v>3600</v>
      </c>
      <c r="H131" s="76" t="s">
        <v>3601</v>
      </c>
      <c r="I131" s="76" t="s">
        <v>3602</v>
      </c>
      <c r="J131" s="76" t="s">
        <v>3603</v>
      </c>
      <c r="K131" s="76" t="s">
        <v>3604</v>
      </c>
      <c r="L131" s="76" t="s">
        <v>3605</v>
      </c>
      <c r="M131" s="76" t="s">
        <v>3606</v>
      </c>
      <c r="N131" s="76" t="s">
        <v>8918</v>
      </c>
      <c r="O131" s="76" t="s">
        <v>8918</v>
      </c>
      <c r="P131" s="76" t="s">
        <v>8918</v>
      </c>
    </row>
    <row r="132" spans="1:16">
      <c r="A132" s="74">
        <v>14</v>
      </c>
      <c r="B132" s="76" t="s">
        <v>8918</v>
      </c>
      <c r="C132" s="76" t="s">
        <v>8918</v>
      </c>
      <c r="D132" s="76" t="s">
        <v>3930</v>
      </c>
      <c r="E132" s="76" t="s">
        <v>11329</v>
      </c>
      <c r="F132" s="76" t="s">
        <v>3607</v>
      </c>
      <c r="G132" s="76" t="s">
        <v>1376</v>
      </c>
      <c r="H132" s="76" t="s">
        <v>3608</v>
      </c>
      <c r="I132" s="76" t="s">
        <v>5824</v>
      </c>
      <c r="J132" s="76" t="s">
        <v>3609</v>
      </c>
      <c r="K132" s="76" t="s">
        <v>3610</v>
      </c>
      <c r="L132" s="76" t="s">
        <v>3611</v>
      </c>
      <c r="M132" s="76" t="s">
        <v>3735</v>
      </c>
      <c r="N132" s="76" t="s">
        <v>8918</v>
      </c>
      <c r="O132" s="76" t="s">
        <v>8918</v>
      </c>
      <c r="P132" s="76" t="s">
        <v>8918</v>
      </c>
    </row>
    <row r="133" spans="1:16">
      <c r="A133" s="74">
        <v>15</v>
      </c>
      <c r="B133" s="76" t="s">
        <v>8918</v>
      </c>
      <c r="C133" s="76" t="s">
        <v>8918</v>
      </c>
      <c r="D133" s="76" t="s">
        <v>9337</v>
      </c>
      <c r="E133" s="76" t="s">
        <v>3612</v>
      </c>
      <c r="F133" s="76" t="s">
        <v>3613</v>
      </c>
      <c r="G133" s="76" t="s">
        <v>3614</v>
      </c>
      <c r="H133" s="76" t="s">
        <v>3615</v>
      </c>
      <c r="I133" s="76" t="s">
        <v>3616</v>
      </c>
      <c r="J133" s="76" t="s">
        <v>3617</v>
      </c>
      <c r="K133" s="76" t="s">
        <v>6101</v>
      </c>
      <c r="L133" s="76" t="s">
        <v>3618</v>
      </c>
      <c r="M133" s="76" t="s">
        <v>3619</v>
      </c>
      <c r="N133" s="76" t="s">
        <v>8918</v>
      </c>
      <c r="O133" s="76" t="s">
        <v>8918</v>
      </c>
      <c r="P133" s="76" t="s">
        <v>8918</v>
      </c>
    </row>
    <row r="134" spans="1:16">
      <c r="A134" s="74">
        <v>16</v>
      </c>
      <c r="B134" s="76" t="s">
        <v>8918</v>
      </c>
      <c r="C134" s="76" t="s">
        <v>8918</v>
      </c>
      <c r="D134" s="76" t="s">
        <v>3620</v>
      </c>
      <c r="E134" s="76" t="s">
        <v>3797</v>
      </c>
      <c r="F134" s="76" t="s">
        <v>3621</v>
      </c>
      <c r="G134" s="76" t="s">
        <v>3622</v>
      </c>
      <c r="H134" s="76" t="s">
        <v>3623</v>
      </c>
      <c r="I134" s="76" t="s">
        <v>11327</v>
      </c>
      <c r="J134" s="76" t="s">
        <v>794</v>
      </c>
      <c r="K134" s="76" t="s">
        <v>3933</v>
      </c>
      <c r="L134" s="76" t="s">
        <v>3624</v>
      </c>
      <c r="M134" s="76" t="s">
        <v>3625</v>
      </c>
      <c r="N134" s="76" t="s">
        <v>8918</v>
      </c>
      <c r="O134" s="76" t="s">
        <v>8918</v>
      </c>
      <c r="P134" s="76" t="s">
        <v>8918</v>
      </c>
    </row>
    <row r="135" spans="1:16">
      <c r="A135" s="74">
        <v>17</v>
      </c>
      <c r="B135" s="76" t="s">
        <v>8918</v>
      </c>
      <c r="C135" s="76" t="s">
        <v>8918</v>
      </c>
      <c r="D135" s="76" t="s">
        <v>3626</v>
      </c>
      <c r="E135" s="76" t="s">
        <v>3627</v>
      </c>
      <c r="F135" s="76" t="s">
        <v>8823</v>
      </c>
      <c r="G135" s="76" t="s">
        <v>3628</v>
      </c>
      <c r="H135" s="76" t="s">
        <v>9737</v>
      </c>
      <c r="I135" s="76" t="s">
        <v>3616</v>
      </c>
      <c r="J135" s="76" t="s">
        <v>3629</v>
      </c>
      <c r="K135" s="76" t="s">
        <v>3630</v>
      </c>
      <c r="L135" s="76" t="s">
        <v>1828</v>
      </c>
      <c r="M135" s="76" t="s">
        <v>3631</v>
      </c>
      <c r="N135" s="76" t="s">
        <v>8918</v>
      </c>
      <c r="O135" s="76" t="s">
        <v>8918</v>
      </c>
      <c r="P135" s="76" t="s">
        <v>8918</v>
      </c>
    </row>
    <row r="136" spans="1:16">
      <c r="A136" s="74">
        <v>18</v>
      </c>
      <c r="B136" s="76" t="s">
        <v>8918</v>
      </c>
      <c r="C136" s="76" t="s">
        <v>8918</v>
      </c>
      <c r="D136" s="76" t="s">
        <v>3632</v>
      </c>
      <c r="E136" s="76" t="s">
        <v>7163</v>
      </c>
      <c r="F136" s="76" t="s">
        <v>3633</v>
      </c>
      <c r="G136" s="76" t="s">
        <v>3634</v>
      </c>
      <c r="H136" s="76" t="s">
        <v>3635</v>
      </c>
      <c r="I136" s="76" t="s">
        <v>3636</v>
      </c>
      <c r="J136" s="76" t="s">
        <v>7998</v>
      </c>
      <c r="K136" s="76" t="s">
        <v>11155</v>
      </c>
      <c r="L136" s="76" t="s">
        <v>5494</v>
      </c>
      <c r="M136" s="76" t="s">
        <v>3637</v>
      </c>
      <c r="N136" s="76" t="s">
        <v>3638</v>
      </c>
      <c r="O136" s="76" t="s">
        <v>3639</v>
      </c>
      <c r="P136" s="76" t="s">
        <v>8918</v>
      </c>
    </row>
    <row r="137" spans="1:16">
      <c r="A137" s="74">
        <v>19</v>
      </c>
      <c r="B137" s="76" t="s">
        <v>8918</v>
      </c>
      <c r="C137" s="76" t="s">
        <v>8918</v>
      </c>
      <c r="D137" s="76" t="s">
        <v>3640</v>
      </c>
      <c r="E137" s="76" t="s">
        <v>3641</v>
      </c>
      <c r="F137" s="76" t="s">
        <v>3179</v>
      </c>
      <c r="G137" s="76" t="s">
        <v>3642</v>
      </c>
      <c r="H137" s="76" t="s">
        <v>3643</v>
      </c>
      <c r="I137" s="76" t="s">
        <v>3636</v>
      </c>
      <c r="J137" s="76" t="s">
        <v>3644</v>
      </c>
      <c r="K137" s="76" t="s">
        <v>3645</v>
      </c>
      <c r="L137" s="76" t="s">
        <v>3646</v>
      </c>
      <c r="M137" s="76" t="s">
        <v>5411</v>
      </c>
      <c r="N137" s="76" t="s">
        <v>3647</v>
      </c>
      <c r="O137" s="76" t="s">
        <v>3648</v>
      </c>
      <c r="P137" s="76" t="s">
        <v>8918</v>
      </c>
    </row>
    <row r="138" spans="1:16">
      <c r="A138" s="74">
        <v>20</v>
      </c>
      <c r="B138" s="76" t="s">
        <v>8918</v>
      </c>
      <c r="C138" s="76" t="s">
        <v>8918</v>
      </c>
      <c r="D138" s="76" t="s">
        <v>3649</v>
      </c>
      <c r="E138" s="76" t="s">
        <v>3650</v>
      </c>
      <c r="F138" s="76" t="s">
        <v>8745</v>
      </c>
      <c r="G138" s="76" t="s">
        <v>3651</v>
      </c>
      <c r="H138" s="76" t="s">
        <v>3652</v>
      </c>
      <c r="I138" s="76" t="s">
        <v>3653</v>
      </c>
      <c r="J138" s="76" t="s">
        <v>3654</v>
      </c>
      <c r="K138" s="76" t="s">
        <v>3655</v>
      </c>
      <c r="L138" s="76" t="s">
        <v>3656</v>
      </c>
      <c r="M138" s="76" t="s">
        <v>3657</v>
      </c>
      <c r="N138" s="76" t="s">
        <v>3658</v>
      </c>
      <c r="O138" s="76" t="s">
        <v>6797</v>
      </c>
      <c r="P138" s="76" t="s">
        <v>8918</v>
      </c>
    </row>
    <row r="139" spans="1:16">
      <c r="A139" s="74">
        <v>21</v>
      </c>
      <c r="B139" s="76" t="s">
        <v>8918</v>
      </c>
      <c r="C139" s="76" t="s">
        <v>8918</v>
      </c>
      <c r="D139" s="76" t="s">
        <v>3659</v>
      </c>
      <c r="E139" s="76" t="s">
        <v>3660</v>
      </c>
      <c r="F139" s="76" t="s">
        <v>4288</v>
      </c>
      <c r="G139" s="76" t="s">
        <v>8851</v>
      </c>
      <c r="H139" s="76" t="s">
        <v>3661</v>
      </c>
      <c r="I139" s="76" t="s">
        <v>3662</v>
      </c>
      <c r="J139" s="76" t="s">
        <v>7426</v>
      </c>
      <c r="K139" s="76" t="s">
        <v>3663</v>
      </c>
      <c r="L139" s="76" t="s">
        <v>3664</v>
      </c>
      <c r="M139" s="76" t="s">
        <v>3665</v>
      </c>
      <c r="N139" s="76" t="s">
        <v>7636</v>
      </c>
      <c r="O139" s="76" t="s">
        <v>1979</v>
      </c>
      <c r="P139" s="76" t="s">
        <v>8918</v>
      </c>
    </row>
    <row r="140" spans="1:16">
      <c r="A140" s="74">
        <v>22</v>
      </c>
      <c r="B140" s="76" t="s">
        <v>8918</v>
      </c>
      <c r="C140" s="76" t="s">
        <v>8918</v>
      </c>
      <c r="D140" s="76" t="s">
        <v>3666</v>
      </c>
      <c r="E140" s="76" t="s">
        <v>3614</v>
      </c>
      <c r="F140" s="76" t="s">
        <v>3667</v>
      </c>
      <c r="G140" s="76" t="s">
        <v>3668</v>
      </c>
      <c r="H140" s="76" t="s">
        <v>3669</v>
      </c>
      <c r="I140" s="76" t="s">
        <v>3662</v>
      </c>
      <c r="J140" s="76" t="s">
        <v>5019</v>
      </c>
      <c r="K140" s="76" t="s">
        <v>3670</v>
      </c>
      <c r="L140" s="76" t="s">
        <v>3671</v>
      </c>
      <c r="M140" s="76" t="s">
        <v>1987</v>
      </c>
      <c r="N140" s="76" t="s">
        <v>3672</v>
      </c>
      <c r="O140" s="76" t="s">
        <v>3891</v>
      </c>
      <c r="P140" s="76" t="s">
        <v>8918</v>
      </c>
    </row>
    <row r="141" spans="1:16">
      <c r="A141" s="74">
        <v>23</v>
      </c>
      <c r="B141" s="76" t="s">
        <v>8918</v>
      </c>
      <c r="C141" s="76" t="s">
        <v>8918</v>
      </c>
      <c r="D141" s="76" t="s">
        <v>3673</v>
      </c>
      <c r="E141" s="76" t="s">
        <v>3674</v>
      </c>
      <c r="F141" s="76" t="s">
        <v>3675</v>
      </c>
      <c r="G141" s="76" t="s">
        <v>10204</v>
      </c>
      <c r="H141" s="76" t="s">
        <v>11304</v>
      </c>
      <c r="I141" s="76" t="s">
        <v>3662</v>
      </c>
      <c r="J141" s="76" t="s">
        <v>10455</v>
      </c>
      <c r="K141" s="76" t="s">
        <v>3676</v>
      </c>
      <c r="L141" s="76" t="s">
        <v>3677</v>
      </c>
      <c r="M141" s="76" t="s">
        <v>3678</v>
      </c>
      <c r="N141" s="76" t="s">
        <v>3679</v>
      </c>
      <c r="O141" s="76" t="s">
        <v>5841</v>
      </c>
      <c r="P141" s="76" t="s">
        <v>8918</v>
      </c>
    </row>
    <row r="142" spans="1:16">
      <c r="A142" s="74">
        <v>24</v>
      </c>
      <c r="B142" s="76" t="s">
        <v>8918</v>
      </c>
      <c r="C142" s="76" t="s">
        <v>8918</v>
      </c>
      <c r="D142" s="76" t="s">
        <v>3680</v>
      </c>
      <c r="E142" s="76" t="s">
        <v>3681</v>
      </c>
      <c r="F142" s="76" t="s">
        <v>5295</v>
      </c>
      <c r="G142" s="76" t="s">
        <v>3682</v>
      </c>
      <c r="H142" s="76" t="s">
        <v>3683</v>
      </c>
      <c r="I142" s="76" t="s">
        <v>3929</v>
      </c>
      <c r="J142" s="76" t="s">
        <v>3684</v>
      </c>
      <c r="K142" s="76" t="s">
        <v>3685</v>
      </c>
      <c r="L142" s="76" t="s">
        <v>3686</v>
      </c>
      <c r="M142" s="76" t="s">
        <v>4489</v>
      </c>
      <c r="N142" s="76" t="s">
        <v>3687</v>
      </c>
      <c r="O142" s="76" t="s">
        <v>3907</v>
      </c>
      <c r="P142" s="76" t="s">
        <v>8918</v>
      </c>
    </row>
    <row r="143" spans="1:16">
      <c r="A143" s="74">
        <v>25</v>
      </c>
      <c r="B143" s="76" t="s">
        <v>8918</v>
      </c>
      <c r="C143" s="76" t="s">
        <v>8918</v>
      </c>
      <c r="D143" s="76" t="s">
        <v>3688</v>
      </c>
      <c r="E143" s="76" t="s">
        <v>526</v>
      </c>
      <c r="F143" s="76" t="s">
        <v>3657</v>
      </c>
      <c r="G143" s="76" t="s">
        <v>3379</v>
      </c>
      <c r="H143" s="76" t="s">
        <v>527</v>
      </c>
      <c r="I143" s="76" t="s">
        <v>3929</v>
      </c>
      <c r="J143" s="76" t="s">
        <v>528</v>
      </c>
      <c r="K143" s="76" t="s">
        <v>529</v>
      </c>
      <c r="L143" s="76" t="s">
        <v>530</v>
      </c>
      <c r="M143" s="76" t="s">
        <v>4188</v>
      </c>
      <c r="N143" s="76" t="s">
        <v>531</v>
      </c>
      <c r="O143" s="76" t="s">
        <v>532</v>
      </c>
      <c r="P143" s="76" t="s">
        <v>8918</v>
      </c>
    </row>
    <row r="144" spans="1:16">
      <c r="A144" s="74">
        <v>26</v>
      </c>
      <c r="B144" s="76" t="s">
        <v>8918</v>
      </c>
      <c r="C144" s="76" t="s">
        <v>8918</v>
      </c>
      <c r="D144" s="76" t="s">
        <v>533</v>
      </c>
      <c r="E144" s="76" t="s">
        <v>534</v>
      </c>
      <c r="F144" s="76" t="s">
        <v>11348</v>
      </c>
      <c r="G144" s="76" t="s">
        <v>3712</v>
      </c>
      <c r="H144" s="76" t="s">
        <v>535</v>
      </c>
      <c r="I144" s="76" t="s">
        <v>536</v>
      </c>
      <c r="J144" s="76" t="s">
        <v>537</v>
      </c>
      <c r="K144" s="76" t="s">
        <v>538</v>
      </c>
      <c r="L144" s="76" t="s">
        <v>539</v>
      </c>
      <c r="M144" s="76" t="s">
        <v>540</v>
      </c>
      <c r="N144" s="76" t="s">
        <v>2109</v>
      </c>
      <c r="O144" s="76" t="s">
        <v>10781</v>
      </c>
      <c r="P144" s="76" t="s">
        <v>8918</v>
      </c>
    </row>
    <row r="145" spans="1:16">
      <c r="A145" s="74">
        <v>27</v>
      </c>
      <c r="B145" s="76" t="s">
        <v>8918</v>
      </c>
      <c r="C145" s="76" t="s">
        <v>8918</v>
      </c>
      <c r="D145" s="76" t="s">
        <v>541</v>
      </c>
      <c r="E145" s="76" t="s">
        <v>542</v>
      </c>
      <c r="F145" s="76" t="s">
        <v>11147</v>
      </c>
      <c r="G145" s="76" t="s">
        <v>543</v>
      </c>
      <c r="H145" s="76" t="s">
        <v>544</v>
      </c>
      <c r="I145" s="76" t="s">
        <v>536</v>
      </c>
      <c r="J145" s="76" t="s">
        <v>545</v>
      </c>
      <c r="K145" s="76" t="s">
        <v>8120</v>
      </c>
      <c r="L145" s="76" t="s">
        <v>546</v>
      </c>
      <c r="M145" s="76" t="s">
        <v>6356</v>
      </c>
      <c r="N145" s="76" t="s">
        <v>547</v>
      </c>
      <c r="O145" s="76" t="s">
        <v>11279</v>
      </c>
      <c r="P145" s="76" t="s">
        <v>8918</v>
      </c>
    </row>
    <row r="146" spans="1:16">
      <c r="A146" s="74">
        <v>28</v>
      </c>
      <c r="B146" s="76" t="s">
        <v>8918</v>
      </c>
      <c r="C146" s="76" t="s">
        <v>8918</v>
      </c>
      <c r="D146" s="76" t="s">
        <v>548</v>
      </c>
      <c r="E146" s="76" t="s">
        <v>1896</v>
      </c>
      <c r="F146" s="76" t="s">
        <v>549</v>
      </c>
      <c r="G146" s="76" t="s">
        <v>10767</v>
      </c>
      <c r="H146" s="76" t="s">
        <v>550</v>
      </c>
      <c r="I146" s="76" t="s">
        <v>536</v>
      </c>
      <c r="J146" s="76" t="s">
        <v>551</v>
      </c>
      <c r="K146" s="76" t="s">
        <v>2003</v>
      </c>
      <c r="L146" s="76" t="s">
        <v>552</v>
      </c>
      <c r="M146" s="76" t="s">
        <v>553</v>
      </c>
      <c r="N146" s="76" t="s">
        <v>11334</v>
      </c>
      <c r="O146" s="76" t="s">
        <v>11351</v>
      </c>
      <c r="P146" s="76" t="s">
        <v>8918</v>
      </c>
    </row>
    <row r="147" spans="1:16">
      <c r="A147" s="74">
        <v>29</v>
      </c>
      <c r="B147" s="76" t="s">
        <v>8918</v>
      </c>
      <c r="C147" s="76" t="s">
        <v>8918</v>
      </c>
      <c r="D147" s="76" t="s">
        <v>554</v>
      </c>
      <c r="E147" s="76" t="s">
        <v>6122</v>
      </c>
      <c r="F147" s="76" t="s">
        <v>555</v>
      </c>
      <c r="G147" s="76" t="s">
        <v>556</v>
      </c>
      <c r="H147" s="76" t="s">
        <v>557</v>
      </c>
      <c r="I147" s="76" t="s">
        <v>558</v>
      </c>
      <c r="J147" s="76" t="s">
        <v>2124</v>
      </c>
      <c r="K147" s="76" t="s">
        <v>559</v>
      </c>
      <c r="L147" s="76" t="s">
        <v>560</v>
      </c>
      <c r="M147" s="76" t="s">
        <v>3420</v>
      </c>
      <c r="N147" s="76" t="s">
        <v>561</v>
      </c>
      <c r="O147" s="76" t="s">
        <v>7275</v>
      </c>
      <c r="P147" s="76" t="s">
        <v>8918</v>
      </c>
    </row>
    <row r="148" spans="1:16">
      <c r="A148" s="74">
        <v>30</v>
      </c>
      <c r="B148" s="76" t="s">
        <v>8918</v>
      </c>
      <c r="C148" s="76" t="s">
        <v>8918</v>
      </c>
      <c r="D148" s="76" t="s">
        <v>562</v>
      </c>
      <c r="E148" s="76" t="s">
        <v>11310</v>
      </c>
      <c r="F148" s="76" t="s">
        <v>563</v>
      </c>
      <c r="G148" s="76" t="s">
        <v>564</v>
      </c>
      <c r="H148" s="76" t="s">
        <v>565</v>
      </c>
      <c r="I148" s="76" t="s">
        <v>558</v>
      </c>
      <c r="J148" s="76" t="s">
        <v>1360</v>
      </c>
      <c r="K148" s="76" t="s">
        <v>817</v>
      </c>
      <c r="L148" s="76" t="s">
        <v>566</v>
      </c>
      <c r="M148" s="76" t="s">
        <v>567</v>
      </c>
      <c r="N148" s="76" t="s">
        <v>8894</v>
      </c>
      <c r="O148" s="76" t="s">
        <v>9134</v>
      </c>
      <c r="P148" s="76" t="s">
        <v>8918</v>
      </c>
    </row>
    <row r="149" spans="1:16">
      <c r="A149" s="74">
        <v>31</v>
      </c>
      <c r="B149" s="76" t="s">
        <v>8918</v>
      </c>
      <c r="C149" s="76" t="s">
        <v>8918</v>
      </c>
      <c r="D149" s="76" t="s">
        <v>8876</v>
      </c>
      <c r="E149" s="76" t="s">
        <v>9284</v>
      </c>
      <c r="F149" s="76" t="s">
        <v>568</v>
      </c>
      <c r="G149" s="76" t="s">
        <v>3918</v>
      </c>
      <c r="H149" s="76" t="s">
        <v>10312</v>
      </c>
      <c r="I149" s="76" t="s">
        <v>4941</v>
      </c>
      <c r="J149" s="76" t="s">
        <v>569</v>
      </c>
      <c r="K149" s="76" t="s">
        <v>570</v>
      </c>
      <c r="L149" s="76" t="s">
        <v>7984</v>
      </c>
      <c r="M149" s="76" t="s">
        <v>571</v>
      </c>
      <c r="N149" s="76" t="s">
        <v>572</v>
      </c>
      <c r="O149" s="76" t="s">
        <v>573</v>
      </c>
      <c r="P149" s="76" t="s">
        <v>8918</v>
      </c>
    </row>
    <row r="150" spans="1:16">
      <c r="A150" s="74">
        <v>32</v>
      </c>
      <c r="B150" s="76" t="s">
        <v>8918</v>
      </c>
      <c r="C150" s="76" t="s">
        <v>8918</v>
      </c>
      <c r="D150" s="76" t="s">
        <v>574</v>
      </c>
      <c r="E150" s="76" t="s">
        <v>5895</v>
      </c>
      <c r="F150" s="76" t="s">
        <v>3666</v>
      </c>
      <c r="G150" s="76" t="s">
        <v>575</v>
      </c>
      <c r="H150" s="76" t="s">
        <v>576</v>
      </c>
      <c r="I150" s="76" t="s">
        <v>577</v>
      </c>
      <c r="J150" s="76" t="s">
        <v>578</v>
      </c>
      <c r="K150" s="76" t="s">
        <v>3717</v>
      </c>
      <c r="L150" s="76" t="s">
        <v>579</v>
      </c>
      <c r="M150" s="76" t="s">
        <v>580</v>
      </c>
      <c r="N150" s="76" t="s">
        <v>1505</v>
      </c>
      <c r="O150" s="76" t="s">
        <v>10626</v>
      </c>
      <c r="P150" s="76" t="s">
        <v>8918</v>
      </c>
    </row>
    <row r="151" spans="1:16">
      <c r="A151" s="74">
        <v>33</v>
      </c>
      <c r="B151" s="76" t="s">
        <v>8918</v>
      </c>
      <c r="C151" s="76" t="s">
        <v>8918</v>
      </c>
      <c r="D151" s="76" t="s">
        <v>1506</v>
      </c>
      <c r="E151" s="76" t="s">
        <v>9212</v>
      </c>
      <c r="F151" s="76" t="s">
        <v>1507</v>
      </c>
      <c r="G151" s="76" t="s">
        <v>1508</v>
      </c>
      <c r="H151" s="76" t="s">
        <v>6628</v>
      </c>
      <c r="I151" s="76" t="s">
        <v>1509</v>
      </c>
      <c r="J151" s="76" t="s">
        <v>1510</v>
      </c>
      <c r="K151" s="76" t="s">
        <v>1511</v>
      </c>
      <c r="L151" s="76" t="s">
        <v>11116</v>
      </c>
      <c r="M151" s="76" t="s">
        <v>6707</v>
      </c>
      <c r="N151" s="76" t="s">
        <v>1512</v>
      </c>
      <c r="O151" s="76" t="s">
        <v>10533</v>
      </c>
      <c r="P151" s="76" t="s">
        <v>8918</v>
      </c>
    </row>
    <row r="152" spans="1:16">
      <c r="A152" s="74">
        <v>34</v>
      </c>
      <c r="B152" s="76" t="s">
        <v>8918</v>
      </c>
      <c r="C152" s="76" t="s">
        <v>8918</v>
      </c>
      <c r="D152" s="76" t="s">
        <v>1513</v>
      </c>
      <c r="E152" s="76" t="s">
        <v>1514</v>
      </c>
      <c r="F152" s="76" t="s">
        <v>4940</v>
      </c>
      <c r="G152" s="76" t="s">
        <v>1515</v>
      </c>
      <c r="H152" s="76" t="s">
        <v>1516</v>
      </c>
      <c r="I152" s="76" t="s">
        <v>1517</v>
      </c>
      <c r="J152" s="76" t="s">
        <v>1518</v>
      </c>
      <c r="K152" s="76" t="s">
        <v>1519</v>
      </c>
      <c r="L152" s="76" t="s">
        <v>1520</v>
      </c>
      <c r="M152" s="76" t="s">
        <v>1521</v>
      </c>
      <c r="N152" s="76" t="s">
        <v>8812</v>
      </c>
      <c r="O152" s="76" t="s">
        <v>1522</v>
      </c>
      <c r="P152" s="76" t="s">
        <v>8918</v>
      </c>
    </row>
    <row r="153" spans="1:16">
      <c r="A153" s="74">
        <v>35</v>
      </c>
      <c r="B153" s="76" t="s">
        <v>8918</v>
      </c>
      <c r="C153" s="76" t="s">
        <v>8918</v>
      </c>
      <c r="D153" s="76" t="s">
        <v>1523</v>
      </c>
      <c r="E153" s="76" t="s">
        <v>1524</v>
      </c>
      <c r="F153" s="76" t="s">
        <v>1525</v>
      </c>
      <c r="G153" s="76" t="s">
        <v>3159</v>
      </c>
      <c r="H153" s="76" t="s">
        <v>1526</v>
      </c>
      <c r="I153" s="76" t="s">
        <v>1527</v>
      </c>
      <c r="J153" s="76" t="s">
        <v>1528</v>
      </c>
      <c r="K153" s="76" t="s">
        <v>6920</v>
      </c>
      <c r="L153" s="76" t="s">
        <v>1529</v>
      </c>
      <c r="M153" s="76" t="s">
        <v>1530</v>
      </c>
      <c r="N153" s="76" t="s">
        <v>11097</v>
      </c>
      <c r="O153" s="76" t="s">
        <v>217</v>
      </c>
      <c r="P153" s="76" t="s">
        <v>8918</v>
      </c>
    </row>
    <row r="154" spans="1:16">
      <c r="A154" s="74">
        <v>36</v>
      </c>
      <c r="B154" s="76" t="s">
        <v>8918</v>
      </c>
      <c r="C154" s="76" t="s">
        <v>8918</v>
      </c>
      <c r="D154" s="76" t="s">
        <v>1531</v>
      </c>
      <c r="E154" s="76" t="s">
        <v>9276</v>
      </c>
      <c r="F154" s="76" t="s">
        <v>7065</v>
      </c>
      <c r="G154" s="76" t="s">
        <v>1532</v>
      </c>
      <c r="H154" s="76" t="s">
        <v>1533</v>
      </c>
      <c r="I154" s="76" t="s">
        <v>9260</v>
      </c>
      <c r="J154" s="76" t="s">
        <v>1534</v>
      </c>
      <c r="K154" s="76" t="s">
        <v>1535</v>
      </c>
      <c r="L154" s="76" t="s">
        <v>1536</v>
      </c>
      <c r="M154" s="76" t="s">
        <v>1537</v>
      </c>
      <c r="N154" s="76" t="s">
        <v>1538</v>
      </c>
      <c r="O154" s="76" t="s">
        <v>10389</v>
      </c>
      <c r="P154" s="76" t="s">
        <v>8918</v>
      </c>
    </row>
    <row r="155" spans="1:16">
      <c r="A155" s="74">
        <v>37</v>
      </c>
      <c r="B155" s="76" t="s">
        <v>8918</v>
      </c>
      <c r="C155" s="76" t="s">
        <v>8918</v>
      </c>
      <c r="D155" s="76" t="s">
        <v>1539</v>
      </c>
      <c r="E155" s="76" t="s">
        <v>3182</v>
      </c>
      <c r="F155" s="76" t="s">
        <v>1540</v>
      </c>
      <c r="G155" s="76" t="s">
        <v>1541</v>
      </c>
      <c r="H155" s="76" t="s">
        <v>1542</v>
      </c>
      <c r="I155" s="76" t="s">
        <v>1543</v>
      </c>
      <c r="J155" s="76" t="s">
        <v>2668</v>
      </c>
      <c r="K155" s="76" t="s">
        <v>11410</v>
      </c>
      <c r="L155" s="76" t="s">
        <v>1544</v>
      </c>
      <c r="M155" s="76" t="s">
        <v>1545</v>
      </c>
      <c r="N155" s="76" t="s">
        <v>1546</v>
      </c>
      <c r="O155" s="76" t="s">
        <v>1547</v>
      </c>
      <c r="P155" s="76" t="s">
        <v>8918</v>
      </c>
    </row>
    <row r="156" spans="1:16">
      <c r="A156" s="74">
        <v>38</v>
      </c>
      <c r="B156" s="76" t="s">
        <v>8918</v>
      </c>
      <c r="C156" s="76" t="s">
        <v>8918</v>
      </c>
      <c r="D156" s="76" t="s">
        <v>1548</v>
      </c>
      <c r="E156" s="76" t="s">
        <v>10011</v>
      </c>
      <c r="F156" s="76" t="s">
        <v>3529</v>
      </c>
      <c r="G156" s="76" t="s">
        <v>7279</v>
      </c>
      <c r="H156" s="76" t="s">
        <v>1549</v>
      </c>
      <c r="I156" s="76" t="s">
        <v>1550</v>
      </c>
      <c r="J156" s="76" t="s">
        <v>1551</v>
      </c>
      <c r="K156" s="76" t="s">
        <v>5803</v>
      </c>
      <c r="L156" s="76" t="s">
        <v>3723</v>
      </c>
      <c r="M156" s="76" t="s">
        <v>3766</v>
      </c>
      <c r="N156" s="76" t="s">
        <v>5736</v>
      </c>
      <c r="O156" s="76" t="s">
        <v>1552</v>
      </c>
      <c r="P156" s="76" t="s">
        <v>8918</v>
      </c>
    </row>
    <row r="157" spans="1:16">
      <c r="A157" s="74">
        <v>39</v>
      </c>
      <c r="B157" s="76" t="s">
        <v>8918</v>
      </c>
      <c r="C157" s="76" t="s">
        <v>8918</v>
      </c>
      <c r="D157" s="76" t="s">
        <v>6457</v>
      </c>
      <c r="E157" s="76" t="s">
        <v>1553</v>
      </c>
      <c r="F157" s="76" t="s">
        <v>1554</v>
      </c>
      <c r="G157" s="76" t="s">
        <v>1555</v>
      </c>
      <c r="H157" s="76" t="s">
        <v>1556</v>
      </c>
      <c r="I157" s="76" t="s">
        <v>1557</v>
      </c>
      <c r="J157" s="76" t="s">
        <v>1558</v>
      </c>
      <c r="K157" s="76" t="s">
        <v>1559</v>
      </c>
      <c r="L157" s="76" t="s">
        <v>1560</v>
      </c>
      <c r="M157" s="76" t="s">
        <v>1561</v>
      </c>
      <c r="N157" s="76" t="s">
        <v>1562</v>
      </c>
      <c r="O157" s="76" t="s">
        <v>1563</v>
      </c>
      <c r="P157" s="76" t="s">
        <v>8918</v>
      </c>
    </row>
    <row r="158" spans="1:16">
      <c r="A158" s="74">
        <v>40</v>
      </c>
      <c r="B158" s="76" t="s">
        <v>8918</v>
      </c>
      <c r="C158" s="76" t="s">
        <v>8918</v>
      </c>
      <c r="D158" s="76" t="s">
        <v>11372</v>
      </c>
      <c r="E158" s="76" t="s">
        <v>1564</v>
      </c>
      <c r="F158" s="76" t="s">
        <v>1565</v>
      </c>
      <c r="G158" s="76" t="s">
        <v>1566</v>
      </c>
      <c r="H158" s="76" t="s">
        <v>1567</v>
      </c>
      <c r="I158" s="76" t="s">
        <v>9761</v>
      </c>
      <c r="J158" s="76" t="s">
        <v>1568</v>
      </c>
      <c r="K158" s="76" t="s">
        <v>5853</v>
      </c>
      <c r="L158" s="76" t="s">
        <v>1569</v>
      </c>
      <c r="M158" s="76" t="s">
        <v>3437</v>
      </c>
      <c r="N158" s="76" t="s">
        <v>1570</v>
      </c>
      <c r="O158" s="76" t="s">
        <v>938</v>
      </c>
      <c r="P158" s="76" t="s">
        <v>8918</v>
      </c>
    </row>
    <row r="159" spans="1:16">
      <c r="A159" s="74">
        <v>41</v>
      </c>
      <c r="B159" s="76" t="s">
        <v>8918</v>
      </c>
      <c r="C159" s="76" t="s">
        <v>8918</v>
      </c>
      <c r="D159" s="76" t="s">
        <v>8001</v>
      </c>
      <c r="E159" s="76" t="s">
        <v>9314</v>
      </c>
      <c r="F159" s="76" t="s">
        <v>1571</v>
      </c>
      <c r="G159" s="76" t="s">
        <v>3645</v>
      </c>
      <c r="H159" s="76" t="s">
        <v>1572</v>
      </c>
      <c r="I159" s="76" t="s">
        <v>3774</v>
      </c>
      <c r="J159" s="76" t="s">
        <v>1573</v>
      </c>
      <c r="K159" s="76" t="s">
        <v>1574</v>
      </c>
      <c r="L159" s="76" t="s">
        <v>1575</v>
      </c>
      <c r="M159" s="76" t="s">
        <v>1576</v>
      </c>
      <c r="N159" s="76" t="s">
        <v>1577</v>
      </c>
      <c r="O159" s="76" t="s">
        <v>8814</v>
      </c>
      <c r="P159" s="76" t="s">
        <v>8918</v>
      </c>
    </row>
    <row r="160" spans="1:16">
      <c r="A160" s="74">
        <v>42</v>
      </c>
      <c r="B160" s="76" t="s">
        <v>8918</v>
      </c>
      <c r="C160" s="76" t="s">
        <v>8918</v>
      </c>
      <c r="D160" s="76" t="s">
        <v>10753</v>
      </c>
      <c r="E160" s="76" t="s">
        <v>1578</v>
      </c>
      <c r="F160" s="76" t="s">
        <v>1579</v>
      </c>
      <c r="G160" s="76" t="s">
        <v>1580</v>
      </c>
      <c r="H160" s="76" t="s">
        <v>1581</v>
      </c>
      <c r="I160" s="76" t="s">
        <v>3913</v>
      </c>
      <c r="J160" s="76" t="s">
        <v>1582</v>
      </c>
      <c r="K160" s="76" t="s">
        <v>8710</v>
      </c>
      <c r="L160" s="76" t="s">
        <v>1583</v>
      </c>
      <c r="M160" s="76" t="s">
        <v>7063</v>
      </c>
      <c r="N160" s="76" t="s">
        <v>8211</v>
      </c>
      <c r="O160" s="76" t="s">
        <v>2201</v>
      </c>
      <c r="P160" s="76" t="s">
        <v>8918</v>
      </c>
    </row>
    <row r="161" spans="1:16">
      <c r="A161" s="74">
        <v>43</v>
      </c>
      <c r="B161" s="76" t="s">
        <v>8918</v>
      </c>
      <c r="C161" s="76" t="s">
        <v>8918</v>
      </c>
      <c r="D161" s="76" t="s">
        <v>8723</v>
      </c>
      <c r="E161" s="76" t="s">
        <v>9878</v>
      </c>
      <c r="F161" s="76" t="s">
        <v>1584</v>
      </c>
      <c r="G161" s="76" t="s">
        <v>5201</v>
      </c>
      <c r="H161" s="76" t="s">
        <v>1585</v>
      </c>
      <c r="I161" s="76" t="s">
        <v>543</v>
      </c>
      <c r="J161" s="76" t="s">
        <v>7875</v>
      </c>
      <c r="K161" s="76" t="s">
        <v>8721</v>
      </c>
      <c r="L161" s="76" t="s">
        <v>1586</v>
      </c>
      <c r="M161" s="76" t="s">
        <v>1587</v>
      </c>
      <c r="N161" s="76" t="s">
        <v>6117</v>
      </c>
      <c r="O161" s="76" t="s">
        <v>209</v>
      </c>
      <c r="P161" s="76" t="s">
        <v>8918</v>
      </c>
    </row>
    <row r="162" spans="1:16">
      <c r="A162" s="74">
        <v>44</v>
      </c>
      <c r="B162" s="76" t="s">
        <v>8918</v>
      </c>
      <c r="C162" s="76" t="s">
        <v>8918</v>
      </c>
      <c r="D162" s="76" t="s">
        <v>1588</v>
      </c>
      <c r="E162" s="76" t="s">
        <v>10944</v>
      </c>
      <c r="F162" s="76" t="s">
        <v>1589</v>
      </c>
      <c r="G162" s="76" t="s">
        <v>5832</v>
      </c>
      <c r="H162" s="76" t="s">
        <v>11128</v>
      </c>
      <c r="I162" s="76" t="s">
        <v>8674</v>
      </c>
      <c r="J162" s="76" t="s">
        <v>1590</v>
      </c>
      <c r="K162" s="76" t="s">
        <v>1591</v>
      </c>
      <c r="L162" s="76" t="s">
        <v>1592</v>
      </c>
      <c r="M162" s="76" t="s">
        <v>1593</v>
      </c>
      <c r="N162" s="76" t="s">
        <v>8218</v>
      </c>
      <c r="O162" s="76" t="s">
        <v>3904</v>
      </c>
      <c r="P162" s="76" t="s">
        <v>8918</v>
      </c>
    </row>
    <row r="163" spans="1:16">
      <c r="A163" s="74">
        <v>45</v>
      </c>
      <c r="B163" s="76" t="s">
        <v>8918</v>
      </c>
      <c r="C163" s="76" t="s">
        <v>8918</v>
      </c>
      <c r="D163" s="76" t="s">
        <v>1594</v>
      </c>
      <c r="E163" s="76" t="s">
        <v>8811</v>
      </c>
      <c r="F163" s="76" t="s">
        <v>6027</v>
      </c>
      <c r="G163" s="76" t="s">
        <v>444</v>
      </c>
      <c r="H163" s="76" t="s">
        <v>1595</v>
      </c>
      <c r="I163" s="76" t="s">
        <v>1596</v>
      </c>
      <c r="J163" s="76" t="s">
        <v>1597</v>
      </c>
      <c r="K163" s="76" t="s">
        <v>9732</v>
      </c>
      <c r="L163" s="76" t="s">
        <v>1598</v>
      </c>
      <c r="M163" s="76" t="s">
        <v>1599</v>
      </c>
      <c r="N163" s="76" t="s">
        <v>1600</v>
      </c>
      <c r="O163" s="76" t="s">
        <v>1601</v>
      </c>
      <c r="P163" s="76" t="s">
        <v>8918</v>
      </c>
    </row>
    <row r="164" spans="1:16">
      <c r="A164" s="74">
        <v>46</v>
      </c>
      <c r="B164" s="76" t="s">
        <v>8918</v>
      </c>
      <c r="C164" s="76" t="s">
        <v>8918</v>
      </c>
      <c r="D164" s="76" t="s">
        <v>8254</v>
      </c>
      <c r="E164" s="76" t="s">
        <v>8714</v>
      </c>
      <c r="F164" s="76" t="s">
        <v>6125</v>
      </c>
      <c r="G164" s="76" t="s">
        <v>1602</v>
      </c>
      <c r="H164" s="76" t="s">
        <v>2562</v>
      </c>
      <c r="I164" s="76" t="s">
        <v>10742</v>
      </c>
      <c r="J164" s="76" t="s">
        <v>2741</v>
      </c>
      <c r="K164" s="76" t="s">
        <v>1603</v>
      </c>
      <c r="L164" s="76" t="s">
        <v>1604</v>
      </c>
      <c r="M164" s="76" t="s">
        <v>1605</v>
      </c>
      <c r="N164" s="76" t="s">
        <v>1606</v>
      </c>
      <c r="O164" s="76" t="s">
        <v>1607</v>
      </c>
      <c r="P164" s="76" t="s">
        <v>8918</v>
      </c>
    </row>
    <row r="165" spans="1:16">
      <c r="A165" s="74">
        <v>47</v>
      </c>
      <c r="B165" s="76" t="s">
        <v>8918</v>
      </c>
      <c r="C165" s="76" t="s">
        <v>8918</v>
      </c>
      <c r="D165" s="76" t="s">
        <v>1608</v>
      </c>
      <c r="E165" s="76" t="s">
        <v>2011</v>
      </c>
      <c r="F165" s="76" t="s">
        <v>9879</v>
      </c>
      <c r="G165" s="76" t="s">
        <v>7071</v>
      </c>
      <c r="H165" s="76" t="s">
        <v>5058</v>
      </c>
      <c r="I165" s="76" t="s">
        <v>1609</v>
      </c>
      <c r="J165" s="76" t="s">
        <v>8183</v>
      </c>
      <c r="K165" s="76" t="s">
        <v>9988</v>
      </c>
      <c r="L165" s="76" t="s">
        <v>10349</v>
      </c>
      <c r="M165" s="76" t="s">
        <v>1610</v>
      </c>
      <c r="N165" s="76" t="s">
        <v>1611</v>
      </c>
      <c r="O165" s="76" t="s">
        <v>7499</v>
      </c>
      <c r="P165" s="76" t="s">
        <v>8918</v>
      </c>
    </row>
    <row r="166" spans="1:16">
      <c r="A166" s="74">
        <v>48</v>
      </c>
      <c r="B166" s="76" t="s">
        <v>8918</v>
      </c>
      <c r="C166" s="76" t="s">
        <v>8918</v>
      </c>
      <c r="D166" s="76" t="s">
        <v>1612</v>
      </c>
      <c r="E166" s="76" t="s">
        <v>1613</v>
      </c>
      <c r="F166" s="76" t="s">
        <v>1614</v>
      </c>
      <c r="G166" s="76" t="s">
        <v>5520</v>
      </c>
      <c r="H166" s="76" t="s">
        <v>1615</v>
      </c>
      <c r="I166" s="76" t="s">
        <v>9372</v>
      </c>
      <c r="J166" s="76" t="s">
        <v>1616</v>
      </c>
      <c r="K166" s="76" t="s">
        <v>1617</v>
      </c>
      <c r="L166" s="76" t="s">
        <v>1618</v>
      </c>
      <c r="M166" s="76" t="s">
        <v>8797</v>
      </c>
      <c r="N166" s="76" t="s">
        <v>1618</v>
      </c>
      <c r="O166" s="76" t="s">
        <v>6425</v>
      </c>
      <c r="P166" s="76" t="s">
        <v>8918</v>
      </c>
    </row>
    <row r="168" spans="1:16">
      <c r="A168" s="73" t="e">
        <f>HLOOKUP('Calculatrice des coûts NMETI'!$I$22, B172:Q221, MATCH('Calculatrice des coûts NMETI'!$K$22,A172:A221))</f>
        <v>#N/A</v>
      </c>
    </row>
    <row r="169" spans="1:16">
      <c r="A169" s="467" t="s">
        <v>3188</v>
      </c>
      <c r="B169" s="467"/>
      <c r="C169" s="467"/>
      <c r="D169" s="467"/>
      <c r="E169" s="467"/>
      <c r="F169" s="467"/>
      <c r="G169" s="467"/>
      <c r="H169" s="467"/>
      <c r="I169" s="467"/>
      <c r="J169" s="467"/>
      <c r="K169" s="467"/>
      <c r="L169" s="467"/>
      <c r="M169" s="467"/>
      <c r="N169" s="467"/>
      <c r="O169" s="467"/>
      <c r="P169" s="467"/>
    </row>
    <row r="170" spans="1:16">
      <c r="A170" s="471" t="s">
        <v>9859</v>
      </c>
      <c r="B170" s="471"/>
      <c r="C170" s="471"/>
      <c r="D170" s="471"/>
      <c r="E170" s="471"/>
      <c r="F170" s="471"/>
      <c r="G170" s="471"/>
      <c r="H170" s="471"/>
      <c r="I170" s="471"/>
      <c r="J170" s="471"/>
      <c r="K170" s="471"/>
      <c r="L170" s="471"/>
      <c r="M170" s="471"/>
      <c r="N170" s="471"/>
      <c r="O170" s="471"/>
      <c r="P170" s="471"/>
    </row>
    <row r="171" spans="1:16">
      <c r="A171" s="77" t="s">
        <v>8912</v>
      </c>
      <c r="B171" s="78" t="s">
        <v>8913</v>
      </c>
      <c r="C171" s="78" t="s">
        <v>8913</v>
      </c>
      <c r="D171" s="78" t="s">
        <v>8913</v>
      </c>
      <c r="E171" s="78" t="s">
        <v>8913</v>
      </c>
      <c r="F171" s="78" t="s">
        <v>8913</v>
      </c>
      <c r="G171" s="78" t="s">
        <v>8913</v>
      </c>
      <c r="H171" s="78" t="s">
        <v>8913</v>
      </c>
      <c r="I171" s="78" t="s">
        <v>8913</v>
      </c>
      <c r="J171" s="78" t="s">
        <v>8913</v>
      </c>
      <c r="K171" s="78" t="s">
        <v>8913</v>
      </c>
      <c r="L171" s="78" t="s">
        <v>8913</v>
      </c>
      <c r="M171" s="78" t="s">
        <v>8913</v>
      </c>
      <c r="N171" s="78" t="s">
        <v>8913</v>
      </c>
      <c r="O171" s="78" t="s">
        <v>8913</v>
      </c>
      <c r="P171" s="78" t="s">
        <v>8913</v>
      </c>
    </row>
    <row r="172" spans="1:16">
      <c r="A172" s="79" t="s">
        <v>8914</v>
      </c>
      <c r="B172" s="236">
        <v>1</v>
      </c>
      <c r="C172" s="236">
        <v>2</v>
      </c>
      <c r="D172" s="236">
        <v>3</v>
      </c>
      <c r="E172" s="236">
        <v>4</v>
      </c>
      <c r="F172" s="236">
        <v>5</v>
      </c>
      <c r="G172" s="236">
        <v>6</v>
      </c>
      <c r="H172" s="236">
        <v>7</v>
      </c>
      <c r="I172" s="236">
        <v>8</v>
      </c>
      <c r="J172" s="236">
        <v>9</v>
      </c>
      <c r="K172" s="236">
        <v>10</v>
      </c>
      <c r="L172" s="236">
        <v>11</v>
      </c>
      <c r="M172" s="236">
        <v>12</v>
      </c>
      <c r="N172" s="236">
        <v>13</v>
      </c>
      <c r="O172" s="236">
        <v>14</v>
      </c>
      <c r="P172" s="236">
        <v>15</v>
      </c>
    </row>
    <row r="173" spans="1:16">
      <c r="A173" s="74">
        <v>0</v>
      </c>
      <c r="B173" s="76" t="s">
        <v>8918</v>
      </c>
      <c r="C173" s="76" t="s">
        <v>8918</v>
      </c>
      <c r="D173" s="76" t="s">
        <v>1619</v>
      </c>
      <c r="E173" s="76" t="s">
        <v>1620</v>
      </c>
      <c r="F173" s="76" t="s">
        <v>1621</v>
      </c>
      <c r="G173" s="76" t="s">
        <v>1622</v>
      </c>
      <c r="H173" s="76" t="s">
        <v>1623</v>
      </c>
      <c r="I173" s="76" t="s">
        <v>1624</v>
      </c>
      <c r="J173" s="76" t="s">
        <v>1625</v>
      </c>
      <c r="K173" s="76" t="s">
        <v>1626</v>
      </c>
      <c r="L173" s="76" t="s">
        <v>1627</v>
      </c>
      <c r="M173" s="76" t="s">
        <v>1628</v>
      </c>
      <c r="N173" s="76" t="s">
        <v>8918</v>
      </c>
      <c r="O173" s="76" t="s">
        <v>8918</v>
      </c>
      <c r="P173" s="76" t="s">
        <v>8918</v>
      </c>
    </row>
    <row r="174" spans="1:16">
      <c r="A174" s="74">
        <v>1</v>
      </c>
      <c r="B174" s="76" t="s">
        <v>8918</v>
      </c>
      <c r="C174" s="76" t="s">
        <v>8918</v>
      </c>
      <c r="D174" s="76" t="s">
        <v>1629</v>
      </c>
      <c r="E174" s="76" t="s">
        <v>1630</v>
      </c>
      <c r="F174" s="76" t="s">
        <v>1631</v>
      </c>
      <c r="G174" s="76" t="s">
        <v>1632</v>
      </c>
      <c r="H174" s="76" t="s">
        <v>1633</v>
      </c>
      <c r="I174" s="76" t="s">
        <v>1634</v>
      </c>
      <c r="J174" s="76" t="s">
        <v>1635</v>
      </c>
      <c r="K174" s="76" t="s">
        <v>1636</v>
      </c>
      <c r="L174" s="76" t="s">
        <v>1637</v>
      </c>
      <c r="M174" s="76" t="s">
        <v>1638</v>
      </c>
      <c r="N174" s="76" t="s">
        <v>8918</v>
      </c>
      <c r="O174" s="76" t="s">
        <v>8918</v>
      </c>
      <c r="P174" s="76" t="s">
        <v>8918</v>
      </c>
    </row>
    <row r="175" spans="1:16">
      <c r="A175" s="74">
        <v>2</v>
      </c>
      <c r="B175" s="76" t="s">
        <v>8918</v>
      </c>
      <c r="C175" s="76" t="s">
        <v>8918</v>
      </c>
      <c r="D175" s="76" t="s">
        <v>1639</v>
      </c>
      <c r="E175" s="76" t="s">
        <v>1640</v>
      </c>
      <c r="F175" s="76" t="s">
        <v>1641</v>
      </c>
      <c r="G175" s="76" t="s">
        <v>1642</v>
      </c>
      <c r="H175" s="76" t="s">
        <v>1643</v>
      </c>
      <c r="I175" s="76" t="s">
        <v>1644</v>
      </c>
      <c r="J175" s="76" t="s">
        <v>3151</v>
      </c>
      <c r="K175" s="76" t="s">
        <v>3152</v>
      </c>
      <c r="L175" s="76" t="s">
        <v>3153</v>
      </c>
      <c r="M175" s="76" t="s">
        <v>6418</v>
      </c>
      <c r="N175" s="76" t="s">
        <v>8918</v>
      </c>
      <c r="O175" s="76" t="s">
        <v>8918</v>
      </c>
      <c r="P175" s="76" t="s">
        <v>8918</v>
      </c>
    </row>
    <row r="176" spans="1:16">
      <c r="A176" s="74">
        <v>3</v>
      </c>
      <c r="B176" s="76" t="s">
        <v>8918</v>
      </c>
      <c r="C176" s="76" t="s">
        <v>8918</v>
      </c>
      <c r="D176" s="76" t="s">
        <v>3154</v>
      </c>
      <c r="E176" s="76" t="s">
        <v>3155</v>
      </c>
      <c r="F176" s="76" t="s">
        <v>3156</v>
      </c>
      <c r="G176" s="76" t="s">
        <v>0</v>
      </c>
      <c r="H176" s="76" t="s">
        <v>1</v>
      </c>
      <c r="I176" s="76" t="s">
        <v>2</v>
      </c>
      <c r="J176" s="76" t="s">
        <v>3</v>
      </c>
      <c r="K176" s="76" t="s">
        <v>4</v>
      </c>
      <c r="L176" s="76" t="s">
        <v>5</v>
      </c>
      <c r="M176" s="76" t="s">
        <v>3489</v>
      </c>
      <c r="N176" s="76" t="s">
        <v>8918</v>
      </c>
      <c r="O176" s="76" t="s">
        <v>8918</v>
      </c>
      <c r="P176" s="76" t="s">
        <v>8918</v>
      </c>
    </row>
    <row r="177" spans="1:16">
      <c r="A177" s="74">
        <v>4</v>
      </c>
      <c r="B177" s="76" t="s">
        <v>8918</v>
      </c>
      <c r="C177" s="76" t="s">
        <v>8918</v>
      </c>
      <c r="D177" s="76" t="s">
        <v>6</v>
      </c>
      <c r="E177" s="76" t="s">
        <v>7</v>
      </c>
      <c r="F177" s="76" t="s">
        <v>8</v>
      </c>
      <c r="G177" s="76" t="s">
        <v>11004</v>
      </c>
      <c r="H177" s="76" t="s">
        <v>9</v>
      </c>
      <c r="I177" s="76" t="s">
        <v>10</v>
      </c>
      <c r="J177" s="76" t="s">
        <v>11</v>
      </c>
      <c r="K177" s="76" t="s">
        <v>5953</v>
      </c>
      <c r="L177" s="76" t="s">
        <v>12</v>
      </c>
      <c r="M177" s="76" t="s">
        <v>13</v>
      </c>
      <c r="N177" s="76" t="s">
        <v>8918</v>
      </c>
      <c r="O177" s="76" t="s">
        <v>8918</v>
      </c>
      <c r="P177" s="76" t="s">
        <v>8918</v>
      </c>
    </row>
    <row r="178" spans="1:16">
      <c r="A178" s="74">
        <v>5</v>
      </c>
      <c r="B178" s="76" t="s">
        <v>8918</v>
      </c>
      <c r="C178" s="76" t="s">
        <v>8918</v>
      </c>
      <c r="D178" s="76" t="s">
        <v>14</v>
      </c>
      <c r="E178" s="76" t="s">
        <v>70</v>
      </c>
      <c r="F178" s="76" t="s">
        <v>15</v>
      </c>
      <c r="G178" s="76" t="s">
        <v>16</v>
      </c>
      <c r="H178" s="76" t="s">
        <v>17</v>
      </c>
      <c r="I178" s="76" t="s">
        <v>18</v>
      </c>
      <c r="J178" s="76" t="s">
        <v>19</v>
      </c>
      <c r="K178" s="76" t="s">
        <v>3502</v>
      </c>
      <c r="L178" s="76" t="s">
        <v>20</v>
      </c>
      <c r="M178" s="76" t="s">
        <v>10841</v>
      </c>
      <c r="N178" s="76" t="s">
        <v>8918</v>
      </c>
      <c r="O178" s="76" t="s">
        <v>8918</v>
      </c>
      <c r="P178" s="76" t="s">
        <v>8918</v>
      </c>
    </row>
    <row r="179" spans="1:16">
      <c r="A179" s="74">
        <v>6</v>
      </c>
      <c r="B179" s="76" t="s">
        <v>8918</v>
      </c>
      <c r="C179" s="76" t="s">
        <v>8918</v>
      </c>
      <c r="D179" s="76" t="s">
        <v>21</v>
      </c>
      <c r="E179" s="76" t="s">
        <v>22</v>
      </c>
      <c r="F179" s="76" t="s">
        <v>23</v>
      </c>
      <c r="G179" s="76" t="s">
        <v>24</v>
      </c>
      <c r="H179" s="76" t="s">
        <v>25</v>
      </c>
      <c r="I179" s="76" t="s">
        <v>26</v>
      </c>
      <c r="J179" s="76" t="s">
        <v>27</v>
      </c>
      <c r="K179" s="76" t="s">
        <v>3520</v>
      </c>
      <c r="L179" s="76" t="s">
        <v>7977</v>
      </c>
      <c r="M179" s="76" t="s">
        <v>28</v>
      </c>
      <c r="N179" s="76" t="s">
        <v>8918</v>
      </c>
      <c r="O179" s="76" t="s">
        <v>8918</v>
      </c>
      <c r="P179" s="76" t="s">
        <v>8918</v>
      </c>
    </row>
    <row r="180" spans="1:16">
      <c r="A180" s="74">
        <v>7</v>
      </c>
      <c r="B180" s="76" t="s">
        <v>8918</v>
      </c>
      <c r="C180" s="76" t="s">
        <v>8918</v>
      </c>
      <c r="D180" s="76" t="s">
        <v>7670</v>
      </c>
      <c r="E180" s="76" t="s">
        <v>29</v>
      </c>
      <c r="F180" s="76" t="s">
        <v>30</v>
      </c>
      <c r="G180" s="76" t="s">
        <v>31</v>
      </c>
      <c r="H180" s="76" t="s">
        <v>32</v>
      </c>
      <c r="I180" s="76" t="s">
        <v>3778</v>
      </c>
      <c r="J180" s="76" t="s">
        <v>33</v>
      </c>
      <c r="K180" s="76" t="s">
        <v>34</v>
      </c>
      <c r="L180" s="76" t="s">
        <v>35</v>
      </c>
      <c r="M180" s="76" t="s">
        <v>36</v>
      </c>
      <c r="N180" s="76" t="s">
        <v>8918</v>
      </c>
      <c r="O180" s="76" t="s">
        <v>8918</v>
      </c>
      <c r="P180" s="76" t="s">
        <v>8918</v>
      </c>
    </row>
    <row r="181" spans="1:16">
      <c r="A181" s="74">
        <v>8</v>
      </c>
      <c r="B181" s="76" t="s">
        <v>8918</v>
      </c>
      <c r="C181" s="76" t="s">
        <v>8918</v>
      </c>
      <c r="D181" s="76" t="s">
        <v>37</v>
      </c>
      <c r="E181" s="76" t="s">
        <v>38</v>
      </c>
      <c r="F181" s="76" t="s">
        <v>39</v>
      </c>
      <c r="G181" s="76" t="s">
        <v>3544</v>
      </c>
      <c r="H181" s="76" t="s">
        <v>40</v>
      </c>
      <c r="I181" s="76" t="s">
        <v>41</v>
      </c>
      <c r="J181" s="76" t="s">
        <v>42</v>
      </c>
      <c r="K181" s="76" t="s">
        <v>10769</v>
      </c>
      <c r="L181" s="76" t="s">
        <v>43</v>
      </c>
      <c r="M181" s="76" t="s">
        <v>8838</v>
      </c>
      <c r="N181" s="76" t="s">
        <v>8918</v>
      </c>
      <c r="O181" s="76" t="s">
        <v>8918</v>
      </c>
      <c r="P181" s="76" t="s">
        <v>8918</v>
      </c>
    </row>
    <row r="182" spans="1:16">
      <c r="A182" s="74">
        <v>9</v>
      </c>
      <c r="B182" s="76" t="s">
        <v>8918</v>
      </c>
      <c r="C182" s="76" t="s">
        <v>8918</v>
      </c>
      <c r="D182" s="76" t="s">
        <v>44</v>
      </c>
      <c r="E182" s="76" t="s">
        <v>45</v>
      </c>
      <c r="F182" s="76" t="s">
        <v>46</v>
      </c>
      <c r="G182" s="76" t="s">
        <v>47</v>
      </c>
      <c r="H182" s="76" t="s">
        <v>48</v>
      </c>
      <c r="I182" s="76" t="s">
        <v>49</v>
      </c>
      <c r="J182" s="76" t="s">
        <v>2219</v>
      </c>
      <c r="K182" s="76" t="s">
        <v>715</v>
      </c>
      <c r="L182" s="76" t="s">
        <v>4278</v>
      </c>
      <c r="M182" s="76" t="s">
        <v>1672</v>
      </c>
      <c r="N182" s="76" t="s">
        <v>8918</v>
      </c>
      <c r="O182" s="76" t="s">
        <v>8918</v>
      </c>
      <c r="P182" s="76" t="s">
        <v>8918</v>
      </c>
    </row>
    <row r="183" spans="1:16">
      <c r="A183" s="74">
        <v>10</v>
      </c>
      <c r="B183" s="76" t="s">
        <v>8918</v>
      </c>
      <c r="C183" s="76" t="s">
        <v>8918</v>
      </c>
      <c r="D183" s="76" t="s">
        <v>2220</v>
      </c>
      <c r="E183" s="76" t="s">
        <v>2221</v>
      </c>
      <c r="F183" s="76" t="s">
        <v>2222</v>
      </c>
      <c r="G183" s="76" t="s">
        <v>8249</v>
      </c>
      <c r="H183" s="76" t="s">
        <v>2223</v>
      </c>
      <c r="I183" s="76" t="s">
        <v>2224</v>
      </c>
      <c r="J183" s="76" t="s">
        <v>2225</v>
      </c>
      <c r="K183" s="76" t="s">
        <v>2226</v>
      </c>
      <c r="L183" s="76" t="s">
        <v>9846</v>
      </c>
      <c r="M183" s="76" t="s">
        <v>2021</v>
      </c>
      <c r="N183" s="76" t="s">
        <v>8918</v>
      </c>
      <c r="O183" s="76" t="s">
        <v>8918</v>
      </c>
      <c r="P183" s="76" t="s">
        <v>8918</v>
      </c>
    </row>
    <row r="184" spans="1:16">
      <c r="A184" s="74">
        <v>11</v>
      </c>
      <c r="B184" s="76" t="s">
        <v>8918</v>
      </c>
      <c r="C184" s="76" t="s">
        <v>8918</v>
      </c>
      <c r="D184" s="76" t="s">
        <v>2227</v>
      </c>
      <c r="E184" s="76" t="s">
        <v>3780</v>
      </c>
      <c r="F184" s="76" t="s">
        <v>2228</v>
      </c>
      <c r="G184" s="76" t="s">
        <v>2229</v>
      </c>
      <c r="H184" s="76" t="s">
        <v>2230</v>
      </c>
      <c r="I184" s="76" t="s">
        <v>9825</v>
      </c>
      <c r="J184" s="76" t="s">
        <v>2231</v>
      </c>
      <c r="K184" s="76" t="s">
        <v>2232</v>
      </c>
      <c r="L184" s="76" t="s">
        <v>7683</v>
      </c>
      <c r="M184" s="76" t="s">
        <v>2233</v>
      </c>
      <c r="N184" s="76" t="s">
        <v>8918</v>
      </c>
      <c r="O184" s="76" t="s">
        <v>8918</v>
      </c>
      <c r="P184" s="76" t="s">
        <v>8918</v>
      </c>
    </row>
    <row r="185" spans="1:16">
      <c r="A185" s="74">
        <v>12</v>
      </c>
      <c r="B185" s="76" t="s">
        <v>8918</v>
      </c>
      <c r="C185" s="76" t="s">
        <v>8918</v>
      </c>
      <c r="D185" s="76" t="s">
        <v>2234</v>
      </c>
      <c r="E185" s="76" t="s">
        <v>2235</v>
      </c>
      <c r="F185" s="76" t="s">
        <v>1985</v>
      </c>
      <c r="G185" s="76" t="s">
        <v>2236</v>
      </c>
      <c r="H185" s="76" t="s">
        <v>2237</v>
      </c>
      <c r="I185" s="76" t="s">
        <v>6317</v>
      </c>
      <c r="J185" s="76" t="s">
        <v>2238</v>
      </c>
      <c r="K185" s="76" t="s">
        <v>2016</v>
      </c>
      <c r="L185" s="76" t="s">
        <v>2239</v>
      </c>
      <c r="M185" s="76" t="s">
        <v>9861</v>
      </c>
      <c r="N185" s="76" t="s">
        <v>8918</v>
      </c>
      <c r="O185" s="76" t="s">
        <v>8918</v>
      </c>
      <c r="P185" s="76" t="s">
        <v>8918</v>
      </c>
    </row>
    <row r="186" spans="1:16">
      <c r="A186" s="74">
        <v>13</v>
      </c>
      <c r="B186" s="76" t="s">
        <v>8918</v>
      </c>
      <c r="C186" s="76" t="s">
        <v>8918</v>
      </c>
      <c r="D186" s="76" t="s">
        <v>2240</v>
      </c>
      <c r="E186" s="76" t="s">
        <v>2241</v>
      </c>
      <c r="F186" s="76" t="s">
        <v>2242</v>
      </c>
      <c r="G186" s="76" t="s">
        <v>2243</v>
      </c>
      <c r="H186" s="76" t="s">
        <v>2244</v>
      </c>
      <c r="I186" s="76" t="s">
        <v>2245</v>
      </c>
      <c r="J186" s="76" t="s">
        <v>2246</v>
      </c>
      <c r="K186" s="76" t="s">
        <v>2247</v>
      </c>
      <c r="L186" s="76" t="s">
        <v>2248</v>
      </c>
      <c r="M186" s="76" t="s">
        <v>2249</v>
      </c>
      <c r="N186" s="76" t="s">
        <v>8918</v>
      </c>
      <c r="O186" s="76" t="s">
        <v>8918</v>
      </c>
      <c r="P186" s="76" t="s">
        <v>8918</v>
      </c>
    </row>
    <row r="187" spans="1:16">
      <c r="A187" s="74">
        <v>14</v>
      </c>
      <c r="B187" s="76" t="s">
        <v>8918</v>
      </c>
      <c r="C187" s="76" t="s">
        <v>8918</v>
      </c>
      <c r="D187" s="76" t="s">
        <v>2250</v>
      </c>
      <c r="E187" s="76" t="s">
        <v>4096</v>
      </c>
      <c r="F187" s="76" t="s">
        <v>2251</v>
      </c>
      <c r="G187" s="76" t="s">
        <v>10297</v>
      </c>
      <c r="H187" s="76" t="s">
        <v>2252</v>
      </c>
      <c r="I187" s="76" t="s">
        <v>2253</v>
      </c>
      <c r="J187" s="76" t="s">
        <v>2254</v>
      </c>
      <c r="K187" s="76" t="s">
        <v>2255</v>
      </c>
      <c r="L187" s="76" t="s">
        <v>2256</v>
      </c>
      <c r="M187" s="76" t="s">
        <v>2257</v>
      </c>
      <c r="N187" s="76" t="s">
        <v>8918</v>
      </c>
      <c r="O187" s="76" t="s">
        <v>8918</v>
      </c>
      <c r="P187" s="76" t="s">
        <v>8918</v>
      </c>
    </row>
    <row r="188" spans="1:16">
      <c r="A188" s="74">
        <v>15</v>
      </c>
      <c r="B188" s="76" t="s">
        <v>8918</v>
      </c>
      <c r="C188" s="76" t="s">
        <v>8918</v>
      </c>
      <c r="D188" s="76" t="s">
        <v>2258</v>
      </c>
      <c r="E188" s="76" t="s">
        <v>2259</v>
      </c>
      <c r="F188" s="76" t="s">
        <v>0</v>
      </c>
      <c r="G188" s="76" t="s">
        <v>2260</v>
      </c>
      <c r="H188" s="76" t="s">
        <v>2261</v>
      </c>
      <c r="I188" s="76" t="s">
        <v>2262</v>
      </c>
      <c r="J188" s="76" t="s">
        <v>2263</v>
      </c>
      <c r="K188" s="76" t="s">
        <v>2264</v>
      </c>
      <c r="L188" s="76" t="s">
        <v>4976</v>
      </c>
      <c r="M188" s="76" t="s">
        <v>1991</v>
      </c>
      <c r="N188" s="76" t="s">
        <v>8918</v>
      </c>
      <c r="O188" s="76" t="s">
        <v>8918</v>
      </c>
      <c r="P188" s="76" t="s">
        <v>8918</v>
      </c>
    </row>
    <row r="189" spans="1:16">
      <c r="A189" s="74">
        <v>16</v>
      </c>
      <c r="B189" s="76" t="s">
        <v>8918</v>
      </c>
      <c r="C189" s="76" t="s">
        <v>8918</v>
      </c>
      <c r="D189" s="76" t="s">
        <v>2265</v>
      </c>
      <c r="E189" s="76" t="s">
        <v>2266</v>
      </c>
      <c r="F189" s="76" t="s">
        <v>2267</v>
      </c>
      <c r="G189" s="76" t="s">
        <v>2268</v>
      </c>
      <c r="H189" s="76" t="s">
        <v>5583</v>
      </c>
      <c r="I189" s="76" t="s">
        <v>2269</v>
      </c>
      <c r="J189" s="76" t="s">
        <v>2270</v>
      </c>
      <c r="K189" s="76" t="s">
        <v>2271</v>
      </c>
      <c r="L189" s="76" t="s">
        <v>3729</v>
      </c>
      <c r="M189" s="76" t="s">
        <v>2272</v>
      </c>
      <c r="N189" s="76" t="s">
        <v>8918</v>
      </c>
      <c r="O189" s="76" t="s">
        <v>8918</v>
      </c>
      <c r="P189" s="76" t="s">
        <v>8918</v>
      </c>
    </row>
    <row r="190" spans="1:16">
      <c r="A190" s="74">
        <v>17</v>
      </c>
      <c r="B190" s="76" t="s">
        <v>8918</v>
      </c>
      <c r="C190" s="76" t="s">
        <v>8918</v>
      </c>
      <c r="D190" s="76" t="s">
        <v>2273</v>
      </c>
      <c r="E190" s="76" t="s">
        <v>8071</v>
      </c>
      <c r="F190" s="76" t="s">
        <v>2274</v>
      </c>
      <c r="G190" s="76" t="s">
        <v>2275</v>
      </c>
      <c r="H190" s="76" t="s">
        <v>10770</v>
      </c>
      <c r="I190" s="76" t="s">
        <v>2262</v>
      </c>
      <c r="J190" s="76" t="s">
        <v>2276</v>
      </c>
      <c r="K190" s="76" t="s">
        <v>7501</v>
      </c>
      <c r="L190" s="76" t="s">
        <v>3700</v>
      </c>
      <c r="M190" s="76" t="s">
        <v>2277</v>
      </c>
      <c r="N190" s="76" t="s">
        <v>8918</v>
      </c>
      <c r="O190" s="76" t="s">
        <v>8918</v>
      </c>
      <c r="P190" s="76" t="s">
        <v>8918</v>
      </c>
    </row>
    <row r="191" spans="1:16">
      <c r="A191" s="74">
        <v>18</v>
      </c>
      <c r="B191" s="76" t="s">
        <v>8918</v>
      </c>
      <c r="C191" s="76" t="s">
        <v>8918</v>
      </c>
      <c r="D191" s="76" t="s">
        <v>2278</v>
      </c>
      <c r="E191" s="76" t="s">
        <v>1611</v>
      </c>
      <c r="F191" s="76" t="s">
        <v>2279</v>
      </c>
      <c r="G191" s="76" t="s">
        <v>2280</v>
      </c>
      <c r="H191" s="76" t="s">
        <v>6816</v>
      </c>
      <c r="I191" s="76" t="s">
        <v>3905</v>
      </c>
      <c r="J191" s="76" t="s">
        <v>2281</v>
      </c>
      <c r="K191" s="76" t="s">
        <v>9239</v>
      </c>
      <c r="L191" s="76" t="s">
        <v>2282</v>
      </c>
      <c r="M191" s="76" t="s">
        <v>2030</v>
      </c>
      <c r="N191" s="76" t="s">
        <v>2283</v>
      </c>
      <c r="O191" s="76" t="s">
        <v>2284</v>
      </c>
      <c r="P191" s="76" t="s">
        <v>8918</v>
      </c>
    </row>
    <row r="192" spans="1:16">
      <c r="A192" s="74">
        <v>19</v>
      </c>
      <c r="B192" s="76" t="s">
        <v>8918</v>
      </c>
      <c r="C192" s="76" t="s">
        <v>8918</v>
      </c>
      <c r="D192" s="76" t="s">
        <v>2285</v>
      </c>
      <c r="E192" s="76" t="s">
        <v>6989</v>
      </c>
      <c r="F192" s="76" t="s">
        <v>3895</v>
      </c>
      <c r="G192" s="76" t="s">
        <v>1560</v>
      </c>
      <c r="H192" s="76" t="s">
        <v>2286</v>
      </c>
      <c r="I192" s="76" t="s">
        <v>2287</v>
      </c>
      <c r="J192" s="76" t="s">
        <v>7689</v>
      </c>
      <c r="K192" s="76" t="s">
        <v>2288</v>
      </c>
      <c r="L192" s="76" t="s">
        <v>2289</v>
      </c>
      <c r="M192" s="76" t="s">
        <v>3665</v>
      </c>
      <c r="N192" s="76" t="s">
        <v>2290</v>
      </c>
      <c r="O192" s="76" t="s">
        <v>2291</v>
      </c>
      <c r="P192" s="76" t="s">
        <v>8918</v>
      </c>
    </row>
    <row r="193" spans="1:16">
      <c r="A193" s="74">
        <v>20</v>
      </c>
      <c r="B193" s="76" t="s">
        <v>8918</v>
      </c>
      <c r="C193" s="76" t="s">
        <v>8918</v>
      </c>
      <c r="D193" s="76" t="s">
        <v>2292</v>
      </c>
      <c r="E193" s="76" t="s">
        <v>2293</v>
      </c>
      <c r="F193" s="76" t="s">
        <v>2294</v>
      </c>
      <c r="G193" s="76" t="s">
        <v>2295</v>
      </c>
      <c r="H193" s="76" t="s">
        <v>2296</v>
      </c>
      <c r="I193" s="76" t="s">
        <v>2297</v>
      </c>
      <c r="J193" s="76" t="s">
        <v>2298</v>
      </c>
      <c r="K193" s="76" t="s">
        <v>9211</v>
      </c>
      <c r="L193" s="76" t="s">
        <v>2127</v>
      </c>
      <c r="M193" s="76" t="s">
        <v>2299</v>
      </c>
      <c r="N193" s="76" t="s">
        <v>6881</v>
      </c>
      <c r="O193" s="76" t="s">
        <v>2300</v>
      </c>
      <c r="P193" s="76" t="s">
        <v>8918</v>
      </c>
    </row>
    <row r="194" spans="1:16">
      <c r="A194" s="74">
        <v>21</v>
      </c>
      <c r="B194" s="76" t="s">
        <v>8918</v>
      </c>
      <c r="C194" s="76" t="s">
        <v>8918</v>
      </c>
      <c r="D194" s="76" t="s">
        <v>2301</v>
      </c>
      <c r="E194" s="76" t="s">
        <v>2302</v>
      </c>
      <c r="F194" s="76" t="s">
        <v>2303</v>
      </c>
      <c r="G194" s="76" t="s">
        <v>4512</v>
      </c>
      <c r="H194" s="76" t="s">
        <v>2304</v>
      </c>
      <c r="I194" s="76" t="s">
        <v>8715</v>
      </c>
      <c r="J194" s="76" t="s">
        <v>2305</v>
      </c>
      <c r="K194" s="76" t="s">
        <v>2306</v>
      </c>
      <c r="L194" s="76" t="s">
        <v>4483</v>
      </c>
      <c r="M194" s="76" t="s">
        <v>2307</v>
      </c>
      <c r="N194" s="76" t="s">
        <v>2308</v>
      </c>
      <c r="O194" s="76" t="s">
        <v>2309</v>
      </c>
      <c r="P194" s="76" t="s">
        <v>8918</v>
      </c>
    </row>
    <row r="195" spans="1:16">
      <c r="A195" s="74">
        <v>22</v>
      </c>
      <c r="B195" s="76" t="s">
        <v>8918</v>
      </c>
      <c r="C195" s="76" t="s">
        <v>8918</v>
      </c>
      <c r="D195" s="76" t="s">
        <v>2310</v>
      </c>
      <c r="E195" s="76" t="s">
        <v>2311</v>
      </c>
      <c r="F195" s="76" t="s">
        <v>2312</v>
      </c>
      <c r="G195" s="76" t="s">
        <v>5381</v>
      </c>
      <c r="H195" s="76" t="s">
        <v>2313</v>
      </c>
      <c r="I195" s="76" t="s">
        <v>2314</v>
      </c>
      <c r="J195" s="76" t="s">
        <v>2315</v>
      </c>
      <c r="K195" s="76" t="s">
        <v>2316</v>
      </c>
      <c r="L195" s="76" t="s">
        <v>1017</v>
      </c>
      <c r="M195" s="76" t="s">
        <v>2317</v>
      </c>
      <c r="N195" s="76" t="s">
        <v>4936</v>
      </c>
      <c r="O195" s="76" t="s">
        <v>7496</v>
      </c>
      <c r="P195" s="76" t="s">
        <v>8918</v>
      </c>
    </row>
    <row r="196" spans="1:16">
      <c r="A196" s="74">
        <v>23</v>
      </c>
      <c r="B196" s="76" t="s">
        <v>8918</v>
      </c>
      <c r="C196" s="76" t="s">
        <v>8918</v>
      </c>
      <c r="D196" s="76" t="s">
        <v>2318</v>
      </c>
      <c r="E196" s="76" t="s">
        <v>2319</v>
      </c>
      <c r="F196" s="76" t="s">
        <v>2320</v>
      </c>
      <c r="G196" s="76" t="s">
        <v>2321</v>
      </c>
      <c r="H196" s="76" t="s">
        <v>2322</v>
      </c>
      <c r="I196" s="76" t="s">
        <v>2323</v>
      </c>
      <c r="J196" s="76" t="s">
        <v>2324</v>
      </c>
      <c r="K196" s="76" t="s">
        <v>2325</v>
      </c>
      <c r="L196" s="76" t="s">
        <v>6634</v>
      </c>
      <c r="M196" s="76" t="s">
        <v>2284</v>
      </c>
      <c r="N196" s="76" t="s">
        <v>2326</v>
      </c>
      <c r="O196" s="76" t="s">
        <v>11153</v>
      </c>
      <c r="P196" s="76" t="s">
        <v>8918</v>
      </c>
    </row>
    <row r="197" spans="1:16">
      <c r="A197" s="74">
        <v>24</v>
      </c>
      <c r="B197" s="76" t="s">
        <v>8918</v>
      </c>
      <c r="C197" s="76" t="s">
        <v>8918</v>
      </c>
      <c r="D197" s="76" t="s">
        <v>2327</v>
      </c>
      <c r="E197" s="76" t="s">
        <v>2328</v>
      </c>
      <c r="F197" s="76" t="s">
        <v>2329</v>
      </c>
      <c r="G197" s="76" t="s">
        <v>2330</v>
      </c>
      <c r="H197" s="76" t="s">
        <v>2331</v>
      </c>
      <c r="I197" s="76" t="s">
        <v>10675</v>
      </c>
      <c r="J197" s="76" t="s">
        <v>2332</v>
      </c>
      <c r="K197" s="76" t="s">
        <v>2333</v>
      </c>
      <c r="L197" s="76" t="s">
        <v>2334</v>
      </c>
      <c r="M197" s="76" t="s">
        <v>2335</v>
      </c>
      <c r="N197" s="76" t="s">
        <v>8568</v>
      </c>
      <c r="O197" s="76" t="s">
        <v>2336</v>
      </c>
      <c r="P197" s="76" t="s">
        <v>8918</v>
      </c>
    </row>
    <row r="198" spans="1:16">
      <c r="A198" s="74">
        <v>25</v>
      </c>
      <c r="B198" s="76" t="s">
        <v>8918</v>
      </c>
      <c r="C198" s="76" t="s">
        <v>8918</v>
      </c>
      <c r="D198" s="76" t="s">
        <v>2337</v>
      </c>
      <c r="E198" s="76" t="s">
        <v>2338</v>
      </c>
      <c r="F198" s="76" t="s">
        <v>2339</v>
      </c>
      <c r="G198" s="76" t="s">
        <v>2340</v>
      </c>
      <c r="H198" s="76" t="s">
        <v>5588</v>
      </c>
      <c r="I198" s="76" t="s">
        <v>2341</v>
      </c>
      <c r="J198" s="76" t="s">
        <v>2342</v>
      </c>
      <c r="K198" s="76" t="s">
        <v>2343</v>
      </c>
      <c r="L198" s="76" t="s">
        <v>2344</v>
      </c>
      <c r="M198" s="76" t="s">
        <v>2345</v>
      </c>
      <c r="N198" s="76" t="s">
        <v>2346</v>
      </c>
      <c r="O198" s="76" t="s">
        <v>2347</v>
      </c>
      <c r="P198" s="76" t="s">
        <v>8918</v>
      </c>
    </row>
    <row r="199" spans="1:16">
      <c r="A199" s="74">
        <v>26</v>
      </c>
      <c r="B199" s="76" t="s">
        <v>8918</v>
      </c>
      <c r="C199" s="76" t="s">
        <v>8918</v>
      </c>
      <c r="D199" s="76" t="s">
        <v>2348</v>
      </c>
      <c r="E199" s="76" t="s">
        <v>2349</v>
      </c>
      <c r="F199" s="76" t="s">
        <v>2350</v>
      </c>
      <c r="G199" s="76" t="s">
        <v>5191</v>
      </c>
      <c r="H199" s="76" t="s">
        <v>2351</v>
      </c>
      <c r="I199" s="76" t="s">
        <v>5130</v>
      </c>
      <c r="J199" s="76" t="s">
        <v>9306</v>
      </c>
      <c r="K199" s="76" t="s">
        <v>9071</v>
      </c>
      <c r="L199" s="76" t="s">
        <v>2352</v>
      </c>
      <c r="M199" s="76" t="s">
        <v>4407</v>
      </c>
      <c r="N199" s="76" t="s">
        <v>2353</v>
      </c>
      <c r="O199" s="76" t="s">
        <v>2354</v>
      </c>
      <c r="P199" s="76" t="s">
        <v>8918</v>
      </c>
    </row>
    <row r="200" spans="1:16">
      <c r="A200" s="74">
        <v>27</v>
      </c>
      <c r="B200" s="76" t="s">
        <v>8918</v>
      </c>
      <c r="C200" s="76" t="s">
        <v>8918</v>
      </c>
      <c r="D200" s="76" t="s">
        <v>2355</v>
      </c>
      <c r="E200" s="76" t="s">
        <v>7197</v>
      </c>
      <c r="F200" s="76" t="s">
        <v>2356</v>
      </c>
      <c r="G200" s="76" t="s">
        <v>2357</v>
      </c>
      <c r="H200" s="76" t="s">
        <v>2358</v>
      </c>
      <c r="I200" s="76" t="s">
        <v>7950</v>
      </c>
      <c r="J200" s="76" t="s">
        <v>2359</v>
      </c>
      <c r="K200" s="76" t="s">
        <v>10278</v>
      </c>
      <c r="L200" s="76" t="s">
        <v>2360</v>
      </c>
      <c r="M200" s="76" t="s">
        <v>2361</v>
      </c>
      <c r="N200" s="76" t="s">
        <v>2362</v>
      </c>
      <c r="O200" s="76" t="s">
        <v>9954</v>
      </c>
      <c r="P200" s="76" t="s">
        <v>8918</v>
      </c>
    </row>
    <row r="201" spans="1:16">
      <c r="A201" s="74">
        <v>28</v>
      </c>
      <c r="B201" s="76" t="s">
        <v>8918</v>
      </c>
      <c r="C201" s="76" t="s">
        <v>8918</v>
      </c>
      <c r="D201" s="76" t="s">
        <v>2363</v>
      </c>
      <c r="E201" s="76" t="s">
        <v>2364</v>
      </c>
      <c r="F201" s="76" t="s">
        <v>2365</v>
      </c>
      <c r="G201" s="76" t="s">
        <v>2366</v>
      </c>
      <c r="H201" s="76" t="s">
        <v>2367</v>
      </c>
      <c r="I201" s="76" t="s">
        <v>9195</v>
      </c>
      <c r="J201" s="76" t="s">
        <v>10414</v>
      </c>
      <c r="K201" s="76" t="s">
        <v>4445</v>
      </c>
      <c r="L201" s="76" t="s">
        <v>2368</v>
      </c>
      <c r="M201" s="76" t="s">
        <v>1789</v>
      </c>
      <c r="N201" s="76" t="s">
        <v>4409</v>
      </c>
      <c r="O201" s="76" t="s">
        <v>9213</v>
      </c>
      <c r="P201" s="76" t="s">
        <v>8918</v>
      </c>
    </row>
    <row r="202" spans="1:16">
      <c r="A202" s="74">
        <v>29</v>
      </c>
      <c r="B202" s="76" t="s">
        <v>8918</v>
      </c>
      <c r="C202" s="76" t="s">
        <v>8918</v>
      </c>
      <c r="D202" s="76" t="s">
        <v>7137</v>
      </c>
      <c r="E202" s="76" t="s">
        <v>2369</v>
      </c>
      <c r="F202" s="76" t="s">
        <v>2370</v>
      </c>
      <c r="G202" s="76" t="s">
        <v>2371</v>
      </c>
      <c r="H202" s="76" t="s">
        <v>2372</v>
      </c>
      <c r="I202" s="76" t="s">
        <v>2373</v>
      </c>
      <c r="J202" s="76" t="s">
        <v>433</v>
      </c>
      <c r="K202" s="76" t="s">
        <v>2374</v>
      </c>
      <c r="L202" s="76" t="s">
        <v>2375</v>
      </c>
      <c r="M202" s="76" t="s">
        <v>8704</v>
      </c>
      <c r="N202" s="76" t="s">
        <v>1470</v>
      </c>
      <c r="O202" s="76" t="s">
        <v>8792</v>
      </c>
      <c r="P202" s="76" t="s">
        <v>8918</v>
      </c>
    </row>
    <row r="203" spans="1:16">
      <c r="A203" s="74">
        <v>30</v>
      </c>
      <c r="B203" s="76" t="s">
        <v>8918</v>
      </c>
      <c r="C203" s="76" t="s">
        <v>8918</v>
      </c>
      <c r="D203" s="76" t="s">
        <v>2376</v>
      </c>
      <c r="E203" s="76" t="s">
        <v>5521</v>
      </c>
      <c r="F203" s="76" t="s">
        <v>2377</v>
      </c>
      <c r="G203" s="76" t="s">
        <v>8495</v>
      </c>
      <c r="H203" s="76" t="s">
        <v>2378</v>
      </c>
      <c r="I203" s="76" t="s">
        <v>1869</v>
      </c>
      <c r="J203" s="76" t="s">
        <v>2379</v>
      </c>
      <c r="K203" s="76" t="s">
        <v>2380</v>
      </c>
      <c r="L203" s="76" t="s">
        <v>2381</v>
      </c>
      <c r="M203" s="76" t="s">
        <v>2382</v>
      </c>
      <c r="N203" s="76" t="s">
        <v>2383</v>
      </c>
      <c r="O203" s="76" t="s">
        <v>2384</v>
      </c>
      <c r="P203" s="76" t="s">
        <v>8918</v>
      </c>
    </row>
    <row r="204" spans="1:16">
      <c r="A204" s="74">
        <v>31</v>
      </c>
      <c r="B204" s="76" t="s">
        <v>8918</v>
      </c>
      <c r="C204" s="76" t="s">
        <v>8918</v>
      </c>
      <c r="D204" s="76" t="s">
        <v>2385</v>
      </c>
      <c r="E204" s="76" t="s">
        <v>7831</v>
      </c>
      <c r="F204" s="76" t="s">
        <v>2386</v>
      </c>
      <c r="G204" s="76" t="s">
        <v>2387</v>
      </c>
      <c r="H204" s="76" t="s">
        <v>2388</v>
      </c>
      <c r="I204" s="76" t="s">
        <v>2389</v>
      </c>
      <c r="J204" s="76" t="s">
        <v>2390</v>
      </c>
      <c r="K204" s="76" t="s">
        <v>2391</v>
      </c>
      <c r="L204" s="76" t="s">
        <v>2392</v>
      </c>
      <c r="M204" s="76" t="s">
        <v>2393</v>
      </c>
      <c r="N204" s="76" t="s">
        <v>2394</v>
      </c>
      <c r="O204" s="76" t="s">
        <v>2395</v>
      </c>
      <c r="P204" s="76" t="s">
        <v>8918</v>
      </c>
    </row>
    <row r="205" spans="1:16">
      <c r="A205" s="74">
        <v>32</v>
      </c>
      <c r="B205" s="76" t="s">
        <v>8918</v>
      </c>
      <c r="C205" s="76" t="s">
        <v>8918</v>
      </c>
      <c r="D205" s="76" t="s">
        <v>2396</v>
      </c>
      <c r="E205" s="76" t="s">
        <v>5334</v>
      </c>
      <c r="F205" s="76" t="s">
        <v>1719</v>
      </c>
      <c r="G205" s="76" t="s">
        <v>964</v>
      </c>
      <c r="H205" s="76" t="s">
        <v>2397</v>
      </c>
      <c r="I205" s="76" t="s">
        <v>2398</v>
      </c>
      <c r="J205" s="76" t="s">
        <v>2399</v>
      </c>
      <c r="K205" s="76" t="s">
        <v>2400</v>
      </c>
      <c r="L205" s="76" t="s">
        <v>6169</v>
      </c>
      <c r="M205" s="76" t="s">
        <v>2401</v>
      </c>
      <c r="N205" s="76" t="s">
        <v>2402</v>
      </c>
      <c r="O205" s="76" t="s">
        <v>2403</v>
      </c>
      <c r="P205" s="76" t="s">
        <v>8918</v>
      </c>
    </row>
    <row r="206" spans="1:16">
      <c r="A206" s="74">
        <v>33</v>
      </c>
      <c r="B206" s="76" t="s">
        <v>8918</v>
      </c>
      <c r="C206" s="76" t="s">
        <v>8918</v>
      </c>
      <c r="D206" s="76" t="s">
        <v>2404</v>
      </c>
      <c r="E206" s="76" t="s">
        <v>2405</v>
      </c>
      <c r="F206" s="76" t="s">
        <v>2406</v>
      </c>
      <c r="G206" s="76" t="s">
        <v>2407</v>
      </c>
      <c r="H206" s="76" t="s">
        <v>2113</v>
      </c>
      <c r="I206" s="76" t="s">
        <v>4110</v>
      </c>
      <c r="J206" s="76" t="s">
        <v>2408</v>
      </c>
      <c r="K206" s="76" t="s">
        <v>9138</v>
      </c>
      <c r="L206" s="76" t="s">
        <v>2409</v>
      </c>
      <c r="M206" s="76" t="s">
        <v>2410</v>
      </c>
      <c r="N206" s="76" t="s">
        <v>537</v>
      </c>
      <c r="O206" s="76" t="s">
        <v>8737</v>
      </c>
      <c r="P206" s="76" t="s">
        <v>8918</v>
      </c>
    </row>
    <row r="207" spans="1:16">
      <c r="A207" s="74">
        <v>34</v>
      </c>
      <c r="B207" s="76" t="s">
        <v>8918</v>
      </c>
      <c r="C207" s="76" t="s">
        <v>8918</v>
      </c>
      <c r="D207" s="76" t="s">
        <v>2411</v>
      </c>
      <c r="E207" s="76" t="s">
        <v>2412</v>
      </c>
      <c r="F207" s="76" t="s">
        <v>2413</v>
      </c>
      <c r="G207" s="76" t="s">
        <v>3809</v>
      </c>
      <c r="H207" s="76" t="s">
        <v>2414</v>
      </c>
      <c r="I207" s="76" t="s">
        <v>2415</v>
      </c>
      <c r="J207" s="76" t="s">
        <v>2416</v>
      </c>
      <c r="K207" s="76" t="s">
        <v>2417</v>
      </c>
      <c r="L207" s="76" t="s">
        <v>2418</v>
      </c>
      <c r="M207" s="76" t="s">
        <v>2419</v>
      </c>
      <c r="N207" s="76" t="s">
        <v>2420</v>
      </c>
      <c r="O207" s="76" t="s">
        <v>2421</v>
      </c>
      <c r="P207" s="76" t="s">
        <v>8918</v>
      </c>
    </row>
    <row r="208" spans="1:16">
      <c r="A208" s="74">
        <v>35</v>
      </c>
      <c r="B208" s="76" t="s">
        <v>8918</v>
      </c>
      <c r="C208" s="76" t="s">
        <v>8918</v>
      </c>
      <c r="D208" s="76" t="s">
        <v>2422</v>
      </c>
      <c r="E208" s="76" t="s">
        <v>2423</v>
      </c>
      <c r="F208" s="76" t="s">
        <v>2424</v>
      </c>
      <c r="G208" s="76" t="s">
        <v>2425</v>
      </c>
      <c r="H208" s="76" t="s">
        <v>2426</v>
      </c>
      <c r="I208" s="76" t="s">
        <v>2691</v>
      </c>
      <c r="J208" s="76" t="s">
        <v>2427</v>
      </c>
      <c r="K208" s="76" t="s">
        <v>2428</v>
      </c>
      <c r="L208" s="76" t="s">
        <v>2429</v>
      </c>
      <c r="M208" s="76" t="s">
        <v>2430</v>
      </c>
      <c r="N208" s="76" t="s">
        <v>2431</v>
      </c>
      <c r="O208" s="76" t="s">
        <v>6414</v>
      </c>
      <c r="P208" s="76" t="s">
        <v>8918</v>
      </c>
    </row>
    <row r="209" spans="1:16">
      <c r="A209" s="74">
        <v>36</v>
      </c>
      <c r="B209" s="76" t="s">
        <v>8918</v>
      </c>
      <c r="C209" s="76" t="s">
        <v>8918</v>
      </c>
      <c r="D209" s="76" t="s">
        <v>2432</v>
      </c>
      <c r="E209" s="76" t="s">
        <v>2433</v>
      </c>
      <c r="F209" s="76" t="s">
        <v>2434</v>
      </c>
      <c r="G209" s="76" t="s">
        <v>2435</v>
      </c>
      <c r="H209" s="76" t="s">
        <v>2436</v>
      </c>
      <c r="I209" s="76" t="s">
        <v>8828</v>
      </c>
      <c r="J209" s="76" t="s">
        <v>2437</v>
      </c>
      <c r="K209" s="76" t="s">
        <v>11413</v>
      </c>
      <c r="L209" s="76" t="s">
        <v>2438</v>
      </c>
      <c r="M209" s="76" t="s">
        <v>2118</v>
      </c>
      <c r="N209" s="76" t="s">
        <v>2439</v>
      </c>
      <c r="O209" s="76" t="s">
        <v>9390</v>
      </c>
      <c r="P209" s="76" t="s">
        <v>8918</v>
      </c>
    </row>
    <row r="210" spans="1:16">
      <c r="A210" s="74">
        <v>37</v>
      </c>
      <c r="B210" s="76" t="s">
        <v>8918</v>
      </c>
      <c r="C210" s="76" t="s">
        <v>8918</v>
      </c>
      <c r="D210" s="76" t="s">
        <v>5247</v>
      </c>
      <c r="E210" s="76" t="s">
        <v>2440</v>
      </c>
      <c r="F210" s="76" t="s">
        <v>2441</v>
      </c>
      <c r="G210" s="76" t="s">
        <v>2442</v>
      </c>
      <c r="H210" s="76" t="s">
        <v>2443</v>
      </c>
      <c r="I210" s="76" t="s">
        <v>2444</v>
      </c>
      <c r="J210" s="76" t="s">
        <v>2445</v>
      </c>
      <c r="K210" s="76" t="s">
        <v>5607</v>
      </c>
      <c r="L210" s="76" t="s">
        <v>2446</v>
      </c>
      <c r="M210" s="76" t="s">
        <v>2447</v>
      </c>
      <c r="N210" s="76" t="s">
        <v>2448</v>
      </c>
      <c r="O210" s="76" t="s">
        <v>10065</v>
      </c>
      <c r="P210" s="76" t="s">
        <v>8918</v>
      </c>
    </row>
    <row r="211" spans="1:16">
      <c r="A211" s="74">
        <v>38</v>
      </c>
      <c r="B211" s="76" t="s">
        <v>8918</v>
      </c>
      <c r="C211" s="76" t="s">
        <v>8918</v>
      </c>
      <c r="D211" s="76" t="s">
        <v>2449</v>
      </c>
      <c r="E211" s="76" t="s">
        <v>2450</v>
      </c>
      <c r="F211" s="76" t="s">
        <v>3765</v>
      </c>
      <c r="G211" s="76" t="s">
        <v>3755</v>
      </c>
      <c r="H211" s="76" t="s">
        <v>2451</v>
      </c>
      <c r="I211" s="76" t="s">
        <v>2452</v>
      </c>
      <c r="J211" s="76" t="s">
        <v>10342</v>
      </c>
      <c r="K211" s="76" t="s">
        <v>2453</v>
      </c>
      <c r="L211" s="76" t="s">
        <v>8246</v>
      </c>
      <c r="M211" s="76" t="s">
        <v>2454</v>
      </c>
      <c r="N211" s="76" t="s">
        <v>2455</v>
      </c>
      <c r="O211" s="76" t="s">
        <v>5752</v>
      </c>
      <c r="P211" s="76" t="s">
        <v>8918</v>
      </c>
    </row>
    <row r="212" spans="1:16">
      <c r="A212" s="74">
        <v>39</v>
      </c>
      <c r="B212" s="76" t="s">
        <v>8918</v>
      </c>
      <c r="C212" s="76" t="s">
        <v>8918</v>
      </c>
      <c r="D212" s="76" t="s">
        <v>2456</v>
      </c>
      <c r="E212" s="76" t="s">
        <v>4927</v>
      </c>
      <c r="F212" s="76" t="s">
        <v>2457</v>
      </c>
      <c r="G212" s="76" t="s">
        <v>2458</v>
      </c>
      <c r="H212" s="76" t="s">
        <v>2459</v>
      </c>
      <c r="I212" s="76" t="s">
        <v>2460</v>
      </c>
      <c r="J212" s="76" t="s">
        <v>2461</v>
      </c>
      <c r="K212" s="76" t="s">
        <v>2462</v>
      </c>
      <c r="L212" s="76" t="s">
        <v>2463</v>
      </c>
      <c r="M212" s="76" t="s">
        <v>2464</v>
      </c>
      <c r="N212" s="76" t="s">
        <v>2465</v>
      </c>
      <c r="O212" s="76" t="s">
        <v>3924</v>
      </c>
      <c r="P212" s="76" t="s">
        <v>8918</v>
      </c>
    </row>
    <row r="213" spans="1:16">
      <c r="A213" s="74">
        <v>40</v>
      </c>
      <c r="B213" s="76" t="s">
        <v>8918</v>
      </c>
      <c r="C213" s="76" t="s">
        <v>8918</v>
      </c>
      <c r="D213" s="76" t="s">
        <v>2466</v>
      </c>
      <c r="E213" s="76" t="s">
        <v>1353</v>
      </c>
      <c r="F213" s="76" t="s">
        <v>2467</v>
      </c>
      <c r="G213" s="76" t="s">
        <v>2468</v>
      </c>
      <c r="H213" s="76" t="s">
        <v>2469</v>
      </c>
      <c r="I213" s="76" t="s">
        <v>167</v>
      </c>
      <c r="J213" s="76" t="s">
        <v>10859</v>
      </c>
      <c r="K213" s="76" t="s">
        <v>2470</v>
      </c>
      <c r="L213" s="76" t="s">
        <v>2471</v>
      </c>
      <c r="M213" s="76" t="s">
        <v>4370</v>
      </c>
      <c r="N213" s="76" t="s">
        <v>10776</v>
      </c>
      <c r="O213" s="76" t="s">
        <v>2472</v>
      </c>
      <c r="P213" s="76" t="s">
        <v>8918</v>
      </c>
    </row>
    <row r="214" spans="1:16">
      <c r="A214" s="74">
        <v>41</v>
      </c>
      <c r="B214" s="76" t="s">
        <v>8918</v>
      </c>
      <c r="C214" s="76" t="s">
        <v>8918</v>
      </c>
      <c r="D214" s="76" t="s">
        <v>2473</v>
      </c>
      <c r="E214" s="76" t="s">
        <v>10003</v>
      </c>
      <c r="F214" s="76" t="s">
        <v>2474</v>
      </c>
      <c r="G214" s="76" t="s">
        <v>7240</v>
      </c>
      <c r="H214" s="76" t="s">
        <v>9157</v>
      </c>
      <c r="I214" s="76" t="s">
        <v>2475</v>
      </c>
      <c r="J214" s="76" t="s">
        <v>2476</v>
      </c>
      <c r="K214" s="76" t="s">
        <v>318</v>
      </c>
      <c r="L214" s="76" t="s">
        <v>2477</v>
      </c>
      <c r="M214" s="76" t="s">
        <v>2478</v>
      </c>
      <c r="N214" s="76" t="s">
        <v>2479</v>
      </c>
      <c r="O214" s="76" t="s">
        <v>2480</v>
      </c>
      <c r="P214" s="76" t="s">
        <v>8918</v>
      </c>
    </row>
    <row r="215" spans="1:16">
      <c r="A215" s="74">
        <v>42</v>
      </c>
      <c r="B215" s="76" t="s">
        <v>8918</v>
      </c>
      <c r="C215" s="76" t="s">
        <v>8918</v>
      </c>
      <c r="D215" s="76" t="s">
        <v>2481</v>
      </c>
      <c r="E215" s="76" t="s">
        <v>2482</v>
      </c>
      <c r="F215" s="76" t="s">
        <v>8478</v>
      </c>
      <c r="G215" s="76" t="s">
        <v>7896</v>
      </c>
      <c r="H215" s="76" t="s">
        <v>2483</v>
      </c>
      <c r="I215" s="76" t="s">
        <v>2484</v>
      </c>
      <c r="J215" s="76" t="s">
        <v>2485</v>
      </c>
      <c r="K215" s="76" t="s">
        <v>2486</v>
      </c>
      <c r="L215" s="76" t="s">
        <v>2487</v>
      </c>
      <c r="M215" s="76" t="s">
        <v>1611</v>
      </c>
      <c r="N215" s="76" t="s">
        <v>2488</v>
      </c>
      <c r="O215" s="76" t="s">
        <v>2489</v>
      </c>
      <c r="P215" s="76" t="s">
        <v>8918</v>
      </c>
    </row>
    <row r="216" spans="1:16">
      <c r="A216" s="74">
        <v>43</v>
      </c>
      <c r="B216" s="76" t="s">
        <v>8918</v>
      </c>
      <c r="C216" s="76" t="s">
        <v>8918</v>
      </c>
      <c r="D216" s="76" t="s">
        <v>2490</v>
      </c>
      <c r="E216" s="76" t="s">
        <v>10734</v>
      </c>
      <c r="F216" s="76" t="s">
        <v>2491</v>
      </c>
      <c r="G216" s="76" t="s">
        <v>1982</v>
      </c>
      <c r="H216" s="76" t="s">
        <v>2492</v>
      </c>
      <c r="I216" s="76" t="s">
        <v>2493</v>
      </c>
      <c r="J216" s="76" t="s">
        <v>2494</v>
      </c>
      <c r="K216" s="76" t="s">
        <v>2495</v>
      </c>
      <c r="L216" s="76" t="s">
        <v>2496</v>
      </c>
      <c r="M216" s="76" t="s">
        <v>6867</v>
      </c>
      <c r="N216" s="76" t="s">
        <v>2497</v>
      </c>
      <c r="O216" s="76" t="s">
        <v>7280</v>
      </c>
      <c r="P216" s="76" t="s">
        <v>8918</v>
      </c>
    </row>
    <row r="217" spans="1:16">
      <c r="A217" s="74">
        <v>44</v>
      </c>
      <c r="B217" s="76" t="s">
        <v>8918</v>
      </c>
      <c r="C217" s="76" t="s">
        <v>8918</v>
      </c>
      <c r="D217" s="76" t="s">
        <v>2498</v>
      </c>
      <c r="E217" s="76" t="s">
        <v>2499</v>
      </c>
      <c r="F217" s="76" t="s">
        <v>2500</v>
      </c>
      <c r="G217" s="76" t="s">
        <v>6477</v>
      </c>
      <c r="H217" s="76" t="s">
        <v>3932</v>
      </c>
      <c r="I217" s="76" t="s">
        <v>6039</v>
      </c>
      <c r="J217" s="76" t="s">
        <v>2501</v>
      </c>
      <c r="K217" s="76" t="s">
        <v>2502</v>
      </c>
      <c r="L217" s="76" t="s">
        <v>2503</v>
      </c>
      <c r="M217" s="76" t="s">
        <v>6982</v>
      </c>
      <c r="N217" s="76" t="s">
        <v>2504</v>
      </c>
      <c r="O217" s="76" t="s">
        <v>10315</v>
      </c>
      <c r="P217" s="76" t="s">
        <v>8918</v>
      </c>
    </row>
    <row r="218" spans="1:16">
      <c r="A218" s="74">
        <v>45</v>
      </c>
      <c r="B218" s="76" t="s">
        <v>8918</v>
      </c>
      <c r="C218" s="76" t="s">
        <v>8918</v>
      </c>
      <c r="D218" s="76" t="s">
        <v>2505</v>
      </c>
      <c r="E218" s="76" t="s">
        <v>2506</v>
      </c>
      <c r="F218" s="76" t="s">
        <v>10948</v>
      </c>
      <c r="G218" s="76" t="s">
        <v>6607</v>
      </c>
      <c r="H218" s="76" t="s">
        <v>2507</v>
      </c>
      <c r="I218" s="76" t="s">
        <v>2508</v>
      </c>
      <c r="J218" s="76" t="s">
        <v>2509</v>
      </c>
      <c r="K218" s="76" t="s">
        <v>2510</v>
      </c>
      <c r="L218" s="76" t="s">
        <v>2511</v>
      </c>
      <c r="M218" s="76" t="s">
        <v>2512</v>
      </c>
      <c r="N218" s="76" t="s">
        <v>2513</v>
      </c>
      <c r="O218" s="76" t="s">
        <v>7163</v>
      </c>
      <c r="P218" s="76" t="s">
        <v>8918</v>
      </c>
    </row>
    <row r="219" spans="1:16">
      <c r="A219" s="74">
        <v>46</v>
      </c>
      <c r="B219" s="76" t="s">
        <v>8918</v>
      </c>
      <c r="C219" s="76" t="s">
        <v>8918</v>
      </c>
      <c r="D219" s="76" t="s">
        <v>2514</v>
      </c>
      <c r="E219" s="76" t="s">
        <v>6100</v>
      </c>
      <c r="F219" s="76" t="s">
        <v>2515</v>
      </c>
      <c r="G219" s="76" t="s">
        <v>2506</v>
      </c>
      <c r="H219" s="76" t="s">
        <v>6109</v>
      </c>
      <c r="I219" s="76" t="s">
        <v>2516</v>
      </c>
      <c r="J219" s="76" t="s">
        <v>8263</v>
      </c>
      <c r="K219" s="76" t="s">
        <v>719</v>
      </c>
      <c r="L219" s="76" t="s">
        <v>720</v>
      </c>
      <c r="M219" s="76" t="s">
        <v>10381</v>
      </c>
      <c r="N219" s="76" t="s">
        <v>721</v>
      </c>
      <c r="O219" s="76" t="s">
        <v>722</v>
      </c>
      <c r="P219" s="76" t="s">
        <v>8918</v>
      </c>
    </row>
    <row r="220" spans="1:16">
      <c r="A220" s="74">
        <v>47</v>
      </c>
      <c r="B220" s="76" t="s">
        <v>8918</v>
      </c>
      <c r="C220" s="76" t="s">
        <v>8918</v>
      </c>
      <c r="D220" s="76" t="s">
        <v>723</v>
      </c>
      <c r="E220" s="76" t="s">
        <v>6626</v>
      </c>
      <c r="F220" s="76" t="s">
        <v>724</v>
      </c>
      <c r="G220" s="76" t="s">
        <v>725</v>
      </c>
      <c r="H220" s="76" t="s">
        <v>1021</v>
      </c>
      <c r="I220" s="76" t="s">
        <v>726</v>
      </c>
      <c r="J220" s="76" t="s">
        <v>5149</v>
      </c>
      <c r="K220" s="76" t="s">
        <v>727</v>
      </c>
      <c r="L220" s="76" t="s">
        <v>728</v>
      </c>
      <c r="M220" s="76" t="s">
        <v>1041</v>
      </c>
      <c r="N220" s="76" t="s">
        <v>729</v>
      </c>
      <c r="O220" s="76" t="s">
        <v>730</v>
      </c>
      <c r="P220" s="76" t="s">
        <v>8918</v>
      </c>
    </row>
    <row r="221" spans="1:16">
      <c r="A221" s="74">
        <v>48</v>
      </c>
      <c r="B221" s="76" t="s">
        <v>8918</v>
      </c>
      <c r="C221" s="76" t="s">
        <v>8918</v>
      </c>
      <c r="D221" s="76" t="s">
        <v>731</v>
      </c>
      <c r="E221" s="76" t="s">
        <v>3912</v>
      </c>
      <c r="F221" s="76" t="s">
        <v>732</v>
      </c>
      <c r="G221" s="76" t="s">
        <v>11164</v>
      </c>
      <c r="H221" s="76" t="s">
        <v>733</v>
      </c>
      <c r="I221" s="76" t="s">
        <v>734</v>
      </c>
      <c r="J221" s="76" t="s">
        <v>735</v>
      </c>
      <c r="K221" s="76" t="s">
        <v>736</v>
      </c>
      <c r="L221" s="76" t="s">
        <v>737</v>
      </c>
      <c r="M221" s="76" t="s">
        <v>5037</v>
      </c>
      <c r="N221" s="76" t="s">
        <v>738</v>
      </c>
      <c r="O221" s="76" t="s">
        <v>8786</v>
      </c>
      <c r="P221" s="76" t="s">
        <v>8918</v>
      </c>
    </row>
    <row r="223" spans="1:16">
      <c r="A223" s="73" t="e">
        <f>HLOOKUP('Calculatrice des coûts NMETI'!$I$22, B227:Q276, MATCH('Calculatrice des coûts NMETI'!$K$22,A227:A276))</f>
        <v>#N/A</v>
      </c>
    </row>
    <row r="224" spans="1:16">
      <c r="A224" s="467" t="s">
        <v>3188</v>
      </c>
      <c r="B224" s="467"/>
      <c r="C224" s="467"/>
      <c r="D224" s="467"/>
      <c r="E224" s="467"/>
      <c r="F224" s="467"/>
      <c r="G224" s="467"/>
      <c r="H224" s="467"/>
      <c r="I224" s="467"/>
      <c r="J224" s="467"/>
      <c r="K224" s="467"/>
      <c r="L224" s="467"/>
      <c r="M224" s="467"/>
      <c r="N224" s="467"/>
      <c r="O224" s="467"/>
      <c r="P224" s="467"/>
    </row>
    <row r="225" spans="1:16">
      <c r="A225" s="471" t="s">
        <v>1984</v>
      </c>
      <c r="B225" s="471"/>
      <c r="C225" s="471"/>
      <c r="D225" s="471"/>
      <c r="E225" s="471"/>
      <c r="F225" s="471"/>
      <c r="G225" s="471"/>
      <c r="H225" s="471"/>
      <c r="I225" s="471"/>
      <c r="J225" s="471"/>
      <c r="K225" s="471"/>
      <c r="L225" s="471"/>
      <c r="M225" s="471"/>
      <c r="N225" s="471"/>
      <c r="O225" s="471"/>
      <c r="P225" s="471"/>
    </row>
    <row r="226" spans="1:16">
      <c r="A226" s="77" t="s">
        <v>8912</v>
      </c>
      <c r="B226" s="78" t="s">
        <v>8913</v>
      </c>
      <c r="C226" s="78" t="s">
        <v>8913</v>
      </c>
      <c r="D226" s="78" t="s">
        <v>8913</v>
      </c>
      <c r="E226" s="78" t="s">
        <v>8913</v>
      </c>
      <c r="F226" s="78" t="s">
        <v>8913</v>
      </c>
      <c r="G226" s="78" t="s">
        <v>8913</v>
      </c>
      <c r="H226" s="78" t="s">
        <v>8913</v>
      </c>
      <c r="I226" s="78" t="s">
        <v>8913</v>
      </c>
      <c r="J226" s="78" t="s">
        <v>8913</v>
      </c>
      <c r="K226" s="78" t="s">
        <v>8913</v>
      </c>
      <c r="L226" s="78" t="s">
        <v>8913</v>
      </c>
      <c r="M226" s="78" t="s">
        <v>8913</v>
      </c>
      <c r="N226" s="78" t="s">
        <v>8913</v>
      </c>
      <c r="O226" s="78" t="s">
        <v>8913</v>
      </c>
      <c r="P226" s="78" t="s">
        <v>8913</v>
      </c>
    </row>
    <row r="227" spans="1:16">
      <c r="A227" s="79" t="s">
        <v>8914</v>
      </c>
      <c r="B227" s="236">
        <v>1</v>
      </c>
      <c r="C227" s="236">
        <v>2</v>
      </c>
      <c r="D227" s="236">
        <v>3</v>
      </c>
      <c r="E227" s="236">
        <v>4</v>
      </c>
      <c r="F227" s="236">
        <v>5</v>
      </c>
      <c r="G227" s="236">
        <v>6</v>
      </c>
      <c r="H227" s="236">
        <v>7</v>
      </c>
      <c r="I227" s="236">
        <v>8</v>
      </c>
      <c r="J227" s="236">
        <v>9</v>
      </c>
      <c r="K227" s="236">
        <v>10</v>
      </c>
      <c r="L227" s="236">
        <v>11</v>
      </c>
      <c r="M227" s="236">
        <v>12</v>
      </c>
      <c r="N227" s="236">
        <v>13</v>
      </c>
      <c r="O227" s="236">
        <v>14</v>
      </c>
      <c r="P227" s="236">
        <v>15</v>
      </c>
    </row>
    <row r="228" spans="1:16">
      <c r="A228" s="74">
        <v>0</v>
      </c>
      <c r="B228" s="76" t="s">
        <v>8918</v>
      </c>
      <c r="C228" s="76" t="s">
        <v>8918</v>
      </c>
      <c r="D228" s="76" t="s">
        <v>739</v>
      </c>
      <c r="E228" s="76" t="s">
        <v>8641</v>
      </c>
      <c r="F228" s="76" t="s">
        <v>5246</v>
      </c>
      <c r="G228" s="76" t="s">
        <v>740</v>
      </c>
      <c r="H228" s="76" t="s">
        <v>741</v>
      </c>
      <c r="I228" s="76" t="s">
        <v>3692</v>
      </c>
      <c r="J228" s="76" t="s">
        <v>742</v>
      </c>
      <c r="K228" s="76" t="s">
        <v>743</v>
      </c>
      <c r="L228" s="76" t="s">
        <v>744</v>
      </c>
      <c r="M228" s="76" t="s">
        <v>745</v>
      </c>
      <c r="N228" s="76" t="s">
        <v>8918</v>
      </c>
      <c r="O228" s="76" t="s">
        <v>8918</v>
      </c>
      <c r="P228" s="76" t="s">
        <v>8918</v>
      </c>
    </row>
    <row r="229" spans="1:16">
      <c r="A229" s="74">
        <v>1</v>
      </c>
      <c r="B229" s="76" t="s">
        <v>8918</v>
      </c>
      <c r="C229" s="76" t="s">
        <v>8918</v>
      </c>
      <c r="D229" s="76" t="s">
        <v>746</v>
      </c>
      <c r="E229" s="76" t="s">
        <v>747</v>
      </c>
      <c r="F229" s="76" t="s">
        <v>748</v>
      </c>
      <c r="G229" s="76" t="s">
        <v>5590</v>
      </c>
      <c r="H229" s="76" t="s">
        <v>749</v>
      </c>
      <c r="I229" s="76" t="s">
        <v>4085</v>
      </c>
      <c r="J229" s="76" t="s">
        <v>750</v>
      </c>
      <c r="K229" s="76" t="s">
        <v>751</v>
      </c>
      <c r="L229" s="76" t="s">
        <v>752</v>
      </c>
      <c r="M229" s="76" t="s">
        <v>753</v>
      </c>
      <c r="N229" s="76" t="s">
        <v>8918</v>
      </c>
      <c r="O229" s="76" t="s">
        <v>8918</v>
      </c>
      <c r="P229" s="76" t="s">
        <v>8918</v>
      </c>
    </row>
    <row r="230" spans="1:16">
      <c r="A230" s="74">
        <v>2</v>
      </c>
      <c r="B230" s="76" t="s">
        <v>8918</v>
      </c>
      <c r="C230" s="76" t="s">
        <v>8918</v>
      </c>
      <c r="D230" s="76" t="s">
        <v>754</v>
      </c>
      <c r="E230" s="76" t="s">
        <v>755</v>
      </c>
      <c r="F230" s="76" t="s">
        <v>756</v>
      </c>
      <c r="G230" s="76" t="s">
        <v>7530</v>
      </c>
      <c r="H230" s="76" t="s">
        <v>757</v>
      </c>
      <c r="I230" s="76" t="s">
        <v>758</v>
      </c>
      <c r="J230" s="76" t="s">
        <v>759</v>
      </c>
      <c r="K230" s="76" t="s">
        <v>2414</v>
      </c>
      <c r="L230" s="76" t="s">
        <v>760</v>
      </c>
      <c r="M230" s="76" t="s">
        <v>761</v>
      </c>
      <c r="N230" s="76" t="s">
        <v>8918</v>
      </c>
      <c r="O230" s="76" t="s">
        <v>8918</v>
      </c>
      <c r="P230" s="76" t="s">
        <v>8918</v>
      </c>
    </row>
    <row r="231" spans="1:16">
      <c r="A231" s="74">
        <v>3</v>
      </c>
      <c r="B231" s="76" t="s">
        <v>8918</v>
      </c>
      <c r="C231" s="76" t="s">
        <v>8918</v>
      </c>
      <c r="D231" s="76" t="s">
        <v>762</v>
      </c>
      <c r="E231" s="76" t="s">
        <v>763</v>
      </c>
      <c r="F231" s="76" t="s">
        <v>764</v>
      </c>
      <c r="G231" s="76" t="s">
        <v>765</v>
      </c>
      <c r="H231" s="76" t="s">
        <v>766</v>
      </c>
      <c r="I231" s="76" t="s">
        <v>767</v>
      </c>
      <c r="J231" s="76" t="s">
        <v>768</v>
      </c>
      <c r="K231" s="76" t="s">
        <v>769</v>
      </c>
      <c r="L231" s="76" t="s">
        <v>770</v>
      </c>
      <c r="M231" s="76" t="s">
        <v>771</v>
      </c>
      <c r="N231" s="76" t="s">
        <v>8918</v>
      </c>
      <c r="O231" s="76" t="s">
        <v>8918</v>
      </c>
      <c r="P231" s="76" t="s">
        <v>8918</v>
      </c>
    </row>
    <row r="232" spans="1:16">
      <c r="A232" s="74">
        <v>4</v>
      </c>
      <c r="B232" s="76" t="s">
        <v>8918</v>
      </c>
      <c r="C232" s="76" t="s">
        <v>8918</v>
      </c>
      <c r="D232" s="76" t="s">
        <v>8841</v>
      </c>
      <c r="E232" s="76" t="s">
        <v>772</v>
      </c>
      <c r="F232" s="76" t="s">
        <v>773</v>
      </c>
      <c r="G232" s="76" t="s">
        <v>774</v>
      </c>
      <c r="H232" s="76" t="s">
        <v>775</v>
      </c>
      <c r="I232" s="76" t="s">
        <v>776</v>
      </c>
      <c r="J232" s="76" t="s">
        <v>777</v>
      </c>
      <c r="K232" s="76" t="s">
        <v>778</v>
      </c>
      <c r="L232" s="76" t="s">
        <v>779</v>
      </c>
      <c r="M232" s="76" t="s">
        <v>258</v>
      </c>
      <c r="N232" s="76" t="s">
        <v>8918</v>
      </c>
      <c r="O232" s="76" t="s">
        <v>8918</v>
      </c>
      <c r="P232" s="76" t="s">
        <v>8918</v>
      </c>
    </row>
    <row r="233" spans="1:16">
      <c r="A233" s="74">
        <v>5</v>
      </c>
      <c r="B233" s="76" t="s">
        <v>8918</v>
      </c>
      <c r="C233" s="76" t="s">
        <v>8918</v>
      </c>
      <c r="D233" s="76" t="s">
        <v>780</v>
      </c>
      <c r="E233" s="76" t="s">
        <v>781</v>
      </c>
      <c r="F233" s="76" t="s">
        <v>782</v>
      </c>
      <c r="G233" s="76" t="s">
        <v>783</v>
      </c>
      <c r="H233" s="76" t="s">
        <v>784</v>
      </c>
      <c r="I233" s="76" t="s">
        <v>785</v>
      </c>
      <c r="J233" s="76" t="s">
        <v>786</v>
      </c>
      <c r="K233" s="76" t="s">
        <v>10392</v>
      </c>
      <c r="L233" s="76" t="s">
        <v>787</v>
      </c>
      <c r="M233" s="76" t="s">
        <v>788</v>
      </c>
      <c r="N233" s="76" t="s">
        <v>8918</v>
      </c>
      <c r="O233" s="76" t="s">
        <v>8918</v>
      </c>
      <c r="P233" s="76" t="s">
        <v>8918</v>
      </c>
    </row>
    <row r="234" spans="1:16">
      <c r="A234" s="74">
        <v>6</v>
      </c>
      <c r="B234" s="76" t="s">
        <v>8918</v>
      </c>
      <c r="C234" s="76" t="s">
        <v>8918</v>
      </c>
      <c r="D234" s="76" t="s">
        <v>789</v>
      </c>
      <c r="E234" s="76" t="s">
        <v>3953</v>
      </c>
      <c r="F234" s="76" t="s">
        <v>3954</v>
      </c>
      <c r="G234" s="76" t="s">
        <v>3955</v>
      </c>
      <c r="H234" s="76" t="s">
        <v>3956</v>
      </c>
      <c r="I234" s="76" t="s">
        <v>3957</v>
      </c>
      <c r="J234" s="76" t="s">
        <v>3958</v>
      </c>
      <c r="K234" s="76" t="s">
        <v>3959</v>
      </c>
      <c r="L234" s="76" t="s">
        <v>3960</v>
      </c>
      <c r="M234" s="76" t="s">
        <v>4284</v>
      </c>
      <c r="N234" s="76" t="s">
        <v>8918</v>
      </c>
      <c r="O234" s="76" t="s">
        <v>8918</v>
      </c>
      <c r="P234" s="76" t="s">
        <v>8918</v>
      </c>
    </row>
    <row r="235" spans="1:16">
      <c r="A235" s="74">
        <v>7</v>
      </c>
      <c r="B235" s="76" t="s">
        <v>8918</v>
      </c>
      <c r="C235" s="76" t="s">
        <v>8918</v>
      </c>
      <c r="D235" s="76" t="s">
        <v>3961</v>
      </c>
      <c r="E235" s="76" t="s">
        <v>3962</v>
      </c>
      <c r="F235" s="76" t="s">
        <v>3963</v>
      </c>
      <c r="G235" s="76" t="s">
        <v>3964</v>
      </c>
      <c r="H235" s="76" t="s">
        <v>3965</v>
      </c>
      <c r="I235" s="76" t="s">
        <v>3966</v>
      </c>
      <c r="J235" s="76" t="s">
        <v>3967</v>
      </c>
      <c r="K235" s="76" t="s">
        <v>3968</v>
      </c>
      <c r="L235" s="76" t="s">
        <v>3969</v>
      </c>
      <c r="M235" s="76" t="s">
        <v>3970</v>
      </c>
      <c r="N235" s="76" t="s">
        <v>8918</v>
      </c>
      <c r="O235" s="76" t="s">
        <v>8918</v>
      </c>
      <c r="P235" s="76" t="s">
        <v>8918</v>
      </c>
    </row>
    <row r="236" spans="1:16">
      <c r="A236" s="74">
        <v>8</v>
      </c>
      <c r="B236" s="76" t="s">
        <v>8918</v>
      </c>
      <c r="C236" s="76" t="s">
        <v>8918</v>
      </c>
      <c r="D236" s="76" t="s">
        <v>3971</v>
      </c>
      <c r="E236" s="76" t="s">
        <v>3972</v>
      </c>
      <c r="F236" s="76" t="s">
        <v>3973</v>
      </c>
      <c r="G236" s="76" t="s">
        <v>3974</v>
      </c>
      <c r="H236" s="76" t="s">
        <v>3975</v>
      </c>
      <c r="I236" s="76" t="s">
        <v>3976</v>
      </c>
      <c r="J236" s="76" t="s">
        <v>3977</v>
      </c>
      <c r="K236" s="76" t="s">
        <v>3978</v>
      </c>
      <c r="L236" s="76" t="s">
        <v>3979</v>
      </c>
      <c r="M236" s="76" t="s">
        <v>9301</v>
      </c>
      <c r="N236" s="76" t="s">
        <v>8918</v>
      </c>
      <c r="O236" s="76" t="s">
        <v>8918</v>
      </c>
      <c r="P236" s="76" t="s">
        <v>8918</v>
      </c>
    </row>
    <row r="237" spans="1:16">
      <c r="A237" s="74">
        <v>9</v>
      </c>
      <c r="B237" s="76" t="s">
        <v>8918</v>
      </c>
      <c r="C237" s="76" t="s">
        <v>8918</v>
      </c>
      <c r="D237" s="76" t="s">
        <v>2375</v>
      </c>
      <c r="E237" s="76" t="s">
        <v>3769</v>
      </c>
      <c r="F237" s="76" t="s">
        <v>3980</v>
      </c>
      <c r="G237" s="76" t="s">
        <v>3981</v>
      </c>
      <c r="H237" s="76" t="s">
        <v>3982</v>
      </c>
      <c r="I237" s="76" t="s">
        <v>3983</v>
      </c>
      <c r="J237" s="76" t="s">
        <v>3984</v>
      </c>
      <c r="K237" s="76" t="s">
        <v>3985</v>
      </c>
      <c r="L237" s="76" t="s">
        <v>3986</v>
      </c>
      <c r="M237" s="76" t="s">
        <v>3987</v>
      </c>
      <c r="N237" s="76" t="s">
        <v>8918</v>
      </c>
      <c r="O237" s="76" t="s">
        <v>8918</v>
      </c>
      <c r="P237" s="76" t="s">
        <v>8918</v>
      </c>
    </row>
    <row r="238" spans="1:16">
      <c r="A238" s="74">
        <v>10</v>
      </c>
      <c r="B238" s="76" t="s">
        <v>8918</v>
      </c>
      <c r="C238" s="76" t="s">
        <v>8918</v>
      </c>
      <c r="D238" s="76" t="s">
        <v>3988</v>
      </c>
      <c r="E238" s="76" t="s">
        <v>3989</v>
      </c>
      <c r="F238" s="76" t="s">
        <v>3990</v>
      </c>
      <c r="G238" s="76" t="s">
        <v>3991</v>
      </c>
      <c r="H238" s="76" t="s">
        <v>3992</v>
      </c>
      <c r="I238" s="76" t="s">
        <v>100</v>
      </c>
      <c r="J238" s="76" t="s">
        <v>3993</v>
      </c>
      <c r="K238" s="76" t="s">
        <v>3994</v>
      </c>
      <c r="L238" s="76" t="s">
        <v>3995</v>
      </c>
      <c r="M238" s="76" t="s">
        <v>1560</v>
      </c>
      <c r="N238" s="76" t="s">
        <v>8918</v>
      </c>
      <c r="O238" s="76" t="s">
        <v>8918</v>
      </c>
      <c r="P238" s="76" t="s">
        <v>8918</v>
      </c>
    </row>
    <row r="239" spans="1:16">
      <c r="A239" s="74">
        <v>11</v>
      </c>
      <c r="B239" s="76" t="s">
        <v>8918</v>
      </c>
      <c r="C239" s="76" t="s">
        <v>8918</v>
      </c>
      <c r="D239" s="76" t="s">
        <v>3996</v>
      </c>
      <c r="E239" s="76" t="s">
        <v>10301</v>
      </c>
      <c r="F239" s="76" t="s">
        <v>3997</v>
      </c>
      <c r="G239" s="76" t="s">
        <v>3998</v>
      </c>
      <c r="H239" s="76" t="s">
        <v>3999</v>
      </c>
      <c r="I239" s="76" t="s">
        <v>8080</v>
      </c>
      <c r="J239" s="76" t="s">
        <v>4000</v>
      </c>
      <c r="K239" s="76" t="s">
        <v>10226</v>
      </c>
      <c r="L239" s="76" t="s">
        <v>4001</v>
      </c>
      <c r="M239" s="76" t="s">
        <v>4002</v>
      </c>
      <c r="N239" s="76" t="s">
        <v>8918</v>
      </c>
      <c r="O239" s="76" t="s">
        <v>8918</v>
      </c>
      <c r="P239" s="76" t="s">
        <v>8918</v>
      </c>
    </row>
    <row r="240" spans="1:16">
      <c r="A240" s="74">
        <v>12</v>
      </c>
      <c r="B240" s="76" t="s">
        <v>8918</v>
      </c>
      <c r="C240" s="76" t="s">
        <v>8918</v>
      </c>
      <c r="D240" s="76" t="s">
        <v>9205</v>
      </c>
      <c r="E240" s="76" t="s">
        <v>11120</v>
      </c>
      <c r="F240" s="76" t="s">
        <v>4003</v>
      </c>
      <c r="G240" s="76" t="s">
        <v>939</v>
      </c>
      <c r="H240" s="76" t="s">
        <v>4985</v>
      </c>
      <c r="I240" s="76" t="s">
        <v>8182</v>
      </c>
      <c r="J240" s="76" t="s">
        <v>4517</v>
      </c>
      <c r="K240" s="76" t="s">
        <v>4004</v>
      </c>
      <c r="L240" s="76" t="s">
        <v>4005</v>
      </c>
      <c r="M240" s="76" t="s">
        <v>1865</v>
      </c>
      <c r="N240" s="76" t="s">
        <v>8918</v>
      </c>
      <c r="O240" s="76" t="s">
        <v>8918</v>
      </c>
      <c r="P240" s="76" t="s">
        <v>8918</v>
      </c>
    </row>
    <row r="241" spans="1:16">
      <c r="A241" s="74">
        <v>13</v>
      </c>
      <c r="B241" s="76" t="s">
        <v>8918</v>
      </c>
      <c r="C241" s="76" t="s">
        <v>8918</v>
      </c>
      <c r="D241" s="76" t="s">
        <v>4006</v>
      </c>
      <c r="E241" s="76" t="s">
        <v>8835</v>
      </c>
      <c r="F241" s="76" t="s">
        <v>4007</v>
      </c>
      <c r="G241" s="76" t="s">
        <v>5521</v>
      </c>
      <c r="H241" s="76" t="s">
        <v>4008</v>
      </c>
      <c r="I241" s="76" t="s">
        <v>4009</v>
      </c>
      <c r="J241" s="76" t="s">
        <v>4010</v>
      </c>
      <c r="K241" s="76" t="s">
        <v>4011</v>
      </c>
      <c r="L241" s="76" t="s">
        <v>4012</v>
      </c>
      <c r="M241" s="76" t="s">
        <v>4013</v>
      </c>
      <c r="N241" s="76" t="s">
        <v>8918</v>
      </c>
      <c r="O241" s="76" t="s">
        <v>8918</v>
      </c>
      <c r="P241" s="76" t="s">
        <v>8918</v>
      </c>
    </row>
    <row r="242" spans="1:16">
      <c r="A242" s="74">
        <v>14</v>
      </c>
      <c r="B242" s="76" t="s">
        <v>8918</v>
      </c>
      <c r="C242" s="76" t="s">
        <v>8918</v>
      </c>
      <c r="D242" s="76" t="s">
        <v>4014</v>
      </c>
      <c r="E242" s="76" t="s">
        <v>8569</v>
      </c>
      <c r="F242" s="76" t="s">
        <v>9391</v>
      </c>
      <c r="G242" s="76" t="s">
        <v>4015</v>
      </c>
      <c r="H242" s="76" t="s">
        <v>3855</v>
      </c>
      <c r="I242" s="76" t="s">
        <v>1028</v>
      </c>
      <c r="J242" s="76" t="s">
        <v>4016</v>
      </c>
      <c r="K242" s="76" t="s">
        <v>3323</v>
      </c>
      <c r="L242" s="76" t="s">
        <v>4017</v>
      </c>
      <c r="M242" s="76" t="s">
        <v>4018</v>
      </c>
      <c r="N242" s="76" t="s">
        <v>8918</v>
      </c>
      <c r="O242" s="76" t="s">
        <v>8918</v>
      </c>
      <c r="P242" s="76" t="s">
        <v>8918</v>
      </c>
    </row>
    <row r="243" spans="1:16">
      <c r="A243" s="74">
        <v>15</v>
      </c>
      <c r="B243" s="76" t="s">
        <v>8918</v>
      </c>
      <c r="C243" s="76" t="s">
        <v>8918</v>
      </c>
      <c r="D243" s="76" t="s">
        <v>9344</v>
      </c>
      <c r="E243" s="76" t="s">
        <v>4019</v>
      </c>
      <c r="F243" s="76" t="s">
        <v>4020</v>
      </c>
      <c r="G243" s="76" t="s">
        <v>4021</v>
      </c>
      <c r="H243" s="76" t="s">
        <v>9738</v>
      </c>
      <c r="I243" s="76" t="s">
        <v>4022</v>
      </c>
      <c r="J243" s="76" t="s">
        <v>4023</v>
      </c>
      <c r="K243" s="76" t="s">
        <v>1865</v>
      </c>
      <c r="L243" s="76" t="s">
        <v>8816</v>
      </c>
      <c r="M243" s="76" t="s">
        <v>4024</v>
      </c>
      <c r="N243" s="76" t="s">
        <v>8918</v>
      </c>
      <c r="O243" s="76" t="s">
        <v>8918</v>
      </c>
      <c r="P243" s="76" t="s">
        <v>8918</v>
      </c>
    </row>
    <row r="244" spans="1:16">
      <c r="A244" s="74">
        <v>16</v>
      </c>
      <c r="B244" s="76" t="s">
        <v>8918</v>
      </c>
      <c r="C244" s="76" t="s">
        <v>8918</v>
      </c>
      <c r="D244" s="76" t="s">
        <v>3312</v>
      </c>
      <c r="E244" s="76" t="s">
        <v>135</v>
      </c>
      <c r="F244" s="76" t="s">
        <v>4025</v>
      </c>
      <c r="G244" s="76" t="s">
        <v>4026</v>
      </c>
      <c r="H244" s="76" t="s">
        <v>4027</v>
      </c>
      <c r="I244" s="76" t="s">
        <v>4028</v>
      </c>
      <c r="J244" s="76" t="s">
        <v>5817</v>
      </c>
      <c r="K244" s="76" t="s">
        <v>4029</v>
      </c>
      <c r="L244" s="76" t="s">
        <v>4030</v>
      </c>
      <c r="M244" s="76" t="s">
        <v>4031</v>
      </c>
      <c r="N244" s="76" t="s">
        <v>8918</v>
      </c>
      <c r="O244" s="76" t="s">
        <v>8918</v>
      </c>
      <c r="P244" s="76" t="s">
        <v>8918</v>
      </c>
    </row>
    <row r="245" spans="1:16">
      <c r="A245" s="74">
        <v>17</v>
      </c>
      <c r="B245" s="76" t="s">
        <v>8918</v>
      </c>
      <c r="C245" s="76" t="s">
        <v>8918</v>
      </c>
      <c r="D245" s="76" t="s">
        <v>3917</v>
      </c>
      <c r="E245" s="76" t="s">
        <v>5276</v>
      </c>
      <c r="F245" s="76" t="s">
        <v>4032</v>
      </c>
      <c r="G245" s="76" t="s">
        <v>5476</v>
      </c>
      <c r="H245" s="76" t="s">
        <v>4033</v>
      </c>
      <c r="I245" s="76" t="s">
        <v>4022</v>
      </c>
      <c r="J245" s="76" t="s">
        <v>4034</v>
      </c>
      <c r="K245" s="76" t="s">
        <v>8270</v>
      </c>
      <c r="L245" s="76" t="s">
        <v>4035</v>
      </c>
      <c r="M245" s="76" t="s">
        <v>9198</v>
      </c>
      <c r="N245" s="76" t="s">
        <v>8918</v>
      </c>
      <c r="O245" s="76" t="s">
        <v>8918</v>
      </c>
      <c r="P245" s="76" t="s">
        <v>8918</v>
      </c>
    </row>
    <row r="246" spans="1:16">
      <c r="A246" s="74">
        <v>18</v>
      </c>
      <c r="B246" s="76" t="s">
        <v>8918</v>
      </c>
      <c r="C246" s="76" t="s">
        <v>8918</v>
      </c>
      <c r="D246" s="76" t="s">
        <v>1865</v>
      </c>
      <c r="E246" s="76" t="s">
        <v>1997</v>
      </c>
      <c r="F246" s="76" t="s">
        <v>4036</v>
      </c>
      <c r="G246" s="76" t="s">
        <v>6257</v>
      </c>
      <c r="H246" s="76" t="s">
        <v>4037</v>
      </c>
      <c r="I246" s="76" t="s">
        <v>4038</v>
      </c>
      <c r="J246" s="76" t="s">
        <v>4039</v>
      </c>
      <c r="K246" s="76" t="s">
        <v>10752</v>
      </c>
      <c r="L246" s="76" t="s">
        <v>4040</v>
      </c>
      <c r="M246" s="76" t="s">
        <v>4041</v>
      </c>
      <c r="N246" s="76" t="s">
        <v>4042</v>
      </c>
      <c r="O246" s="76" t="s">
        <v>4043</v>
      </c>
      <c r="P246" s="76" t="s">
        <v>8918</v>
      </c>
    </row>
    <row r="247" spans="1:16">
      <c r="A247" s="74">
        <v>19</v>
      </c>
      <c r="B247" s="76" t="s">
        <v>8918</v>
      </c>
      <c r="C247" s="76" t="s">
        <v>8918</v>
      </c>
      <c r="D247" s="76" t="s">
        <v>8234</v>
      </c>
      <c r="E247" s="76" t="s">
        <v>4044</v>
      </c>
      <c r="F247" s="76" t="s">
        <v>4045</v>
      </c>
      <c r="G247" s="76" t="s">
        <v>5717</v>
      </c>
      <c r="H247" s="76" t="s">
        <v>4046</v>
      </c>
      <c r="I247" s="76" t="s">
        <v>4038</v>
      </c>
      <c r="J247" s="76" t="s">
        <v>4047</v>
      </c>
      <c r="K247" s="76" t="s">
        <v>4048</v>
      </c>
      <c r="L247" s="76" t="s">
        <v>5757</v>
      </c>
      <c r="M247" s="76" t="s">
        <v>4049</v>
      </c>
      <c r="N247" s="76" t="s">
        <v>6877</v>
      </c>
      <c r="O247" s="76" t="s">
        <v>3760</v>
      </c>
      <c r="P247" s="76" t="s">
        <v>8918</v>
      </c>
    </row>
    <row r="248" spans="1:16">
      <c r="A248" s="74">
        <v>20</v>
      </c>
      <c r="B248" s="76" t="s">
        <v>8918</v>
      </c>
      <c r="C248" s="76" t="s">
        <v>8918</v>
      </c>
      <c r="D248" s="76" t="s">
        <v>4050</v>
      </c>
      <c r="E248" s="76" t="s">
        <v>4283</v>
      </c>
      <c r="F248" s="76" t="s">
        <v>5678</v>
      </c>
      <c r="G248" s="76" t="s">
        <v>4051</v>
      </c>
      <c r="H248" s="76" t="s">
        <v>4052</v>
      </c>
      <c r="I248" s="76" t="s">
        <v>4053</v>
      </c>
      <c r="J248" s="76" t="s">
        <v>9137</v>
      </c>
      <c r="K248" s="76" t="s">
        <v>4054</v>
      </c>
      <c r="L248" s="76" t="s">
        <v>4055</v>
      </c>
      <c r="M248" s="76" t="s">
        <v>3818</v>
      </c>
      <c r="N248" s="76" t="s">
        <v>4056</v>
      </c>
      <c r="O248" s="76" t="s">
        <v>4057</v>
      </c>
      <c r="P248" s="76" t="s">
        <v>8918</v>
      </c>
    </row>
    <row r="249" spans="1:16">
      <c r="A249" s="74">
        <v>21</v>
      </c>
      <c r="B249" s="76" t="s">
        <v>8918</v>
      </c>
      <c r="C249" s="76" t="s">
        <v>8918</v>
      </c>
      <c r="D249" s="76" t="s">
        <v>4058</v>
      </c>
      <c r="E249" s="76" t="s">
        <v>2129</v>
      </c>
      <c r="F249" s="76" t="s">
        <v>5243</v>
      </c>
      <c r="G249" s="76" t="s">
        <v>4059</v>
      </c>
      <c r="H249" s="76" t="s">
        <v>4060</v>
      </c>
      <c r="I249" s="76" t="s">
        <v>5082</v>
      </c>
      <c r="J249" s="76" t="s">
        <v>210</v>
      </c>
      <c r="K249" s="76" t="s">
        <v>4061</v>
      </c>
      <c r="L249" s="76" t="s">
        <v>4062</v>
      </c>
      <c r="M249" s="76" t="s">
        <v>10614</v>
      </c>
      <c r="N249" s="76" t="s">
        <v>4063</v>
      </c>
      <c r="O249" s="76" t="s">
        <v>7266</v>
      </c>
      <c r="P249" s="76" t="s">
        <v>8918</v>
      </c>
    </row>
    <row r="250" spans="1:16">
      <c r="A250" s="74">
        <v>22</v>
      </c>
      <c r="B250" s="76" t="s">
        <v>8918</v>
      </c>
      <c r="C250" s="76" t="s">
        <v>8918</v>
      </c>
      <c r="D250" s="76" t="s">
        <v>4064</v>
      </c>
      <c r="E250" s="76" t="s">
        <v>5966</v>
      </c>
      <c r="F250" s="76" t="s">
        <v>9298</v>
      </c>
      <c r="G250" s="76" t="s">
        <v>8493</v>
      </c>
      <c r="H250" s="76" t="s">
        <v>1989</v>
      </c>
      <c r="I250" s="76" t="s">
        <v>5082</v>
      </c>
      <c r="J250" s="76" t="s">
        <v>4065</v>
      </c>
      <c r="K250" s="76" t="s">
        <v>11133</v>
      </c>
      <c r="L250" s="76" t="s">
        <v>8676</v>
      </c>
      <c r="M250" s="76" t="s">
        <v>5808</v>
      </c>
      <c r="N250" s="76" t="s">
        <v>4066</v>
      </c>
      <c r="O250" s="76" t="s">
        <v>4067</v>
      </c>
      <c r="P250" s="76" t="s">
        <v>8918</v>
      </c>
    </row>
    <row r="251" spans="1:16">
      <c r="A251" s="74">
        <v>23</v>
      </c>
      <c r="B251" s="76" t="s">
        <v>8918</v>
      </c>
      <c r="C251" s="76" t="s">
        <v>8918</v>
      </c>
      <c r="D251" s="76" t="s">
        <v>4068</v>
      </c>
      <c r="E251" s="76" t="s">
        <v>884</v>
      </c>
      <c r="F251" s="76" t="s">
        <v>4069</v>
      </c>
      <c r="G251" s="76" t="s">
        <v>4070</v>
      </c>
      <c r="H251" s="76" t="s">
        <v>4071</v>
      </c>
      <c r="I251" s="76" t="s">
        <v>4072</v>
      </c>
      <c r="J251" s="76" t="s">
        <v>4073</v>
      </c>
      <c r="K251" s="76" t="s">
        <v>4074</v>
      </c>
      <c r="L251" s="76" t="s">
        <v>9869</v>
      </c>
      <c r="M251" s="76" t="s">
        <v>8970</v>
      </c>
      <c r="N251" s="76" t="s">
        <v>4075</v>
      </c>
      <c r="O251" s="76" t="s">
        <v>4076</v>
      </c>
      <c r="P251" s="76" t="s">
        <v>8918</v>
      </c>
    </row>
    <row r="252" spans="1:16">
      <c r="A252" s="74">
        <v>24</v>
      </c>
      <c r="B252" s="76" t="s">
        <v>8918</v>
      </c>
      <c r="C252" s="76" t="s">
        <v>8918</v>
      </c>
      <c r="D252" s="76" t="s">
        <v>4077</v>
      </c>
      <c r="E252" s="76" t="s">
        <v>2747</v>
      </c>
      <c r="F252" s="76" t="s">
        <v>2748</v>
      </c>
      <c r="G252" s="76" t="s">
        <v>2749</v>
      </c>
      <c r="H252" s="76" t="s">
        <v>2750</v>
      </c>
      <c r="I252" s="76" t="s">
        <v>2751</v>
      </c>
      <c r="J252" s="76" t="s">
        <v>2752</v>
      </c>
      <c r="K252" s="76" t="s">
        <v>2753</v>
      </c>
      <c r="L252" s="76" t="s">
        <v>2754</v>
      </c>
      <c r="M252" s="76" t="s">
        <v>2435</v>
      </c>
      <c r="N252" s="76" t="s">
        <v>7270</v>
      </c>
      <c r="O252" s="76" t="s">
        <v>8155</v>
      </c>
      <c r="P252" s="76" t="s">
        <v>8918</v>
      </c>
    </row>
    <row r="253" spans="1:16">
      <c r="A253" s="74">
        <v>25</v>
      </c>
      <c r="B253" s="76" t="s">
        <v>8918</v>
      </c>
      <c r="C253" s="76" t="s">
        <v>8918</v>
      </c>
      <c r="D253" s="76" t="s">
        <v>2755</v>
      </c>
      <c r="E253" s="76" t="s">
        <v>2009</v>
      </c>
      <c r="F253" s="76" t="s">
        <v>2756</v>
      </c>
      <c r="G253" s="76" t="s">
        <v>9807</v>
      </c>
      <c r="H253" s="76" t="s">
        <v>2757</v>
      </c>
      <c r="I253" s="76" t="s">
        <v>2758</v>
      </c>
      <c r="J253" s="76" t="s">
        <v>2759</v>
      </c>
      <c r="K253" s="76" t="s">
        <v>9748</v>
      </c>
      <c r="L253" s="76" t="s">
        <v>10642</v>
      </c>
      <c r="M253" s="76" t="s">
        <v>2760</v>
      </c>
      <c r="N253" s="76" t="s">
        <v>2761</v>
      </c>
      <c r="O253" s="76" t="s">
        <v>2762</v>
      </c>
      <c r="P253" s="76" t="s">
        <v>8918</v>
      </c>
    </row>
    <row r="254" spans="1:16">
      <c r="A254" s="74">
        <v>26</v>
      </c>
      <c r="B254" s="76" t="s">
        <v>8918</v>
      </c>
      <c r="C254" s="76" t="s">
        <v>8918</v>
      </c>
      <c r="D254" s="76" t="s">
        <v>1329</v>
      </c>
      <c r="E254" s="76" t="s">
        <v>11115</v>
      </c>
      <c r="F254" s="76" t="s">
        <v>2763</v>
      </c>
      <c r="G254" s="76" t="s">
        <v>2764</v>
      </c>
      <c r="H254" s="76" t="s">
        <v>8590</v>
      </c>
      <c r="I254" s="76" t="s">
        <v>2758</v>
      </c>
      <c r="J254" s="76" t="s">
        <v>2765</v>
      </c>
      <c r="K254" s="76" t="s">
        <v>10079</v>
      </c>
      <c r="L254" s="76" t="s">
        <v>2766</v>
      </c>
      <c r="M254" s="76" t="s">
        <v>8201</v>
      </c>
      <c r="N254" s="76" t="s">
        <v>2767</v>
      </c>
      <c r="O254" s="76" t="s">
        <v>5839</v>
      </c>
      <c r="P254" s="76" t="s">
        <v>8918</v>
      </c>
    </row>
    <row r="255" spans="1:16">
      <c r="A255" s="74">
        <v>27</v>
      </c>
      <c r="B255" s="76" t="s">
        <v>8918</v>
      </c>
      <c r="C255" s="76" t="s">
        <v>8918</v>
      </c>
      <c r="D255" s="76" t="s">
        <v>2768</v>
      </c>
      <c r="E255" s="76" t="s">
        <v>7055</v>
      </c>
      <c r="F255" s="76" t="s">
        <v>2769</v>
      </c>
      <c r="G255" s="76" t="s">
        <v>2770</v>
      </c>
      <c r="H255" s="76" t="s">
        <v>1802</v>
      </c>
      <c r="I255" s="76" t="s">
        <v>2771</v>
      </c>
      <c r="J255" s="76" t="s">
        <v>3928</v>
      </c>
      <c r="K255" s="76" t="s">
        <v>2772</v>
      </c>
      <c r="L255" s="76" t="s">
        <v>6111</v>
      </c>
      <c r="M255" s="76" t="s">
        <v>2773</v>
      </c>
      <c r="N255" s="76" t="s">
        <v>2774</v>
      </c>
      <c r="O255" s="76" t="s">
        <v>863</v>
      </c>
      <c r="P255" s="76" t="s">
        <v>8918</v>
      </c>
    </row>
    <row r="256" spans="1:16">
      <c r="A256" s="74">
        <v>28</v>
      </c>
      <c r="B256" s="76" t="s">
        <v>8918</v>
      </c>
      <c r="C256" s="76" t="s">
        <v>8918</v>
      </c>
      <c r="D256" s="76" t="s">
        <v>5454</v>
      </c>
      <c r="E256" s="76" t="s">
        <v>10290</v>
      </c>
      <c r="F256" s="76" t="s">
        <v>2775</v>
      </c>
      <c r="G256" s="76" t="s">
        <v>9067</v>
      </c>
      <c r="H256" s="76" t="s">
        <v>9114</v>
      </c>
      <c r="I256" s="76" t="s">
        <v>2776</v>
      </c>
      <c r="J256" s="76" t="s">
        <v>2777</v>
      </c>
      <c r="K256" s="76" t="s">
        <v>3784</v>
      </c>
      <c r="L256" s="76" t="s">
        <v>9230</v>
      </c>
      <c r="M256" s="76" t="s">
        <v>5710</v>
      </c>
      <c r="N256" s="76" t="s">
        <v>2375</v>
      </c>
      <c r="O256" s="76" t="s">
        <v>343</v>
      </c>
      <c r="P256" s="76" t="s">
        <v>8918</v>
      </c>
    </row>
    <row r="257" spans="1:16">
      <c r="A257" s="74">
        <v>29</v>
      </c>
      <c r="B257" s="76" t="s">
        <v>8918</v>
      </c>
      <c r="C257" s="76" t="s">
        <v>8918</v>
      </c>
      <c r="D257" s="76" t="s">
        <v>2778</v>
      </c>
      <c r="E257" s="76" t="s">
        <v>856</v>
      </c>
      <c r="F257" s="76" t="s">
        <v>2779</v>
      </c>
      <c r="G257" s="76" t="s">
        <v>2780</v>
      </c>
      <c r="H257" s="76" t="s">
        <v>2781</v>
      </c>
      <c r="I257" s="76" t="s">
        <v>9287</v>
      </c>
      <c r="J257" s="76" t="s">
        <v>7051</v>
      </c>
      <c r="K257" s="76" t="s">
        <v>5234</v>
      </c>
      <c r="L257" s="76" t="s">
        <v>2086</v>
      </c>
      <c r="M257" s="76" t="s">
        <v>2782</v>
      </c>
      <c r="N257" s="76" t="s">
        <v>2783</v>
      </c>
      <c r="O257" s="76" t="s">
        <v>9837</v>
      </c>
      <c r="P257" s="76" t="s">
        <v>8918</v>
      </c>
    </row>
    <row r="258" spans="1:16">
      <c r="A258" s="74">
        <v>30</v>
      </c>
      <c r="B258" s="76" t="s">
        <v>8918</v>
      </c>
      <c r="C258" s="76" t="s">
        <v>8918</v>
      </c>
      <c r="D258" s="76" t="s">
        <v>2784</v>
      </c>
      <c r="E258" s="76" t="s">
        <v>6395</v>
      </c>
      <c r="F258" s="76" t="s">
        <v>10031</v>
      </c>
      <c r="G258" s="76" t="s">
        <v>2785</v>
      </c>
      <c r="H258" s="76" t="s">
        <v>2786</v>
      </c>
      <c r="I258" s="76" t="s">
        <v>10653</v>
      </c>
      <c r="J258" s="76" t="s">
        <v>6828</v>
      </c>
      <c r="K258" s="76" t="s">
        <v>2787</v>
      </c>
      <c r="L258" s="76" t="s">
        <v>2788</v>
      </c>
      <c r="M258" s="76" t="s">
        <v>2789</v>
      </c>
      <c r="N258" s="76" t="s">
        <v>2790</v>
      </c>
      <c r="O258" s="76" t="s">
        <v>6502</v>
      </c>
      <c r="P258" s="76" t="s">
        <v>8918</v>
      </c>
    </row>
    <row r="259" spans="1:16">
      <c r="A259" s="74">
        <v>31</v>
      </c>
      <c r="B259" s="76" t="s">
        <v>8918</v>
      </c>
      <c r="C259" s="76" t="s">
        <v>8918</v>
      </c>
      <c r="D259" s="76" t="s">
        <v>2791</v>
      </c>
      <c r="E259" s="76" t="s">
        <v>2792</v>
      </c>
      <c r="F259" s="76" t="s">
        <v>2793</v>
      </c>
      <c r="G259" s="76" t="s">
        <v>3782</v>
      </c>
      <c r="H259" s="76" t="s">
        <v>6637</v>
      </c>
      <c r="I259" s="76" t="s">
        <v>2794</v>
      </c>
      <c r="J259" s="76" t="s">
        <v>2795</v>
      </c>
      <c r="K259" s="76" t="s">
        <v>5023</v>
      </c>
      <c r="L259" s="76" t="s">
        <v>2796</v>
      </c>
      <c r="M259" s="76" t="s">
        <v>2797</v>
      </c>
      <c r="N259" s="76" t="s">
        <v>10002</v>
      </c>
      <c r="O259" s="76" t="s">
        <v>2798</v>
      </c>
      <c r="P259" s="76" t="s">
        <v>8918</v>
      </c>
    </row>
    <row r="260" spans="1:16">
      <c r="A260" s="74">
        <v>32</v>
      </c>
      <c r="B260" s="76" t="s">
        <v>8918</v>
      </c>
      <c r="C260" s="76" t="s">
        <v>8918</v>
      </c>
      <c r="D260" s="76" t="s">
        <v>2799</v>
      </c>
      <c r="E260" s="76" t="s">
        <v>2800</v>
      </c>
      <c r="F260" s="76" t="s">
        <v>2801</v>
      </c>
      <c r="G260" s="76" t="s">
        <v>6754</v>
      </c>
      <c r="H260" s="76" t="s">
        <v>2802</v>
      </c>
      <c r="I260" s="76" t="s">
        <v>11105</v>
      </c>
      <c r="J260" s="76" t="s">
        <v>2503</v>
      </c>
      <c r="K260" s="76" t="s">
        <v>2803</v>
      </c>
      <c r="L260" s="76" t="s">
        <v>2804</v>
      </c>
      <c r="M260" s="76" t="s">
        <v>2805</v>
      </c>
      <c r="N260" s="76" t="s">
        <v>2806</v>
      </c>
      <c r="O260" s="76" t="s">
        <v>8038</v>
      </c>
      <c r="P260" s="76" t="s">
        <v>8918</v>
      </c>
    </row>
    <row r="261" spans="1:16">
      <c r="A261" s="74">
        <v>33</v>
      </c>
      <c r="B261" s="76" t="s">
        <v>8918</v>
      </c>
      <c r="C261" s="76" t="s">
        <v>8918</v>
      </c>
      <c r="D261" s="76" t="s">
        <v>6238</v>
      </c>
      <c r="E261" s="76" t="s">
        <v>2807</v>
      </c>
      <c r="F261" s="76" t="s">
        <v>2808</v>
      </c>
      <c r="G261" s="76" t="s">
        <v>2809</v>
      </c>
      <c r="H261" s="76" t="s">
        <v>10063</v>
      </c>
      <c r="I261" s="76" t="s">
        <v>10855</v>
      </c>
      <c r="J261" s="76" t="s">
        <v>233</v>
      </c>
      <c r="K261" s="76" t="s">
        <v>2810</v>
      </c>
      <c r="L261" s="76" t="s">
        <v>1876</v>
      </c>
      <c r="M261" s="76" t="s">
        <v>2811</v>
      </c>
      <c r="N261" s="76" t="s">
        <v>2812</v>
      </c>
      <c r="O261" s="76" t="s">
        <v>2813</v>
      </c>
      <c r="P261" s="76" t="s">
        <v>8918</v>
      </c>
    </row>
    <row r="262" spans="1:16">
      <c r="A262" s="74">
        <v>34</v>
      </c>
      <c r="B262" s="76" t="s">
        <v>8918</v>
      </c>
      <c r="C262" s="76" t="s">
        <v>8918</v>
      </c>
      <c r="D262" s="76" t="s">
        <v>2814</v>
      </c>
      <c r="E262" s="76" t="s">
        <v>2815</v>
      </c>
      <c r="F262" s="76" t="s">
        <v>2816</v>
      </c>
      <c r="G262" s="76" t="s">
        <v>9307</v>
      </c>
      <c r="H262" s="76" t="s">
        <v>2817</v>
      </c>
      <c r="I262" s="76" t="s">
        <v>2818</v>
      </c>
      <c r="J262" s="76" t="s">
        <v>5087</v>
      </c>
      <c r="K262" s="76" t="s">
        <v>2819</v>
      </c>
      <c r="L262" s="76" t="s">
        <v>3919</v>
      </c>
      <c r="M262" s="76" t="s">
        <v>2820</v>
      </c>
      <c r="N262" s="76" t="s">
        <v>2821</v>
      </c>
      <c r="O262" s="76" t="s">
        <v>2822</v>
      </c>
      <c r="P262" s="76" t="s">
        <v>8918</v>
      </c>
    </row>
    <row r="263" spans="1:16">
      <c r="A263" s="74">
        <v>35</v>
      </c>
      <c r="B263" s="76" t="s">
        <v>8918</v>
      </c>
      <c r="C263" s="76" t="s">
        <v>8918</v>
      </c>
      <c r="D263" s="76" t="s">
        <v>10295</v>
      </c>
      <c r="E263" s="76" t="s">
        <v>7682</v>
      </c>
      <c r="F263" s="76" t="s">
        <v>2823</v>
      </c>
      <c r="G263" s="76" t="s">
        <v>2824</v>
      </c>
      <c r="H263" s="76" t="s">
        <v>2825</v>
      </c>
      <c r="I263" s="76" t="s">
        <v>3884</v>
      </c>
      <c r="J263" s="76" t="s">
        <v>2826</v>
      </c>
      <c r="K263" s="76" t="s">
        <v>2800</v>
      </c>
      <c r="L263" s="76" t="s">
        <v>10274</v>
      </c>
      <c r="M263" s="76" t="s">
        <v>2827</v>
      </c>
      <c r="N263" s="76" t="s">
        <v>2828</v>
      </c>
      <c r="O263" s="76" t="s">
        <v>370</v>
      </c>
      <c r="P263" s="76" t="s">
        <v>8918</v>
      </c>
    </row>
    <row r="264" spans="1:16">
      <c r="A264" s="74">
        <v>36</v>
      </c>
      <c r="B264" s="76" t="s">
        <v>8918</v>
      </c>
      <c r="C264" s="76" t="s">
        <v>8918</v>
      </c>
      <c r="D264" s="76" t="s">
        <v>2829</v>
      </c>
      <c r="E264" s="76" t="s">
        <v>368</v>
      </c>
      <c r="F264" s="76" t="s">
        <v>2329</v>
      </c>
      <c r="G264" s="76" t="s">
        <v>2830</v>
      </c>
      <c r="H264" s="76" t="s">
        <v>5576</v>
      </c>
      <c r="I264" s="76" t="s">
        <v>10861</v>
      </c>
      <c r="J264" s="76" t="s">
        <v>6310</v>
      </c>
      <c r="K264" s="76" t="s">
        <v>5213</v>
      </c>
      <c r="L264" s="76" t="s">
        <v>2831</v>
      </c>
      <c r="M264" s="76" t="s">
        <v>2832</v>
      </c>
      <c r="N264" s="76" t="s">
        <v>2833</v>
      </c>
      <c r="O264" s="76" t="s">
        <v>10285</v>
      </c>
      <c r="P264" s="76" t="s">
        <v>8918</v>
      </c>
    </row>
    <row r="265" spans="1:16">
      <c r="A265" s="74">
        <v>37</v>
      </c>
      <c r="B265" s="76" t="s">
        <v>8918</v>
      </c>
      <c r="C265" s="76" t="s">
        <v>8918</v>
      </c>
      <c r="D265" s="76" t="s">
        <v>2834</v>
      </c>
      <c r="E265" s="76" t="s">
        <v>9290</v>
      </c>
      <c r="F265" s="76" t="s">
        <v>2835</v>
      </c>
      <c r="G265" s="76" t="s">
        <v>5514</v>
      </c>
      <c r="H265" s="76" t="s">
        <v>10500</v>
      </c>
      <c r="I265" s="76" t="s">
        <v>2836</v>
      </c>
      <c r="J265" s="76" t="s">
        <v>9207</v>
      </c>
      <c r="K265" s="76" t="s">
        <v>8204</v>
      </c>
      <c r="L265" s="76" t="s">
        <v>2837</v>
      </c>
      <c r="M265" s="76" t="s">
        <v>2838</v>
      </c>
      <c r="N265" s="76" t="s">
        <v>8212</v>
      </c>
      <c r="O265" s="76" t="s">
        <v>2839</v>
      </c>
      <c r="P265" s="76" t="s">
        <v>8918</v>
      </c>
    </row>
    <row r="266" spans="1:16">
      <c r="A266" s="74">
        <v>38</v>
      </c>
      <c r="B266" s="76" t="s">
        <v>8918</v>
      </c>
      <c r="C266" s="76" t="s">
        <v>8918</v>
      </c>
      <c r="D266" s="76" t="s">
        <v>2840</v>
      </c>
      <c r="E266" s="76" t="s">
        <v>2093</v>
      </c>
      <c r="F266" s="76" t="s">
        <v>2841</v>
      </c>
      <c r="G266" s="76" t="s">
        <v>8848</v>
      </c>
      <c r="H266" s="76" t="s">
        <v>2842</v>
      </c>
      <c r="I266" s="76" t="s">
        <v>2843</v>
      </c>
      <c r="J266" s="76" t="s">
        <v>2844</v>
      </c>
      <c r="K266" s="76" t="s">
        <v>9267</v>
      </c>
      <c r="L266" s="76" t="s">
        <v>2845</v>
      </c>
      <c r="M266" s="76" t="s">
        <v>2846</v>
      </c>
      <c r="N266" s="76" t="s">
        <v>2847</v>
      </c>
      <c r="O266" s="76" t="s">
        <v>2848</v>
      </c>
      <c r="P266" s="76" t="s">
        <v>8918</v>
      </c>
    </row>
    <row r="267" spans="1:16">
      <c r="A267" s="74">
        <v>39</v>
      </c>
      <c r="B267" s="76" t="s">
        <v>8918</v>
      </c>
      <c r="C267" s="76" t="s">
        <v>8918</v>
      </c>
      <c r="D267" s="76" t="s">
        <v>2849</v>
      </c>
      <c r="E267" s="76" t="s">
        <v>2850</v>
      </c>
      <c r="F267" s="76" t="s">
        <v>2851</v>
      </c>
      <c r="G267" s="76" t="s">
        <v>1603</v>
      </c>
      <c r="H267" s="76" t="s">
        <v>2852</v>
      </c>
      <c r="I267" s="76" t="s">
        <v>2853</v>
      </c>
      <c r="J267" s="76" t="s">
        <v>2854</v>
      </c>
      <c r="K267" s="76" t="s">
        <v>10787</v>
      </c>
      <c r="L267" s="76" t="s">
        <v>10722</v>
      </c>
      <c r="M267" s="76" t="s">
        <v>5143</v>
      </c>
      <c r="N267" s="76" t="s">
        <v>2855</v>
      </c>
      <c r="O267" s="76" t="s">
        <v>2856</v>
      </c>
      <c r="P267" s="76" t="s">
        <v>8918</v>
      </c>
    </row>
    <row r="268" spans="1:16">
      <c r="A268" s="74">
        <v>40</v>
      </c>
      <c r="B268" s="76" t="s">
        <v>8918</v>
      </c>
      <c r="C268" s="76" t="s">
        <v>8918</v>
      </c>
      <c r="D268" s="76" t="s">
        <v>2857</v>
      </c>
      <c r="E268" s="76" t="s">
        <v>2858</v>
      </c>
      <c r="F268" s="76" t="s">
        <v>2859</v>
      </c>
      <c r="G268" s="76" t="s">
        <v>2860</v>
      </c>
      <c r="H268" s="76" t="s">
        <v>9728</v>
      </c>
      <c r="I268" s="76" t="s">
        <v>10764</v>
      </c>
      <c r="J268" s="76" t="s">
        <v>2861</v>
      </c>
      <c r="K268" s="76" t="s">
        <v>8755</v>
      </c>
      <c r="L268" s="76" t="s">
        <v>11340</v>
      </c>
      <c r="M268" s="76" t="s">
        <v>9785</v>
      </c>
      <c r="N268" s="76" t="s">
        <v>2862</v>
      </c>
      <c r="O268" s="76" t="s">
        <v>1524</v>
      </c>
      <c r="P268" s="76" t="s">
        <v>8918</v>
      </c>
    </row>
    <row r="269" spans="1:16">
      <c r="A269" s="74">
        <v>41</v>
      </c>
      <c r="B269" s="76" t="s">
        <v>8918</v>
      </c>
      <c r="C269" s="76" t="s">
        <v>8918</v>
      </c>
      <c r="D269" s="76" t="s">
        <v>2863</v>
      </c>
      <c r="E269" s="76" t="s">
        <v>2864</v>
      </c>
      <c r="F269" s="76" t="s">
        <v>2865</v>
      </c>
      <c r="G269" s="76" t="s">
        <v>2866</v>
      </c>
      <c r="H269" s="76" t="s">
        <v>2867</v>
      </c>
      <c r="I269" s="76" t="s">
        <v>2868</v>
      </c>
      <c r="J269" s="76" t="s">
        <v>1779</v>
      </c>
      <c r="K269" s="76" t="s">
        <v>2869</v>
      </c>
      <c r="L269" s="76" t="s">
        <v>833</v>
      </c>
      <c r="M269" s="76" t="s">
        <v>10646</v>
      </c>
      <c r="N269" s="76" t="s">
        <v>2870</v>
      </c>
      <c r="O269" s="76" t="s">
        <v>2871</v>
      </c>
      <c r="P269" s="76" t="s">
        <v>8918</v>
      </c>
    </row>
    <row r="270" spans="1:16">
      <c r="A270" s="74">
        <v>42</v>
      </c>
      <c r="B270" s="76" t="s">
        <v>8918</v>
      </c>
      <c r="C270" s="76" t="s">
        <v>8918</v>
      </c>
      <c r="D270" s="76" t="s">
        <v>2872</v>
      </c>
      <c r="E270" s="76" t="s">
        <v>8760</v>
      </c>
      <c r="F270" s="76" t="s">
        <v>2873</v>
      </c>
      <c r="G270" s="76" t="s">
        <v>8612</v>
      </c>
      <c r="H270" s="76" t="s">
        <v>2874</v>
      </c>
      <c r="I270" s="76" t="s">
        <v>2875</v>
      </c>
      <c r="J270" s="76" t="s">
        <v>2876</v>
      </c>
      <c r="K270" s="76" t="s">
        <v>2877</v>
      </c>
      <c r="L270" s="76" t="s">
        <v>2679</v>
      </c>
      <c r="M270" s="76" t="s">
        <v>8865</v>
      </c>
      <c r="N270" s="76" t="s">
        <v>2878</v>
      </c>
      <c r="O270" s="76" t="s">
        <v>2879</v>
      </c>
      <c r="P270" s="76" t="s">
        <v>8918</v>
      </c>
    </row>
    <row r="271" spans="1:16">
      <c r="A271" s="74">
        <v>43</v>
      </c>
      <c r="B271" s="76" t="s">
        <v>8918</v>
      </c>
      <c r="C271" s="76" t="s">
        <v>8918</v>
      </c>
      <c r="D271" s="76" t="s">
        <v>6243</v>
      </c>
      <c r="E271" s="76" t="s">
        <v>8279</v>
      </c>
      <c r="F271" s="76" t="s">
        <v>9363</v>
      </c>
      <c r="G271" s="76" t="s">
        <v>2880</v>
      </c>
      <c r="H271" s="76" t="s">
        <v>2881</v>
      </c>
      <c r="I271" s="76" t="s">
        <v>10782</v>
      </c>
      <c r="J271" s="76" t="s">
        <v>10264</v>
      </c>
      <c r="K271" s="76" t="s">
        <v>2882</v>
      </c>
      <c r="L271" s="76" t="s">
        <v>7070</v>
      </c>
      <c r="M271" s="76" t="s">
        <v>3217</v>
      </c>
      <c r="N271" s="76" t="s">
        <v>2883</v>
      </c>
      <c r="O271" s="76" t="s">
        <v>9209</v>
      </c>
      <c r="P271" s="76" t="s">
        <v>8918</v>
      </c>
    </row>
    <row r="272" spans="1:16">
      <c r="A272" s="74">
        <v>44</v>
      </c>
      <c r="B272" s="76" t="s">
        <v>8918</v>
      </c>
      <c r="C272" s="76" t="s">
        <v>8918</v>
      </c>
      <c r="D272" s="76" t="s">
        <v>2884</v>
      </c>
      <c r="E272" s="76" t="s">
        <v>2885</v>
      </c>
      <c r="F272" s="76" t="s">
        <v>8680</v>
      </c>
      <c r="G272" s="76" t="s">
        <v>8191</v>
      </c>
      <c r="H272" s="76" t="s">
        <v>2886</v>
      </c>
      <c r="I272" s="76" t="s">
        <v>2887</v>
      </c>
      <c r="J272" s="76" t="s">
        <v>2888</v>
      </c>
      <c r="K272" s="76" t="s">
        <v>2889</v>
      </c>
      <c r="L272" s="76" t="s">
        <v>2890</v>
      </c>
      <c r="M272" s="76" t="s">
        <v>2891</v>
      </c>
      <c r="N272" s="76" t="s">
        <v>5778</v>
      </c>
      <c r="O272" s="76" t="s">
        <v>2892</v>
      </c>
      <c r="P272" s="76" t="s">
        <v>8918</v>
      </c>
    </row>
    <row r="273" spans="1:16">
      <c r="A273" s="74">
        <v>45</v>
      </c>
      <c r="B273" s="76" t="s">
        <v>8918</v>
      </c>
      <c r="C273" s="76" t="s">
        <v>8918</v>
      </c>
      <c r="D273" s="76" t="s">
        <v>9319</v>
      </c>
      <c r="E273" s="76" t="s">
        <v>2893</v>
      </c>
      <c r="F273" s="76" t="s">
        <v>2894</v>
      </c>
      <c r="G273" s="76" t="s">
        <v>9206</v>
      </c>
      <c r="H273" s="76" t="s">
        <v>2895</v>
      </c>
      <c r="I273" s="76" t="s">
        <v>2896</v>
      </c>
      <c r="J273" s="76" t="s">
        <v>9352</v>
      </c>
      <c r="K273" s="76" t="s">
        <v>2897</v>
      </c>
      <c r="L273" s="76" t="s">
        <v>9697</v>
      </c>
      <c r="M273" s="76" t="s">
        <v>10116</v>
      </c>
      <c r="N273" s="76" t="s">
        <v>8746</v>
      </c>
      <c r="O273" s="76" t="s">
        <v>8078</v>
      </c>
      <c r="P273" s="76" t="s">
        <v>8918</v>
      </c>
    </row>
    <row r="274" spans="1:16">
      <c r="A274" s="74">
        <v>46</v>
      </c>
      <c r="B274" s="76" t="s">
        <v>8918</v>
      </c>
      <c r="C274" s="76" t="s">
        <v>8918</v>
      </c>
      <c r="D274" s="76" t="s">
        <v>6170</v>
      </c>
      <c r="E274" s="76" t="s">
        <v>2898</v>
      </c>
      <c r="F274" s="76" t="s">
        <v>9327</v>
      </c>
      <c r="G274" s="76" t="s">
        <v>9736</v>
      </c>
      <c r="H274" s="76" t="s">
        <v>2899</v>
      </c>
      <c r="I274" s="76" t="s">
        <v>11098</v>
      </c>
      <c r="J274" s="76" t="s">
        <v>2900</v>
      </c>
      <c r="K274" s="76" t="s">
        <v>8862</v>
      </c>
      <c r="L274" s="76" t="s">
        <v>7202</v>
      </c>
      <c r="M274" s="76" t="s">
        <v>2901</v>
      </c>
      <c r="N274" s="76" t="s">
        <v>2902</v>
      </c>
      <c r="O274" s="76" t="s">
        <v>2903</v>
      </c>
      <c r="P274" s="76" t="s">
        <v>8918</v>
      </c>
    </row>
    <row r="275" spans="1:16">
      <c r="A275" s="74">
        <v>47</v>
      </c>
      <c r="B275" s="76" t="s">
        <v>8918</v>
      </c>
      <c r="C275" s="76" t="s">
        <v>8918</v>
      </c>
      <c r="D275" s="76" t="s">
        <v>8008</v>
      </c>
      <c r="E275" s="76" t="s">
        <v>2904</v>
      </c>
      <c r="F275" s="76" t="s">
        <v>2905</v>
      </c>
      <c r="G275" s="76" t="s">
        <v>3881</v>
      </c>
      <c r="H275" s="76" t="s">
        <v>2906</v>
      </c>
      <c r="I275" s="76" t="s">
        <v>2907</v>
      </c>
      <c r="J275" s="76" t="s">
        <v>2908</v>
      </c>
      <c r="K275" s="76" t="s">
        <v>2150</v>
      </c>
      <c r="L275" s="76" t="s">
        <v>2909</v>
      </c>
      <c r="M275" s="76" t="s">
        <v>10843</v>
      </c>
      <c r="N275" s="76" t="s">
        <v>2671</v>
      </c>
      <c r="O275" s="76" t="s">
        <v>2910</v>
      </c>
      <c r="P275" s="76" t="s">
        <v>8918</v>
      </c>
    </row>
    <row r="276" spans="1:16">
      <c r="A276" s="74">
        <v>48</v>
      </c>
      <c r="B276" s="76" t="s">
        <v>8918</v>
      </c>
      <c r="C276" s="76" t="s">
        <v>8918</v>
      </c>
      <c r="D276" s="76" t="s">
        <v>2911</v>
      </c>
      <c r="E276" s="76" t="s">
        <v>3807</v>
      </c>
      <c r="F276" s="76" t="s">
        <v>2912</v>
      </c>
      <c r="G276" s="76" t="s">
        <v>2913</v>
      </c>
      <c r="H276" s="76" t="s">
        <v>10900</v>
      </c>
      <c r="I276" s="76" t="s">
        <v>9325</v>
      </c>
      <c r="J276" s="76" t="s">
        <v>2914</v>
      </c>
      <c r="K276" s="76" t="s">
        <v>10676</v>
      </c>
      <c r="L276" s="76" t="s">
        <v>2915</v>
      </c>
      <c r="M276" s="76" t="s">
        <v>2916</v>
      </c>
      <c r="N276" s="76" t="s">
        <v>2917</v>
      </c>
      <c r="O276" s="76" t="s">
        <v>2918</v>
      </c>
      <c r="P276" s="76" t="s">
        <v>8918</v>
      </c>
    </row>
    <row r="278" spans="1:16">
      <c r="A278" s="73" t="e">
        <f>HLOOKUP('Calculatrice des coûts NMETI'!$I$22, B282:Q331, MATCH('Calculatrice des coûts NMETI'!$K$22,A282:A331))</f>
        <v>#N/A</v>
      </c>
    </row>
    <row r="279" spans="1:16">
      <c r="A279" s="467" t="s">
        <v>3188</v>
      </c>
      <c r="B279" s="467"/>
      <c r="C279" s="467"/>
      <c r="D279" s="467"/>
      <c r="E279" s="467"/>
      <c r="F279" s="467"/>
      <c r="G279" s="467"/>
      <c r="H279" s="467"/>
      <c r="I279" s="467"/>
      <c r="J279" s="467"/>
      <c r="K279" s="467"/>
      <c r="L279" s="467"/>
      <c r="M279" s="467"/>
      <c r="N279" s="467"/>
      <c r="O279" s="467"/>
      <c r="P279" s="467"/>
    </row>
    <row r="280" spans="1:16">
      <c r="A280" s="471" t="s">
        <v>5294</v>
      </c>
      <c r="B280" s="471"/>
      <c r="C280" s="471"/>
      <c r="D280" s="471"/>
      <c r="E280" s="471"/>
      <c r="F280" s="471"/>
      <c r="G280" s="471"/>
      <c r="H280" s="471"/>
      <c r="I280" s="471"/>
      <c r="J280" s="471"/>
      <c r="K280" s="471"/>
      <c r="L280" s="471"/>
      <c r="M280" s="471"/>
      <c r="N280" s="471"/>
      <c r="O280" s="471"/>
      <c r="P280" s="471"/>
    </row>
    <row r="281" spans="1:16">
      <c r="A281" s="77" t="s">
        <v>8912</v>
      </c>
      <c r="B281" s="78" t="s">
        <v>8913</v>
      </c>
      <c r="C281" s="78" t="s">
        <v>8913</v>
      </c>
      <c r="D281" s="78" t="s">
        <v>8913</v>
      </c>
      <c r="E281" s="78" t="s">
        <v>8913</v>
      </c>
      <c r="F281" s="78" t="s">
        <v>8913</v>
      </c>
      <c r="G281" s="78" t="s">
        <v>8913</v>
      </c>
      <c r="H281" s="78" t="s">
        <v>8913</v>
      </c>
      <c r="I281" s="78" t="s">
        <v>8913</v>
      </c>
      <c r="J281" s="78" t="s">
        <v>8913</v>
      </c>
      <c r="K281" s="78" t="s">
        <v>8913</v>
      </c>
      <c r="L281" s="78" t="s">
        <v>8913</v>
      </c>
      <c r="M281" s="78" t="s">
        <v>8913</v>
      </c>
      <c r="N281" s="78" t="s">
        <v>8913</v>
      </c>
      <c r="O281" s="78" t="s">
        <v>8913</v>
      </c>
      <c r="P281" s="78" t="s">
        <v>8913</v>
      </c>
    </row>
    <row r="282" spans="1:16">
      <c r="A282" s="79" t="s">
        <v>8914</v>
      </c>
      <c r="B282" s="236">
        <v>1</v>
      </c>
      <c r="C282" s="236">
        <v>2</v>
      </c>
      <c r="D282" s="236">
        <v>3</v>
      </c>
      <c r="E282" s="236">
        <v>4</v>
      </c>
      <c r="F282" s="236">
        <v>5</v>
      </c>
      <c r="G282" s="236">
        <v>6</v>
      </c>
      <c r="H282" s="236">
        <v>7</v>
      </c>
      <c r="I282" s="236">
        <v>8</v>
      </c>
      <c r="J282" s="236">
        <v>9</v>
      </c>
      <c r="K282" s="236">
        <v>10</v>
      </c>
      <c r="L282" s="236">
        <v>11</v>
      </c>
      <c r="M282" s="236">
        <v>12</v>
      </c>
      <c r="N282" s="236">
        <v>13</v>
      </c>
      <c r="O282" s="236">
        <v>14</v>
      </c>
      <c r="P282" s="236">
        <v>15</v>
      </c>
    </row>
    <row r="283" spans="1:16">
      <c r="A283" s="74">
        <v>0</v>
      </c>
      <c r="B283" s="76" t="s">
        <v>8918</v>
      </c>
      <c r="C283" s="76" t="s">
        <v>8918</v>
      </c>
      <c r="D283" s="76" t="s">
        <v>2919</v>
      </c>
      <c r="E283" s="76" t="s">
        <v>2920</v>
      </c>
      <c r="F283" s="76" t="s">
        <v>2921</v>
      </c>
      <c r="G283" s="76" t="s">
        <v>2922</v>
      </c>
      <c r="H283" s="76" t="s">
        <v>9446</v>
      </c>
      <c r="I283" s="76" t="s">
        <v>9447</v>
      </c>
      <c r="J283" s="76" t="s">
        <v>9448</v>
      </c>
      <c r="K283" s="76" t="s">
        <v>5106</v>
      </c>
      <c r="L283" s="76" t="s">
        <v>9449</v>
      </c>
      <c r="M283" s="76" t="s">
        <v>9450</v>
      </c>
      <c r="N283" s="76" t="s">
        <v>8918</v>
      </c>
      <c r="O283" s="76" t="s">
        <v>8918</v>
      </c>
      <c r="P283" s="76" t="s">
        <v>8918</v>
      </c>
    </row>
    <row r="284" spans="1:16">
      <c r="A284" s="74">
        <v>1</v>
      </c>
      <c r="B284" s="76" t="s">
        <v>8918</v>
      </c>
      <c r="C284" s="76" t="s">
        <v>8918</v>
      </c>
      <c r="D284" s="76" t="s">
        <v>9451</v>
      </c>
      <c r="E284" s="76" t="s">
        <v>9452</v>
      </c>
      <c r="F284" s="76" t="s">
        <v>9453</v>
      </c>
      <c r="G284" s="76" t="s">
        <v>9454</v>
      </c>
      <c r="H284" s="76" t="s">
        <v>9455</v>
      </c>
      <c r="I284" s="76" t="s">
        <v>7670</v>
      </c>
      <c r="J284" s="76" t="s">
        <v>9456</v>
      </c>
      <c r="K284" s="76" t="s">
        <v>9457</v>
      </c>
      <c r="L284" s="76" t="s">
        <v>9458</v>
      </c>
      <c r="M284" s="76" t="s">
        <v>9459</v>
      </c>
      <c r="N284" s="76" t="s">
        <v>8918</v>
      </c>
      <c r="O284" s="76" t="s">
        <v>8918</v>
      </c>
      <c r="P284" s="76" t="s">
        <v>8918</v>
      </c>
    </row>
    <row r="285" spans="1:16">
      <c r="A285" s="74">
        <v>2</v>
      </c>
      <c r="B285" s="76" t="s">
        <v>8918</v>
      </c>
      <c r="C285" s="76" t="s">
        <v>8918</v>
      </c>
      <c r="D285" s="76" t="s">
        <v>9460</v>
      </c>
      <c r="E285" s="76" t="s">
        <v>9461</v>
      </c>
      <c r="F285" s="76" t="s">
        <v>9462</v>
      </c>
      <c r="G285" s="76" t="s">
        <v>9463</v>
      </c>
      <c r="H285" s="76" t="s">
        <v>9464</v>
      </c>
      <c r="I285" s="76" t="s">
        <v>1721</v>
      </c>
      <c r="J285" s="76" t="s">
        <v>9465</v>
      </c>
      <c r="K285" s="76" t="s">
        <v>1889</v>
      </c>
      <c r="L285" s="76" t="s">
        <v>9466</v>
      </c>
      <c r="M285" s="76" t="s">
        <v>9467</v>
      </c>
      <c r="N285" s="76" t="s">
        <v>8918</v>
      </c>
      <c r="O285" s="76" t="s">
        <v>8918</v>
      </c>
      <c r="P285" s="76" t="s">
        <v>8918</v>
      </c>
    </row>
    <row r="286" spans="1:16">
      <c r="A286" s="74">
        <v>3</v>
      </c>
      <c r="B286" s="76" t="s">
        <v>8918</v>
      </c>
      <c r="C286" s="76" t="s">
        <v>8918</v>
      </c>
      <c r="D286" s="76" t="s">
        <v>9468</v>
      </c>
      <c r="E286" s="76" t="s">
        <v>1734</v>
      </c>
      <c r="F286" s="76" t="s">
        <v>9469</v>
      </c>
      <c r="G286" s="76" t="s">
        <v>8796</v>
      </c>
      <c r="H286" s="76" t="s">
        <v>9470</v>
      </c>
      <c r="I286" s="76" t="s">
        <v>10546</v>
      </c>
      <c r="J286" s="76" t="s">
        <v>9471</v>
      </c>
      <c r="K286" s="76" t="s">
        <v>7072</v>
      </c>
      <c r="L286" s="76" t="s">
        <v>9472</v>
      </c>
      <c r="M286" s="76" t="s">
        <v>11160</v>
      </c>
      <c r="N286" s="76" t="s">
        <v>8918</v>
      </c>
      <c r="O286" s="76" t="s">
        <v>8918</v>
      </c>
      <c r="P286" s="76" t="s">
        <v>8918</v>
      </c>
    </row>
    <row r="287" spans="1:16">
      <c r="A287" s="74">
        <v>4</v>
      </c>
      <c r="B287" s="76" t="s">
        <v>8918</v>
      </c>
      <c r="C287" s="76" t="s">
        <v>8918</v>
      </c>
      <c r="D287" s="76" t="s">
        <v>10749</v>
      </c>
      <c r="E287" s="76" t="s">
        <v>4182</v>
      </c>
      <c r="F287" s="76" t="s">
        <v>9473</v>
      </c>
      <c r="G287" s="76" t="s">
        <v>9474</v>
      </c>
      <c r="H287" s="76" t="s">
        <v>9475</v>
      </c>
      <c r="I287" s="76" t="s">
        <v>9476</v>
      </c>
      <c r="J287" s="76" t="s">
        <v>9477</v>
      </c>
      <c r="K287" s="76" t="s">
        <v>9478</v>
      </c>
      <c r="L287" s="76" t="s">
        <v>9479</v>
      </c>
      <c r="M287" s="76" t="s">
        <v>9480</v>
      </c>
      <c r="N287" s="76" t="s">
        <v>8918</v>
      </c>
      <c r="O287" s="76" t="s">
        <v>8918</v>
      </c>
      <c r="P287" s="76" t="s">
        <v>8918</v>
      </c>
    </row>
    <row r="288" spans="1:16">
      <c r="A288" s="74">
        <v>5</v>
      </c>
      <c r="B288" s="76" t="s">
        <v>8918</v>
      </c>
      <c r="C288" s="76" t="s">
        <v>8918</v>
      </c>
      <c r="D288" s="76" t="s">
        <v>9481</v>
      </c>
      <c r="E288" s="76" t="s">
        <v>9482</v>
      </c>
      <c r="F288" s="76" t="s">
        <v>9483</v>
      </c>
      <c r="G288" s="76" t="s">
        <v>9484</v>
      </c>
      <c r="H288" s="76" t="s">
        <v>9485</v>
      </c>
      <c r="I288" s="76" t="s">
        <v>9486</v>
      </c>
      <c r="J288" s="76" t="s">
        <v>9487</v>
      </c>
      <c r="K288" s="76" t="s">
        <v>9488</v>
      </c>
      <c r="L288" s="76" t="s">
        <v>9489</v>
      </c>
      <c r="M288" s="76" t="s">
        <v>9490</v>
      </c>
      <c r="N288" s="76" t="s">
        <v>8918</v>
      </c>
      <c r="O288" s="76" t="s">
        <v>8918</v>
      </c>
      <c r="P288" s="76" t="s">
        <v>8918</v>
      </c>
    </row>
    <row r="289" spans="1:16">
      <c r="A289" s="74">
        <v>6</v>
      </c>
      <c r="B289" s="76" t="s">
        <v>8918</v>
      </c>
      <c r="C289" s="76" t="s">
        <v>8918</v>
      </c>
      <c r="D289" s="76" t="s">
        <v>6002</v>
      </c>
      <c r="E289" s="76" t="s">
        <v>5114</v>
      </c>
      <c r="F289" s="76" t="s">
        <v>9491</v>
      </c>
      <c r="G289" s="76" t="s">
        <v>6982</v>
      </c>
      <c r="H289" s="76" t="s">
        <v>9492</v>
      </c>
      <c r="I289" s="76" t="s">
        <v>9493</v>
      </c>
      <c r="J289" s="76" t="s">
        <v>9494</v>
      </c>
      <c r="K289" s="76" t="s">
        <v>9495</v>
      </c>
      <c r="L289" s="76" t="s">
        <v>9496</v>
      </c>
      <c r="M289" s="76" t="s">
        <v>9497</v>
      </c>
      <c r="N289" s="76" t="s">
        <v>8918</v>
      </c>
      <c r="O289" s="76" t="s">
        <v>8918</v>
      </c>
      <c r="P289" s="76" t="s">
        <v>8918</v>
      </c>
    </row>
    <row r="290" spans="1:16">
      <c r="A290" s="74">
        <v>7</v>
      </c>
      <c r="B290" s="76" t="s">
        <v>8918</v>
      </c>
      <c r="C290" s="76" t="s">
        <v>8918</v>
      </c>
      <c r="D290" s="76" t="s">
        <v>9498</v>
      </c>
      <c r="E290" s="76" t="s">
        <v>9499</v>
      </c>
      <c r="F290" s="76" t="s">
        <v>10008</v>
      </c>
      <c r="G290" s="76" t="s">
        <v>9500</v>
      </c>
      <c r="H290" s="76" t="s">
        <v>9501</v>
      </c>
      <c r="I290" s="76" t="s">
        <v>9502</v>
      </c>
      <c r="J290" s="76" t="s">
        <v>9503</v>
      </c>
      <c r="K290" s="76" t="s">
        <v>11198</v>
      </c>
      <c r="L290" s="76" t="s">
        <v>9504</v>
      </c>
      <c r="M290" s="76" t="s">
        <v>9505</v>
      </c>
      <c r="N290" s="76" t="s">
        <v>8918</v>
      </c>
      <c r="O290" s="76" t="s">
        <v>8918</v>
      </c>
      <c r="P290" s="76" t="s">
        <v>8918</v>
      </c>
    </row>
    <row r="291" spans="1:16">
      <c r="A291" s="74">
        <v>8</v>
      </c>
      <c r="B291" s="76" t="s">
        <v>8918</v>
      </c>
      <c r="C291" s="76" t="s">
        <v>8918</v>
      </c>
      <c r="D291" s="76" t="s">
        <v>10405</v>
      </c>
      <c r="E291" s="76" t="s">
        <v>9506</v>
      </c>
      <c r="F291" s="76" t="s">
        <v>1042</v>
      </c>
      <c r="G291" s="76" t="s">
        <v>9507</v>
      </c>
      <c r="H291" s="76" t="s">
        <v>8780</v>
      </c>
      <c r="I291" s="76" t="s">
        <v>9222</v>
      </c>
      <c r="J291" s="76" t="s">
        <v>9508</v>
      </c>
      <c r="K291" s="76" t="s">
        <v>9509</v>
      </c>
      <c r="L291" s="76" t="s">
        <v>9510</v>
      </c>
      <c r="M291" s="76" t="s">
        <v>10780</v>
      </c>
      <c r="N291" s="76" t="s">
        <v>8918</v>
      </c>
      <c r="O291" s="76" t="s">
        <v>8918</v>
      </c>
      <c r="P291" s="76" t="s">
        <v>8918</v>
      </c>
    </row>
    <row r="292" spans="1:16">
      <c r="A292" s="74">
        <v>9</v>
      </c>
      <c r="B292" s="76" t="s">
        <v>8918</v>
      </c>
      <c r="C292" s="76" t="s">
        <v>8918</v>
      </c>
      <c r="D292" s="76" t="s">
        <v>9511</v>
      </c>
      <c r="E292" s="76" t="s">
        <v>9512</v>
      </c>
      <c r="F292" s="76" t="s">
        <v>9513</v>
      </c>
      <c r="G292" s="76" t="s">
        <v>9514</v>
      </c>
      <c r="H292" s="76" t="s">
        <v>9515</v>
      </c>
      <c r="I292" s="76" t="s">
        <v>8727</v>
      </c>
      <c r="J292" s="76" t="s">
        <v>591</v>
      </c>
      <c r="K292" s="76" t="s">
        <v>9516</v>
      </c>
      <c r="L292" s="76" t="s">
        <v>9517</v>
      </c>
      <c r="M292" s="76" t="s">
        <v>9518</v>
      </c>
      <c r="N292" s="76" t="s">
        <v>8918</v>
      </c>
      <c r="O292" s="76" t="s">
        <v>8918</v>
      </c>
      <c r="P292" s="76" t="s">
        <v>8918</v>
      </c>
    </row>
    <row r="293" spans="1:16">
      <c r="A293" s="74">
        <v>10</v>
      </c>
      <c r="B293" s="76" t="s">
        <v>8918</v>
      </c>
      <c r="C293" s="76" t="s">
        <v>8918</v>
      </c>
      <c r="D293" s="76" t="s">
        <v>9519</v>
      </c>
      <c r="E293" s="76" t="s">
        <v>9520</v>
      </c>
      <c r="F293" s="76" t="s">
        <v>9521</v>
      </c>
      <c r="G293" s="76" t="s">
        <v>9522</v>
      </c>
      <c r="H293" s="76" t="s">
        <v>9523</v>
      </c>
      <c r="I293" s="76" t="s">
        <v>9524</v>
      </c>
      <c r="J293" s="76" t="s">
        <v>7188</v>
      </c>
      <c r="K293" s="76" t="s">
        <v>9525</v>
      </c>
      <c r="L293" s="76" t="s">
        <v>9261</v>
      </c>
      <c r="M293" s="76" t="s">
        <v>9526</v>
      </c>
      <c r="N293" s="76" t="s">
        <v>8918</v>
      </c>
      <c r="O293" s="76" t="s">
        <v>8918</v>
      </c>
      <c r="P293" s="76" t="s">
        <v>8918</v>
      </c>
    </row>
    <row r="294" spans="1:16">
      <c r="A294" s="74">
        <v>11</v>
      </c>
      <c r="B294" s="76" t="s">
        <v>8918</v>
      </c>
      <c r="C294" s="76" t="s">
        <v>8918</v>
      </c>
      <c r="D294" s="76" t="s">
        <v>9527</v>
      </c>
      <c r="E294" s="76" t="s">
        <v>10726</v>
      </c>
      <c r="F294" s="76" t="s">
        <v>9528</v>
      </c>
      <c r="G294" s="76" t="s">
        <v>9529</v>
      </c>
      <c r="H294" s="76" t="s">
        <v>9530</v>
      </c>
      <c r="I294" s="76" t="s">
        <v>9531</v>
      </c>
      <c r="J294" s="76" t="s">
        <v>9532</v>
      </c>
      <c r="K294" s="76" t="s">
        <v>9533</v>
      </c>
      <c r="L294" s="76" t="s">
        <v>9534</v>
      </c>
      <c r="M294" s="76" t="s">
        <v>9535</v>
      </c>
      <c r="N294" s="76" t="s">
        <v>8918</v>
      </c>
      <c r="O294" s="76" t="s">
        <v>8918</v>
      </c>
      <c r="P294" s="76" t="s">
        <v>8918</v>
      </c>
    </row>
    <row r="295" spans="1:16">
      <c r="A295" s="74">
        <v>12</v>
      </c>
      <c r="B295" s="76" t="s">
        <v>8918</v>
      </c>
      <c r="C295" s="76" t="s">
        <v>8918</v>
      </c>
      <c r="D295" s="76" t="s">
        <v>9536</v>
      </c>
      <c r="E295" s="76" t="s">
        <v>9537</v>
      </c>
      <c r="F295" s="76" t="s">
        <v>10040</v>
      </c>
      <c r="G295" s="76" t="s">
        <v>2460</v>
      </c>
      <c r="H295" s="76" t="s">
        <v>9538</v>
      </c>
      <c r="I295" s="76" t="s">
        <v>2909</v>
      </c>
      <c r="J295" s="76" t="s">
        <v>9539</v>
      </c>
      <c r="K295" s="76" t="s">
        <v>9964</v>
      </c>
      <c r="L295" s="76" t="s">
        <v>7064</v>
      </c>
      <c r="M295" s="76" t="s">
        <v>9540</v>
      </c>
      <c r="N295" s="76" t="s">
        <v>8918</v>
      </c>
      <c r="O295" s="76" t="s">
        <v>8918</v>
      </c>
      <c r="P295" s="76" t="s">
        <v>8918</v>
      </c>
    </row>
    <row r="296" spans="1:16">
      <c r="A296" s="74">
        <v>13</v>
      </c>
      <c r="B296" s="76" t="s">
        <v>8918</v>
      </c>
      <c r="C296" s="76" t="s">
        <v>8918</v>
      </c>
      <c r="D296" s="76" t="s">
        <v>9541</v>
      </c>
      <c r="E296" s="76" t="s">
        <v>9542</v>
      </c>
      <c r="F296" s="76" t="s">
        <v>9543</v>
      </c>
      <c r="G296" s="76" t="s">
        <v>9544</v>
      </c>
      <c r="H296" s="76" t="s">
        <v>9545</v>
      </c>
      <c r="I296" s="76" t="s">
        <v>9546</v>
      </c>
      <c r="J296" s="76" t="s">
        <v>8535</v>
      </c>
      <c r="K296" s="76" t="s">
        <v>10106</v>
      </c>
      <c r="L296" s="76" t="s">
        <v>690</v>
      </c>
      <c r="M296" s="76" t="s">
        <v>3916</v>
      </c>
      <c r="N296" s="76" t="s">
        <v>8918</v>
      </c>
      <c r="O296" s="76" t="s">
        <v>8918</v>
      </c>
      <c r="P296" s="76" t="s">
        <v>8918</v>
      </c>
    </row>
    <row r="297" spans="1:16">
      <c r="A297" s="74">
        <v>14</v>
      </c>
      <c r="B297" s="76" t="s">
        <v>8918</v>
      </c>
      <c r="C297" s="76" t="s">
        <v>8918</v>
      </c>
      <c r="D297" s="76" t="s">
        <v>9547</v>
      </c>
      <c r="E297" s="76" t="s">
        <v>9548</v>
      </c>
      <c r="F297" s="76" t="s">
        <v>11337</v>
      </c>
      <c r="G297" s="76" t="s">
        <v>1957</v>
      </c>
      <c r="H297" s="76" t="s">
        <v>10270</v>
      </c>
      <c r="I297" s="76" t="s">
        <v>9549</v>
      </c>
      <c r="J297" s="76" t="s">
        <v>9550</v>
      </c>
      <c r="K297" s="76" t="s">
        <v>947</v>
      </c>
      <c r="L297" s="76" t="s">
        <v>5327</v>
      </c>
      <c r="M297" s="76" t="s">
        <v>9551</v>
      </c>
      <c r="N297" s="76" t="s">
        <v>8918</v>
      </c>
      <c r="O297" s="76" t="s">
        <v>8918</v>
      </c>
      <c r="P297" s="76" t="s">
        <v>8918</v>
      </c>
    </row>
    <row r="298" spans="1:16">
      <c r="A298" s="74">
        <v>15</v>
      </c>
      <c r="B298" s="76" t="s">
        <v>8918</v>
      </c>
      <c r="C298" s="76" t="s">
        <v>8918</v>
      </c>
      <c r="D298" s="76" t="s">
        <v>9552</v>
      </c>
      <c r="E298" s="76" t="s">
        <v>9553</v>
      </c>
      <c r="F298" s="76" t="s">
        <v>9554</v>
      </c>
      <c r="G298" s="76" t="s">
        <v>9555</v>
      </c>
      <c r="H298" s="76" t="s">
        <v>9556</v>
      </c>
      <c r="I298" s="76" t="s">
        <v>9557</v>
      </c>
      <c r="J298" s="76" t="s">
        <v>1046</v>
      </c>
      <c r="K298" s="76" t="s">
        <v>10846</v>
      </c>
      <c r="L298" s="76" t="s">
        <v>9558</v>
      </c>
      <c r="M298" s="76" t="s">
        <v>10416</v>
      </c>
      <c r="N298" s="76" t="s">
        <v>8918</v>
      </c>
      <c r="O298" s="76" t="s">
        <v>8918</v>
      </c>
      <c r="P298" s="76" t="s">
        <v>8918</v>
      </c>
    </row>
    <row r="299" spans="1:16">
      <c r="A299" s="74">
        <v>16</v>
      </c>
      <c r="B299" s="76" t="s">
        <v>8918</v>
      </c>
      <c r="C299" s="76" t="s">
        <v>8918</v>
      </c>
      <c r="D299" s="76" t="s">
        <v>3480</v>
      </c>
      <c r="E299" s="76" t="s">
        <v>3701</v>
      </c>
      <c r="F299" s="76" t="s">
        <v>9559</v>
      </c>
      <c r="G299" s="76" t="s">
        <v>9560</v>
      </c>
      <c r="H299" s="76" t="s">
        <v>4135</v>
      </c>
      <c r="I299" s="76" t="s">
        <v>9561</v>
      </c>
      <c r="J299" s="76" t="s">
        <v>9562</v>
      </c>
      <c r="K299" s="76" t="s">
        <v>9563</v>
      </c>
      <c r="L299" s="76" t="s">
        <v>9564</v>
      </c>
      <c r="M299" s="76" t="s">
        <v>9546</v>
      </c>
      <c r="N299" s="76" t="s">
        <v>8918</v>
      </c>
      <c r="O299" s="76" t="s">
        <v>8918</v>
      </c>
      <c r="P299" s="76" t="s">
        <v>8918</v>
      </c>
    </row>
    <row r="300" spans="1:16">
      <c r="A300" s="74">
        <v>17</v>
      </c>
      <c r="B300" s="76" t="s">
        <v>8918</v>
      </c>
      <c r="C300" s="76" t="s">
        <v>8918</v>
      </c>
      <c r="D300" s="76" t="s">
        <v>9565</v>
      </c>
      <c r="E300" s="76" t="s">
        <v>6116</v>
      </c>
      <c r="F300" s="76" t="s">
        <v>9566</v>
      </c>
      <c r="G300" s="76" t="s">
        <v>483</v>
      </c>
      <c r="H300" s="76" t="s">
        <v>9567</v>
      </c>
      <c r="I300" s="76" t="s">
        <v>9557</v>
      </c>
      <c r="J300" s="76" t="s">
        <v>9568</v>
      </c>
      <c r="K300" s="76" t="s">
        <v>3470</v>
      </c>
      <c r="L300" s="76" t="s">
        <v>9569</v>
      </c>
      <c r="M300" s="76" t="s">
        <v>3974</v>
      </c>
      <c r="N300" s="76" t="s">
        <v>8918</v>
      </c>
      <c r="O300" s="76" t="s">
        <v>8918</v>
      </c>
      <c r="P300" s="76" t="s">
        <v>8918</v>
      </c>
    </row>
    <row r="301" spans="1:16">
      <c r="A301" s="74">
        <v>18</v>
      </c>
      <c r="B301" s="76" t="s">
        <v>8918</v>
      </c>
      <c r="C301" s="76" t="s">
        <v>8918</v>
      </c>
      <c r="D301" s="76" t="s">
        <v>9570</v>
      </c>
      <c r="E301" s="76" t="s">
        <v>8749</v>
      </c>
      <c r="F301" s="76" t="s">
        <v>5478</v>
      </c>
      <c r="G301" s="76" t="s">
        <v>8133</v>
      </c>
      <c r="H301" s="76" t="s">
        <v>9571</v>
      </c>
      <c r="I301" s="76" t="s">
        <v>9572</v>
      </c>
      <c r="J301" s="76" t="s">
        <v>9573</v>
      </c>
      <c r="K301" s="76" t="s">
        <v>9574</v>
      </c>
      <c r="L301" s="76" t="s">
        <v>9575</v>
      </c>
      <c r="M301" s="76" t="s">
        <v>9576</v>
      </c>
      <c r="N301" s="76" t="s">
        <v>9577</v>
      </c>
      <c r="O301" s="76" t="s">
        <v>9578</v>
      </c>
      <c r="P301" s="76" t="s">
        <v>8918</v>
      </c>
    </row>
    <row r="302" spans="1:16">
      <c r="A302" s="74">
        <v>19</v>
      </c>
      <c r="B302" s="76" t="s">
        <v>8918</v>
      </c>
      <c r="C302" s="76" t="s">
        <v>8918</v>
      </c>
      <c r="D302" s="76" t="s">
        <v>9579</v>
      </c>
      <c r="E302" s="76" t="s">
        <v>9580</v>
      </c>
      <c r="F302" s="76" t="s">
        <v>9581</v>
      </c>
      <c r="G302" s="76" t="s">
        <v>3465</v>
      </c>
      <c r="H302" s="76" t="s">
        <v>9582</v>
      </c>
      <c r="I302" s="76" t="s">
        <v>10068</v>
      </c>
      <c r="J302" s="76" t="s">
        <v>9583</v>
      </c>
      <c r="K302" s="76" t="s">
        <v>11108</v>
      </c>
      <c r="L302" s="76" t="s">
        <v>9584</v>
      </c>
      <c r="M302" s="76" t="s">
        <v>9585</v>
      </c>
      <c r="N302" s="76" t="s">
        <v>7368</v>
      </c>
      <c r="O302" s="76" t="s">
        <v>9586</v>
      </c>
      <c r="P302" s="76" t="s">
        <v>8918</v>
      </c>
    </row>
    <row r="303" spans="1:16">
      <c r="A303" s="74">
        <v>20</v>
      </c>
      <c r="B303" s="76" t="s">
        <v>8918</v>
      </c>
      <c r="C303" s="76" t="s">
        <v>8918</v>
      </c>
      <c r="D303" s="76" t="s">
        <v>9587</v>
      </c>
      <c r="E303" s="76" t="s">
        <v>3538</v>
      </c>
      <c r="F303" s="76" t="s">
        <v>7684</v>
      </c>
      <c r="G303" s="76" t="s">
        <v>9588</v>
      </c>
      <c r="H303" s="76" t="s">
        <v>9589</v>
      </c>
      <c r="I303" s="76" t="s">
        <v>9590</v>
      </c>
      <c r="J303" s="76" t="s">
        <v>9591</v>
      </c>
      <c r="K303" s="76" t="s">
        <v>9592</v>
      </c>
      <c r="L303" s="76" t="s">
        <v>1758</v>
      </c>
      <c r="M303" s="76" t="s">
        <v>9593</v>
      </c>
      <c r="N303" s="76" t="s">
        <v>9594</v>
      </c>
      <c r="O303" s="76" t="s">
        <v>9595</v>
      </c>
      <c r="P303" s="76" t="s">
        <v>8918</v>
      </c>
    </row>
    <row r="304" spans="1:16">
      <c r="A304" s="74">
        <v>21</v>
      </c>
      <c r="B304" s="76" t="s">
        <v>8918</v>
      </c>
      <c r="C304" s="76" t="s">
        <v>8918</v>
      </c>
      <c r="D304" s="76" t="s">
        <v>4045</v>
      </c>
      <c r="E304" s="76" t="s">
        <v>6636</v>
      </c>
      <c r="F304" s="76" t="s">
        <v>9596</v>
      </c>
      <c r="G304" s="76" t="s">
        <v>9597</v>
      </c>
      <c r="H304" s="76" t="s">
        <v>8597</v>
      </c>
      <c r="I304" s="76" t="s">
        <v>251</v>
      </c>
      <c r="J304" s="76" t="s">
        <v>9598</v>
      </c>
      <c r="K304" s="76" t="s">
        <v>5580</v>
      </c>
      <c r="L304" s="76" t="s">
        <v>9599</v>
      </c>
      <c r="M304" s="76" t="s">
        <v>1336</v>
      </c>
      <c r="N304" s="76" t="s">
        <v>9600</v>
      </c>
      <c r="O304" s="76" t="s">
        <v>3653</v>
      </c>
      <c r="P304" s="76" t="s">
        <v>8918</v>
      </c>
    </row>
    <row r="305" spans="1:16">
      <c r="A305" s="74">
        <v>22</v>
      </c>
      <c r="B305" s="76" t="s">
        <v>8918</v>
      </c>
      <c r="C305" s="76" t="s">
        <v>8918</v>
      </c>
      <c r="D305" s="76" t="s">
        <v>9940</v>
      </c>
      <c r="E305" s="76" t="s">
        <v>312</v>
      </c>
      <c r="F305" s="76" t="s">
        <v>816</v>
      </c>
      <c r="G305" s="76" t="s">
        <v>9601</v>
      </c>
      <c r="H305" s="76" t="s">
        <v>9602</v>
      </c>
      <c r="I305" s="76" t="s">
        <v>9603</v>
      </c>
      <c r="J305" s="76" t="s">
        <v>9604</v>
      </c>
      <c r="K305" s="76" t="s">
        <v>7943</v>
      </c>
      <c r="L305" s="76" t="s">
        <v>9605</v>
      </c>
      <c r="M305" s="76" t="s">
        <v>9606</v>
      </c>
      <c r="N305" s="76" t="s">
        <v>11025</v>
      </c>
      <c r="O305" s="76" t="s">
        <v>9607</v>
      </c>
      <c r="P305" s="76" t="s">
        <v>8918</v>
      </c>
    </row>
    <row r="306" spans="1:16">
      <c r="A306" s="74">
        <v>23</v>
      </c>
      <c r="B306" s="76" t="s">
        <v>8918</v>
      </c>
      <c r="C306" s="76" t="s">
        <v>8918</v>
      </c>
      <c r="D306" s="76" t="s">
        <v>9608</v>
      </c>
      <c r="E306" s="76" t="s">
        <v>9609</v>
      </c>
      <c r="F306" s="76" t="s">
        <v>9610</v>
      </c>
      <c r="G306" s="76" t="s">
        <v>9611</v>
      </c>
      <c r="H306" s="76" t="s">
        <v>9612</v>
      </c>
      <c r="I306" s="76" t="s">
        <v>8502</v>
      </c>
      <c r="J306" s="76" t="s">
        <v>9613</v>
      </c>
      <c r="K306" s="76" t="s">
        <v>9614</v>
      </c>
      <c r="L306" s="76" t="s">
        <v>9615</v>
      </c>
      <c r="M306" s="76" t="s">
        <v>8817</v>
      </c>
      <c r="N306" s="76" t="s">
        <v>9616</v>
      </c>
      <c r="O306" s="76" t="s">
        <v>9617</v>
      </c>
      <c r="P306" s="76" t="s">
        <v>8918</v>
      </c>
    </row>
    <row r="307" spans="1:16">
      <c r="A307" s="74">
        <v>24</v>
      </c>
      <c r="B307" s="76" t="s">
        <v>8918</v>
      </c>
      <c r="C307" s="76" t="s">
        <v>8918</v>
      </c>
      <c r="D307" s="76" t="s">
        <v>3786</v>
      </c>
      <c r="E307" s="76" t="s">
        <v>5143</v>
      </c>
      <c r="F307" s="76" t="s">
        <v>9618</v>
      </c>
      <c r="G307" s="76" t="s">
        <v>9619</v>
      </c>
      <c r="H307" s="76" t="s">
        <v>9620</v>
      </c>
      <c r="I307" s="76" t="s">
        <v>9621</v>
      </c>
      <c r="J307" s="76" t="s">
        <v>8871</v>
      </c>
      <c r="K307" s="76" t="s">
        <v>9622</v>
      </c>
      <c r="L307" s="76" t="s">
        <v>9623</v>
      </c>
      <c r="M307" s="76" t="s">
        <v>9624</v>
      </c>
      <c r="N307" s="76" t="s">
        <v>9625</v>
      </c>
      <c r="O307" s="76" t="s">
        <v>8883</v>
      </c>
      <c r="P307" s="76" t="s">
        <v>8918</v>
      </c>
    </row>
    <row r="308" spans="1:16">
      <c r="A308" s="74">
        <v>25</v>
      </c>
      <c r="B308" s="76" t="s">
        <v>8918</v>
      </c>
      <c r="C308" s="76" t="s">
        <v>8918</v>
      </c>
      <c r="D308" s="76" t="s">
        <v>9626</v>
      </c>
      <c r="E308" s="76" t="s">
        <v>9627</v>
      </c>
      <c r="F308" s="76" t="s">
        <v>9628</v>
      </c>
      <c r="G308" s="76" t="s">
        <v>6875</v>
      </c>
      <c r="H308" s="76" t="s">
        <v>9629</v>
      </c>
      <c r="I308" s="76" t="s">
        <v>4440</v>
      </c>
      <c r="J308" s="76" t="s">
        <v>758</v>
      </c>
      <c r="K308" s="76" t="s">
        <v>2776</v>
      </c>
      <c r="L308" s="76" t="s">
        <v>9630</v>
      </c>
      <c r="M308" s="76" t="s">
        <v>9631</v>
      </c>
      <c r="N308" s="76" t="s">
        <v>9632</v>
      </c>
      <c r="O308" s="76" t="s">
        <v>6617</v>
      </c>
      <c r="P308" s="76" t="s">
        <v>8918</v>
      </c>
    </row>
    <row r="309" spans="1:16">
      <c r="A309" s="74">
        <v>26</v>
      </c>
      <c r="B309" s="76" t="s">
        <v>8918</v>
      </c>
      <c r="C309" s="76" t="s">
        <v>8918</v>
      </c>
      <c r="D309" s="76" t="s">
        <v>9633</v>
      </c>
      <c r="E309" s="76" t="s">
        <v>8837</v>
      </c>
      <c r="F309" s="76" t="s">
        <v>9634</v>
      </c>
      <c r="G309" s="76" t="s">
        <v>9123</v>
      </c>
      <c r="H309" s="76" t="s">
        <v>9635</v>
      </c>
      <c r="I309" s="76" t="s">
        <v>8206</v>
      </c>
      <c r="J309" s="76" t="s">
        <v>9636</v>
      </c>
      <c r="K309" s="76" t="s">
        <v>2493</v>
      </c>
      <c r="L309" s="76" t="s">
        <v>9637</v>
      </c>
      <c r="M309" s="76" t="s">
        <v>9410</v>
      </c>
      <c r="N309" s="76" t="s">
        <v>9638</v>
      </c>
      <c r="O309" s="76" t="s">
        <v>8815</v>
      </c>
      <c r="P309" s="76" t="s">
        <v>8918</v>
      </c>
    </row>
    <row r="310" spans="1:16">
      <c r="A310" s="74">
        <v>27</v>
      </c>
      <c r="B310" s="76" t="s">
        <v>8918</v>
      </c>
      <c r="C310" s="76" t="s">
        <v>8918</v>
      </c>
      <c r="D310" s="76" t="s">
        <v>7006</v>
      </c>
      <c r="E310" s="76" t="s">
        <v>5032</v>
      </c>
      <c r="F310" s="76" t="s">
        <v>9639</v>
      </c>
      <c r="G310" s="76" t="s">
        <v>7249</v>
      </c>
      <c r="H310" s="76" t="s">
        <v>9640</v>
      </c>
      <c r="I310" s="76" t="s">
        <v>7399</v>
      </c>
      <c r="J310" s="76" t="s">
        <v>9641</v>
      </c>
      <c r="K310" s="76" t="s">
        <v>9792</v>
      </c>
      <c r="L310" s="76" t="s">
        <v>10426</v>
      </c>
      <c r="M310" s="76" t="s">
        <v>7225</v>
      </c>
      <c r="N310" s="76" t="s">
        <v>9642</v>
      </c>
      <c r="O310" s="76" t="s">
        <v>3587</v>
      </c>
      <c r="P310" s="76" t="s">
        <v>8918</v>
      </c>
    </row>
    <row r="311" spans="1:16">
      <c r="A311" s="74">
        <v>28</v>
      </c>
      <c r="B311" s="76" t="s">
        <v>8918</v>
      </c>
      <c r="C311" s="76" t="s">
        <v>8918</v>
      </c>
      <c r="D311" s="76" t="s">
        <v>9643</v>
      </c>
      <c r="E311" s="76" t="s">
        <v>9644</v>
      </c>
      <c r="F311" s="76" t="s">
        <v>9645</v>
      </c>
      <c r="G311" s="76" t="s">
        <v>9321</v>
      </c>
      <c r="H311" s="76" t="s">
        <v>9646</v>
      </c>
      <c r="I311" s="76" t="s">
        <v>4691</v>
      </c>
      <c r="J311" s="76" t="s">
        <v>9647</v>
      </c>
      <c r="K311" s="76" t="s">
        <v>9648</v>
      </c>
      <c r="L311" s="76" t="s">
        <v>9649</v>
      </c>
      <c r="M311" s="76" t="s">
        <v>9650</v>
      </c>
      <c r="N311" s="76" t="s">
        <v>3889</v>
      </c>
      <c r="O311" s="76" t="s">
        <v>9651</v>
      </c>
      <c r="P311" s="76" t="s">
        <v>8918</v>
      </c>
    </row>
    <row r="312" spans="1:16">
      <c r="A312" s="74">
        <v>29</v>
      </c>
      <c r="B312" s="76" t="s">
        <v>8918</v>
      </c>
      <c r="C312" s="76" t="s">
        <v>8918</v>
      </c>
      <c r="D312" s="76" t="s">
        <v>9652</v>
      </c>
      <c r="E312" s="76" t="s">
        <v>8898</v>
      </c>
      <c r="F312" s="76" t="s">
        <v>9653</v>
      </c>
      <c r="G312" s="76" t="s">
        <v>3157</v>
      </c>
      <c r="H312" s="76" t="s">
        <v>9654</v>
      </c>
      <c r="I312" s="76" t="s">
        <v>3755</v>
      </c>
      <c r="J312" s="76" t="s">
        <v>9655</v>
      </c>
      <c r="K312" s="76" t="s">
        <v>7931</v>
      </c>
      <c r="L312" s="76" t="s">
        <v>9656</v>
      </c>
      <c r="M312" s="76" t="s">
        <v>10315</v>
      </c>
      <c r="N312" s="76" t="s">
        <v>6331</v>
      </c>
      <c r="O312" s="76" t="s">
        <v>9310</v>
      </c>
      <c r="P312" s="76" t="s">
        <v>8918</v>
      </c>
    </row>
    <row r="313" spans="1:16">
      <c r="A313" s="74">
        <v>30</v>
      </c>
      <c r="B313" s="76" t="s">
        <v>8918</v>
      </c>
      <c r="C313" s="76" t="s">
        <v>8918</v>
      </c>
      <c r="D313" s="76" t="s">
        <v>6499</v>
      </c>
      <c r="E313" s="76" t="s">
        <v>8887</v>
      </c>
      <c r="F313" s="76" t="s">
        <v>11358</v>
      </c>
      <c r="G313" s="76" t="s">
        <v>9657</v>
      </c>
      <c r="H313" s="76" t="s">
        <v>9658</v>
      </c>
      <c r="I313" s="76" t="s">
        <v>9958</v>
      </c>
      <c r="J313" s="76" t="s">
        <v>9659</v>
      </c>
      <c r="K313" s="76" t="s">
        <v>7121</v>
      </c>
      <c r="L313" s="76" t="s">
        <v>9296</v>
      </c>
      <c r="M313" s="76" t="s">
        <v>5601</v>
      </c>
      <c r="N313" s="76" t="s">
        <v>9660</v>
      </c>
      <c r="O313" s="76" t="s">
        <v>9661</v>
      </c>
      <c r="P313" s="76" t="s">
        <v>8918</v>
      </c>
    </row>
    <row r="314" spans="1:16">
      <c r="A314" s="74">
        <v>31</v>
      </c>
      <c r="B314" s="76" t="s">
        <v>8918</v>
      </c>
      <c r="C314" s="76" t="s">
        <v>8918</v>
      </c>
      <c r="D314" s="76" t="s">
        <v>3170</v>
      </c>
      <c r="E314" s="76" t="s">
        <v>9662</v>
      </c>
      <c r="F314" s="76" t="s">
        <v>9663</v>
      </c>
      <c r="G314" s="76" t="s">
        <v>6011</v>
      </c>
      <c r="H314" s="76" t="s">
        <v>9664</v>
      </c>
      <c r="I314" s="76" t="s">
        <v>9665</v>
      </c>
      <c r="J314" s="76" t="s">
        <v>9666</v>
      </c>
      <c r="K314" s="76" t="s">
        <v>9667</v>
      </c>
      <c r="L314" s="76" t="s">
        <v>9668</v>
      </c>
      <c r="M314" s="76" t="s">
        <v>7520</v>
      </c>
      <c r="N314" s="76" t="s">
        <v>9669</v>
      </c>
      <c r="O314" s="76" t="s">
        <v>351</v>
      </c>
      <c r="P314" s="76" t="s">
        <v>8918</v>
      </c>
    </row>
    <row r="315" spans="1:16">
      <c r="A315" s="74">
        <v>32</v>
      </c>
      <c r="B315" s="76" t="s">
        <v>8918</v>
      </c>
      <c r="C315" s="76" t="s">
        <v>8918</v>
      </c>
      <c r="D315" s="76" t="s">
        <v>9670</v>
      </c>
      <c r="E315" s="76" t="s">
        <v>10177</v>
      </c>
      <c r="F315" s="76" t="s">
        <v>9671</v>
      </c>
      <c r="G315" s="76" t="s">
        <v>10566</v>
      </c>
      <c r="H315" s="76" t="s">
        <v>9672</v>
      </c>
      <c r="I315" s="76" t="s">
        <v>9673</v>
      </c>
      <c r="J315" s="76" t="s">
        <v>10261</v>
      </c>
      <c r="K315" s="76" t="s">
        <v>9674</v>
      </c>
      <c r="L315" s="76" t="s">
        <v>9675</v>
      </c>
      <c r="M315" s="76" t="s">
        <v>6707</v>
      </c>
      <c r="N315" s="76" t="s">
        <v>9676</v>
      </c>
      <c r="O315" s="76" t="s">
        <v>8258</v>
      </c>
      <c r="P315" s="76" t="s">
        <v>8918</v>
      </c>
    </row>
    <row r="316" spans="1:16">
      <c r="A316" s="74">
        <v>33</v>
      </c>
      <c r="B316" s="76" t="s">
        <v>8918</v>
      </c>
      <c r="C316" s="76" t="s">
        <v>8918</v>
      </c>
      <c r="D316" s="76" t="s">
        <v>2923</v>
      </c>
      <c r="E316" s="76" t="s">
        <v>7518</v>
      </c>
      <c r="F316" s="76" t="s">
        <v>3320</v>
      </c>
      <c r="G316" s="76" t="s">
        <v>2924</v>
      </c>
      <c r="H316" s="76" t="s">
        <v>2925</v>
      </c>
      <c r="I316" s="76" t="s">
        <v>6245</v>
      </c>
      <c r="J316" s="76" t="s">
        <v>2926</v>
      </c>
      <c r="K316" s="76" t="s">
        <v>2927</v>
      </c>
      <c r="L316" s="76" t="s">
        <v>2928</v>
      </c>
      <c r="M316" s="76" t="s">
        <v>2929</v>
      </c>
      <c r="N316" s="76" t="s">
        <v>720</v>
      </c>
      <c r="O316" s="76" t="s">
        <v>2930</v>
      </c>
      <c r="P316" s="76" t="s">
        <v>8918</v>
      </c>
    </row>
    <row r="317" spans="1:16">
      <c r="A317" s="74">
        <v>34</v>
      </c>
      <c r="B317" s="76" t="s">
        <v>8918</v>
      </c>
      <c r="C317" s="76" t="s">
        <v>8918</v>
      </c>
      <c r="D317" s="76" t="s">
        <v>2931</v>
      </c>
      <c r="E317" s="76" t="s">
        <v>2880</v>
      </c>
      <c r="F317" s="76" t="s">
        <v>6874</v>
      </c>
      <c r="G317" s="76" t="s">
        <v>9790</v>
      </c>
      <c r="H317" s="76" t="s">
        <v>382</v>
      </c>
      <c r="I317" s="76" t="s">
        <v>2932</v>
      </c>
      <c r="J317" s="76" t="s">
        <v>10196</v>
      </c>
      <c r="K317" s="76" t="s">
        <v>8133</v>
      </c>
      <c r="L317" s="76" t="s">
        <v>2933</v>
      </c>
      <c r="M317" s="76" t="s">
        <v>8962</v>
      </c>
      <c r="N317" s="76" t="s">
        <v>2934</v>
      </c>
      <c r="O317" s="76" t="s">
        <v>11167</v>
      </c>
      <c r="P317" s="76" t="s">
        <v>8918</v>
      </c>
    </row>
    <row r="318" spans="1:16">
      <c r="A318" s="74">
        <v>35</v>
      </c>
      <c r="B318" s="76" t="s">
        <v>8918</v>
      </c>
      <c r="C318" s="76" t="s">
        <v>8918</v>
      </c>
      <c r="D318" s="76" t="s">
        <v>2935</v>
      </c>
      <c r="E318" s="76" t="s">
        <v>2936</v>
      </c>
      <c r="F318" s="76" t="s">
        <v>5600</v>
      </c>
      <c r="G318" s="76" t="s">
        <v>3779</v>
      </c>
      <c r="H318" s="76" t="s">
        <v>2937</v>
      </c>
      <c r="I318" s="76" t="s">
        <v>2938</v>
      </c>
      <c r="J318" s="76" t="s">
        <v>2939</v>
      </c>
      <c r="K318" s="76" t="s">
        <v>3473</v>
      </c>
      <c r="L318" s="76" t="s">
        <v>2323</v>
      </c>
      <c r="M318" s="76" t="s">
        <v>2940</v>
      </c>
      <c r="N318" s="76" t="s">
        <v>4961</v>
      </c>
      <c r="O318" s="76" t="s">
        <v>9769</v>
      </c>
      <c r="P318" s="76" t="s">
        <v>8918</v>
      </c>
    </row>
    <row r="319" spans="1:16">
      <c r="A319" s="74">
        <v>36</v>
      </c>
      <c r="B319" s="76" t="s">
        <v>8918</v>
      </c>
      <c r="C319" s="76" t="s">
        <v>8918</v>
      </c>
      <c r="D319" s="76" t="s">
        <v>3289</v>
      </c>
      <c r="E319" s="76" t="s">
        <v>952</v>
      </c>
      <c r="F319" s="76" t="s">
        <v>2941</v>
      </c>
      <c r="G319" s="76" t="s">
        <v>836</v>
      </c>
      <c r="H319" s="76" t="s">
        <v>9360</v>
      </c>
      <c r="I319" s="76" t="s">
        <v>2942</v>
      </c>
      <c r="J319" s="76" t="s">
        <v>2943</v>
      </c>
      <c r="K319" s="76" t="s">
        <v>9838</v>
      </c>
      <c r="L319" s="76" t="s">
        <v>9734</v>
      </c>
      <c r="M319" s="76" t="s">
        <v>4015</v>
      </c>
      <c r="N319" s="76" t="s">
        <v>7778</v>
      </c>
      <c r="O319" s="76" t="s">
        <v>6865</v>
      </c>
      <c r="P319" s="76" t="s">
        <v>8918</v>
      </c>
    </row>
    <row r="320" spans="1:16">
      <c r="A320" s="74">
        <v>37</v>
      </c>
      <c r="B320" s="76" t="s">
        <v>8918</v>
      </c>
      <c r="C320" s="76" t="s">
        <v>8918</v>
      </c>
      <c r="D320" s="76" t="s">
        <v>55</v>
      </c>
      <c r="E320" s="76" t="s">
        <v>2944</v>
      </c>
      <c r="F320" s="76" t="s">
        <v>2945</v>
      </c>
      <c r="G320" s="76" t="s">
        <v>10422</v>
      </c>
      <c r="H320" s="76" t="s">
        <v>3772</v>
      </c>
      <c r="I320" s="76" t="s">
        <v>11256</v>
      </c>
      <c r="J320" s="76" t="s">
        <v>2946</v>
      </c>
      <c r="K320" s="76" t="s">
        <v>1392</v>
      </c>
      <c r="L320" s="76" t="s">
        <v>2380</v>
      </c>
      <c r="M320" s="76" t="s">
        <v>6747</v>
      </c>
      <c r="N320" s="76" t="s">
        <v>2947</v>
      </c>
      <c r="O320" s="76" t="s">
        <v>2948</v>
      </c>
      <c r="P320" s="76" t="s">
        <v>8918</v>
      </c>
    </row>
    <row r="321" spans="1:16">
      <c r="A321" s="74">
        <v>38</v>
      </c>
      <c r="B321" s="76" t="s">
        <v>8918</v>
      </c>
      <c r="C321" s="76" t="s">
        <v>8918</v>
      </c>
      <c r="D321" s="76" t="s">
        <v>6218</v>
      </c>
      <c r="E321" s="76" t="s">
        <v>5479</v>
      </c>
      <c r="F321" s="76" t="s">
        <v>2949</v>
      </c>
      <c r="G321" s="76" t="s">
        <v>2950</v>
      </c>
      <c r="H321" s="76" t="s">
        <v>2906</v>
      </c>
      <c r="I321" s="76" t="s">
        <v>2951</v>
      </c>
      <c r="J321" s="76" t="s">
        <v>10688</v>
      </c>
      <c r="K321" s="76" t="s">
        <v>2952</v>
      </c>
      <c r="L321" s="76" t="s">
        <v>1993</v>
      </c>
      <c r="M321" s="76" t="s">
        <v>2953</v>
      </c>
      <c r="N321" s="76" t="s">
        <v>2954</v>
      </c>
      <c r="O321" s="76" t="s">
        <v>2955</v>
      </c>
      <c r="P321" s="76" t="s">
        <v>8918</v>
      </c>
    </row>
    <row r="322" spans="1:16">
      <c r="A322" s="74">
        <v>39</v>
      </c>
      <c r="B322" s="76" t="s">
        <v>8918</v>
      </c>
      <c r="C322" s="76" t="s">
        <v>8918</v>
      </c>
      <c r="D322" s="76" t="s">
        <v>2956</v>
      </c>
      <c r="E322" s="76" t="s">
        <v>9237</v>
      </c>
      <c r="F322" s="76" t="s">
        <v>2957</v>
      </c>
      <c r="G322" s="76" t="s">
        <v>2958</v>
      </c>
      <c r="H322" s="76" t="s">
        <v>3256</v>
      </c>
      <c r="I322" s="76" t="s">
        <v>1563</v>
      </c>
      <c r="J322" s="76" t="s">
        <v>2959</v>
      </c>
      <c r="K322" s="76" t="s">
        <v>2960</v>
      </c>
      <c r="L322" s="76" t="s">
        <v>2961</v>
      </c>
      <c r="M322" s="76" t="s">
        <v>2962</v>
      </c>
      <c r="N322" s="76" t="s">
        <v>4397</v>
      </c>
      <c r="O322" s="76" t="s">
        <v>9245</v>
      </c>
      <c r="P322" s="76" t="s">
        <v>8918</v>
      </c>
    </row>
    <row r="323" spans="1:16">
      <c r="A323" s="74">
        <v>40</v>
      </c>
      <c r="B323" s="76" t="s">
        <v>8918</v>
      </c>
      <c r="C323" s="76" t="s">
        <v>8918</v>
      </c>
      <c r="D323" s="76" t="s">
        <v>8209</v>
      </c>
      <c r="E323" s="76" t="s">
        <v>6004</v>
      </c>
      <c r="F323" s="76" t="s">
        <v>9322</v>
      </c>
      <c r="G323" s="76" t="s">
        <v>2963</v>
      </c>
      <c r="H323" s="76" t="s">
        <v>391</v>
      </c>
      <c r="I323" s="76" t="s">
        <v>2964</v>
      </c>
      <c r="J323" s="76" t="s">
        <v>6645</v>
      </c>
      <c r="K323" s="76" t="s">
        <v>2965</v>
      </c>
      <c r="L323" s="76" t="s">
        <v>5569</v>
      </c>
      <c r="M323" s="76" t="s">
        <v>2966</v>
      </c>
      <c r="N323" s="76" t="s">
        <v>2967</v>
      </c>
      <c r="O323" s="76" t="s">
        <v>2968</v>
      </c>
      <c r="P323" s="76" t="s">
        <v>8918</v>
      </c>
    </row>
    <row r="324" spans="1:16">
      <c r="A324" s="74">
        <v>41</v>
      </c>
      <c r="B324" s="76" t="s">
        <v>8918</v>
      </c>
      <c r="C324" s="76" t="s">
        <v>8918</v>
      </c>
      <c r="D324" s="76" t="s">
        <v>2969</v>
      </c>
      <c r="E324" s="76" t="s">
        <v>6484</v>
      </c>
      <c r="F324" s="76" t="s">
        <v>2970</v>
      </c>
      <c r="G324" s="76" t="s">
        <v>9307</v>
      </c>
      <c r="H324" s="76" t="s">
        <v>3783</v>
      </c>
      <c r="I324" s="76" t="s">
        <v>7997</v>
      </c>
      <c r="J324" s="76" t="s">
        <v>2971</v>
      </c>
      <c r="K324" s="76" t="s">
        <v>2972</v>
      </c>
      <c r="L324" s="76" t="s">
        <v>2973</v>
      </c>
      <c r="M324" s="76" t="s">
        <v>2974</v>
      </c>
      <c r="N324" s="76" t="s">
        <v>9867</v>
      </c>
      <c r="O324" s="76" t="s">
        <v>2975</v>
      </c>
      <c r="P324" s="76" t="s">
        <v>8918</v>
      </c>
    </row>
    <row r="325" spans="1:16">
      <c r="A325" s="74">
        <v>42</v>
      </c>
      <c r="B325" s="76" t="s">
        <v>8918</v>
      </c>
      <c r="C325" s="76" t="s">
        <v>8918</v>
      </c>
      <c r="D325" s="76" t="s">
        <v>2976</v>
      </c>
      <c r="E325" s="76" t="s">
        <v>2977</v>
      </c>
      <c r="F325" s="76" t="s">
        <v>3738</v>
      </c>
      <c r="G325" s="76" t="s">
        <v>2978</v>
      </c>
      <c r="H325" s="76" t="s">
        <v>3167</v>
      </c>
      <c r="I325" s="76" t="s">
        <v>10027</v>
      </c>
      <c r="J325" s="76" t="s">
        <v>9519</v>
      </c>
      <c r="K325" s="76" t="s">
        <v>10771</v>
      </c>
      <c r="L325" s="76" t="s">
        <v>2979</v>
      </c>
      <c r="M325" s="76" t="s">
        <v>2980</v>
      </c>
      <c r="N325" s="76" t="s">
        <v>7521</v>
      </c>
      <c r="O325" s="76" t="s">
        <v>2981</v>
      </c>
      <c r="P325" s="76" t="s">
        <v>8918</v>
      </c>
    </row>
    <row r="326" spans="1:16">
      <c r="A326" s="74">
        <v>43</v>
      </c>
      <c r="B326" s="76" t="s">
        <v>8918</v>
      </c>
      <c r="C326" s="76" t="s">
        <v>8918</v>
      </c>
      <c r="D326" s="76" t="s">
        <v>2982</v>
      </c>
      <c r="E326" s="76" t="s">
        <v>2983</v>
      </c>
      <c r="F326" s="76" t="s">
        <v>8361</v>
      </c>
      <c r="G326" s="76" t="s">
        <v>8170</v>
      </c>
      <c r="H326" s="76" t="s">
        <v>2984</v>
      </c>
      <c r="I326" s="76" t="s">
        <v>3808</v>
      </c>
      <c r="J326" s="76" t="s">
        <v>9270</v>
      </c>
      <c r="K326" s="76" t="s">
        <v>8879</v>
      </c>
      <c r="L326" s="76" t="s">
        <v>11072</v>
      </c>
      <c r="M326" s="76" t="s">
        <v>2985</v>
      </c>
      <c r="N326" s="76" t="s">
        <v>2986</v>
      </c>
      <c r="O326" s="76" t="s">
        <v>1519</v>
      </c>
      <c r="P326" s="76" t="s">
        <v>8918</v>
      </c>
    </row>
    <row r="327" spans="1:16">
      <c r="A327" s="74">
        <v>44</v>
      </c>
      <c r="B327" s="76" t="s">
        <v>8918</v>
      </c>
      <c r="C327" s="76" t="s">
        <v>8918</v>
      </c>
      <c r="D327" s="76" t="s">
        <v>2987</v>
      </c>
      <c r="E327" s="76" t="s">
        <v>520</v>
      </c>
      <c r="F327" s="76" t="s">
        <v>2988</v>
      </c>
      <c r="G327" s="76" t="s">
        <v>6007</v>
      </c>
      <c r="H327" s="76" t="s">
        <v>2989</v>
      </c>
      <c r="I327" s="76" t="s">
        <v>5020</v>
      </c>
      <c r="J327" s="76" t="s">
        <v>2990</v>
      </c>
      <c r="K327" s="76" t="s">
        <v>4317</v>
      </c>
      <c r="L327" s="76" t="s">
        <v>2991</v>
      </c>
      <c r="M327" s="76" t="s">
        <v>10919</v>
      </c>
      <c r="N327" s="76" t="s">
        <v>2992</v>
      </c>
      <c r="O327" s="76" t="s">
        <v>5174</v>
      </c>
      <c r="P327" s="76" t="s">
        <v>8918</v>
      </c>
    </row>
    <row r="328" spans="1:16">
      <c r="A328" s="74">
        <v>45</v>
      </c>
      <c r="B328" s="76" t="s">
        <v>8918</v>
      </c>
      <c r="C328" s="76" t="s">
        <v>8918</v>
      </c>
      <c r="D328" s="76" t="s">
        <v>2993</v>
      </c>
      <c r="E328" s="76" t="s">
        <v>2994</v>
      </c>
      <c r="F328" s="76" t="s">
        <v>2995</v>
      </c>
      <c r="G328" s="76" t="s">
        <v>2996</v>
      </c>
      <c r="H328" s="76" t="s">
        <v>2997</v>
      </c>
      <c r="I328" s="76" t="s">
        <v>2998</v>
      </c>
      <c r="J328" s="76" t="s">
        <v>4040</v>
      </c>
      <c r="K328" s="76" t="s">
        <v>2999</v>
      </c>
      <c r="L328" s="76" t="s">
        <v>6786</v>
      </c>
      <c r="M328" s="76" t="s">
        <v>3000</v>
      </c>
      <c r="N328" s="76" t="s">
        <v>7061</v>
      </c>
      <c r="O328" s="76" t="s">
        <v>7324</v>
      </c>
      <c r="P328" s="76" t="s">
        <v>8918</v>
      </c>
    </row>
    <row r="329" spans="1:16">
      <c r="A329" s="74">
        <v>46</v>
      </c>
      <c r="B329" s="76" t="s">
        <v>8918</v>
      </c>
      <c r="C329" s="76" t="s">
        <v>8918</v>
      </c>
      <c r="D329" s="76" t="s">
        <v>3001</v>
      </c>
      <c r="E329" s="76" t="s">
        <v>3002</v>
      </c>
      <c r="F329" s="76" t="s">
        <v>1978</v>
      </c>
      <c r="G329" s="76" t="s">
        <v>914</v>
      </c>
      <c r="H329" s="76" t="s">
        <v>3003</v>
      </c>
      <c r="I329" s="76" t="s">
        <v>3004</v>
      </c>
      <c r="J329" s="76" t="s">
        <v>3005</v>
      </c>
      <c r="K329" s="76" t="s">
        <v>6229</v>
      </c>
      <c r="L329" s="76" t="s">
        <v>8412</v>
      </c>
      <c r="M329" s="76" t="s">
        <v>8161</v>
      </c>
      <c r="N329" s="76" t="s">
        <v>3006</v>
      </c>
      <c r="O329" s="76" t="s">
        <v>3007</v>
      </c>
      <c r="P329" s="76" t="s">
        <v>8918</v>
      </c>
    </row>
    <row r="330" spans="1:16">
      <c r="A330" s="74">
        <v>47</v>
      </c>
      <c r="B330" s="76" t="s">
        <v>8918</v>
      </c>
      <c r="C330" s="76" t="s">
        <v>8918</v>
      </c>
      <c r="D330" s="76" t="s">
        <v>3008</v>
      </c>
      <c r="E330" s="76" t="s">
        <v>8751</v>
      </c>
      <c r="F330" s="76" t="s">
        <v>3009</v>
      </c>
      <c r="G330" s="76" t="s">
        <v>3010</v>
      </c>
      <c r="H330" s="76" t="s">
        <v>3011</v>
      </c>
      <c r="I330" s="76" t="s">
        <v>8123</v>
      </c>
      <c r="J330" s="76" t="s">
        <v>3012</v>
      </c>
      <c r="K330" s="76" t="s">
        <v>3013</v>
      </c>
      <c r="L330" s="76" t="s">
        <v>3014</v>
      </c>
      <c r="M330" s="76" t="s">
        <v>2820</v>
      </c>
      <c r="N330" s="76" t="s">
        <v>3015</v>
      </c>
      <c r="O330" s="76" t="s">
        <v>3016</v>
      </c>
      <c r="P330" s="76" t="s">
        <v>8918</v>
      </c>
    </row>
    <row r="331" spans="1:16">
      <c r="A331" s="74">
        <v>48</v>
      </c>
      <c r="B331" s="76" t="s">
        <v>8918</v>
      </c>
      <c r="C331" s="76" t="s">
        <v>8918</v>
      </c>
      <c r="D331" s="76" t="s">
        <v>3017</v>
      </c>
      <c r="E331" s="76" t="s">
        <v>3018</v>
      </c>
      <c r="F331" s="76" t="s">
        <v>3019</v>
      </c>
      <c r="G331" s="76" t="s">
        <v>3020</v>
      </c>
      <c r="H331" s="76" t="s">
        <v>5830</v>
      </c>
      <c r="I331" s="76" t="s">
        <v>3021</v>
      </c>
      <c r="J331" s="76" t="s">
        <v>3022</v>
      </c>
      <c r="K331" s="76" t="s">
        <v>5853</v>
      </c>
      <c r="L331" s="76" t="s">
        <v>9877</v>
      </c>
      <c r="M331" s="76" t="s">
        <v>9619</v>
      </c>
      <c r="N331" s="76" t="s">
        <v>3023</v>
      </c>
      <c r="O331" s="76" t="s">
        <v>11156</v>
      </c>
      <c r="P331" s="76" t="s">
        <v>8918</v>
      </c>
    </row>
    <row r="333" spans="1:16">
      <c r="A333" s="73" t="e">
        <f>HLOOKUP('Calculatrice des coûts NMETI'!$I$22, B337:Q386, MATCH('Calculatrice des coûts NMETI'!$K$22,A337:A386))</f>
        <v>#N/A</v>
      </c>
    </row>
    <row r="334" spans="1:16">
      <c r="A334" s="467" t="s">
        <v>3188</v>
      </c>
      <c r="B334" s="467"/>
      <c r="C334" s="467"/>
      <c r="D334" s="467"/>
      <c r="E334" s="467"/>
      <c r="F334" s="467"/>
      <c r="G334" s="467"/>
      <c r="H334" s="467"/>
      <c r="I334" s="467"/>
      <c r="J334" s="467"/>
      <c r="K334" s="467"/>
      <c r="L334" s="467"/>
      <c r="M334" s="467"/>
      <c r="N334" s="467"/>
      <c r="O334" s="467"/>
      <c r="P334" s="467"/>
    </row>
    <row r="335" spans="1:16">
      <c r="A335" s="471" t="s">
        <v>8673</v>
      </c>
      <c r="B335" s="471"/>
      <c r="C335" s="471"/>
      <c r="D335" s="471"/>
      <c r="E335" s="471"/>
      <c r="F335" s="471"/>
      <c r="G335" s="471"/>
      <c r="H335" s="471"/>
      <c r="I335" s="471"/>
      <c r="J335" s="471"/>
      <c r="K335" s="471"/>
      <c r="L335" s="471"/>
      <c r="M335" s="471"/>
      <c r="N335" s="471"/>
      <c r="O335" s="471"/>
      <c r="P335" s="471"/>
    </row>
    <row r="336" spans="1:16">
      <c r="A336" s="77" t="s">
        <v>8912</v>
      </c>
      <c r="B336" s="78" t="s">
        <v>8913</v>
      </c>
      <c r="C336" s="78" t="s">
        <v>8913</v>
      </c>
      <c r="D336" s="78" t="s">
        <v>8913</v>
      </c>
      <c r="E336" s="78" t="s">
        <v>8913</v>
      </c>
      <c r="F336" s="78" t="s">
        <v>8913</v>
      </c>
      <c r="G336" s="78" t="s">
        <v>8913</v>
      </c>
      <c r="H336" s="78" t="s">
        <v>8913</v>
      </c>
      <c r="I336" s="78" t="s">
        <v>8913</v>
      </c>
      <c r="J336" s="78" t="s">
        <v>8913</v>
      </c>
      <c r="K336" s="78" t="s">
        <v>8913</v>
      </c>
      <c r="L336" s="78" t="s">
        <v>8913</v>
      </c>
      <c r="M336" s="78" t="s">
        <v>8913</v>
      </c>
      <c r="N336" s="78" t="s">
        <v>8913</v>
      </c>
      <c r="O336" s="78" t="s">
        <v>8913</v>
      </c>
      <c r="P336" s="78" t="s">
        <v>8913</v>
      </c>
    </row>
    <row r="337" spans="1:16">
      <c r="A337" s="79" t="s">
        <v>8914</v>
      </c>
      <c r="B337" s="236">
        <v>1</v>
      </c>
      <c r="C337" s="236">
        <v>2</v>
      </c>
      <c r="D337" s="236">
        <v>3</v>
      </c>
      <c r="E337" s="236">
        <v>4</v>
      </c>
      <c r="F337" s="236">
        <v>5</v>
      </c>
      <c r="G337" s="236">
        <v>6</v>
      </c>
      <c r="H337" s="236">
        <v>7</v>
      </c>
      <c r="I337" s="236">
        <v>8</v>
      </c>
      <c r="J337" s="236">
        <v>9</v>
      </c>
      <c r="K337" s="236">
        <v>10</v>
      </c>
      <c r="L337" s="236">
        <v>11</v>
      </c>
      <c r="M337" s="236">
        <v>12</v>
      </c>
      <c r="N337" s="236">
        <v>13</v>
      </c>
      <c r="O337" s="236">
        <v>14</v>
      </c>
      <c r="P337" s="236">
        <v>15</v>
      </c>
    </row>
    <row r="338" spans="1:16">
      <c r="A338" s="74">
        <v>0</v>
      </c>
      <c r="B338" s="76" t="s">
        <v>8918</v>
      </c>
      <c r="C338" s="76" t="s">
        <v>8918</v>
      </c>
      <c r="D338" s="76" t="s">
        <v>3024</v>
      </c>
      <c r="E338" s="76" t="s">
        <v>4434</v>
      </c>
      <c r="F338" s="76" t="s">
        <v>3025</v>
      </c>
      <c r="G338" s="76" t="s">
        <v>3026</v>
      </c>
      <c r="H338" s="76" t="s">
        <v>3027</v>
      </c>
      <c r="I338" s="76" t="s">
        <v>3028</v>
      </c>
      <c r="J338" s="76" t="s">
        <v>3029</v>
      </c>
      <c r="K338" s="76" t="s">
        <v>9018</v>
      </c>
      <c r="L338" s="76" t="s">
        <v>3030</v>
      </c>
      <c r="M338" s="76" t="s">
        <v>3031</v>
      </c>
      <c r="N338" s="76" t="s">
        <v>8918</v>
      </c>
      <c r="O338" s="76" t="s">
        <v>8918</v>
      </c>
      <c r="P338" s="76" t="s">
        <v>8918</v>
      </c>
    </row>
    <row r="339" spans="1:16">
      <c r="A339" s="74">
        <v>1</v>
      </c>
      <c r="B339" s="76" t="s">
        <v>8918</v>
      </c>
      <c r="C339" s="76" t="s">
        <v>8918</v>
      </c>
      <c r="D339" s="76" t="s">
        <v>3032</v>
      </c>
      <c r="E339" s="76" t="s">
        <v>3033</v>
      </c>
      <c r="F339" s="76" t="s">
        <v>3034</v>
      </c>
      <c r="G339" s="76" t="s">
        <v>3035</v>
      </c>
      <c r="H339" s="76" t="s">
        <v>3036</v>
      </c>
      <c r="I339" s="76" t="s">
        <v>3037</v>
      </c>
      <c r="J339" s="76" t="s">
        <v>3038</v>
      </c>
      <c r="K339" s="76" t="s">
        <v>4499</v>
      </c>
      <c r="L339" s="76" t="s">
        <v>3039</v>
      </c>
      <c r="M339" s="76" t="s">
        <v>3040</v>
      </c>
      <c r="N339" s="76" t="s">
        <v>8918</v>
      </c>
      <c r="O339" s="76" t="s">
        <v>8918</v>
      </c>
      <c r="P339" s="76" t="s">
        <v>8918</v>
      </c>
    </row>
    <row r="340" spans="1:16">
      <c r="A340" s="74">
        <v>2</v>
      </c>
      <c r="B340" s="76" t="s">
        <v>8918</v>
      </c>
      <c r="C340" s="76" t="s">
        <v>8918</v>
      </c>
      <c r="D340" s="76" t="s">
        <v>3041</v>
      </c>
      <c r="E340" s="76" t="s">
        <v>3091</v>
      </c>
      <c r="F340" s="76" t="s">
        <v>3042</v>
      </c>
      <c r="G340" s="76" t="s">
        <v>9737</v>
      </c>
      <c r="H340" s="76" t="s">
        <v>3043</v>
      </c>
      <c r="I340" s="76" t="s">
        <v>3044</v>
      </c>
      <c r="J340" s="76" t="s">
        <v>3045</v>
      </c>
      <c r="K340" s="76" t="s">
        <v>3046</v>
      </c>
      <c r="L340" s="76" t="s">
        <v>11145</v>
      </c>
      <c r="M340" s="76" t="s">
        <v>3047</v>
      </c>
      <c r="N340" s="76" t="s">
        <v>8918</v>
      </c>
      <c r="O340" s="76" t="s">
        <v>8918</v>
      </c>
      <c r="P340" s="76" t="s">
        <v>8918</v>
      </c>
    </row>
    <row r="341" spans="1:16">
      <c r="A341" s="74">
        <v>3</v>
      </c>
      <c r="B341" s="76" t="s">
        <v>8918</v>
      </c>
      <c r="C341" s="76" t="s">
        <v>8918</v>
      </c>
      <c r="D341" s="76" t="s">
        <v>3048</v>
      </c>
      <c r="E341" s="76" t="s">
        <v>3049</v>
      </c>
      <c r="F341" s="76" t="s">
        <v>3050</v>
      </c>
      <c r="G341" s="76" t="s">
        <v>3744</v>
      </c>
      <c r="H341" s="76" t="s">
        <v>3051</v>
      </c>
      <c r="I341" s="76" t="s">
        <v>3052</v>
      </c>
      <c r="J341" s="76" t="s">
        <v>3053</v>
      </c>
      <c r="K341" s="76" t="s">
        <v>3054</v>
      </c>
      <c r="L341" s="76" t="s">
        <v>3055</v>
      </c>
      <c r="M341" s="76" t="s">
        <v>6097</v>
      </c>
      <c r="N341" s="76" t="s">
        <v>8918</v>
      </c>
      <c r="O341" s="76" t="s">
        <v>8918</v>
      </c>
      <c r="P341" s="76" t="s">
        <v>8918</v>
      </c>
    </row>
    <row r="342" spans="1:16">
      <c r="A342" s="74">
        <v>4</v>
      </c>
      <c r="B342" s="76" t="s">
        <v>8918</v>
      </c>
      <c r="C342" s="76" t="s">
        <v>8918</v>
      </c>
      <c r="D342" s="76" t="s">
        <v>1723</v>
      </c>
      <c r="E342" s="76" t="s">
        <v>3056</v>
      </c>
      <c r="F342" s="76" t="s">
        <v>3057</v>
      </c>
      <c r="G342" s="76" t="s">
        <v>9330</v>
      </c>
      <c r="H342" s="76" t="s">
        <v>3058</v>
      </c>
      <c r="I342" s="76" t="s">
        <v>2028</v>
      </c>
      <c r="J342" s="76" t="s">
        <v>3059</v>
      </c>
      <c r="K342" s="76" t="s">
        <v>3060</v>
      </c>
      <c r="L342" s="76" t="s">
        <v>4290</v>
      </c>
      <c r="M342" s="76" t="s">
        <v>4291</v>
      </c>
      <c r="N342" s="76" t="s">
        <v>8918</v>
      </c>
      <c r="O342" s="76" t="s">
        <v>8918</v>
      </c>
      <c r="P342" s="76" t="s">
        <v>8918</v>
      </c>
    </row>
    <row r="343" spans="1:16">
      <c r="A343" s="74">
        <v>5</v>
      </c>
      <c r="B343" s="76" t="s">
        <v>8918</v>
      </c>
      <c r="C343" s="76" t="s">
        <v>8918</v>
      </c>
      <c r="D343" s="76" t="s">
        <v>4292</v>
      </c>
      <c r="E343" s="76" t="s">
        <v>4293</v>
      </c>
      <c r="F343" s="76" t="s">
        <v>4294</v>
      </c>
      <c r="G343" s="76" t="s">
        <v>68</v>
      </c>
      <c r="H343" s="76" t="s">
        <v>4295</v>
      </c>
      <c r="I343" s="76" t="s">
        <v>4296</v>
      </c>
      <c r="J343" s="76" t="s">
        <v>4297</v>
      </c>
      <c r="K343" s="76" t="s">
        <v>4298</v>
      </c>
      <c r="L343" s="76" t="s">
        <v>4299</v>
      </c>
      <c r="M343" s="76" t="s">
        <v>6332</v>
      </c>
      <c r="N343" s="76" t="s">
        <v>8918</v>
      </c>
      <c r="O343" s="76" t="s">
        <v>8918</v>
      </c>
      <c r="P343" s="76" t="s">
        <v>8918</v>
      </c>
    </row>
    <row r="344" spans="1:16">
      <c r="A344" s="74">
        <v>6</v>
      </c>
      <c r="B344" s="76" t="s">
        <v>8918</v>
      </c>
      <c r="C344" s="76" t="s">
        <v>8918</v>
      </c>
      <c r="D344" s="76" t="s">
        <v>2092</v>
      </c>
      <c r="E344" s="76" t="s">
        <v>2478</v>
      </c>
      <c r="F344" s="76" t="s">
        <v>4300</v>
      </c>
      <c r="G344" s="76" t="s">
        <v>7960</v>
      </c>
      <c r="H344" s="76" t="s">
        <v>4301</v>
      </c>
      <c r="I344" s="76" t="s">
        <v>4302</v>
      </c>
      <c r="J344" s="76" t="s">
        <v>4303</v>
      </c>
      <c r="K344" s="76" t="s">
        <v>4304</v>
      </c>
      <c r="L344" s="76" t="s">
        <v>4305</v>
      </c>
      <c r="M344" s="76" t="s">
        <v>1124</v>
      </c>
      <c r="N344" s="76" t="s">
        <v>8918</v>
      </c>
      <c r="O344" s="76" t="s">
        <v>8918</v>
      </c>
      <c r="P344" s="76" t="s">
        <v>8918</v>
      </c>
    </row>
    <row r="345" spans="1:16">
      <c r="A345" s="74">
        <v>7</v>
      </c>
      <c r="B345" s="76" t="s">
        <v>8918</v>
      </c>
      <c r="C345" s="76" t="s">
        <v>8918</v>
      </c>
      <c r="D345" s="76" t="s">
        <v>1125</v>
      </c>
      <c r="E345" s="76" t="s">
        <v>1126</v>
      </c>
      <c r="F345" s="76" t="s">
        <v>1127</v>
      </c>
      <c r="G345" s="76" t="s">
        <v>1128</v>
      </c>
      <c r="H345" s="76" t="s">
        <v>1129</v>
      </c>
      <c r="I345" s="76" t="s">
        <v>3386</v>
      </c>
      <c r="J345" s="76" t="s">
        <v>1130</v>
      </c>
      <c r="K345" s="76" t="s">
        <v>11139</v>
      </c>
      <c r="L345" s="76" t="s">
        <v>1131</v>
      </c>
      <c r="M345" s="76" t="s">
        <v>1132</v>
      </c>
      <c r="N345" s="76" t="s">
        <v>8918</v>
      </c>
      <c r="O345" s="76" t="s">
        <v>8918</v>
      </c>
      <c r="P345" s="76" t="s">
        <v>8918</v>
      </c>
    </row>
    <row r="346" spans="1:16">
      <c r="A346" s="74">
        <v>8</v>
      </c>
      <c r="B346" s="76" t="s">
        <v>8918</v>
      </c>
      <c r="C346" s="76" t="s">
        <v>8918</v>
      </c>
      <c r="D346" s="76" t="s">
        <v>1133</v>
      </c>
      <c r="E346" s="76" t="s">
        <v>1134</v>
      </c>
      <c r="F346" s="76" t="s">
        <v>1135</v>
      </c>
      <c r="G346" s="76" t="s">
        <v>1136</v>
      </c>
      <c r="H346" s="76" t="s">
        <v>1137</v>
      </c>
      <c r="I346" s="76" t="s">
        <v>1138</v>
      </c>
      <c r="J346" s="76" t="s">
        <v>1139</v>
      </c>
      <c r="K346" s="76" t="s">
        <v>1140</v>
      </c>
      <c r="L346" s="76" t="s">
        <v>5703</v>
      </c>
      <c r="M346" s="76" t="s">
        <v>3759</v>
      </c>
      <c r="N346" s="76" t="s">
        <v>8918</v>
      </c>
      <c r="O346" s="76" t="s">
        <v>8918</v>
      </c>
      <c r="P346" s="76" t="s">
        <v>8918</v>
      </c>
    </row>
    <row r="347" spans="1:16">
      <c r="A347" s="74">
        <v>9</v>
      </c>
      <c r="B347" s="76" t="s">
        <v>8918</v>
      </c>
      <c r="C347" s="76" t="s">
        <v>8918</v>
      </c>
      <c r="D347" s="76" t="s">
        <v>1141</v>
      </c>
      <c r="E347" s="76" t="s">
        <v>1142</v>
      </c>
      <c r="F347" s="76" t="s">
        <v>1143</v>
      </c>
      <c r="G347" s="76" t="s">
        <v>9308</v>
      </c>
      <c r="H347" s="76" t="s">
        <v>1144</v>
      </c>
      <c r="I347" s="76" t="s">
        <v>2908</v>
      </c>
      <c r="J347" s="76" t="s">
        <v>1145</v>
      </c>
      <c r="K347" s="76" t="s">
        <v>1146</v>
      </c>
      <c r="L347" s="76" t="s">
        <v>728</v>
      </c>
      <c r="M347" s="76" t="s">
        <v>1147</v>
      </c>
      <c r="N347" s="76" t="s">
        <v>8918</v>
      </c>
      <c r="O347" s="76" t="s">
        <v>8918</v>
      </c>
      <c r="P347" s="76" t="s">
        <v>8918</v>
      </c>
    </row>
    <row r="348" spans="1:16">
      <c r="A348" s="74">
        <v>10</v>
      </c>
      <c r="B348" s="76" t="s">
        <v>8918</v>
      </c>
      <c r="C348" s="76" t="s">
        <v>8918</v>
      </c>
      <c r="D348" s="76" t="s">
        <v>1148</v>
      </c>
      <c r="E348" s="76" t="s">
        <v>9384</v>
      </c>
      <c r="F348" s="76" t="s">
        <v>1149</v>
      </c>
      <c r="G348" s="76" t="s">
        <v>3015</v>
      </c>
      <c r="H348" s="76" t="s">
        <v>1150</v>
      </c>
      <c r="I348" s="76" t="s">
        <v>10761</v>
      </c>
      <c r="J348" s="76" t="s">
        <v>1151</v>
      </c>
      <c r="K348" s="76" t="s">
        <v>2468</v>
      </c>
      <c r="L348" s="76" t="s">
        <v>1152</v>
      </c>
      <c r="M348" s="76" t="s">
        <v>1153</v>
      </c>
      <c r="N348" s="76" t="s">
        <v>8918</v>
      </c>
      <c r="O348" s="76" t="s">
        <v>8918</v>
      </c>
      <c r="P348" s="76" t="s">
        <v>8918</v>
      </c>
    </row>
    <row r="349" spans="1:16">
      <c r="A349" s="74">
        <v>11</v>
      </c>
      <c r="B349" s="76" t="s">
        <v>8918</v>
      </c>
      <c r="C349" s="76" t="s">
        <v>8918</v>
      </c>
      <c r="D349" s="76" t="s">
        <v>1154</v>
      </c>
      <c r="E349" s="76" t="s">
        <v>6003</v>
      </c>
      <c r="F349" s="76" t="s">
        <v>1155</v>
      </c>
      <c r="G349" s="76" t="s">
        <v>6982</v>
      </c>
      <c r="H349" s="76" t="s">
        <v>1156</v>
      </c>
      <c r="I349" s="76" t="s">
        <v>1157</v>
      </c>
      <c r="J349" s="76" t="s">
        <v>1158</v>
      </c>
      <c r="K349" s="76" t="s">
        <v>1159</v>
      </c>
      <c r="L349" s="76" t="s">
        <v>1160</v>
      </c>
      <c r="M349" s="76" t="s">
        <v>3916</v>
      </c>
      <c r="N349" s="76" t="s">
        <v>8918</v>
      </c>
      <c r="O349" s="76" t="s">
        <v>8918</v>
      </c>
      <c r="P349" s="76" t="s">
        <v>8918</v>
      </c>
    </row>
    <row r="350" spans="1:16">
      <c r="A350" s="74">
        <v>12</v>
      </c>
      <c r="B350" s="76" t="s">
        <v>8918</v>
      </c>
      <c r="C350" s="76" t="s">
        <v>8918</v>
      </c>
      <c r="D350" s="76" t="s">
        <v>5840</v>
      </c>
      <c r="E350" s="76" t="s">
        <v>1587</v>
      </c>
      <c r="F350" s="76" t="s">
        <v>1161</v>
      </c>
      <c r="G350" s="76" t="s">
        <v>1162</v>
      </c>
      <c r="H350" s="76" t="s">
        <v>1163</v>
      </c>
      <c r="I350" s="76" t="s">
        <v>4272</v>
      </c>
      <c r="J350" s="76" t="s">
        <v>1164</v>
      </c>
      <c r="K350" s="76" t="s">
        <v>1165</v>
      </c>
      <c r="L350" s="76" t="s">
        <v>1166</v>
      </c>
      <c r="M350" s="76" t="s">
        <v>661</v>
      </c>
      <c r="N350" s="76" t="s">
        <v>8918</v>
      </c>
      <c r="O350" s="76" t="s">
        <v>8918</v>
      </c>
      <c r="P350" s="76" t="s">
        <v>8918</v>
      </c>
    </row>
    <row r="351" spans="1:16">
      <c r="A351" s="74">
        <v>13</v>
      </c>
      <c r="B351" s="76" t="s">
        <v>8918</v>
      </c>
      <c r="C351" s="76" t="s">
        <v>8918</v>
      </c>
      <c r="D351" s="76" t="s">
        <v>5968</v>
      </c>
      <c r="E351" s="76" t="s">
        <v>1167</v>
      </c>
      <c r="F351" s="76" t="s">
        <v>6000</v>
      </c>
      <c r="G351" s="76" t="s">
        <v>1168</v>
      </c>
      <c r="H351" s="76" t="s">
        <v>1169</v>
      </c>
      <c r="I351" s="76" t="s">
        <v>1170</v>
      </c>
      <c r="J351" s="76" t="s">
        <v>1171</v>
      </c>
      <c r="K351" s="76" t="s">
        <v>1172</v>
      </c>
      <c r="L351" s="76" t="s">
        <v>1173</v>
      </c>
      <c r="M351" s="76" t="s">
        <v>3911</v>
      </c>
      <c r="N351" s="76" t="s">
        <v>8918</v>
      </c>
      <c r="O351" s="76" t="s">
        <v>8918</v>
      </c>
      <c r="P351" s="76" t="s">
        <v>8918</v>
      </c>
    </row>
    <row r="352" spans="1:16">
      <c r="A352" s="74">
        <v>14</v>
      </c>
      <c r="B352" s="76" t="s">
        <v>8918</v>
      </c>
      <c r="C352" s="76" t="s">
        <v>8918</v>
      </c>
      <c r="D352" s="76" t="s">
        <v>3887</v>
      </c>
      <c r="E352" s="76" t="s">
        <v>5523</v>
      </c>
      <c r="F352" s="76" t="s">
        <v>1174</v>
      </c>
      <c r="G352" s="76" t="s">
        <v>1175</v>
      </c>
      <c r="H352" s="76" t="s">
        <v>1176</v>
      </c>
      <c r="I352" s="76" t="s">
        <v>1177</v>
      </c>
      <c r="J352" s="76" t="s">
        <v>1178</v>
      </c>
      <c r="K352" s="76" t="s">
        <v>1179</v>
      </c>
      <c r="L352" s="76" t="s">
        <v>5572</v>
      </c>
      <c r="M352" s="76" t="s">
        <v>1180</v>
      </c>
      <c r="N352" s="76" t="s">
        <v>8918</v>
      </c>
      <c r="O352" s="76" t="s">
        <v>8918</v>
      </c>
      <c r="P352" s="76" t="s">
        <v>8918</v>
      </c>
    </row>
    <row r="353" spans="1:16">
      <c r="A353" s="74">
        <v>15</v>
      </c>
      <c r="B353" s="76" t="s">
        <v>8918</v>
      </c>
      <c r="C353" s="76" t="s">
        <v>8918</v>
      </c>
      <c r="D353" s="76" t="s">
        <v>1181</v>
      </c>
      <c r="E353" s="76" t="s">
        <v>1182</v>
      </c>
      <c r="F353" s="76" t="s">
        <v>1183</v>
      </c>
      <c r="G353" s="76" t="s">
        <v>2102</v>
      </c>
      <c r="H353" s="76" t="s">
        <v>1184</v>
      </c>
      <c r="I353" s="76" t="s">
        <v>1185</v>
      </c>
      <c r="J353" s="76" t="s">
        <v>1186</v>
      </c>
      <c r="K353" s="76" t="s">
        <v>1187</v>
      </c>
      <c r="L353" s="76" t="s">
        <v>1188</v>
      </c>
      <c r="M353" s="76" t="s">
        <v>1189</v>
      </c>
      <c r="N353" s="76" t="s">
        <v>8918</v>
      </c>
      <c r="O353" s="76" t="s">
        <v>8918</v>
      </c>
      <c r="P353" s="76" t="s">
        <v>8918</v>
      </c>
    </row>
    <row r="354" spans="1:16">
      <c r="A354" s="74">
        <v>16</v>
      </c>
      <c r="B354" s="76" t="s">
        <v>8918</v>
      </c>
      <c r="C354" s="76" t="s">
        <v>8918</v>
      </c>
      <c r="D354" s="76" t="s">
        <v>1190</v>
      </c>
      <c r="E354" s="76" t="s">
        <v>8829</v>
      </c>
      <c r="F354" s="76" t="s">
        <v>1191</v>
      </c>
      <c r="G354" s="76" t="s">
        <v>2421</v>
      </c>
      <c r="H354" s="76" t="s">
        <v>11144</v>
      </c>
      <c r="I354" s="76" t="s">
        <v>1192</v>
      </c>
      <c r="J354" s="76" t="s">
        <v>1193</v>
      </c>
      <c r="K354" s="76" t="s">
        <v>1194</v>
      </c>
      <c r="L354" s="76" t="s">
        <v>1868</v>
      </c>
      <c r="M354" s="76" t="s">
        <v>6072</v>
      </c>
      <c r="N354" s="76" t="s">
        <v>8918</v>
      </c>
      <c r="O354" s="76" t="s">
        <v>8918</v>
      </c>
      <c r="P354" s="76" t="s">
        <v>8918</v>
      </c>
    </row>
    <row r="355" spans="1:16">
      <c r="A355" s="74">
        <v>17</v>
      </c>
      <c r="B355" s="76" t="s">
        <v>8918</v>
      </c>
      <c r="C355" s="76" t="s">
        <v>8918</v>
      </c>
      <c r="D355" s="76" t="s">
        <v>8832</v>
      </c>
      <c r="E355" s="76" t="s">
        <v>1195</v>
      </c>
      <c r="F355" s="76" t="s">
        <v>1196</v>
      </c>
      <c r="G355" s="76" t="s">
        <v>1197</v>
      </c>
      <c r="H355" s="76" t="s">
        <v>1198</v>
      </c>
      <c r="I355" s="76" t="s">
        <v>1185</v>
      </c>
      <c r="J355" s="76" t="s">
        <v>7920</v>
      </c>
      <c r="K355" s="76" t="s">
        <v>6898</v>
      </c>
      <c r="L355" s="76" t="s">
        <v>1199</v>
      </c>
      <c r="M355" s="76" t="s">
        <v>8177</v>
      </c>
      <c r="N355" s="76" t="s">
        <v>8918</v>
      </c>
      <c r="O355" s="76" t="s">
        <v>8918</v>
      </c>
      <c r="P355" s="76" t="s">
        <v>8918</v>
      </c>
    </row>
    <row r="356" spans="1:16">
      <c r="A356" s="74">
        <v>18</v>
      </c>
      <c r="B356" s="76" t="s">
        <v>8918</v>
      </c>
      <c r="C356" s="76" t="s">
        <v>8918</v>
      </c>
      <c r="D356" s="76" t="s">
        <v>8056</v>
      </c>
      <c r="E356" s="76" t="s">
        <v>4051</v>
      </c>
      <c r="F356" s="76" t="s">
        <v>1200</v>
      </c>
      <c r="G356" s="76" t="s">
        <v>6030</v>
      </c>
      <c r="H356" s="76" t="s">
        <v>1201</v>
      </c>
      <c r="I356" s="76" t="s">
        <v>11130</v>
      </c>
      <c r="J356" s="76" t="s">
        <v>1202</v>
      </c>
      <c r="K356" s="76" t="s">
        <v>1203</v>
      </c>
      <c r="L356" s="76" t="s">
        <v>9519</v>
      </c>
      <c r="M356" s="76" t="s">
        <v>8803</v>
      </c>
      <c r="N356" s="76" t="s">
        <v>1204</v>
      </c>
      <c r="O356" s="76" t="s">
        <v>5811</v>
      </c>
      <c r="P356" s="76" t="s">
        <v>8918</v>
      </c>
    </row>
    <row r="357" spans="1:16">
      <c r="A357" s="74">
        <v>19</v>
      </c>
      <c r="B357" s="76" t="s">
        <v>8918</v>
      </c>
      <c r="C357" s="76" t="s">
        <v>8918</v>
      </c>
      <c r="D357" s="76" t="s">
        <v>1205</v>
      </c>
      <c r="E357" s="76" t="s">
        <v>3899</v>
      </c>
      <c r="F357" s="76" t="s">
        <v>9865</v>
      </c>
      <c r="G357" s="76" t="s">
        <v>177</v>
      </c>
      <c r="H357" s="76" t="s">
        <v>1206</v>
      </c>
      <c r="I357" s="76" t="s">
        <v>1207</v>
      </c>
      <c r="J357" s="76" t="s">
        <v>6881</v>
      </c>
      <c r="K357" s="76" t="s">
        <v>1208</v>
      </c>
      <c r="L357" s="76" t="s">
        <v>10678</v>
      </c>
      <c r="M357" s="76" t="s">
        <v>1209</v>
      </c>
      <c r="N357" s="76" t="s">
        <v>9369</v>
      </c>
      <c r="O357" s="76" t="s">
        <v>10035</v>
      </c>
      <c r="P357" s="76" t="s">
        <v>8918</v>
      </c>
    </row>
    <row r="358" spans="1:16">
      <c r="A358" s="74">
        <v>20</v>
      </c>
      <c r="B358" s="76" t="s">
        <v>8918</v>
      </c>
      <c r="C358" s="76" t="s">
        <v>8918</v>
      </c>
      <c r="D358" s="76" t="s">
        <v>6226</v>
      </c>
      <c r="E358" s="76" t="s">
        <v>3208</v>
      </c>
      <c r="F358" s="76" t="s">
        <v>1210</v>
      </c>
      <c r="G358" s="76" t="s">
        <v>1211</v>
      </c>
      <c r="H358" s="76" t="s">
        <v>1212</v>
      </c>
      <c r="I358" s="76" t="s">
        <v>9549</v>
      </c>
      <c r="J358" s="76" t="s">
        <v>1213</v>
      </c>
      <c r="K358" s="76" t="s">
        <v>1214</v>
      </c>
      <c r="L358" s="76" t="s">
        <v>10839</v>
      </c>
      <c r="M358" s="76" t="s">
        <v>1215</v>
      </c>
      <c r="N358" s="76" t="s">
        <v>1216</v>
      </c>
      <c r="O358" s="76" t="s">
        <v>1217</v>
      </c>
      <c r="P358" s="76" t="s">
        <v>8918</v>
      </c>
    </row>
    <row r="359" spans="1:16">
      <c r="A359" s="74">
        <v>21</v>
      </c>
      <c r="B359" s="76" t="s">
        <v>8918</v>
      </c>
      <c r="C359" s="76" t="s">
        <v>8918</v>
      </c>
      <c r="D359" s="76" t="s">
        <v>1218</v>
      </c>
      <c r="E359" s="76" t="s">
        <v>6597</v>
      </c>
      <c r="F359" s="76" t="s">
        <v>1219</v>
      </c>
      <c r="G359" s="76" t="s">
        <v>1220</v>
      </c>
      <c r="H359" s="76" t="s">
        <v>1221</v>
      </c>
      <c r="I359" s="76" t="s">
        <v>1222</v>
      </c>
      <c r="J359" s="76" t="s">
        <v>1223</v>
      </c>
      <c r="K359" s="76" t="s">
        <v>1224</v>
      </c>
      <c r="L359" s="76" t="s">
        <v>1225</v>
      </c>
      <c r="M359" s="76" t="s">
        <v>1226</v>
      </c>
      <c r="N359" s="76" t="s">
        <v>1227</v>
      </c>
      <c r="O359" s="76" t="s">
        <v>1228</v>
      </c>
      <c r="P359" s="76" t="s">
        <v>8918</v>
      </c>
    </row>
    <row r="360" spans="1:16">
      <c r="A360" s="74">
        <v>22</v>
      </c>
      <c r="B360" s="76" t="s">
        <v>8918</v>
      </c>
      <c r="C360" s="76" t="s">
        <v>8918</v>
      </c>
      <c r="D360" s="76" t="s">
        <v>1229</v>
      </c>
      <c r="E360" s="76" t="s">
        <v>1230</v>
      </c>
      <c r="F360" s="76" t="s">
        <v>10773</v>
      </c>
      <c r="G360" s="76" t="s">
        <v>1231</v>
      </c>
      <c r="H360" s="76" t="s">
        <v>1232</v>
      </c>
      <c r="I360" s="76" t="s">
        <v>10049</v>
      </c>
      <c r="J360" s="76" t="s">
        <v>1233</v>
      </c>
      <c r="K360" s="76" t="s">
        <v>3208</v>
      </c>
      <c r="L360" s="76" t="s">
        <v>1234</v>
      </c>
      <c r="M360" s="76" t="s">
        <v>3417</v>
      </c>
      <c r="N360" s="76" t="s">
        <v>1235</v>
      </c>
      <c r="O360" s="76" t="s">
        <v>1236</v>
      </c>
      <c r="P360" s="76" t="s">
        <v>8918</v>
      </c>
    </row>
    <row r="361" spans="1:16">
      <c r="A361" s="74">
        <v>23</v>
      </c>
      <c r="B361" s="76" t="s">
        <v>8918</v>
      </c>
      <c r="C361" s="76" t="s">
        <v>8918</v>
      </c>
      <c r="D361" s="76" t="s">
        <v>1237</v>
      </c>
      <c r="E361" s="76" t="s">
        <v>1238</v>
      </c>
      <c r="F361" s="76" t="s">
        <v>11343</v>
      </c>
      <c r="G361" s="76" t="s">
        <v>9341</v>
      </c>
      <c r="H361" s="76" t="s">
        <v>10056</v>
      </c>
      <c r="I361" s="76" t="s">
        <v>2357</v>
      </c>
      <c r="J361" s="76" t="s">
        <v>1239</v>
      </c>
      <c r="K361" s="76" t="s">
        <v>3200</v>
      </c>
      <c r="L361" s="76" t="s">
        <v>7459</v>
      </c>
      <c r="M361" s="76" t="s">
        <v>1240</v>
      </c>
      <c r="N361" s="76" t="s">
        <v>1241</v>
      </c>
      <c r="O361" s="76" t="s">
        <v>1242</v>
      </c>
      <c r="P361" s="76" t="s">
        <v>8918</v>
      </c>
    </row>
    <row r="362" spans="1:16">
      <c r="A362" s="74">
        <v>24</v>
      </c>
      <c r="B362" s="76" t="s">
        <v>8918</v>
      </c>
      <c r="C362" s="76" t="s">
        <v>8918</v>
      </c>
      <c r="D362" s="76" t="s">
        <v>11350</v>
      </c>
      <c r="E362" s="76" t="s">
        <v>1243</v>
      </c>
      <c r="F362" s="76" t="s">
        <v>1244</v>
      </c>
      <c r="G362" s="76" t="s">
        <v>5189</v>
      </c>
      <c r="H362" s="76" t="s">
        <v>1245</v>
      </c>
      <c r="I362" s="76" t="s">
        <v>11341</v>
      </c>
      <c r="J362" s="76" t="s">
        <v>1246</v>
      </c>
      <c r="K362" s="76" t="s">
        <v>1247</v>
      </c>
      <c r="L362" s="76" t="s">
        <v>1248</v>
      </c>
      <c r="M362" s="76" t="s">
        <v>10035</v>
      </c>
      <c r="N362" s="76" t="s">
        <v>1249</v>
      </c>
      <c r="O362" s="76" t="s">
        <v>11349</v>
      </c>
      <c r="P362" s="76" t="s">
        <v>8918</v>
      </c>
    </row>
    <row r="363" spans="1:16">
      <c r="A363" s="74">
        <v>25</v>
      </c>
      <c r="B363" s="76" t="s">
        <v>8918</v>
      </c>
      <c r="C363" s="76" t="s">
        <v>8918</v>
      </c>
      <c r="D363" s="76" t="s">
        <v>1250</v>
      </c>
      <c r="E363" s="76" t="s">
        <v>1251</v>
      </c>
      <c r="F363" s="76" t="s">
        <v>1252</v>
      </c>
      <c r="G363" s="76" t="s">
        <v>1253</v>
      </c>
      <c r="H363" s="76" t="s">
        <v>1254</v>
      </c>
      <c r="I363" s="76" t="s">
        <v>1255</v>
      </c>
      <c r="J363" s="76" t="s">
        <v>1256</v>
      </c>
      <c r="K363" s="76" t="s">
        <v>1257</v>
      </c>
      <c r="L363" s="76" t="s">
        <v>10395</v>
      </c>
      <c r="M363" s="76" t="s">
        <v>1258</v>
      </c>
      <c r="N363" s="76" t="s">
        <v>1259</v>
      </c>
      <c r="O363" s="76" t="s">
        <v>7911</v>
      </c>
      <c r="P363" s="76" t="s">
        <v>8918</v>
      </c>
    </row>
    <row r="364" spans="1:16">
      <c r="A364" s="74">
        <v>26</v>
      </c>
      <c r="B364" s="76" t="s">
        <v>8918</v>
      </c>
      <c r="C364" s="76" t="s">
        <v>8918</v>
      </c>
      <c r="D364" s="76" t="s">
        <v>1260</v>
      </c>
      <c r="E364" s="76" t="s">
        <v>8845</v>
      </c>
      <c r="F364" s="76" t="s">
        <v>1261</v>
      </c>
      <c r="G364" s="76" t="s">
        <v>5406</v>
      </c>
      <c r="H364" s="76" t="s">
        <v>1262</v>
      </c>
      <c r="I364" s="76" t="s">
        <v>1263</v>
      </c>
      <c r="J364" s="76" t="s">
        <v>1264</v>
      </c>
      <c r="K364" s="76" t="s">
        <v>1265</v>
      </c>
      <c r="L364" s="76" t="s">
        <v>1266</v>
      </c>
      <c r="M364" s="76" t="s">
        <v>8536</v>
      </c>
      <c r="N364" s="76" t="s">
        <v>1267</v>
      </c>
      <c r="O364" s="76" t="s">
        <v>1268</v>
      </c>
      <c r="P364" s="76" t="s">
        <v>8918</v>
      </c>
    </row>
    <row r="365" spans="1:16">
      <c r="A365" s="74">
        <v>27</v>
      </c>
      <c r="B365" s="76" t="s">
        <v>8918</v>
      </c>
      <c r="C365" s="76" t="s">
        <v>8918</v>
      </c>
      <c r="D365" s="76" t="s">
        <v>1269</v>
      </c>
      <c r="E365" s="76" t="s">
        <v>6244</v>
      </c>
      <c r="F365" s="76" t="s">
        <v>7022</v>
      </c>
      <c r="G365" s="76" t="s">
        <v>1270</v>
      </c>
      <c r="H365" s="76" t="s">
        <v>5157</v>
      </c>
      <c r="I365" s="76" t="s">
        <v>1271</v>
      </c>
      <c r="J365" s="76" t="s">
        <v>1272</v>
      </c>
      <c r="K365" s="76" t="s">
        <v>5005</v>
      </c>
      <c r="L365" s="76" t="s">
        <v>1273</v>
      </c>
      <c r="M365" s="76" t="s">
        <v>8245</v>
      </c>
      <c r="N365" s="76" t="s">
        <v>1274</v>
      </c>
      <c r="O365" s="76" t="s">
        <v>1607</v>
      </c>
      <c r="P365" s="76" t="s">
        <v>8918</v>
      </c>
    </row>
    <row r="366" spans="1:16">
      <c r="A366" s="74">
        <v>28</v>
      </c>
      <c r="B366" s="76" t="s">
        <v>8918</v>
      </c>
      <c r="C366" s="76" t="s">
        <v>8918</v>
      </c>
      <c r="D366" s="76" t="s">
        <v>1275</v>
      </c>
      <c r="E366" s="76" t="s">
        <v>1276</v>
      </c>
      <c r="F366" s="76" t="s">
        <v>7098</v>
      </c>
      <c r="G366" s="76" t="s">
        <v>4277</v>
      </c>
      <c r="H366" s="76" t="s">
        <v>1277</v>
      </c>
      <c r="I366" s="76" t="s">
        <v>8922</v>
      </c>
      <c r="J366" s="76" t="s">
        <v>1278</v>
      </c>
      <c r="K366" s="76" t="s">
        <v>8381</v>
      </c>
      <c r="L366" s="76" t="s">
        <v>1279</v>
      </c>
      <c r="M366" s="76" t="s">
        <v>1280</v>
      </c>
      <c r="N366" s="76" t="s">
        <v>11425</v>
      </c>
      <c r="O366" s="76" t="s">
        <v>1281</v>
      </c>
      <c r="P366" s="76" t="s">
        <v>8918</v>
      </c>
    </row>
    <row r="367" spans="1:16">
      <c r="A367" s="74">
        <v>29</v>
      </c>
      <c r="B367" s="76" t="s">
        <v>8918</v>
      </c>
      <c r="C367" s="76" t="s">
        <v>8918</v>
      </c>
      <c r="D367" s="76" t="s">
        <v>1282</v>
      </c>
      <c r="E367" s="76" t="s">
        <v>5308</v>
      </c>
      <c r="F367" s="76" t="s">
        <v>1283</v>
      </c>
      <c r="G367" s="76" t="s">
        <v>9866</v>
      </c>
      <c r="H367" s="76" t="s">
        <v>1284</v>
      </c>
      <c r="I367" s="76" t="s">
        <v>6067</v>
      </c>
      <c r="J367" s="76" t="s">
        <v>1285</v>
      </c>
      <c r="K367" s="76" t="s">
        <v>1286</v>
      </c>
      <c r="L367" s="76" t="s">
        <v>1287</v>
      </c>
      <c r="M367" s="76" t="s">
        <v>559</v>
      </c>
      <c r="N367" s="76" t="s">
        <v>1288</v>
      </c>
      <c r="O367" s="76" t="s">
        <v>10516</v>
      </c>
      <c r="P367" s="76" t="s">
        <v>8918</v>
      </c>
    </row>
    <row r="368" spans="1:16">
      <c r="A368" s="74">
        <v>30</v>
      </c>
      <c r="B368" s="76" t="s">
        <v>8918</v>
      </c>
      <c r="C368" s="76" t="s">
        <v>8918</v>
      </c>
      <c r="D368" s="76" t="s">
        <v>1289</v>
      </c>
      <c r="E368" s="76" t="s">
        <v>5172</v>
      </c>
      <c r="F368" s="76" t="s">
        <v>451</v>
      </c>
      <c r="G368" s="76" t="s">
        <v>1290</v>
      </c>
      <c r="H368" s="76" t="s">
        <v>1291</v>
      </c>
      <c r="I368" s="76" t="s">
        <v>6482</v>
      </c>
      <c r="J368" s="76" t="s">
        <v>1292</v>
      </c>
      <c r="K368" s="76" t="s">
        <v>1293</v>
      </c>
      <c r="L368" s="76" t="s">
        <v>1294</v>
      </c>
      <c r="M368" s="76" t="s">
        <v>2384</v>
      </c>
      <c r="N368" s="76" t="s">
        <v>9930</v>
      </c>
      <c r="O368" s="76" t="s">
        <v>3157</v>
      </c>
      <c r="P368" s="76" t="s">
        <v>8918</v>
      </c>
    </row>
    <row r="369" spans="1:16">
      <c r="A369" s="74">
        <v>31</v>
      </c>
      <c r="B369" s="76" t="s">
        <v>8918</v>
      </c>
      <c r="C369" s="76" t="s">
        <v>8918</v>
      </c>
      <c r="D369" s="76" t="s">
        <v>1295</v>
      </c>
      <c r="E369" s="76" t="s">
        <v>6731</v>
      </c>
      <c r="F369" s="76" t="s">
        <v>1296</v>
      </c>
      <c r="G369" s="76" t="s">
        <v>1297</v>
      </c>
      <c r="H369" s="76" t="s">
        <v>1298</v>
      </c>
      <c r="I369" s="76" t="s">
        <v>558</v>
      </c>
      <c r="J369" s="76" t="s">
        <v>1299</v>
      </c>
      <c r="K369" s="76" t="s">
        <v>10015</v>
      </c>
      <c r="L369" s="76" t="s">
        <v>2272</v>
      </c>
      <c r="M369" s="76" t="s">
        <v>115</v>
      </c>
      <c r="N369" s="76" t="s">
        <v>1300</v>
      </c>
      <c r="O369" s="76" t="s">
        <v>5163</v>
      </c>
      <c r="P369" s="76" t="s">
        <v>8918</v>
      </c>
    </row>
    <row r="370" spans="1:16">
      <c r="A370" s="74">
        <v>32</v>
      </c>
      <c r="B370" s="76" t="s">
        <v>8918</v>
      </c>
      <c r="C370" s="76" t="s">
        <v>8918</v>
      </c>
      <c r="D370" s="76" t="s">
        <v>6240</v>
      </c>
      <c r="E370" s="76" t="s">
        <v>9281</v>
      </c>
      <c r="F370" s="76" t="s">
        <v>1301</v>
      </c>
      <c r="G370" s="76" t="s">
        <v>1997</v>
      </c>
      <c r="H370" s="76" t="s">
        <v>6269</v>
      </c>
      <c r="I370" s="76" t="s">
        <v>1302</v>
      </c>
      <c r="J370" s="76" t="s">
        <v>8398</v>
      </c>
      <c r="K370" s="76" t="s">
        <v>1303</v>
      </c>
      <c r="L370" s="76" t="s">
        <v>1304</v>
      </c>
      <c r="M370" s="76" t="s">
        <v>1305</v>
      </c>
      <c r="N370" s="76" t="s">
        <v>2448</v>
      </c>
      <c r="O370" s="76" t="s">
        <v>6669</v>
      </c>
      <c r="P370" s="76" t="s">
        <v>8918</v>
      </c>
    </row>
    <row r="371" spans="1:16">
      <c r="A371" s="74">
        <v>33</v>
      </c>
      <c r="B371" s="76" t="s">
        <v>8918</v>
      </c>
      <c r="C371" s="76" t="s">
        <v>8918</v>
      </c>
      <c r="D371" s="76" t="s">
        <v>1306</v>
      </c>
      <c r="E371" s="76" t="s">
        <v>9372</v>
      </c>
      <c r="F371" s="76" t="s">
        <v>1307</v>
      </c>
      <c r="G371" s="76" t="s">
        <v>4156</v>
      </c>
      <c r="H371" s="76" t="s">
        <v>1308</v>
      </c>
      <c r="I371" s="76" t="s">
        <v>1309</v>
      </c>
      <c r="J371" s="76" t="s">
        <v>1310</v>
      </c>
      <c r="K371" s="76" t="s">
        <v>1311</v>
      </c>
      <c r="L371" s="76" t="s">
        <v>1312</v>
      </c>
      <c r="M371" s="76" t="s">
        <v>1228</v>
      </c>
      <c r="N371" s="76" t="s">
        <v>1313</v>
      </c>
      <c r="O371" s="76" t="s">
        <v>10742</v>
      </c>
      <c r="P371" s="76" t="s">
        <v>8918</v>
      </c>
    </row>
    <row r="372" spans="1:16">
      <c r="A372" s="74">
        <v>34</v>
      </c>
      <c r="B372" s="76" t="s">
        <v>8918</v>
      </c>
      <c r="C372" s="76" t="s">
        <v>8918</v>
      </c>
      <c r="D372" s="76" t="s">
        <v>9365</v>
      </c>
      <c r="E372" s="76" t="s">
        <v>1314</v>
      </c>
      <c r="F372" s="76" t="s">
        <v>1315</v>
      </c>
      <c r="G372" s="76" t="s">
        <v>963</v>
      </c>
      <c r="H372" s="76" t="s">
        <v>9272</v>
      </c>
      <c r="I372" s="76" t="s">
        <v>3747</v>
      </c>
      <c r="J372" s="76" t="s">
        <v>1316</v>
      </c>
      <c r="K372" s="76" t="s">
        <v>1317</v>
      </c>
      <c r="L372" s="76" t="s">
        <v>1318</v>
      </c>
      <c r="M372" s="76" t="s">
        <v>1319</v>
      </c>
      <c r="N372" s="76" t="s">
        <v>1856</v>
      </c>
      <c r="O372" s="76" t="s">
        <v>9609</v>
      </c>
      <c r="P372" s="76" t="s">
        <v>8918</v>
      </c>
    </row>
    <row r="373" spans="1:16">
      <c r="A373" s="74">
        <v>35</v>
      </c>
      <c r="B373" s="76" t="s">
        <v>8918</v>
      </c>
      <c r="C373" s="76" t="s">
        <v>8918</v>
      </c>
      <c r="D373" s="76" t="s">
        <v>10555</v>
      </c>
      <c r="E373" s="76" t="s">
        <v>4529</v>
      </c>
      <c r="F373" s="76" t="s">
        <v>4530</v>
      </c>
      <c r="G373" s="76" t="s">
        <v>192</v>
      </c>
      <c r="H373" s="76" t="s">
        <v>4531</v>
      </c>
      <c r="I373" s="76" t="s">
        <v>3208</v>
      </c>
      <c r="J373" s="76" t="s">
        <v>6269</v>
      </c>
      <c r="K373" s="76" t="s">
        <v>1211</v>
      </c>
      <c r="L373" s="76" t="s">
        <v>10424</v>
      </c>
      <c r="M373" s="76" t="s">
        <v>190</v>
      </c>
      <c r="N373" s="76" t="s">
        <v>4532</v>
      </c>
      <c r="O373" s="76" t="s">
        <v>4533</v>
      </c>
      <c r="P373" s="76" t="s">
        <v>8918</v>
      </c>
    </row>
    <row r="374" spans="1:16">
      <c r="A374" s="74">
        <v>36</v>
      </c>
      <c r="B374" s="76" t="s">
        <v>8918</v>
      </c>
      <c r="C374" s="76" t="s">
        <v>8918</v>
      </c>
      <c r="D374" s="76" t="s">
        <v>10708</v>
      </c>
      <c r="E374" s="76" t="s">
        <v>10626</v>
      </c>
      <c r="F374" s="76" t="s">
        <v>4534</v>
      </c>
      <c r="G374" s="76" t="s">
        <v>7332</v>
      </c>
      <c r="H374" s="76" t="s">
        <v>4535</v>
      </c>
      <c r="I374" s="76" t="s">
        <v>1371</v>
      </c>
      <c r="J374" s="76" t="s">
        <v>4536</v>
      </c>
      <c r="K374" s="76" t="s">
        <v>9548</v>
      </c>
      <c r="L374" s="76" t="s">
        <v>4537</v>
      </c>
      <c r="M374" s="76" t="s">
        <v>4538</v>
      </c>
      <c r="N374" s="76" t="s">
        <v>4539</v>
      </c>
      <c r="O374" s="76" t="s">
        <v>3595</v>
      </c>
      <c r="P374" s="76" t="s">
        <v>8918</v>
      </c>
    </row>
    <row r="375" spans="1:16">
      <c r="A375" s="74">
        <v>37</v>
      </c>
      <c r="B375" s="76" t="s">
        <v>8918</v>
      </c>
      <c r="C375" s="76" t="s">
        <v>8918</v>
      </c>
      <c r="D375" s="76" t="s">
        <v>4540</v>
      </c>
      <c r="E375" s="76" t="s">
        <v>4541</v>
      </c>
      <c r="F375" s="76" t="s">
        <v>4542</v>
      </c>
      <c r="G375" s="76" t="s">
        <v>4543</v>
      </c>
      <c r="H375" s="76" t="s">
        <v>4544</v>
      </c>
      <c r="I375" s="76" t="s">
        <v>4545</v>
      </c>
      <c r="J375" s="76" t="s">
        <v>4546</v>
      </c>
      <c r="K375" s="76" t="s">
        <v>4547</v>
      </c>
      <c r="L375" s="76" t="s">
        <v>4548</v>
      </c>
      <c r="M375" s="76" t="s">
        <v>6437</v>
      </c>
      <c r="N375" s="76" t="s">
        <v>4549</v>
      </c>
      <c r="O375" s="76" t="s">
        <v>5831</v>
      </c>
      <c r="P375" s="76" t="s">
        <v>8918</v>
      </c>
    </row>
    <row r="376" spans="1:16">
      <c r="A376" s="74">
        <v>38</v>
      </c>
      <c r="B376" s="76" t="s">
        <v>8918</v>
      </c>
      <c r="C376" s="76" t="s">
        <v>8918</v>
      </c>
      <c r="D376" s="76" t="s">
        <v>4550</v>
      </c>
      <c r="E376" s="76" t="s">
        <v>4551</v>
      </c>
      <c r="F376" s="76" t="s">
        <v>4552</v>
      </c>
      <c r="G376" s="76" t="s">
        <v>213</v>
      </c>
      <c r="H376" s="76" t="s">
        <v>4553</v>
      </c>
      <c r="I376" s="76" t="s">
        <v>3901</v>
      </c>
      <c r="J376" s="76" t="s">
        <v>4554</v>
      </c>
      <c r="K376" s="76" t="s">
        <v>10855</v>
      </c>
      <c r="L376" s="76" t="s">
        <v>6480</v>
      </c>
      <c r="M376" s="76" t="s">
        <v>7043</v>
      </c>
      <c r="N376" s="76" t="s">
        <v>4555</v>
      </c>
      <c r="O376" s="76" t="s">
        <v>6385</v>
      </c>
      <c r="P376" s="76" t="s">
        <v>8918</v>
      </c>
    </row>
    <row r="377" spans="1:16">
      <c r="A377" s="74">
        <v>39</v>
      </c>
      <c r="B377" s="76" t="s">
        <v>8918</v>
      </c>
      <c r="C377" s="76" t="s">
        <v>8918</v>
      </c>
      <c r="D377" s="76" t="s">
        <v>4556</v>
      </c>
      <c r="E377" s="76" t="s">
        <v>8085</v>
      </c>
      <c r="F377" s="76" t="s">
        <v>4557</v>
      </c>
      <c r="G377" s="76" t="s">
        <v>5939</v>
      </c>
      <c r="H377" s="76" t="s">
        <v>8687</v>
      </c>
      <c r="I377" s="76" t="s">
        <v>4558</v>
      </c>
      <c r="J377" s="76" t="s">
        <v>9343</v>
      </c>
      <c r="K377" s="76" t="s">
        <v>9607</v>
      </c>
      <c r="L377" s="76" t="s">
        <v>4559</v>
      </c>
      <c r="M377" s="76" t="s">
        <v>10755</v>
      </c>
      <c r="N377" s="76" t="s">
        <v>4560</v>
      </c>
      <c r="O377" s="76" t="s">
        <v>4561</v>
      </c>
      <c r="P377" s="76" t="s">
        <v>8918</v>
      </c>
    </row>
    <row r="378" spans="1:16">
      <c r="A378" s="74">
        <v>40</v>
      </c>
      <c r="B378" s="76" t="s">
        <v>8918</v>
      </c>
      <c r="C378" s="76" t="s">
        <v>8918</v>
      </c>
      <c r="D378" s="76" t="s">
        <v>4562</v>
      </c>
      <c r="E378" s="76" t="s">
        <v>8714</v>
      </c>
      <c r="F378" s="76" t="s">
        <v>4563</v>
      </c>
      <c r="G378" s="76" t="s">
        <v>11112</v>
      </c>
      <c r="H378" s="76" t="s">
        <v>10451</v>
      </c>
      <c r="I378" s="76" t="s">
        <v>4564</v>
      </c>
      <c r="J378" s="76" t="s">
        <v>4565</v>
      </c>
      <c r="K378" s="76" t="s">
        <v>9588</v>
      </c>
      <c r="L378" s="76" t="s">
        <v>4566</v>
      </c>
      <c r="M378" s="76" t="s">
        <v>4567</v>
      </c>
      <c r="N378" s="76" t="s">
        <v>7490</v>
      </c>
      <c r="O378" s="76" t="s">
        <v>1532</v>
      </c>
      <c r="P378" s="76" t="s">
        <v>8918</v>
      </c>
    </row>
    <row r="379" spans="1:16">
      <c r="A379" s="74">
        <v>41</v>
      </c>
      <c r="B379" s="76" t="s">
        <v>8918</v>
      </c>
      <c r="C379" s="76" t="s">
        <v>8918</v>
      </c>
      <c r="D379" s="76" t="s">
        <v>4568</v>
      </c>
      <c r="E379" s="76" t="s">
        <v>6197</v>
      </c>
      <c r="F379" s="76" t="s">
        <v>4491</v>
      </c>
      <c r="G379" s="76" t="s">
        <v>7058</v>
      </c>
      <c r="H379" s="76" t="s">
        <v>4569</v>
      </c>
      <c r="I379" s="76" t="s">
        <v>4570</v>
      </c>
      <c r="J379" s="76" t="s">
        <v>4571</v>
      </c>
      <c r="K379" s="76" t="s">
        <v>80</v>
      </c>
      <c r="L379" s="76" t="s">
        <v>7901</v>
      </c>
      <c r="M379" s="76" t="s">
        <v>9225</v>
      </c>
      <c r="N379" s="76" t="s">
        <v>4572</v>
      </c>
      <c r="O379" s="76" t="s">
        <v>9780</v>
      </c>
      <c r="P379" s="76" t="s">
        <v>8918</v>
      </c>
    </row>
    <row r="380" spans="1:16">
      <c r="A380" s="74">
        <v>42</v>
      </c>
      <c r="B380" s="76" t="s">
        <v>8918</v>
      </c>
      <c r="C380" s="76" t="s">
        <v>8918</v>
      </c>
      <c r="D380" s="76" t="s">
        <v>1328</v>
      </c>
      <c r="E380" s="76" t="s">
        <v>3730</v>
      </c>
      <c r="F380" s="76" t="s">
        <v>5894</v>
      </c>
      <c r="G380" s="76" t="s">
        <v>9988</v>
      </c>
      <c r="H380" s="76" t="s">
        <v>4573</v>
      </c>
      <c r="I380" s="76" t="s">
        <v>6686</v>
      </c>
      <c r="J380" s="76" t="s">
        <v>4574</v>
      </c>
      <c r="K380" s="76" t="s">
        <v>4575</v>
      </c>
      <c r="L380" s="76" t="s">
        <v>4576</v>
      </c>
      <c r="M380" s="76" t="s">
        <v>9346</v>
      </c>
      <c r="N380" s="76" t="s">
        <v>6108</v>
      </c>
      <c r="O380" s="76" t="s">
        <v>4577</v>
      </c>
      <c r="P380" s="76" t="s">
        <v>8918</v>
      </c>
    </row>
    <row r="381" spans="1:16">
      <c r="A381" s="74">
        <v>43</v>
      </c>
      <c r="B381" s="76" t="s">
        <v>8918</v>
      </c>
      <c r="C381" s="76" t="s">
        <v>8918</v>
      </c>
      <c r="D381" s="76" t="s">
        <v>4578</v>
      </c>
      <c r="E381" s="76" t="s">
        <v>8184</v>
      </c>
      <c r="F381" s="76" t="s">
        <v>4579</v>
      </c>
      <c r="G381" s="76" t="s">
        <v>8181</v>
      </c>
      <c r="H381" s="76" t="s">
        <v>4580</v>
      </c>
      <c r="I381" s="76" t="s">
        <v>4581</v>
      </c>
      <c r="J381" s="76" t="s">
        <v>4582</v>
      </c>
      <c r="K381" s="76" t="s">
        <v>4583</v>
      </c>
      <c r="L381" s="76" t="s">
        <v>8064</v>
      </c>
      <c r="M381" s="76" t="s">
        <v>4584</v>
      </c>
      <c r="N381" s="76" t="s">
        <v>4585</v>
      </c>
      <c r="O381" s="76" t="s">
        <v>3779</v>
      </c>
      <c r="P381" s="76" t="s">
        <v>8918</v>
      </c>
    </row>
    <row r="382" spans="1:16">
      <c r="A382" s="74">
        <v>44</v>
      </c>
      <c r="B382" s="76" t="s">
        <v>8918</v>
      </c>
      <c r="C382" s="76" t="s">
        <v>8918</v>
      </c>
      <c r="D382" s="76" t="s">
        <v>4586</v>
      </c>
      <c r="E382" s="76" t="s">
        <v>4587</v>
      </c>
      <c r="F382" s="76" t="s">
        <v>9265</v>
      </c>
      <c r="G382" s="76" t="s">
        <v>4588</v>
      </c>
      <c r="H382" s="76" t="s">
        <v>4589</v>
      </c>
      <c r="I382" s="76" t="s">
        <v>4590</v>
      </c>
      <c r="J382" s="76" t="s">
        <v>8681</v>
      </c>
      <c r="K382" s="76" t="s">
        <v>4693</v>
      </c>
      <c r="L382" s="76" t="s">
        <v>4591</v>
      </c>
      <c r="M382" s="76" t="s">
        <v>4592</v>
      </c>
      <c r="N382" s="76" t="s">
        <v>4593</v>
      </c>
      <c r="O382" s="76" t="s">
        <v>1532</v>
      </c>
      <c r="P382" s="76" t="s">
        <v>8918</v>
      </c>
    </row>
    <row r="383" spans="1:16">
      <c r="A383" s="74">
        <v>45</v>
      </c>
      <c r="B383" s="76" t="s">
        <v>8918</v>
      </c>
      <c r="C383" s="76" t="s">
        <v>8918</v>
      </c>
      <c r="D383" s="76" t="s">
        <v>4172</v>
      </c>
      <c r="E383" s="76" t="s">
        <v>9169</v>
      </c>
      <c r="F383" s="76" t="s">
        <v>4594</v>
      </c>
      <c r="G383" s="76" t="s">
        <v>3733</v>
      </c>
      <c r="H383" s="76" t="s">
        <v>4595</v>
      </c>
      <c r="I383" s="76" t="s">
        <v>4596</v>
      </c>
      <c r="J383" s="76" t="s">
        <v>4597</v>
      </c>
      <c r="K383" s="76" t="s">
        <v>10413</v>
      </c>
      <c r="L383" s="76" t="s">
        <v>4598</v>
      </c>
      <c r="M383" s="76" t="s">
        <v>6231</v>
      </c>
      <c r="N383" s="76" t="s">
        <v>4599</v>
      </c>
      <c r="O383" s="76" t="s">
        <v>822</v>
      </c>
      <c r="P383" s="76" t="s">
        <v>8918</v>
      </c>
    </row>
    <row r="384" spans="1:16">
      <c r="A384" s="74">
        <v>46</v>
      </c>
      <c r="B384" s="76" t="s">
        <v>8918</v>
      </c>
      <c r="C384" s="76" t="s">
        <v>8918</v>
      </c>
      <c r="D384" s="76" t="s">
        <v>4600</v>
      </c>
      <c r="E384" s="76" t="s">
        <v>4601</v>
      </c>
      <c r="F384" s="76" t="s">
        <v>4602</v>
      </c>
      <c r="G384" s="76" t="s">
        <v>9858</v>
      </c>
      <c r="H384" s="76" t="s">
        <v>10010</v>
      </c>
      <c r="I384" s="76" t="s">
        <v>4603</v>
      </c>
      <c r="J384" s="76" t="s">
        <v>4604</v>
      </c>
      <c r="K384" s="76" t="s">
        <v>10419</v>
      </c>
      <c r="L384" s="76" t="s">
        <v>4605</v>
      </c>
      <c r="M384" s="76" t="s">
        <v>3682</v>
      </c>
      <c r="N384" s="76" t="s">
        <v>4606</v>
      </c>
      <c r="O384" s="76" t="s">
        <v>8854</v>
      </c>
      <c r="P384" s="76" t="s">
        <v>8918</v>
      </c>
    </row>
    <row r="385" spans="1:16">
      <c r="A385" s="74">
        <v>47</v>
      </c>
      <c r="B385" s="76" t="s">
        <v>8918</v>
      </c>
      <c r="C385" s="76" t="s">
        <v>8918</v>
      </c>
      <c r="D385" s="76" t="s">
        <v>4607</v>
      </c>
      <c r="E385" s="76" t="s">
        <v>4608</v>
      </c>
      <c r="F385" s="76" t="s">
        <v>4609</v>
      </c>
      <c r="G385" s="76" t="s">
        <v>4610</v>
      </c>
      <c r="H385" s="76" t="s">
        <v>2990</v>
      </c>
      <c r="I385" s="76" t="s">
        <v>4611</v>
      </c>
      <c r="J385" s="76" t="s">
        <v>4612</v>
      </c>
      <c r="K385" s="76" t="s">
        <v>4613</v>
      </c>
      <c r="L385" s="76" t="s">
        <v>4614</v>
      </c>
      <c r="M385" s="76" t="s">
        <v>4615</v>
      </c>
      <c r="N385" s="76" t="s">
        <v>4616</v>
      </c>
      <c r="O385" s="76" t="s">
        <v>9845</v>
      </c>
      <c r="P385" s="76" t="s">
        <v>8918</v>
      </c>
    </row>
    <row r="386" spans="1:16">
      <c r="A386" s="74">
        <v>48</v>
      </c>
      <c r="B386" s="76" t="s">
        <v>8918</v>
      </c>
      <c r="C386" s="76" t="s">
        <v>8918</v>
      </c>
      <c r="D386" s="76" t="s">
        <v>6711</v>
      </c>
      <c r="E386" s="76" t="s">
        <v>4617</v>
      </c>
      <c r="F386" s="76" t="s">
        <v>4618</v>
      </c>
      <c r="G386" s="76" t="s">
        <v>5285</v>
      </c>
      <c r="H386" s="76" t="s">
        <v>4619</v>
      </c>
      <c r="I386" s="76" t="s">
        <v>4620</v>
      </c>
      <c r="J386" s="76" t="s">
        <v>4621</v>
      </c>
      <c r="K386" s="76" t="s">
        <v>8248</v>
      </c>
      <c r="L386" s="76" t="s">
        <v>3827</v>
      </c>
      <c r="M386" s="76" t="s">
        <v>5573</v>
      </c>
      <c r="N386" s="76" t="s">
        <v>4622</v>
      </c>
      <c r="O386" s="76" t="s">
        <v>4623</v>
      </c>
      <c r="P386" s="76" t="s">
        <v>8918</v>
      </c>
    </row>
    <row r="388" spans="1:16">
      <c r="A388" s="73" t="e">
        <f>HLOOKUP('Calculatrice des coûts NMETI'!$I$22, B392:Q441, MATCH('Calculatrice des coûts NMETI'!$K$22,A392:A441))</f>
        <v>#N/A</v>
      </c>
    </row>
    <row r="389" spans="1:16">
      <c r="A389" s="467" t="s">
        <v>3188</v>
      </c>
      <c r="B389" s="467"/>
      <c r="C389" s="467"/>
      <c r="D389" s="467"/>
      <c r="E389" s="467"/>
      <c r="F389" s="467"/>
      <c r="G389" s="467"/>
      <c r="H389" s="467"/>
      <c r="I389" s="467"/>
      <c r="J389" s="467"/>
      <c r="K389" s="467"/>
      <c r="L389" s="467"/>
      <c r="M389" s="467"/>
      <c r="N389" s="467"/>
      <c r="O389" s="467"/>
      <c r="P389" s="467"/>
    </row>
    <row r="390" spans="1:16">
      <c r="A390" s="471" t="s">
        <v>8668</v>
      </c>
      <c r="B390" s="471"/>
      <c r="C390" s="471"/>
      <c r="D390" s="471"/>
      <c r="E390" s="471"/>
      <c r="F390" s="471"/>
      <c r="G390" s="471"/>
      <c r="H390" s="471"/>
      <c r="I390" s="471"/>
      <c r="J390" s="471"/>
      <c r="K390" s="471"/>
      <c r="L390" s="471"/>
      <c r="M390" s="471"/>
      <c r="N390" s="471"/>
      <c r="O390" s="471"/>
      <c r="P390" s="471"/>
    </row>
    <row r="391" spans="1:16">
      <c r="A391" s="77" t="s">
        <v>8912</v>
      </c>
      <c r="B391" s="78" t="s">
        <v>8913</v>
      </c>
      <c r="C391" s="78" t="s">
        <v>8913</v>
      </c>
      <c r="D391" s="78" t="s">
        <v>8913</v>
      </c>
      <c r="E391" s="78" t="s">
        <v>8913</v>
      </c>
      <c r="F391" s="78" t="s">
        <v>8913</v>
      </c>
      <c r="G391" s="78" t="s">
        <v>8913</v>
      </c>
      <c r="H391" s="78" t="s">
        <v>8913</v>
      </c>
      <c r="I391" s="78" t="s">
        <v>8913</v>
      </c>
      <c r="J391" s="78" t="s">
        <v>8913</v>
      </c>
      <c r="K391" s="78" t="s">
        <v>8913</v>
      </c>
      <c r="L391" s="78" t="s">
        <v>8913</v>
      </c>
      <c r="M391" s="78" t="s">
        <v>8913</v>
      </c>
      <c r="N391" s="78" t="s">
        <v>8913</v>
      </c>
      <c r="O391" s="78" t="s">
        <v>8913</v>
      </c>
      <c r="P391" s="78" t="s">
        <v>8913</v>
      </c>
    </row>
    <row r="392" spans="1:16">
      <c r="A392" s="79" t="s">
        <v>8914</v>
      </c>
      <c r="B392" s="236">
        <v>1</v>
      </c>
      <c r="C392" s="236">
        <v>2</v>
      </c>
      <c r="D392" s="236">
        <v>3</v>
      </c>
      <c r="E392" s="236">
        <v>4</v>
      </c>
      <c r="F392" s="236">
        <v>5</v>
      </c>
      <c r="G392" s="236">
        <v>6</v>
      </c>
      <c r="H392" s="236">
        <v>7</v>
      </c>
      <c r="I392" s="236">
        <v>8</v>
      </c>
      <c r="J392" s="236">
        <v>9</v>
      </c>
      <c r="K392" s="236">
        <v>10</v>
      </c>
      <c r="L392" s="236">
        <v>11</v>
      </c>
      <c r="M392" s="236">
        <v>12</v>
      </c>
      <c r="N392" s="236">
        <v>13</v>
      </c>
      <c r="O392" s="236">
        <v>14</v>
      </c>
      <c r="P392" s="236">
        <v>15</v>
      </c>
    </row>
    <row r="393" spans="1:16">
      <c r="A393" s="74">
        <v>0</v>
      </c>
      <c r="B393" s="76" t="s">
        <v>8918</v>
      </c>
      <c r="C393" s="76" t="s">
        <v>8918</v>
      </c>
      <c r="D393" s="76" t="s">
        <v>9451</v>
      </c>
      <c r="E393" s="76" t="s">
        <v>7741</v>
      </c>
      <c r="F393" s="76" t="s">
        <v>4624</v>
      </c>
      <c r="G393" s="76" t="s">
        <v>11159</v>
      </c>
      <c r="H393" s="76" t="s">
        <v>4625</v>
      </c>
      <c r="I393" s="76" t="s">
        <v>745</v>
      </c>
      <c r="J393" s="76" t="s">
        <v>4626</v>
      </c>
      <c r="K393" s="76" t="s">
        <v>4627</v>
      </c>
      <c r="L393" s="76" t="s">
        <v>4628</v>
      </c>
      <c r="M393" s="76" t="s">
        <v>3793</v>
      </c>
      <c r="N393" s="76" t="s">
        <v>8918</v>
      </c>
      <c r="O393" s="76" t="s">
        <v>8918</v>
      </c>
      <c r="P393" s="76" t="s">
        <v>8918</v>
      </c>
    </row>
    <row r="394" spans="1:16">
      <c r="A394" s="74">
        <v>1</v>
      </c>
      <c r="B394" s="76" t="s">
        <v>8918</v>
      </c>
      <c r="C394" s="76" t="s">
        <v>8918</v>
      </c>
      <c r="D394" s="76" t="s">
        <v>4629</v>
      </c>
      <c r="E394" s="76" t="s">
        <v>4409</v>
      </c>
      <c r="F394" s="76" t="s">
        <v>4630</v>
      </c>
      <c r="G394" s="76" t="s">
        <v>4631</v>
      </c>
      <c r="H394" s="76" t="s">
        <v>4632</v>
      </c>
      <c r="I394" s="76" t="s">
        <v>753</v>
      </c>
      <c r="J394" s="76" t="s">
        <v>1472</v>
      </c>
      <c r="K394" s="76" t="s">
        <v>4633</v>
      </c>
      <c r="L394" s="76" t="s">
        <v>4634</v>
      </c>
      <c r="M394" s="76" t="s">
        <v>5416</v>
      </c>
      <c r="N394" s="76" t="s">
        <v>8918</v>
      </c>
      <c r="O394" s="76" t="s">
        <v>8918</v>
      </c>
      <c r="P394" s="76" t="s">
        <v>8918</v>
      </c>
    </row>
    <row r="395" spans="1:16">
      <c r="A395" s="74">
        <v>2</v>
      </c>
      <c r="B395" s="76" t="s">
        <v>8918</v>
      </c>
      <c r="C395" s="76" t="s">
        <v>8918</v>
      </c>
      <c r="D395" s="76" t="s">
        <v>4635</v>
      </c>
      <c r="E395" s="76" t="s">
        <v>7759</v>
      </c>
      <c r="F395" s="76" t="s">
        <v>4636</v>
      </c>
      <c r="G395" s="76" t="s">
        <v>4637</v>
      </c>
      <c r="H395" s="76" t="s">
        <v>4638</v>
      </c>
      <c r="I395" s="76" t="s">
        <v>761</v>
      </c>
      <c r="J395" s="76" t="s">
        <v>4639</v>
      </c>
      <c r="K395" s="76" t="s">
        <v>728</v>
      </c>
      <c r="L395" s="76" t="s">
        <v>4640</v>
      </c>
      <c r="M395" s="76" t="s">
        <v>4641</v>
      </c>
      <c r="N395" s="76" t="s">
        <v>8918</v>
      </c>
      <c r="O395" s="76" t="s">
        <v>8918</v>
      </c>
      <c r="P395" s="76" t="s">
        <v>8918</v>
      </c>
    </row>
    <row r="396" spans="1:16">
      <c r="A396" s="74">
        <v>3</v>
      </c>
      <c r="B396" s="76" t="s">
        <v>8918</v>
      </c>
      <c r="C396" s="76" t="s">
        <v>8918</v>
      </c>
      <c r="D396" s="76" t="s">
        <v>3353</v>
      </c>
      <c r="E396" s="76" t="s">
        <v>7768</v>
      </c>
      <c r="F396" s="76" t="s">
        <v>4642</v>
      </c>
      <c r="G396" s="76" t="s">
        <v>4643</v>
      </c>
      <c r="H396" s="76" t="s">
        <v>4644</v>
      </c>
      <c r="I396" s="76" t="s">
        <v>771</v>
      </c>
      <c r="J396" s="76" t="s">
        <v>4645</v>
      </c>
      <c r="K396" s="76" t="s">
        <v>4646</v>
      </c>
      <c r="L396" s="76" t="s">
        <v>4647</v>
      </c>
      <c r="M396" s="76" t="s">
        <v>4648</v>
      </c>
      <c r="N396" s="76" t="s">
        <v>8918</v>
      </c>
      <c r="O396" s="76" t="s">
        <v>8918</v>
      </c>
      <c r="P396" s="76" t="s">
        <v>8918</v>
      </c>
    </row>
    <row r="397" spans="1:16">
      <c r="A397" s="74">
        <v>4</v>
      </c>
      <c r="B397" s="76" t="s">
        <v>8918</v>
      </c>
      <c r="C397" s="76" t="s">
        <v>8918</v>
      </c>
      <c r="D397" s="76" t="s">
        <v>4649</v>
      </c>
      <c r="E397" s="76" t="s">
        <v>7778</v>
      </c>
      <c r="F397" s="76" t="s">
        <v>4650</v>
      </c>
      <c r="G397" s="76" t="s">
        <v>4651</v>
      </c>
      <c r="H397" s="76" t="s">
        <v>4652</v>
      </c>
      <c r="I397" s="76" t="s">
        <v>258</v>
      </c>
      <c r="J397" s="76" t="s">
        <v>4653</v>
      </c>
      <c r="K397" s="76" t="s">
        <v>7493</v>
      </c>
      <c r="L397" s="76" t="s">
        <v>4654</v>
      </c>
      <c r="M397" s="76" t="s">
        <v>4655</v>
      </c>
      <c r="N397" s="76" t="s">
        <v>8918</v>
      </c>
      <c r="O397" s="76" t="s">
        <v>8918</v>
      </c>
      <c r="P397" s="76" t="s">
        <v>8918</v>
      </c>
    </row>
    <row r="398" spans="1:16">
      <c r="A398" s="74">
        <v>5</v>
      </c>
      <c r="B398" s="76" t="s">
        <v>8918</v>
      </c>
      <c r="C398" s="76" t="s">
        <v>8918</v>
      </c>
      <c r="D398" s="76" t="s">
        <v>9680</v>
      </c>
      <c r="E398" s="76" t="s">
        <v>7787</v>
      </c>
      <c r="F398" s="76" t="s">
        <v>4656</v>
      </c>
      <c r="G398" s="76" t="s">
        <v>4657</v>
      </c>
      <c r="H398" s="76" t="s">
        <v>4658</v>
      </c>
      <c r="I398" s="76" t="s">
        <v>788</v>
      </c>
      <c r="J398" s="76" t="s">
        <v>4659</v>
      </c>
      <c r="K398" s="76" t="s">
        <v>6681</v>
      </c>
      <c r="L398" s="76" t="s">
        <v>4660</v>
      </c>
      <c r="M398" s="76" t="s">
        <v>4661</v>
      </c>
      <c r="N398" s="76" t="s">
        <v>8918</v>
      </c>
      <c r="O398" s="76" t="s">
        <v>8918</v>
      </c>
      <c r="P398" s="76" t="s">
        <v>8918</v>
      </c>
    </row>
    <row r="399" spans="1:16">
      <c r="A399" s="74">
        <v>6</v>
      </c>
      <c r="B399" s="76" t="s">
        <v>8918</v>
      </c>
      <c r="C399" s="76" t="s">
        <v>8918</v>
      </c>
      <c r="D399" s="76" t="s">
        <v>4542</v>
      </c>
      <c r="E399" s="76" t="s">
        <v>7797</v>
      </c>
      <c r="F399" s="76" t="s">
        <v>4662</v>
      </c>
      <c r="G399" s="76" t="s">
        <v>4663</v>
      </c>
      <c r="H399" s="76" t="s">
        <v>4664</v>
      </c>
      <c r="I399" s="76" t="s">
        <v>4284</v>
      </c>
      <c r="J399" s="76" t="s">
        <v>4665</v>
      </c>
      <c r="K399" s="76" t="s">
        <v>4666</v>
      </c>
      <c r="L399" s="76" t="s">
        <v>4667</v>
      </c>
      <c r="M399" s="76" t="s">
        <v>136</v>
      </c>
      <c r="N399" s="76" t="s">
        <v>8918</v>
      </c>
      <c r="O399" s="76" t="s">
        <v>8918</v>
      </c>
      <c r="P399" s="76" t="s">
        <v>8918</v>
      </c>
    </row>
    <row r="400" spans="1:16">
      <c r="A400" s="74">
        <v>7</v>
      </c>
      <c r="B400" s="76" t="s">
        <v>8918</v>
      </c>
      <c r="C400" s="76" t="s">
        <v>8918</v>
      </c>
      <c r="D400" s="76" t="s">
        <v>11414</v>
      </c>
      <c r="E400" s="76" t="s">
        <v>7805</v>
      </c>
      <c r="F400" s="76" t="s">
        <v>3095</v>
      </c>
      <c r="G400" s="76" t="s">
        <v>3096</v>
      </c>
      <c r="H400" s="76" t="s">
        <v>3097</v>
      </c>
      <c r="I400" s="76" t="s">
        <v>3970</v>
      </c>
      <c r="J400" s="76" t="s">
        <v>3098</v>
      </c>
      <c r="K400" s="76" t="s">
        <v>3796</v>
      </c>
      <c r="L400" s="76" t="s">
        <v>3099</v>
      </c>
      <c r="M400" s="76" t="s">
        <v>3100</v>
      </c>
      <c r="N400" s="76" t="s">
        <v>8918</v>
      </c>
      <c r="O400" s="76" t="s">
        <v>8918</v>
      </c>
      <c r="P400" s="76" t="s">
        <v>8918</v>
      </c>
    </row>
    <row r="401" spans="1:16">
      <c r="A401" s="74">
        <v>8</v>
      </c>
      <c r="B401" s="76" t="s">
        <v>8918</v>
      </c>
      <c r="C401" s="76" t="s">
        <v>8918</v>
      </c>
      <c r="D401" s="76" t="s">
        <v>3101</v>
      </c>
      <c r="E401" s="76" t="s">
        <v>7812</v>
      </c>
      <c r="F401" s="76" t="s">
        <v>3102</v>
      </c>
      <c r="G401" s="76" t="s">
        <v>3103</v>
      </c>
      <c r="H401" s="76" t="s">
        <v>10571</v>
      </c>
      <c r="I401" s="76" t="s">
        <v>9301</v>
      </c>
      <c r="J401" s="76" t="s">
        <v>3104</v>
      </c>
      <c r="K401" s="76" t="s">
        <v>3105</v>
      </c>
      <c r="L401" s="76" t="s">
        <v>3106</v>
      </c>
      <c r="M401" s="76" t="s">
        <v>3107</v>
      </c>
      <c r="N401" s="76" t="s">
        <v>8918</v>
      </c>
      <c r="O401" s="76" t="s">
        <v>8918</v>
      </c>
      <c r="P401" s="76" t="s">
        <v>8918</v>
      </c>
    </row>
    <row r="402" spans="1:16">
      <c r="A402" s="74">
        <v>9</v>
      </c>
      <c r="B402" s="76" t="s">
        <v>8918</v>
      </c>
      <c r="C402" s="76" t="s">
        <v>8918</v>
      </c>
      <c r="D402" s="76" t="s">
        <v>3108</v>
      </c>
      <c r="E402" s="76" t="s">
        <v>9219</v>
      </c>
      <c r="F402" s="76" t="s">
        <v>3109</v>
      </c>
      <c r="G402" s="76" t="s">
        <v>3110</v>
      </c>
      <c r="H402" s="76" t="s">
        <v>3111</v>
      </c>
      <c r="I402" s="76" t="s">
        <v>3987</v>
      </c>
      <c r="J402" s="76" t="s">
        <v>10004</v>
      </c>
      <c r="K402" s="76" t="s">
        <v>9843</v>
      </c>
      <c r="L402" s="76" t="s">
        <v>3216</v>
      </c>
      <c r="M402" s="76" t="s">
        <v>3112</v>
      </c>
      <c r="N402" s="76" t="s">
        <v>8918</v>
      </c>
      <c r="O402" s="76" t="s">
        <v>8918</v>
      </c>
      <c r="P402" s="76" t="s">
        <v>8918</v>
      </c>
    </row>
    <row r="403" spans="1:16">
      <c r="A403" s="74">
        <v>10</v>
      </c>
      <c r="B403" s="76" t="s">
        <v>8918</v>
      </c>
      <c r="C403" s="76" t="s">
        <v>8918</v>
      </c>
      <c r="D403" s="76" t="s">
        <v>3113</v>
      </c>
      <c r="E403" s="76" t="s">
        <v>7831</v>
      </c>
      <c r="F403" s="76" t="s">
        <v>3114</v>
      </c>
      <c r="G403" s="76" t="s">
        <v>8893</v>
      </c>
      <c r="H403" s="76" t="s">
        <v>3115</v>
      </c>
      <c r="I403" s="76" t="s">
        <v>1560</v>
      </c>
      <c r="J403" s="76" t="s">
        <v>9249</v>
      </c>
      <c r="K403" s="76" t="s">
        <v>3573</v>
      </c>
      <c r="L403" s="76" t="s">
        <v>3116</v>
      </c>
      <c r="M403" s="76" t="s">
        <v>3117</v>
      </c>
      <c r="N403" s="76" t="s">
        <v>8918</v>
      </c>
      <c r="O403" s="76" t="s">
        <v>8918</v>
      </c>
      <c r="P403" s="76" t="s">
        <v>8918</v>
      </c>
    </row>
    <row r="404" spans="1:16">
      <c r="A404" s="74">
        <v>11</v>
      </c>
      <c r="B404" s="76" t="s">
        <v>8918</v>
      </c>
      <c r="C404" s="76" t="s">
        <v>8918</v>
      </c>
      <c r="D404" s="76" t="s">
        <v>6182</v>
      </c>
      <c r="E404" s="76" t="s">
        <v>3809</v>
      </c>
      <c r="F404" s="76" t="s">
        <v>3118</v>
      </c>
      <c r="G404" s="76" t="s">
        <v>3119</v>
      </c>
      <c r="H404" s="76" t="s">
        <v>3120</v>
      </c>
      <c r="I404" s="76" t="s">
        <v>4002</v>
      </c>
      <c r="J404" s="76" t="s">
        <v>3121</v>
      </c>
      <c r="K404" s="76" t="s">
        <v>8736</v>
      </c>
      <c r="L404" s="76" t="s">
        <v>3122</v>
      </c>
      <c r="M404" s="76" t="s">
        <v>3123</v>
      </c>
      <c r="N404" s="76" t="s">
        <v>8918</v>
      </c>
      <c r="O404" s="76" t="s">
        <v>8918</v>
      </c>
      <c r="P404" s="76" t="s">
        <v>8918</v>
      </c>
    </row>
    <row r="405" spans="1:16">
      <c r="A405" s="74">
        <v>12</v>
      </c>
      <c r="B405" s="76" t="s">
        <v>8918</v>
      </c>
      <c r="C405" s="76" t="s">
        <v>8918</v>
      </c>
      <c r="D405" s="76" t="s">
        <v>3124</v>
      </c>
      <c r="E405" s="76" t="s">
        <v>9792</v>
      </c>
      <c r="F405" s="76" t="s">
        <v>3125</v>
      </c>
      <c r="G405" s="76" t="s">
        <v>7264</v>
      </c>
      <c r="H405" s="76" t="s">
        <v>2122</v>
      </c>
      <c r="I405" s="76" t="s">
        <v>1865</v>
      </c>
      <c r="J405" s="76" t="s">
        <v>109</v>
      </c>
      <c r="K405" s="76" t="s">
        <v>8813</v>
      </c>
      <c r="L405" s="76" t="s">
        <v>510</v>
      </c>
      <c r="M405" s="76" t="s">
        <v>3126</v>
      </c>
      <c r="N405" s="76" t="s">
        <v>8918</v>
      </c>
      <c r="O405" s="76" t="s">
        <v>8918</v>
      </c>
      <c r="P405" s="76" t="s">
        <v>8918</v>
      </c>
    </row>
    <row r="406" spans="1:16">
      <c r="A406" s="74">
        <v>13</v>
      </c>
      <c r="B406" s="76" t="s">
        <v>8918</v>
      </c>
      <c r="C406" s="76" t="s">
        <v>8918</v>
      </c>
      <c r="D406" s="76" t="s">
        <v>11187</v>
      </c>
      <c r="E406" s="76" t="s">
        <v>2106</v>
      </c>
      <c r="F406" s="76" t="s">
        <v>3127</v>
      </c>
      <c r="G406" s="76" t="s">
        <v>3727</v>
      </c>
      <c r="H406" s="76" t="s">
        <v>3128</v>
      </c>
      <c r="I406" s="76" t="s">
        <v>4013</v>
      </c>
      <c r="J406" s="76" t="s">
        <v>3129</v>
      </c>
      <c r="K406" s="76" t="s">
        <v>3130</v>
      </c>
      <c r="L406" s="76" t="s">
        <v>11359</v>
      </c>
      <c r="M406" s="76" t="s">
        <v>3131</v>
      </c>
      <c r="N406" s="76" t="s">
        <v>8918</v>
      </c>
      <c r="O406" s="76" t="s">
        <v>8918</v>
      </c>
      <c r="P406" s="76" t="s">
        <v>8918</v>
      </c>
    </row>
    <row r="407" spans="1:16">
      <c r="A407" s="74">
        <v>14</v>
      </c>
      <c r="B407" s="76" t="s">
        <v>8918</v>
      </c>
      <c r="C407" s="76" t="s">
        <v>8918</v>
      </c>
      <c r="D407" s="76" t="s">
        <v>3132</v>
      </c>
      <c r="E407" s="76" t="s">
        <v>10759</v>
      </c>
      <c r="F407" s="76" t="s">
        <v>3133</v>
      </c>
      <c r="G407" s="76" t="s">
        <v>8864</v>
      </c>
      <c r="H407" s="76" t="s">
        <v>3134</v>
      </c>
      <c r="I407" s="76" t="s">
        <v>4018</v>
      </c>
      <c r="J407" s="76" t="s">
        <v>3135</v>
      </c>
      <c r="K407" s="76" t="s">
        <v>836</v>
      </c>
      <c r="L407" s="76" t="s">
        <v>3136</v>
      </c>
      <c r="M407" s="76" t="s">
        <v>3137</v>
      </c>
      <c r="N407" s="76" t="s">
        <v>8918</v>
      </c>
      <c r="O407" s="76" t="s">
        <v>8918</v>
      </c>
      <c r="P407" s="76" t="s">
        <v>8918</v>
      </c>
    </row>
    <row r="408" spans="1:16">
      <c r="A408" s="74">
        <v>15</v>
      </c>
      <c r="B408" s="76" t="s">
        <v>8918</v>
      </c>
      <c r="C408" s="76" t="s">
        <v>8918</v>
      </c>
      <c r="D408" s="76" t="s">
        <v>6406</v>
      </c>
      <c r="E408" s="76" t="s">
        <v>4951</v>
      </c>
      <c r="F408" s="76" t="s">
        <v>3138</v>
      </c>
      <c r="G408" s="76" t="s">
        <v>11319</v>
      </c>
      <c r="H408" s="76" t="s">
        <v>3139</v>
      </c>
      <c r="I408" s="76" t="s">
        <v>4024</v>
      </c>
      <c r="J408" s="76" t="s">
        <v>3140</v>
      </c>
      <c r="K408" s="76" t="s">
        <v>3141</v>
      </c>
      <c r="L408" s="76" t="s">
        <v>3142</v>
      </c>
      <c r="M408" s="76" t="s">
        <v>4701</v>
      </c>
      <c r="N408" s="76" t="s">
        <v>8918</v>
      </c>
      <c r="O408" s="76" t="s">
        <v>8918</v>
      </c>
      <c r="P408" s="76" t="s">
        <v>8918</v>
      </c>
    </row>
    <row r="409" spans="1:16">
      <c r="A409" s="74">
        <v>16</v>
      </c>
      <c r="B409" s="76" t="s">
        <v>8918</v>
      </c>
      <c r="C409" s="76" t="s">
        <v>8918</v>
      </c>
      <c r="D409" s="76" t="s">
        <v>7475</v>
      </c>
      <c r="E409" s="76" t="s">
        <v>7057</v>
      </c>
      <c r="F409" s="76" t="s">
        <v>4702</v>
      </c>
      <c r="G409" s="76" t="s">
        <v>4703</v>
      </c>
      <c r="H409" s="76" t="s">
        <v>11346</v>
      </c>
      <c r="I409" s="76" t="s">
        <v>10760</v>
      </c>
      <c r="J409" s="76" t="s">
        <v>4704</v>
      </c>
      <c r="K409" s="76" t="s">
        <v>3838</v>
      </c>
      <c r="L409" s="76" t="s">
        <v>4705</v>
      </c>
      <c r="M409" s="76" t="s">
        <v>4706</v>
      </c>
      <c r="N409" s="76" t="s">
        <v>8918</v>
      </c>
      <c r="O409" s="76" t="s">
        <v>8918</v>
      </c>
      <c r="P409" s="76" t="s">
        <v>8918</v>
      </c>
    </row>
    <row r="410" spans="1:16">
      <c r="A410" s="74">
        <v>17</v>
      </c>
      <c r="B410" s="76" t="s">
        <v>8918</v>
      </c>
      <c r="C410" s="76" t="s">
        <v>8918</v>
      </c>
      <c r="D410" s="76" t="s">
        <v>3442</v>
      </c>
      <c r="E410" s="76" t="s">
        <v>8844</v>
      </c>
      <c r="F410" s="76" t="s">
        <v>10524</v>
      </c>
      <c r="G410" s="76" t="s">
        <v>4707</v>
      </c>
      <c r="H410" s="76" t="s">
        <v>4708</v>
      </c>
      <c r="I410" s="76" t="s">
        <v>4024</v>
      </c>
      <c r="J410" s="76" t="s">
        <v>4709</v>
      </c>
      <c r="K410" s="76" t="s">
        <v>4710</v>
      </c>
      <c r="L410" s="76" t="s">
        <v>4711</v>
      </c>
      <c r="M410" s="76" t="s">
        <v>5264</v>
      </c>
      <c r="N410" s="76" t="s">
        <v>8918</v>
      </c>
      <c r="O410" s="76" t="s">
        <v>8918</v>
      </c>
      <c r="P410" s="76" t="s">
        <v>8918</v>
      </c>
    </row>
    <row r="411" spans="1:16">
      <c r="A411" s="74">
        <v>18</v>
      </c>
      <c r="B411" s="76" t="s">
        <v>8918</v>
      </c>
      <c r="C411" s="76" t="s">
        <v>8918</v>
      </c>
      <c r="D411" s="76" t="s">
        <v>4712</v>
      </c>
      <c r="E411" s="76" t="s">
        <v>4713</v>
      </c>
      <c r="F411" s="76" t="s">
        <v>4714</v>
      </c>
      <c r="G411" s="76" t="s">
        <v>4715</v>
      </c>
      <c r="H411" s="76" t="s">
        <v>9382</v>
      </c>
      <c r="I411" s="76" t="s">
        <v>4716</v>
      </c>
      <c r="J411" s="76" t="s">
        <v>6139</v>
      </c>
      <c r="K411" s="76" t="s">
        <v>6101</v>
      </c>
      <c r="L411" s="76" t="s">
        <v>4717</v>
      </c>
      <c r="M411" s="76" t="s">
        <v>4718</v>
      </c>
      <c r="N411" s="76" t="s">
        <v>6799</v>
      </c>
      <c r="O411" s="76" t="s">
        <v>10856</v>
      </c>
      <c r="P411" s="76" t="s">
        <v>8918</v>
      </c>
    </row>
    <row r="412" spans="1:16">
      <c r="A412" s="74">
        <v>19</v>
      </c>
      <c r="B412" s="76" t="s">
        <v>8918</v>
      </c>
      <c r="C412" s="76" t="s">
        <v>8918</v>
      </c>
      <c r="D412" s="76" t="s">
        <v>4719</v>
      </c>
      <c r="E412" s="76" t="s">
        <v>10763</v>
      </c>
      <c r="F412" s="76" t="s">
        <v>4720</v>
      </c>
      <c r="G412" s="76" t="s">
        <v>4721</v>
      </c>
      <c r="H412" s="76" t="s">
        <v>4722</v>
      </c>
      <c r="I412" s="76" t="s">
        <v>4723</v>
      </c>
      <c r="J412" s="76" t="s">
        <v>4724</v>
      </c>
      <c r="K412" s="76" t="s">
        <v>11138</v>
      </c>
      <c r="L412" s="76" t="s">
        <v>4725</v>
      </c>
      <c r="M412" s="76" t="s">
        <v>7985</v>
      </c>
      <c r="N412" s="76" t="s">
        <v>4726</v>
      </c>
      <c r="O412" s="76" t="s">
        <v>4727</v>
      </c>
      <c r="P412" s="76" t="s">
        <v>8918</v>
      </c>
    </row>
    <row r="413" spans="1:16">
      <c r="A413" s="74">
        <v>20</v>
      </c>
      <c r="B413" s="76" t="s">
        <v>8918</v>
      </c>
      <c r="C413" s="76" t="s">
        <v>8918</v>
      </c>
      <c r="D413" s="76" t="s">
        <v>4728</v>
      </c>
      <c r="E413" s="76" t="s">
        <v>4729</v>
      </c>
      <c r="F413" s="76" t="s">
        <v>4730</v>
      </c>
      <c r="G413" s="76" t="s">
        <v>4731</v>
      </c>
      <c r="H413" s="76" t="s">
        <v>2416</v>
      </c>
      <c r="I413" s="76" t="s">
        <v>4061</v>
      </c>
      <c r="J413" s="76" t="s">
        <v>4732</v>
      </c>
      <c r="K413" s="76" t="s">
        <v>9299</v>
      </c>
      <c r="L413" s="76" t="s">
        <v>11211</v>
      </c>
      <c r="M413" s="76" t="s">
        <v>3902</v>
      </c>
      <c r="N413" s="76" t="s">
        <v>4733</v>
      </c>
      <c r="O413" s="76" t="s">
        <v>4734</v>
      </c>
      <c r="P413" s="76" t="s">
        <v>8918</v>
      </c>
    </row>
    <row r="414" spans="1:16">
      <c r="A414" s="74">
        <v>21</v>
      </c>
      <c r="B414" s="76" t="s">
        <v>8918</v>
      </c>
      <c r="C414" s="76" t="s">
        <v>8918</v>
      </c>
      <c r="D414" s="76" t="s">
        <v>3817</v>
      </c>
      <c r="E414" s="76" t="s">
        <v>4735</v>
      </c>
      <c r="F414" s="76" t="s">
        <v>4736</v>
      </c>
      <c r="G414" s="76" t="s">
        <v>4737</v>
      </c>
      <c r="H414" s="76" t="s">
        <v>4738</v>
      </c>
      <c r="I414" s="76" t="s">
        <v>4739</v>
      </c>
      <c r="J414" s="76" t="s">
        <v>4740</v>
      </c>
      <c r="K414" s="76" t="s">
        <v>1555</v>
      </c>
      <c r="L414" s="76" t="s">
        <v>2627</v>
      </c>
      <c r="M414" s="76" t="s">
        <v>8762</v>
      </c>
      <c r="N414" s="76" t="s">
        <v>4741</v>
      </c>
      <c r="O414" s="76" t="s">
        <v>4742</v>
      </c>
      <c r="P414" s="76" t="s">
        <v>8918</v>
      </c>
    </row>
    <row r="415" spans="1:16">
      <c r="A415" s="74">
        <v>22</v>
      </c>
      <c r="B415" s="76" t="s">
        <v>8918</v>
      </c>
      <c r="C415" s="76" t="s">
        <v>8918</v>
      </c>
      <c r="D415" s="76" t="s">
        <v>3177</v>
      </c>
      <c r="E415" s="76" t="s">
        <v>4743</v>
      </c>
      <c r="F415" s="76" t="s">
        <v>5444</v>
      </c>
      <c r="G415" s="76" t="s">
        <v>7052</v>
      </c>
      <c r="H415" s="76" t="s">
        <v>4744</v>
      </c>
      <c r="I415" s="76" t="s">
        <v>4745</v>
      </c>
      <c r="J415" s="76" t="s">
        <v>5612</v>
      </c>
      <c r="K415" s="76" t="s">
        <v>3004</v>
      </c>
      <c r="L415" s="76" t="s">
        <v>4746</v>
      </c>
      <c r="M415" s="76" t="s">
        <v>7218</v>
      </c>
      <c r="N415" s="76" t="s">
        <v>4747</v>
      </c>
      <c r="O415" s="76" t="s">
        <v>3459</v>
      </c>
      <c r="P415" s="76" t="s">
        <v>8918</v>
      </c>
    </row>
    <row r="416" spans="1:16">
      <c r="A416" s="74">
        <v>23</v>
      </c>
      <c r="B416" s="76" t="s">
        <v>8918</v>
      </c>
      <c r="C416" s="76" t="s">
        <v>8918</v>
      </c>
      <c r="D416" s="76" t="s">
        <v>4748</v>
      </c>
      <c r="E416" s="76" t="s">
        <v>6016</v>
      </c>
      <c r="F416" s="76" t="s">
        <v>4749</v>
      </c>
      <c r="G416" s="76" t="s">
        <v>4750</v>
      </c>
      <c r="H416" s="76" t="s">
        <v>4751</v>
      </c>
      <c r="I416" s="76" t="s">
        <v>4752</v>
      </c>
      <c r="J416" s="76" t="s">
        <v>4753</v>
      </c>
      <c r="K416" s="76" t="s">
        <v>2887</v>
      </c>
      <c r="L416" s="76" t="s">
        <v>3781</v>
      </c>
      <c r="M416" s="76" t="s">
        <v>8066</v>
      </c>
      <c r="N416" s="76" t="s">
        <v>9826</v>
      </c>
      <c r="O416" s="76" t="s">
        <v>9251</v>
      </c>
      <c r="P416" s="76" t="s">
        <v>8918</v>
      </c>
    </row>
    <row r="417" spans="1:16">
      <c r="A417" s="74">
        <v>24</v>
      </c>
      <c r="B417" s="76" t="s">
        <v>8918</v>
      </c>
      <c r="C417" s="76" t="s">
        <v>8918</v>
      </c>
      <c r="D417" s="76" t="s">
        <v>4754</v>
      </c>
      <c r="E417" s="76" t="s">
        <v>1609</v>
      </c>
      <c r="F417" s="76" t="s">
        <v>4755</v>
      </c>
      <c r="G417" s="76" t="s">
        <v>1509</v>
      </c>
      <c r="H417" s="76" t="s">
        <v>4756</v>
      </c>
      <c r="I417" s="76" t="s">
        <v>4757</v>
      </c>
      <c r="J417" s="76" t="s">
        <v>9757</v>
      </c>
      <c r="K417" s="76" t="s">
        <v>2121</v>
      </c>
      <c r="L417" s="76" t="s">
        <v>4758</v>
      </c>
      <c r="M417" s="76" t="s">
        <v>4759</v>
      </c>
      <c r="N417" s="76" t="s">
        <v>4760</v>
      </c>
      <c r="O417" s="76" t="s">
        <v>4761</v>
      </c>
      <c r="P417" s="76" t="s">
        <v>8918</v>
      </c>
    </row>
    <row r="418" spans="1:16">
      <c r="A418" s="74">
        <v>25</v>
      </c>
      <c r="B418" s="76" t="s">
        <v>8918</v>
      </c>
      <c r="C418" s="76" t="s">
        <v>8918</v>
      </c>
      <c r="D418" s="76" t="s">
        <v>4762</v>
      </c>
      <c r="E418" s="76" t="s">
        <v>4763</v>
      </c>
      <c r="F418" s="76" t="s">
        <v>4764</v>
      </c>
      <c r="G418" s="76" t="s">
        <v>4765</v>
      </c>
      <c r="H418" s="76" t="s">
        <v>4766</v>
      </c>
      <c r="I418" s="76" t="s">
        <v>3698</v>
      </c>
      <c r="J418" s="76" t="s">
        <v>11365</v>
      </c>
      <c r="K418" s="76" t="s">
        <v>2669</v>
      </c>
      <c r="L418" s="76" t="s">
        <v>4767</v>
      </c>
      <c r="M418" s="76" t="s">
        <v>4768</v>
      </c>
      <c r="N418" s="76" t="s">
        <v>4769</v>
      </c>
      <c r="O418" s="76" t="s">
        <v>5426</v>
      </c>
      <c r="P418" s="76" t="s">
        <v>8918</v>
      </c>
    </row>
    <row r="419" spans="1:16">
      <c r="A419" s="74">
        <v>26</v>
      </c>
      <c r="B419" s="76" t="s">
        <v>8918</v>
      </c>
      <c r="C419" s="76" t="s">
        <v>8918</v>
      </c>
      <c r="D419" s="76" t="s">
        <v>4770</v>
      </c>
      <c r="E419" s="76" t="s">
        <v>5956</v>
      </c>
      <c r="F419" s="76" t="s">
        <v>4771</v>
      </c>
      <c r="G419" s="76" t="s">
        <v>417</v>
      </c>
      <c r="H419" s="76" t="s">
        <v>4772</v>
      </c>
      <c r="I419" s="76" t="s">
        <v>4773</v>
      </c>
      <c r="J419" s="76" t="s">
        <v>4774</v>
      </c>
      <c r="K419" s="76" t="s">
        <v>5163</v>
      </c>
      <c r="L419" s="76" t="s">
        <v>4775</v>
      </c>
      <c r="M419" s="76" t="s">
        <v>887</v>
      </c>
      <c r="N419" s="76" t="s">
        <v>4776</v>
      </c>
      <c r="O419" s="76" t="s">
        <v>3636</v>
      </c>
      <c r="P419" s="76" t="s">
        <v>8918</v>
      </c>
    </row>
    <row r="420" spans="1:16">
      <c r="A420" s="74">
        <v>27</v>
      </c>
      <c r="B420" s="76" t="s">
        <v>8918</v>
      </c>
      <c r="C420" s="76" t="s">
        <v>8918</v>
      </c>
      <c r="D420" s="76" t="s">
        <v>9275</v>
      </c>
      <c r="E420" s="76" t="s">
        <v>4777</v>
      </c>
      <c r="F420" s="76" t="s">
        <v>4778</v>
      </c>
      <c r="G420" s="76" t="s">
        <v>3886</v>
      </c>
      <c r="H420" s="76" t="s">
        <v>4779</v>
      </c>
      <c r="I420" s="76" t="s">
        <v>8885</v>
      </c>
      <c r="J420" s="76" t="s">
        <v>4780</v>
      </c>
      <c r="K420" s="76" t="s">
        <v>4781</v>
      </c>
      <c r="L420" s="76" t="s">
        <v>4782</v>
      </c>
      <c r="M420" s="76" t="s">
        <v>4783</v>
      </c>
      <c r="N420" s="76" t="s">
        <v>4784</v>
      </c>
      <c r="O420" s="76" t="s">
        <v>4785</v>
      </c>
      <c r="P420" s="76" t="s">
        <v>8918</v>
      </c>
    </row>
    <row r="421" spans="1:16">
      <c r="A421" s="74">
        <v>28</v>
      </c>
      <c r="B421" s="76" t="s">
        <v>8918</v>
      </c>
      <c r="C421" s="76" t="s">
        <v>8918</v>
      </c>
      <c r="D421" s="76" t="s">
        <v>4786</v>
      </c>
      <c r="E421" s="76" t="s">
        <v>4787</v>
      </c>
      <c r="F421" s="76" t="s">
        <v>4788</v>
      </c>
      <c r="G421" s="76" t="s">
        <v>4789</v>
      </c>
      <c r="H421" s="76" t="s">
        <v>4790</v>
      </c>
      <c r="I421" s="76" t="s">
        <v>4791</v>
      </c>
      <c r="J421" s="76" t="s">
        <v>3177</v>
      </c>
      <c r="K421" s="76" t="s">
        <v>4792</v>
      </c>
      <c r="L421" s="76" t="s">
        <v>3771</v>
      </c>
      <c r="M421" s="76" t="s">
        <v>4793</v>
      </c>
      <c r="N421" s="76" t="s">
        <v>9386</v>
      </c>
      <c r="O421" s="76" t="s">
        <v>4794</v>
      </c>
      <c r="P421" s="76" t="s">
        <v>8918</v>
      </c>
    </row>
    <row r="422" spans="1:16">
      <c r="A422" s="74">
        <v>29</v>
      </c>
      <c r="B422" s="76" t="s">
        <v>8918</v>
      </c>
      <c r="C422" s="76" t="s">
        <v>8918</v>
      </c>
      <c r="D422" s="76" t="s">
        <v>4795</v>
      </c>
      <c r="E422" s="76" t="s">
        <v>8831</v>
      </c>
      <c r="F422" s="76" t="s">
        <v>4796</v>
      </c>
      <c r="G422" s="76" t="s">
        <v>11189</v>
      </c>
      <c r="H422" s="76" t="s">
        <v>4797</v>
      </c>
      <c r="I422" s="76" t="s">
        <v>7308</v>
      </c>
      <c r="J422" s="76" t="s">
        <v>4798</v>
      </c>
      <c r="K422" s="76" t="s">
        <v>4799</v>
      </c>
      <c r="L422" s="76" t="s">
        <v>10430</v>
      </c>
      <c r="M422" s="76" t="s">
        <v>4800</v>
      </c>
      <c r="N422" s="76" t="s">
        <v>4801</v>
      </c>
      <c r="O422" s="76" t="s">
        <v>4802</v>
      </c>
      <c r="P422" s="76" t="s">
        <v>8918</v>
      </c>
    </row>
    <row r="423" spans="1:16">
      <c r="A423" s="74">
        <v>30</v>
      </c>
      <c r="B423" s="76" t="s">
        <v>8918</v>
      </c>
      <c r="C423" s="76" t="s">
        <v>8918</v>
      </c>
      <c r="D423" s="76" t="s">
        <v>11371</v>
      </c>
      <c r="E423" s="76" t="s">
        <v>11310</v>
      </c>
      <c r="F423" s="76" t="s">
        <v>4803</v>
      </c>
      <c r="G423" s="76" t="s">
        <v>8677</v>
      </c>
      <c r="H423" s="76" t="s">
        <v>4804</v>
      </c>
      <c r="I423" s="76" t="s">
        <v>9252</v>
      </c>
      <c r="J423" s="76" t="s">
        <v>4805</v>
      </c>
      <c r="K423" s="76" t="s">
        <v>6241</v>
      </c>
      <c r="L423" s="76" t="s">
        <v>4806</v>
      </c>
      <c r="M423" s="76" t="s">
        <v>4807</v>
      </c>
      <c r="N423" s="76" t="s">
        <v>4808</v>
      </c>
      <c r="O423" s="76" t="s">
        <v>5525</v>
      </c>
      <c r="P423" s="76" t="s">
        <v>8918</v>
      </c>
    </row>
    <row r="424" spans="1:16">
      <c r="A424" s="74">
        <v>31</v>
      </c>
      <c r="B424" s="76" t="s">
        <v>8918</v>
      </c>
      <c r="C424" s="76" t="s">
        <v>8918</v>
      </c>
      <c r="D424" s="76" t="s">
        <v>4809</v>
      </c>
      <c r="E424" s="76" t="s">
        <v>4810</v>
      </c>
      <c r="F424" s="76" t="s">
        <v>10750</v>
      </c>
      <c r="G424" s="76" t="s">
        <v>4811</v>
      </c>
      <c r="H424" s="76" t="s">
        <v>4812</v>
      </c>
      <c r="I424" s="76" t="s">
        <v>4813</v>
      </c>
      <c r="J424" s="76" t="s">
        <v>4814</v>
      </c>
      <c r="K424" s="76" t="s">
        <v>6347</v>
      </c>
      <c r="L424" s="76" t="s">
        <v>2236</v>
      </c>
      <c r="M424" s="76" t="s">
        <v>4815</v>
      </c>
      <c r="N424" s="76" t="s">
        <v>4816</v>
      </c>
      <c r="O424" s="76" t="s">
        <v>5577</v>
      </c>
      <c r="P424" s="76" t="s">
        <v>8918</v>
      </c>
    </row>
    <row r="425" spans="1:16">
      <c r="A425" s="74">
        <v>32</v>
      </c>
      <c r="B425" s="76" t="s">
        <v>8918</v>
      </c>
      <c r="C425" s="76" t="s">
        <v>8918</v>
      </c>
      <c r="D425" s="76" t="s">
        <v>5944</v>
      </c>
      <c r="E425" s="76" t="s">
        <v>4817</v>
      </c>
      <c r="F425" s="76" t="s">
        <v>4818</v>
      </c>
      <c r="G425" s="76" t="s">
        <v>4819</v>
      </c>
      <c r="H425" s="76" t="s">
        <v>4820</v>
      </c>
      <c r="I425" s="76" t="s">
        <v>4666</v>
      </c>
      <c r="J425" s="76" t="s">
        <v>4821</v>
      </c>
      <c r="K425" s="76" t="s">
        <v>11110</v>
      </c>
      <c r="L425" s="76" t="s">
        <v>4822</v>
      </c>
      <c r="M425" s="76" t="s">
        <v>4823</v>
      </c>
      <c r="N425" s="76" t="s">
        <v>4824</v>
      </c>
      <c r="O425" s="76" t="s">
        <v>11265</v>
      </c>
      <c r="P425" s="76" t="s">
        <v>8918</v>
      </c>
    </row>
    <row r="426" spans="1:16">
      <c r="A426" s="74">
        <v>33</v>
      </c>
      <c r="B426" s="76" t="s">
        <v>8918</v>
      </c>
      <c r="C426" s="76" t="s">
        <v>8918</v>
      </c>
      <c r="D426" s="76" t="s">
        <v>4825</v>
      </c>
      <c r="E426" s="76" t="s">
        <v>2146</v>
      </c>
      <c r="F426" s="76" t="s">
        <v>4826</v>
      </c>
      <c r="G426" s="76" t="s">
        <v>4257</v>
      </c>
      <c r="H426" s="76" t="s">
        <v>4827</v>
      </c>
      <c r="I426" s="76" t="s">
        <v>10206</v>
      </c>
      <c r="J426" s="76" t="s">
        <v>4828</v>
      </c>
      <c r="K426" s="76" t="s">
        <v>2159</v>
      </c>
      <c r="L426" s="76" t="s">
        <v>4829</v>
      </c>
      <c r="M426" s="76" t="s">
        <v>4830</v>
      </c>
      <c r="N426" s="76" t="s">
        <v>4831</v>
      </c>
      <c r="O426" s="76" t="s">
        <v>4575</v>
      </c>
      <c r="P426" s="76" t="s">
        <v>8918</v>
      </c>
    </row>
    <row r="427" spans="1:16">
      <c r="A427" s="74">
        <v>34</v>
      </c>
      <c r="B427" s="76" t="s">
        <v>8918</v>
      </c>
      <c r="C427" s="76" t="s">
        <v>8918</v>
      </c>
      <c r="D427" s="76" t="s">
        <v>4832</v>
      </c>
      <c r="E427" s="76" t="s">
        <v>5238</v>
      </c>
      <c r="F427" s="76" t="s">
        <v>4833</v>
      </c>
      <c r="G427" s="76" t="s">
        <v>4834</v>
      </c>
      <c r="H427" s="76" t="s">
        <v>8257</v>
      </c>
      <c r="I427" s="76" t="s">
        <v>4835</v>
      </c>
      <c r="J427" s="76" t="s">
        <v>4836</v>
      </c>
      <c r="K427" s="76" t="s">
        <v>4837</v>
      </c>
      <c r="L427" s="76" t="s">
        <v>8809</v>
      </c>
      <c r="M427" s="76" t="s">
        <v>5264</v>
      </c>
      <c r="N427" s="76" t="s">
        <v>4838</v>
      </c>
      <c r="O427" s="76" t="s">
        <v>8045</v>
      </c>
      <c r="P427" s="76" t="s">
        <v>8918</v>
      </c>
    </row>
    <row r="428" spans="1:16">
      <c r="A428" s="74">
        <v>35</v>
      </c>
      <c r="B428" s="76" t="s">
        <v>8918</v>
      </c>
      <c r="C428" s="76" t="s">
        <v>8918</v>
      </c>
      <c r="D428" s="76" t="s">
        <v>10303</v>
      </c>
      <c r="E428" s="76" t="s">
        <v>4510</v>
      </c>
      <c r="F428" s="76" t="s">
        <v>4839</v>
      </c>
      <c r="G428" s="76" t="s">
        <v>8879</v>
      </c>
      <c r="H428" s="76" t="s">
        <v>4840</v>
      </c>
      <c r="I428" s="76" t="s">
        <v>417</v>
      </c>
      <c r="J428" s="76" t="s">
        <v>4841</v>
      </c>
      <c r="K428" s="76" t="s">
        <v>4842</v>
      </c>
      <c r="L428" s="76" t="s">
        <v>4843</v>
      </c>
      <c r="M428" s="76" t="s">
        <v>4844</v>
      </c>
      <c r="N428" s="76" t="s">
        <v>4845</v>
      </c>
      <c r="O428" s="76" t="s">
        <v>11156</v>
      </c>
      <c r="P428" s="76" t="s">
        <v>8918</v>
      </c>
    </row>
    <row r="429" spans="1:16">
      <c r="A429" s="74">
        <v>36</v>
      </c>
      <c r="B429" s="76" t="s">
        <v>8918</v>
      </c>
      <c r="C429" s="76" t="s">
        <v>8918</v>
      </c>
      <c r="D429" s="76" t="s">
        <v>4846</v>
      </c>
      <c r="E429" s="76" t="s">
        <v>2007</v>
      </c>
      <c r="F429" s="76" t="s">
        <v>6931</v>
      </c>
      <c r="G429" s="76" t="s">
        <v>11404</v>
      </c>
      <c r="H429" s="76" t="s">
        <v>4847</v>
      </c>
      <c r="I429" s="76" t="s">
        <v>3904</v>
      </c>
      <c r="J429" s="76" t="s">
        <v>3175</v>
      </c>
      <c r="K429" s="76" t="s">
        <v>4848</v>
      </c>
      <c r="L429" s="76" t="s">
        <v>6427</v>
      </c>
      <c r="M429" s="76" t="s">
        <v>4849</v>
      </c>
      <c r="N429" s="76" t="s">
        <v>4850</v>
      </c>
      <c r="O429" s="76" t="s">
        <v>11408</v>
      </c>
      <c r="P429" s="76" t="s">
        <v>8918</v>
      </c>
    </row>
    <row r="430" spans="1:16">
      <c r="A430" s="74">
        <v>37</v>
      </c>
      <c r="B430" s="76" t="s">
        <v>8918</v>
      </c>
      <c r="C430" s="76" t="s">
        <v>8918</v>
      </c>
      <c r="D430" s="76" t="s">
        <v>4851</v>
      </c>
      <c r="E430" s="76" t="s">
        <v>7068</v>
      </c>
      <c r="F430" s="76" t="s">
        <v>8707</v>
      </c>
      <c r="G430" s="76" t="s">
        <v>10949</v>
      </c>
      <c r="H430" s="76" t="s">
        <v>4852</v>
      </c>
      <c r="I430" s="76" t="s">
        <v>4853</v>
      </c>
      <c r="J430" s="76" t="s">
        <v>4854</v>
      </c>
      <c r="K430" s="76" t="s">
        <v>5172</v>
      </c>
      <c r="L430" s="76" t="s">
        <v>4855</v>
      </c>
      <c r="M430" s="76" t="s">
        <v>4856</v>
      </c>
      <c r="N430" s="76" t="s">
        <v>4857</v>
      </c>
      <c r="O430" s="76" t="s">
        <v>4858</v>
      </c>
      <c r="P430" s="76" t="s">
        <v>8918</v>
      </c>
    </row>
    <row r="431" spans="1:16">
      <c r="A431" s="74">
        <v>38</v>
      </c>
      <c r="B431" s="76" t="s">
        <v>8918</v>
      </c>
      <c r="C431" s="76" t="s">
        <v>8918</v>
      </c>
      <c r="D431" s="76" t="s">
        <v>4859</v>
      </c>
      <c r="E431" s="76" t="s">
        <v>4860</v>
      </c>
      <c r="F431" s="76" t="s">
        <v>4861</v>
      </c>
      <c r="G431" s="76" t="s">
        <v>1203</v>
      </c>
      <c r="H431" s="76" t="s">
        <v>4862</v>
      </c>
      <c r="I431" s="76" t="s">
        <v>3710</v>
      </c>
      <c r="J431" s="76" t="s">
        <v>4863</v>
      </c>
      <c r="K431" s="76" t="s">
        <v>1203</v>
      </c>
      <c r="L431" s="76" t="s">
        <v>4864</v>
      </c>
      <c r="M431" s="76" t="s">
        <v>4865</v>
      </c>
      <c r="N431" s="76" t="s">
        <v>4866</v>
      </c>
      <c r="O431" s="76" t="s">
        <v>6801</v>
      </c>
      <c r="P431" s="76" t="s">
        <v>8918</v>
      </c>
    </row>
    <row r="432" spans="1:16">
      <c r="A432" s="74">
        <v>39</v>
      </c>
      <c r="B432" s="76" t="s">
        <v>8918</v>
      </c>
      <c r="C432" s="76" t="s">
        <v>8918</v>
      </c>
      <c r="D432" s="76" t="s">
        <v>4867</v>
      </c>
      <c r="E432" s="76" t="s">
        <v>4868</v>
      </c>
      <c r="F432" s="76" t="s">
        <v>4869</v>
      </c>
      <c r="G432" s="76" t="s">
        <v>4286</v>
      </c>
      <c r="H432" s="76" t="s">
        <v>9841</v>
      </c>
      <c r="I432" s="76" t="s">
        <v>4870</v>
      </c>
      <c r="J432" s="76" t="s">
        <v>2103</v>
      </c>
      <c r="K432" s="76" t="s">
        <v>4871</v>
      </c>
      <c r="L432" s="76" t="s">
        <v>4872</v>
      </c>
      <c r="M432" s="76" t="s">
        <v>7524</v>
      </c>
      <c r="N432" s="76" t="s">
        <v>6076</v>
      </c>
      <c r="O432" s="76" t="s">
        <v>3439</v>
      </c>
      <c r="P432" s="76" t="s">
        <v>8918</v>
      </c>
    </row>
    <row r="433" spans="1:16">
      <c r="A433" s="74">
        <v>40</v>
      </c>
      <c r="B433" s="76" t="s">
        <v>8918</v>
      </c>
      <c r="C433" s="76" t="s">
        <v>8918</v>
      </c>
      <c r="D433" s="76" t="s">
        <v>4873</v>
      </c>
      <c r="E433" s="76" t="s">
        <v>7395</v>
      </c>
      <c r="F433" s="76" t="s">
        <v>11157</v>
      </c>
      <c r="G433" s="76" t="s">
        <v>10412</v>
      </c>
      <c r="H433" s="76" t="s">
        <v>4874</v>
      </c>
      <c r="I433" s="76" t="s">
        <v>4875</v>
      </c>
      <c r="J433" s="76" t="s">
        <v>4876</v>
      </c>
      <c r="K433" s="76" t="s">
        <v>6089</v>
      </c>
      <c r="L433" s="76" t="s">
        <v>9873</v>
      </c>
      <c r="M433" s="76" t="s">
        <v>1197</v>
      </c>
      <c r="N433" s="76" t="s">
        <v>4877</v>
      </c>
      <c r="O433" s="76" t="s">
        <v>1309</v>
      </c>
      <c r="P433" s="76" t="s">
        <v>8918</v>
      </c>
    </row>
    <row r="434" spans="1:16">
      <c r="A434" s="74">
        <v>41</v>
      </c>
      <c r="B434" s="76" t="s">
        <v>8918</v>
      </c>
      <c r="C434" s="76" t="s">
        <v>8918</v>
      </c>
      <c r="D434" s="76" t="s">
        <v>4878</v>
      </c>
      <c r="E434" s="76" t="s">
        <v>4879</v>
      </c>
      <c r="F434" s="76" t="s">
        <v>3140</v>
      </c>
      <c r="G434" s="76" t="s">
        <v>4596</v>
      </c>
      <c r="H434" s="76" t="s">
        <v>8833</v>
      </c>
      <c r="I434" s="76" t="s">
        <v>11182</v>
      </c>
      <c r="J434" s="76" t="s">
        <v>1013</v>
      </c>
      <c r="K434" s="76" t="s">
        <v>4044</v>
      </c>
      <c r="L434" s="76" t="s">
        <v>6428</v>
      </c>
      <c r="M434" s="76" t="s">
        <v>8821</v>
      </c>
      <c r="N434" s="76" t="s">
        <v>4880</v>
      </c>
      <c r="O434" s="76" t="s">
        <v>3707</v>
      </c>
      <c r="P434" s="76" t="s">
        <v>8918</v>
      </c>
    </row>
    <row r="435" spans="1:16">
      <c r="A435" s="74">
        <v>42</v>
      </c>
      <c r="B435" s="76" t="s">
        <v>8918</v>
      </c>
      <c r="C435" s="76" t="s">
        <v>8918</v>
      </c>
      <c r="D435" s="76" t="s">
        <v>4881</v>
      </c>
      <c r="E435" s="76" t="s">
        <v>11339</v>
      </c>
      <c r="F435" s="76" t="s">
        <v>4882</v>
      </c>
      <c r="G435" s="76" t="s">
        <v>4883</v>
      </c>
      <c r="H435" s="76" t="s">
        <v>4884</v>
      </c>
      <c r="I435" s="76" t="s">
        <v>6120</v>
      </c>
      <c r="J435" s="76" t="s">
        <v>4885</v>
      </c>
      <c r="K435" s="76" t="s">
        <v>2879</v>
      </c>
      <c r="L435" s="76" t="s">
        <v>8212</v>
      </c>
      <c r="M435" s="76" t="s">
        <v>4886</v>
      </c>
      <c r="N435" s="76" t="s">
        <v>189</v>
      </c>
      <c r="O435" s="76" t="s">
        <v>4887</v>
      </c>
      <c r="P435" s="76" t="s">
        <v>8918</v>
      </c>
    </row>
    <row r="436" spans="1:16">
      <c r="A436" s="74">
        <v>43</v>
      </c>
      <c r="B436" s="76" t="s">
        <v>8918</v>
      </c>
      <c r="C436" s="76" t="s">
        <v>8918</v>
      </c>
      <c r="D436" s="76" t="s">
        <v>4888</v>
      </c>
      <c r="E436" s="76" t="s">
        <v>10849</v>
      </c>
      <c r="F436" s="76" t="s">
        <v>4889</v>
      </c>
      <c r="G436" s="76" t="s">
        <v>9378</v>
      </c>
      <c r="H436" s="76" t="s">
        <v>4890</v>
      </c>
      <c r="I436" s="76" t="s">
        <v>4891</v>
      </c>
      <c r="J436" s="76" t="s">
        <v>4892</v>
      </c>
      <c r="K436" s="76" t="s">
        <v>4893</v>
      </c>
      <c r="L436" s="76" t="s">
        <v>4894</v>
      </c>
      <c r="M436" s="76" t="s">
        <v>4895</v>
      </c>
      <c r="N436" s="76" t="s">
        <v>5342</v>
      </c>
      <c r="O436" s="76" t="s">
        <v>2797</v>
      </c>
      <c r="P436" s="76" t="s">
        <v>8918</v>
      </c>
    </row>
    <row r="437" spans="1:16">
      <c r="A437" s="74">
        <v>44</v>
      </c>
      <c r="B437" s="76" t="s">
        <v>8918</v>
      </c>
      <c r="C437" s="76" t="s">
        <v>8918</v>
      </c>
      <c r="D437" s="76" t="s">
        <v>4896</v>
      </c>
      <c r="E437" s="76" t="s">
        <v>8122</v>
      </c>
      <c r="F437" s="76" t="s">
        <v>4897</v>
      </c>
      <c r="G437" s="76" t="s">
        <v>4898</v>
      </c>
      <c r="H437" s="76" t="s">
        <v>4826</v>
      </c>
      <c r="I437" s="76" t="s">
        <v>5474</v>
      </c>
      <c r="J437" s="76" t="s">
        <v>2103</v>
      </c>
      <c r="K437" s="76" t="s">
        <v>11382</v>
      </c>
      <c r="L437" s="76" t="s">
        <v>4899</v>
      </c>
      <c r="M437" s="76" t="s">
        <v>4900</v>
      </c>
      <c r="N437" s="76" t="s">
        <v>4901</v>
      </c>
      <c r="O437" s="76" t="s">
        <v>6094</v>
      </c>
      <c r="P437" s="76" t="s">
        <v>8918</v>
      </c>
    </row>
    <row r="438" spans="1:16">
      <c r="A438" s="74">
        <v>45</v>
      </c>
      <c r="B438" s="76" t="s">
        <v>8918</v>
      </c>
      <c r="C438" s="76" t="s">
        <v>8918</v>
      </c>
      <c r="D438" s="76" t="s">
        <v>4902</v>
      </c>
      <c r="E438" s="76" t="s">
        <v>2860</v>
      </c>
      <c r="F438" s="76" t="s">
        <v>4903</v>
      </c>
      <c r="G438" s="76" t="s">
        <v>4904</v>
      </c>
      <c r="H438" s="76" t="s">
        <v>4905</v>
      </c>
      <c r="I438" s="76" t="s">
        <v>7550</v>
      </c>
      <c r="J438" s="76" t="s">
        <v>6060</v>
      </c>
      <c r="K438" s="76" t="s">
        <v>7279</v>
      </c>
      <c r="L438" s="76" t="s">
        <v>7243</v>
      </c>
      <c r="M438" s="76" t="s">
        <v>4906</v>
      </c>
      <c r="N438" s="76" t="s">
        <v>4907</v>
      </c>
      <c r="O438" s="76" t="s">
        <v>10919</v>
      </c>
      <c r="P438" s="76" t="s">
        <v>8918</v>
      </c>
    </row>
    <row r="439" spans="1:16">
      <c r="A439" s="74">
        <v>46</v>
      </c>
      <c r="B439" s="76" t="s">
        <v>8918</v>
      </c>
      <c r="C439" s="76" t="s">
        <v>8918</v>
      </c>
      <c r="D439" s="76" t="s">
        <v>4908</v>
      </c>
      <c r="E439" s="76" t="s">
        <v>4909</v>
      </c>
      <c r="F439" s="76" t="s">
        <v>4910</v>
      </c>
      <c r="G439" s="76" t="s">
        <v>8761</v>
      </c>
      <c r="H439" s="76" t="s">
        <v>4911</v>
      </c>
      <c r="I439" s="76" t="s">
        <v>4912</v>
      </c>
      <c r="J439" s="76" t="s">
        <v>4913</v>
      </c>
      <c r="K439" s="76" t="s">
        <v>4914</v>
      </c>
      <c r="L439" s="76" t="s">
        <v>4915</v>
      </c>
      <c r="M439" s="76" t="s">
        <v>11108</v>
      </c>
      <c r="N439" s="76" t="s">
        <v>4916</v>
      </c>
      <c r="O439" s="76" t="s">
        <v>11127</v>
      </c>
      <c r="P439" s="76" t="s">
        <v>8918</v>
      </c>
    </row>
    <row r="440" spans="1:16">
      <c r="A440" s="74">
        <v>47</v>
      </c>
      <c r="B440" s="76" t="s">
        <v>8918</v>
      </c>
      <c r="C440" s="76" t="s">
        <v>8918</v>
      </c>
      <c r="D440" s="76" t="s">
        <v>4917</v>
      </c>
      <c r="E440" s="76" t="s">
        <v>4918</v>
      </c>
      <c r="F440" s="76" t="s">
        <v>3777</v>
      </c>
      <c r="G440" s="76" t="s">
        <v>4919</v>
      </c>
      <c r="H440" s="76" t="s">
        <v>9359</v>
      </c>
      <c r="I440" s="76" t="s">
        <v>7691</v>
      </c>
      <c r="J440" s="76" t="s">
        <v>4920</v>
      </c>
      <c r="K440" s="76" t="s">
        <v>4921</v>
      </c>
      <c r="L440" s="76" t="s">
        <v>4922</v>
      </c>
      <c r="M440" s="76" t="s">
        <v>8275</v>
      </c>
      <c r="N440" s="76" t="s">
        <v>3143</v>
      </c>
      <c r="O440" s="76" t="s">
        <v>9099</v>
      </c>
      <c r="P440" s="76" t="s">
        <v>8918</v>
      </c>
    </row>
    <row r="441" spans="1:16">
      <c r="A441" s="74">
        <v>48</v>
      </c>
      <c r="B441" s="76" t="s">
        <v>8918</v>
      </c>
      <c r="C441" s="76" t="s">
        <v>8918</v>
      </c>
      <c r="D441" s="76" t="s">
        <v>6506</v>
      </c>
      <c r="E441" s="76" t="s">
        <v>8126</v>
      </c>
      <c r="F441" s="76" t="s">
        <v>3144</v>
      </c>
      <c r="G441" s="76" t="s">
        <v>3145</v>
      </c>
      <c r="H441" s="76" t="s">
        <v>3146</v>
      </c>
      <c r="I441" s="76" t="s">
        <v>3147</v>
      </c>
      <c r="J441" s="76" t="s">
        <v>3148</v>
      </c>
      <c r="K441" s="76" t="s">
        <v>3149</v>
      </c>
      <c r="L441" s="76" t="s">
        <v>8205</v>
      </c>
      <c r="M441" s="76" t="s">
        <v>9648</v>
      </c>
      <c r="N441" s="76" t="s">
        <v>10336</v>
      </c>
      <c r="O441" s="76" t="s">
        <v>7502</v>
      </c>
      <c r="P441" s="76" t="s">
        <v>8918</v>
      </c>
    </row>
  </sheetData>
  <sheetProtection password="C620" sheet="1" objects="1" scenarios="1"/>
  <mergeCells count="16">
    <mergeCell ref="A390:P390"/>
    <mergeCell ref="A279:P279"/>
    <mergeCell ref="A280:P280"/>
    <mergeCell ref="A334:P334"/>
    <mergeCell ref="A335:P335"/>
    <mergeCell ref="A389:P389"/>
    <mergeCell ref="A170:P170"/>
    <mergeCell ref="A224:P224"/>
    <mergeCell ref="A225:P225"/>
    <mergeCell ref="A5:P5"/>
    <mergeCell ref="A4:P4"/>
    <mergeCell ref="A114:P114"/>
    <mergeCell ref="A169:P169"/>
    <mergeCell ref="A59:P59"/>
    <mergeCell ref="A60:P60"/>
    <mergeCell ref="A115:P115"/>
  </mergeCells>
  <phoneticPr fontId="4"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42"/>
  <sheetViews>
    <sheetView workbookViewId="0">
      <selection activeCell="A4" sqref="A4:P4"/>
    </sheetView>
  </sheetViews>
  <sheetFormatPr defaultRowHeight="13.5"/>
  <cols>
    <col min="1" max="1" width="8.28515625" style="1" customWidth="1"/>
    <col min="2" max="3" width="6.7109375" style="75" customWidth="1"/>
    <col min="4" max="4" width="7.42578125" style="75" bestFit="1"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11140</v>
      </c>
    </row>
    <row r="3" spans="1:16">
      <c r="A3" s="73" t="e">
        <f>HLOOKUP('Calculatrice des coûts NMETI'!$I$22, B7:Q56, MATCH('Calculatrice des coûts NMETI'!$K$22,A7:A56))</f>
        <v>#N/A</v>
      </c>
    </row>
    <row r="4" spans="1:16">
      <c r="A4" s="467" t="s">
        <v>9426</v>
      </c>
      <c r="B4" s="467"/>
      <c r="C4" s="467"/>
      <c r="D4" s="467"/>
      <c r="E4" s="467"/>
      <c r="F4" s="467"/>
      <c r="G4" s="467"/>
      <c r="H4" s="467"/>
      <c r="I4" s="467"/>
      <c r="J4" s="467"/>
      <c r="K4" s="467"/>
      <c r="L4" s="467"/>
      <c r="M4" s="467"/>
      <c r="N4" s="467"/>
      <c r="O4" s="467"/>
      <c r="P4" s="467"/>
    </row>
    <row r="5" spans="1:16">
      <c r="A5" s="471" t="s">
        <v>8912</v>
      </c>
      <c r="B5" s="471" t="s">
        <v>8913</v>
      </c>
      <c r="C5" s="471" t="s">
        <v>8913</v>
      </c>
      <c r="D5" s="471" t="s">
        <v>8913</v>
      </c>
      <c r="E5" s="471" t="s">
        <v>8913</v>
      </c>
      <c r="F5" s="471" t="s">
        <v>8913</v>
      </c>
      <c r="G5" s="471" t="s">
        <v>8913</v>
      </c>
      <c r="H5" s="471" t="s">
        <v>8913</v>
      </c>
      <c r="I5" s="471" t="s">
        <v>8913</v>
      </c>
      <c r="J5" s="471" t="s">
        <v>8913</v>
      </c>
      <c r="K5" s="471" t="s">
        <v>8913</v>
      </c>
      <c r="L5" s="471" t="s">
        <v>8913</v>
      </c>
      <c r="M5" s="471" t="s">
        <v>8913</v>
      </c>
      <c r="N5" s="471" t="s">
        <v>8913</v>
      </c>
      <c r="O5" s="471" t="s">
        <v>8913</v>
      </c>
      <c r="P5" s="471" t="s">
        <v>8913</v>
      </c>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c r="A8" s="74">
        <v>0</v>
      </c>
      <c r="B8" s="213">
        <v>0</v>
      </c>
      <c r="C8" s="213">
        <v>0</v>
      </c>
      <c r="D8" s="213">
        <v>17.891999999999999</v>
      </c>
      <c r="E8" s="213">
        <v>6.7667000000000002</v>
      </c>
      <c r="F8" s="213">
        <v>23.659199999999998</v>
      </c>
      <c r="G8" s="213">
        <v>6.3806000000000003</v>
      </c>
      <c r="H8" s="213">
        <v>22.518000000000001</v>
      </c>
      <c r="I8" s="213">
        <v>5.6132999999999997</v>
      </c>
      <c r="J8" s="213">
        <v>18.0684</v>
      </c>
      <c r="K8" s="213">
        <v>2.9205000000000001</v>
      </c>
      <c r="L8" s="213">
        <v>7.9523999999999999</v>
      </c>
      <c r="M8" s="213">
        <v>6.3657000000000004</v>
      </c>
      <c r="N8" s="213">
        <v>0</v>
      </c>
      <c r="O8" s="213">
        <v>0</v>
      </c>
      <c r="P8" s="213">
        <v>0</v>
      </c>
    </row>
    <row r="9" spans="1:16">
      <c r="A9" s="74">
        <v>1</v>
      </c>
      <c r="B9" s="214">
        <v>0</v>
      </c>
      <c r="C9" s="214">
        <v>0</v>
      </c>
      <c r="D9" s="214">
        <v>15.904</v>
      </c>
      <c r="E9" s="214">
        <v>6.0148000000000001</v>
      </c>
      <c r="F9" s="214">
        <v>21.0304</v>
      </c>
      <c r="G9" s="214">
        <v>5.6715999999999998</v>
      </c>
      <c r="H9" s="214">
        <v>20.015999999999998</v>
      </c>
      <c r="I9" s="214">
        <v>4.9896000000000003</v>
      </c>
      <c r="J9" s="214">
        <v>16.0608</v>
      </c>
      <c r="K9" s="214">
        <v>2.5960000000000001</v>
      </c>
      <c r="L9" s="214">
        <v>7.0688000000000004</v>
      </c>
      <c r="M9" s="214">
        <v>5.6584000000000003</v>
      </c>
      <c r="N9" s="214">
        <v>0</v>
      </c>
      <c r="O9" s="214">
        <v>0</v>
      </c>
      <c r="P9" s="214">
        <v>0</v>
      </c>
    </row>
    <row r="10" spans="1:16">
      <c r="A10" s="74">
        <v>2</v>
      </c>
      <c r="B10" s="214">
        <v>0</v>
      </c>
      <c r="C10" s="214">
        <v>0</v>
      </c>
      <c r="D10" s="214">
        <v>13.916</v>
      </c>
      <c r="E10" s="214">
        <v>5.2629999999999999</v>
      </c>
      <c r="F10" s="214">
        <v>18.401599999999998</v>
      </c>
      <c r="G10" s="214">
        <v>4.9626999999999999</v>
      </c>
      <c r="H10" s="214">
        <v>17.513999999999999</v>
      </c>
      <c r="I10" s="214">
        <v>4.3658999999999999</v>
      </c>
      <c r="J10" s="214">
        <v>14.0532</v>
      </c>
      <c r="K10" s="214">
        <v>2.2715000000000001</v>
      </c>
      <c r="L10" s="214">
        <v>6.1852</v>
      </c>
      <c r="M10" s="214">
        <v>4.9511000000000003</v>
      </c>
      <c r="N10" s="214">
        <v>0</v>
      </c>
      <c r="O10" s="214">
        <v>0</v>
      </c>
      <c r="P10" s="214">
        <v>0</v>
      </c>
    </row>
    <row r="11" spans="1:16">
      <c r="A11" s="74">
        <v>3</v>
      </c>
      <c r="B11" s="214">
        <v>0</v>
      </c>
      <c r="C11" s="214">
        <v>0</v>
      </c>
      <c r="D11" s="214">
        <v>11.928000000000001</v>
      </c>
      <c r="E11" s="214">
        <v>4.5110999999999999</v>
      </c>
      <c r="F11" s="214">
        <v>15.7728</v>
      </c>
      <c r="G11" s="214">
        <v>4.2537000000000003</v>
      </c>
      <c r="H11" s="214">
        <v>15.012</v>
      </c>
      <c r="I11" s="214">
        <v>3.7422</v>
      </c>
      <c r="J11" s="214">
        <v>12.0456</v>
      </c>
      <c r="K11" s="214">
        <v>1.9470000000000001</v>
      </c>
      <c r="L11" s="214">
        <v>5.3015999999999996</v>
      </c>
      <c r="M11" s="214">
        <v>4.2438000000000002</v>
      </c>
      <c r="N11" s="214">
        <v>0</v>
      </c>
      <c r="O11" s="214">
        <v>0</v>
      </c>
      <c r="P11" s="214">
        <v>0</v>
      </c>
    </row>
    <row r="12" spans="1:16">
      <c r="A12" s="74">
        <v>4</v>
      </c>
      <c r="B12" s="214">
        <v>0</v>
      </c>
      <c r="C12" s="214">
        <v>0</v>
      </c>
      <c r="D12" s="214">
        <v>9.94</v>
      </c>
      <c r="E12" s="214">
        <v>3.7593000000000001</v>
      </c>
      <c r="F12" s="214">
        <v>13.144</v>
      </c>
      <c r="G12" s="214">
        <v>3.5448</v>
      </c>
      <c r="H12" s="214">
        <v>12.51</v>
      </c>
      <c r="I12" s="214">
        <v>3.1185</v>
      </c>
      <c r="J12" s="214">
        <v>10.038</v>
      </c>
      <c r="K12" s="214">
        <v>1.6225000000000001</v>
      </c>
      <c r="L12" s="214">
        <v>4.4180000000000001</v>
      </c>
      <c r="M12" s="214">
        <v>3.5365000000000002</v>
      </c>
      <c r="N12" s="214">
        <v>0</v>
      </c>
      <c r="O12" s="214">
        <v>0</v>
      </c>
      <c r="P12" s="214">
        <v>0</v>
      </c>
    </row>
    <row r="13" spans="1:16">
      <c r="A13" s="74">
        <v>5</v>
      </c>
      <c r="B13" s="214">
        <v>0</v>
      </c>
      <c r="C13" s="214">
        <v>0</v>
      </c>
      <c r="D13" s="214">
        <v>7.952</v>
      </c>
      <c r="E13" s="214">
        <v>3.0074000000000001</v>
      </c>
      <c r="F13" s="214">
        <v>10.5152</v>
      </c>
      <c r="G13" s="214">
        <v>2.8357999999999999</v>
      </c>
      <c r="H13" s="214">
        <v>10.007999999999999</v>
      </c>
      <c r="I13" s="214">
        <v>2.4948000000000001</v>
      </c>
      <c r="J13" s="214">
        <v>8.0304000000000002</v>
      </c>
      <c r="K13" s="214">
        <v>1.298</v>
      </c>
      <c r="L13" s="214">
        <v>3.5344000000000002</v>
      </c>
      <c r="M13" s="214">
        <v>2.8292000000000002</v>
      </c>
      <c r="N13" s="214">
        <v>0</v>
      </c>
      <c r="O13" s="214">
        <v>0</v>
      </c>
      <c r="P13" s="214">
        <v>0</v>
      </c>
    </row>
    <row r="14" spans="1:16">
      <c r="A14" s="74">
        <v>6</v>
      </c>
      <c r="B14" s="214">
        <v>0</v>
      </c>
      <c r="C14" s="214">
        <v>0</v>
      </c>
      <c r="D14" s="214">
        <v>5.9640000000000004</v>
      </c>
      <c r="E14" s="214">
        <v>2.2555999999999998</v>
      </c>
      <c r="F14" s="214">
        <v>7.8864000000000001</v>
      </c>
      <c r="G14" s="214">
        <v>2.1269</v>
      </c>
      <c r="H14" s="214">
        <v>7.5060000000000002</v>
      </c>
      <c r="I14" s="214">
        <v>1.8711</v>
      </c>
      <c r="J14" s="214">
        <v>6.0228000000000002</v>
      </c>
      <c r="K14" s="214">
        <v>0.97350000000000003</v>
      </c>
      <c r="L14" s="214">
        <v>2.6507999999999998</v>
      </c>
      <c r="M14" s="214">
        <v>2.1219000000000001</v>
      </c>
      <c r="N14" s="214">
        <v>0</v>
      </c>
      <c r="O14" s="214">
        <v>0</v>
      </c>
      <c r="P14" s="214">
        <v>0</v>
      </c>
    </row>
    <row r="15" spans="1:16">
      <c r="A15" s="74">
        <v>7</v>
      </c>
      <c r="B15" s="214">
        <v>0</v>
      </c>
      <c r="C15" s="214">
        <v>0</v>
      </c>
      <c r="D15" s="214">
        <v>5.77</v>
      </c>
      <c r="E15" s="214">
        <v>2.1928999999999998</v>
      </c>
      <c r="F15" s="214">
        <v>7.4672000000000001</v>
      </c>
      <c r="G15" s="214">
        <v>2.0678000000000001</v>
      </c>
      <c r="H15" s="214">
        <v>7.1893000000000002</v>
      </c>
      <c r="I15" s="214">
        <v>1.8190999999999999</v>
      </c>
      <c r="J15" s="214">
        <v>5.8789999999999996</v>
      </c>
      <c r="K15" s="214">
        <v>0.94650000000000001</v>
      </c>
      <c r="L15" s="214">
        <v>2.6804999999999999</v>
      </c>
      <c r="M15" s="214">
        <v>2.0630000000000002</v>
      </c>
      <c r="N15" s="214">
        <v>0</v>
      </c>
      <c r="O15" s="214">
        <v>0</v>
      </c>
      <c r="P15" s="214">
        <v>0</v>
      </c>
    </row>
    <row r="16" spans="1:16">
      <c r="A16" s="74">
        <v>8</v>
      </c>
      <c r="B16" s="214">
        <v>0</v>
      </c>
      <c r="C16" s="214">
        <v>0</v>
      </c>
      <c r="D16" s="214">
        <v>5.5758999999999999</v>
      </c>
      <c r="E16" s="214">
        <v>2.1301999999999999</v>
      </c>
      <c r="F16" s="214">
        <v>7.0479000000000003</v>
      </c>
      <c r="G16" s="214">
        <v>2.0087000000000002</v>
      </c>
      <c r="H16" s="214">
        <v>6.8727</v>
      </c>
      <c r="I16" s="214">
        <v>1.7672000000000001</v>
      </c>
      <c r="J16" s="214">
        <v>5.7351000000000001</v>
      </c>
      <c r="K16" s="214">
        <v>0.9194</v>
      </c>
      <c r="L16" s="214">
        <v>2.7101999999999999</v>
      </c>
      <c r="M16" s="214">
        <v>2.004</v>
      </c>
      <c r="N16" s="214">
        <v>0</v>
      </c>
      <c r="O16" s="214">
        <v>0</v>
      </c>
      <c r="P16" s="214">
        <v>0</v>
      </c>
    </row>
    <row r="17" spans="1:16">
      <c r="A17" s="74">
        <v>9</v>
      </c>
      <c r="B17" s="214">
        <v>0</v>
      </c>
      <c r="C17" s="214">
        <v>0</v>
      </c>
      <c r="D17" s="214">
        <v>5.3818999999999999</v>
      </c>
      <c r="E17" s="214">
        <v>2.0676000000000001</v>
      </c>
      <c r="F17" s="214">
        <v>6.6287000000000003</v>
      </c>
      <c r="G17" s="214">
        <v>1.9496</v>
      </c>
      <c r="H17" s="214">
        <v>6.556</v>
      </c>
      <c r="I17" s="214">
        <v>1.7152000000000001</v>
      </c>
      <c r="J17" s="214">
        <v>5.5913000000000004</v>
      </c>
      <c r="K17" s="214">
        <v>0.89239999999999997</v>
      </c>
      <c r="L17" s="214">
        <v>2.74</v>
      </c>
      <c r="M17" s="214">
        <v>1.9451000000000001</v>
      </c>
      <c r="N17" s="214">
        <v>0</v>
      </c>
      <c r="O17" s="214">
        <v>0</v>
      </c>
      <c r="P17" s="214">
        <v>0</v>
      </c>
    </row>
    <row r="18" spans="1:16">
      <c r="A18" s="74">
        <v>10</v>
      </c>
      <c r="B18" s="214">
        <v>0</v>
      </c>
      <c r="C18" s="214">
        <v>0</v>
      </c>
      <c r="D18" s="214">
        <v>5.1878000000000002</v>
      </c>
      <c r="E18" s="214">
        <v>2.0049000000000001</v>
      </c>
      <c r="F18" s="214">
        <v>6.2095000000000002</v>
      </c>
      <c r="G18" s="214">
        <v>1.8905000000000001</v>
      </c>
      <c r="H18" s="214">
        <v>6.2393000000000001</v>
      </c>
      <c r="I18" s="214">
        <v>1.6632</v>
      </c>
      <c r="J18" s="214">
        <v>5.4474</v>
      </c>
      <c r="K18" s="214">
        <v>0.86529999999999996</v>
      </c>
      <c r="L18" s="214">
        <v>2.7696999999999998</v>
      </c>
      <c r="M18" s="214">
        <v>1.8861000000000001</v>
      </c>
      <c r="N18" s="214">
        <v>0</v>
      </c>
      <c r="O18" s="214">
        <v>0</v>
      </c>
      <c r="P18" s="214">
        <v>0</v>
      </c>
    </row>
    <row r="19" spans="1:16">
      <c r="A19" s="74">
        <v>11</v>
      </c>
      <c r="B19" s="214">
        <v>0</v>
      </c>
      <c r="C19" s="214">
        <v>0</v>
      </c>
      <c r="D19" s="214">
        <v>4.9938000000000002</v>
      </c>
      <c r="E19" s="214">
        <v>1.9422999999999999</v>
      </c>
      <c r="F19" s="214">
        <v>5.7901999999999996</v>
      </c>
      <c r="G19" s="214">
        <v>1.8314999999999999</v>
      </c>
      <c r="H19" s="214">
        <v>5.9226000000000001</v>
      </c>
      <c r="I19" s="214">
        <v>1.6112</v>
      </c>
      <c r="J19" s="214">
        <v>5.3036000000000003</v>
      </c>
      <c r="K19" s="214">
        <v>0.83830000000000005</v>
      </c>
      <c r="L19" s="214">
        <v>2.7993999999999999</v>
      </c>
      <c r="M19" s="214">
        <v>1.8271999999999999</v>
      </c>
      <c r="N19" s="214">
        <v>0</v>
      </c>
      <c r="O19" s="214">
        <v>0</v>
      </c>
      <c r="P19" s="214">
        <v>0</v>
      </c>
    </row>
    <row r="20" spans="1:16">
      <c r="A20" s="74">
        <v>12</v>
      </c>
      <c r="B20" s="214">
        <v>0</v>
      </c>
      <c r="C20" s="214">
        <v>0</v>
      </c>
      <c r="D20" s="214">
        <v>4.7998000000000003</v>
      </c>
      <c r="E20" s="214">
        <v>1.8795999999999999</v>
      </c>
      <c r="F20" s="214">
        <v>5.3710000000000004</v>
      </c>
      <c r="G20" s="214">
        <v>1.7724</v>
      </c>
      <c r="H20" s="214">
        <v>5.6059999999999999</v>
      </c>
      <c r="I20" s="214">
        <v>1.5592999999999999</v>
      </c>
      <c r="J20" s="214">
        <v>5.1597</v>
      </c>
      <c r="K20" s="214">
        <v>0.81130000000000002</v>
      </c>
      <c r="L20" s="214">
        <v>2.8290999999999999</v>
      </c>
      <c r="M20" s="214">
        <v>1.7683</v>
      </c>
      <c r="N20" s="214">
        <v>0</v>
      </c>
      <c r="O20" s="214">
        <v>0</v>
      </c>
      <c r="P20" s="214">
        <v>0</v>
      </c>
    </row>
    <row r="21" spans="1:16">
      <c r="A21" s="74">
        <v>13</v>
      </c>
      <c r="B21" s="214">
        <v>0</v>
      </c>
      <c r="C21" s="214">
        <v>0</v>
      </c>
      <c r="D21" s="214">
        <v>4.6056999999999997</v>
      </c>
      <c r="E21" s="214">
        <v>1.8169999999999999</v>
      </c>
      <c r="F21" s="214">
        <v>4.9518000000000004</v>
      </c>
      <c r="G21" s="214">
        <v>1.7133</v>
      </c>
      <c r="H21" s="214">
        <v>5.2892999999999999</v>
      </c>
      <c r="I21" s="214">
        <v>1.5073000000000001</v>
      </c>
      <c r="J21" s="214">
        <v>5.0159000000000002</v>
      </c>
      <c r="K21" s="214">
        <v>0.78420000000000001</v>
      </c>
      <c r="L21" s="214">
        <v>2.8588</v>
      </c>
      <c r="M21" s="214">
        <v>1.7093</v>
      </c>
      <c r="N21" s="214">
        <v>0</v>
      </c>
      <c r="O21" s="214">
        <v>0</v>
      </c>
      <c r="P21" s="214">
        <v>0</v>
      </c>
    </row>
    <row r="22" spans="1:16">
      <c r="A22" s="74">
        <v>14</v>
      </c>
      <c r="B22" s="214">
        <v>0</v>
      </c>
      <c r="C22" s="214">
        <v>0</v>
      </c>
      <c r="D22" s="214">
        <v>4.4116999999999997</v>
      </c>
      <c r="E22" s="214">
        <v>1.7543</v>
      </c>
      <c r="F22" s="214">
        <v>4.5324999999999998</v>
      </c>
      <c r="G22" s="214">
        <v>1.6541999999999999</v>
      </c>
      <c r="H22" s="214">
        <v>4.9725999999999999</v>
      </c>
      <c r="I22" s="214">
        <v>1.4553</v>
      </c>
      <c r="J22" s="214">
        <v>4.8719999999999999</v>
      </c>
      <c r="K22" s="214">
        <v>0.75719999999999998</v>
      </c>
      <c r="L22" s="214">
        <v>2.8885000000000001</v>
      </c>
      <c r="M22" s="214">
        <v>1.6504000000000001</v>
      </c>
      <c r="N22" s="214">
        <v>0</v>
      </c>
      <c r="O22" s="214">
        <v>0</v>
      </c>
      <c r="P22" s="214">
        <v>0</v>
      </c>
    </row>
    <row r="23" spans="1:16">
      <c r="A23" s="74">
        <v>15</v>
      </c>
      <c r="B23" s="214">
        <v>0</v>
      </c>
      <c r="C23" s="214">
        <v>0</v>
      </c>
      <c r="D23" s="214">
        <v>4.2176</v>
      </c>
      <c r="E23" s="214">
        <v>1.6917</v>
      </c>
      <c r="F23" s="214">
        <v>4.1132999999999997</v>
      </c>
      <c r="G23" s="214">
        <v>1.5951</v>
      </c>
      <c r="H23" s="214">
        <v>4.6558999999999999</v>
      </c>
      <c r="I23" s="214">
        <v>1.4033</v>
      </c>
      <c r="J23" s="214">
        <v>4.7282000000000002</v>
      </c>
      <c r="K23" s="214">
        <v>0.73009999999999997</v>
      </c>
      <c r="L23" s="214">
        <v>2.9182999999999999</v>
      </c>
      <c r="M23" s="214">
        <v>1.5913999999999999</v>
      </c>
      <c r="N23" s="214">
        <v>0</v>
      </c>
      <c r="O23" s="214">
        <v>0</v>
      </c>
      <c r="P23" s="214">
        <v>0</v>
      </c>
    </row>
    <row r="24" spans="1:16">
      <c r="A24" s="74">
        <v>16</v>
      </c>
      <c r="B24" s="214">
        <v>0</v>
      </c>
      <c r="C24" s="214">
        <v>0</v>
      </c>
      <c r="D24" s="214">
        <v>4.0236000000000001</v>
      </c>
      <c r="E24" s="214">
        <v>1.629</v>
      </c>
      <c r="F24" s="214">
        <v>3.6941000000000002</v>
      </c>
      <c r="G24" s="214">
        <v>1.5361</v>
      </c>
      <c r="H24" s="214">
        <v>4.3392999999999997</v>
      </c>
      <c r="I24" s="214">
        <v>1.3513999999999999</v>
      </c>
      <c r="J24" s="214">
        <v>4.5842999999999998</v>
      </c>
      <c r="K24" s="214">
        <v>0.70309999999999995</v>
      </c>
      <c r="L24" s="214">
        <v>2.948</v>
      </c>
      <c r="M24" s="214">
        <v>1.5325</v>
      </c>
      <c r="N24" s="214">
        <v>0</v>
      </c>
      <c r="O24" s="214">
        <v>0</v>
      </c>
      <c r="P24" s="214">
        <v>0</v>
      </c>
    </row>
    <row r="25" spans="1:16">
      <c r="A25" s="74">
        <v>17</v>
      </c>
      <c r="B25" s="214">
        <v>0</v>
      </c>
      <c r="C25" s="214">
        <v>0</v>
      </c>
      <c r="D25" s="214">
        <v>3.8294999999999999</v>
      </c>
      <c r="E25" s="214">
        <v>1.5664</v>
      </c>
      <c r="F25" s="214">
        <v>3.2747999999999999</v>
      </c>
      <c r="G25" s="214">
        <v>1.4770000000000001</v>
      </c>
      <c r="H25" s="214">
        <v>4.0225999999999997</v>
      </c>
      <c r="I25" s="214">
        <v>1.2994000000000001</v>
      </c>
      <c r="J25" s="214">
        <v>4.4405000000000001</v>
      </c>
      <c r="K25" s="214">
        <v>0.67600000000000005</v>
      </c>
      <c r="L25" s="214">
        <v>2.9777</v>
      </c>
      <c r="M25" s="214">
        <v>1.4735</v>
      </c>
      <c r="N25" s="214">
        <v>0</v>
      </c>
      <c r="O25" s="214">
        <v>0</v>
      </c>
      <c r="P25" s="214">
        <v>0</v>
      </c>
    </row>
    <row r="26" spans="1:16">
      <c r="A26" s="74">
        <v>18</v>
      </c>
      <c r="B26" s="214">
        <v>0</v>
      </c>
      <c r="C26" s="214">
        <v>0</v>
      </c>
      <c r="D26" s="214">
        <v>3.6355</v>
      </c>
      <c r="E26" s="214">
        <v>1.5037</v>
      </c>
      <c r="F26" s="214">
        <v>2.8555999999999999</v>
      </c>
      <c r="G26" s="214">
        <v>1.4178999999999999</v>
      </c>
      <c r="H26" s="214">
        <v>3.7059000000000002</v>
      </c>
      <c r="I26" s="214">
        <v>1.2474000000000001</v>
      </c>
      <c r="J26" s="214">
        <v>4.2965999999999998</v>
      </c>
      <c r="K26" s="214">
        <v>0.64900000000000002</v>
      </c>
      <c r="L26" s="214">
        <v>3.0074000000000001</v>
      </c>
      <c r="M26" s="214">
        <v>1.4146000000000001</v>
      </c>
      <c r="N26" s="214">
        <v>3.6918000000000002</v>
      </c>
      <c r="O26" s="214">
        <v>1.3428</v>
      </c>
      <c r="P26" s="214">
        <v>0</v>
      </c>
    </row>
    <row r="27" spans="1:16">
      <c r="A27" s="74">
        <v>19</v>
      </c>
      <c r="B27" s="214">
        <v>0</v>
      </c>
      <c r="C27" s="214">
        <v>0</v>
      </c>
      <c r="D27" s="214">
        <v>3.6187999999999998</v>
      </c>
      <c r="E27" s="214">
        <v>1.4528000000000001</v>
      </c>
      <c r="F27" s="214">
        <v>2.97</v>
      </c>
      <c r="G27" s="214">
        <v>1.3663000000000001</v>
      </c>
      <c r="H27" s="214">
        <v>3.6343000000000001</v>
      </c>
      <c r="I27" s="214">
        <v>1.2323</v>
      </c>
      <c r="J27" s="214">
        <v>4.1878000000000002</v>
      </c>
      <c r="K27" s="214">
        <v>0.66549999999999998</v>
      </c>
      <c r="L27" s="214">
        <v>2.9437000000000002</v>
      </c>
      <c r="M27" s="214">
        <v>1.3839999999999999</v>
      </c>
      <c r="N27" s="214">
        <v>3.5893000000000002</v>
      </c>
      <c r="O27" s="214">
        <v>1.3055000000000001</v>
      </c>
      <c r="P27" s="214">
        <v>0</v>
      </c>
    </row>
    <row r="28" spans="1:16">
      <c r="A28" s="74">
        <v>20</v>
      </c>
      <c r="B28" s="214">
        <v>0</v>
      </c>
      <c r="C28" s="214">
        <v>0</v>
      </c>
      <c r="D28" s="214">
        <v>3.6019999999999999</v>
      </c>
      <c r="E28" s="214">
        <v>1.4017999999999999</v>
      </c>
      <c r="F28" s="214">
        <v>3.0844</v>
      </c>
      <c r="G28" s="214">
        <v>1.3148</v>
      </c>
      <c r="H28" s="214">
        <v>3.5627</v>
      </c>
      <c r="I28" s="214">
        <v>1.2171000000000001</v>
      </c>
      <c r="J28" s="214">
        <v>4.0789</v>
      </c>
      <c r="K28" s="214">
        <v>0.68210000000000004</v>
      </c>
      <c r="L28" s="214">
        <v>2.88</v>
      </c>
      <c r="M28" s="214">
        <v>1.3534999999999999</v>
      </c>
      <c r="N28" s="214">
        <v>3.4866999999999999</v>
      </c>
      <c r="O28" s="214">
        <v>1.2682</v>
      </c>
      <c r="P28" s="214">
        <v>0</v>
      </c>
    </row>
    <row r="29" spans="1:16">
      <c r="A29" s="74">
        <v>21</v>
      </c>
      <c r="B29" s="214">
        <v>0</v>
      </c>
      <c r="C29" s="214">
        <v>0</v>
      </c>
      <c r="D29" s="214">
        <v>3.5853000000000002</v>
      </c>
      <c r="E29" s="214">
        <v>1.3509</v>
      </c>
      <c r="F29" s="214">
        <v>3.1987999999999999</v>
      </c>
      <c r="G29" s="214">
        <v>1.2632000000000001</v>
      </c>
      <c r="H29" s="214">
        <v>3.4910999999999999</v>
      </c>
      <c r="I29" s="214">
        <v>1.202</v>
      </c>
      <c r="J29" s="214">
        <v>3.9701</v>
      </c>
      <c r="K29" s="214">
        <v>0.6986</v>
      </c>
      <c r="L29" s="214">
        <v>2.8163</v>
      </c>
      <c r="M29" s="214">
        <v>1.3229</v>
      </c>
      <c r="N29" s="214">
        <v>3.3841999999999999</v>
      </c>
      <c r="O29" s="214">
        <v>1.2309000000000001</v>
      </c>
      <c r="P29" s="214">
        <v>0</v>
      </c>
    </row>
    <row r="30" spans="1:16">
      <c r="A30" s="74">
        <v>22</v>
      </c>
      <c r="B30" s="214">
        <v>0</v>
      </c>
      <c r="C30" s="214">
        <v>0</v>
      </c>
      <c r="D30" s="214">
        <v>3.5684999999999998</v>
      </c>
      <c r="E30" s="214">
        <v>1.3</v>
      </c>
      <c r="F30" s="214">
        <v>3.3132000000000001</v>
      </c>
      <c r="G30" s="214">
        <v>1.2116</v>
      </c>
      <c r="H30" s="214">
        <v>3.4195000000000002</v>
      </c>
      <c r="I30" s="214">
        <v>1.1869000000000001</v>
      </c>
      <c r="J30" s="214">
        <v>3.8612000000000002</v>
      </c>
      <c r="K30" s="214">
        <v>0.71509999999999996</v>
      </c>
      <c r="L30" s="214">
        <v>2.7524999999999999</v>
      </c>
      <c r="M30" s="214">
        <v>1.2924</v>
      </c>
      <c r="N30" s="214">
        <v>3.2816000000000001</v>
      </c>
      <c r="O30" s="214">
        <v>1.1936</v>
      </c>
      <c r="P30" s="214">
        <v>0</v>
      </c>
    </row>
    <row r="31" spans="1:16">
      <c r="A31" s="74">
        <v>23</v>
      </c>
      <c r="B31" s="214">
        <v>0</v>
      </c>
      <c r="C31" s="214">
        <v>0</v>
      </c>
      <c r="D31" s="214">
        <v>3.5518000000000001</v>
      </c>
      <c r="E31" s="214">
        <v>1.2490000000000001</v>
      </c>
      <c r="F31" s="214">
        <v>3.4276</v>
      </c>
      <c r="G31" s="214">
        <v>1.1599999999999999</v>
      </c>
      <c r="H31" s="214">
        <v>3.3477999999999999</v>
      </c>
      <c r="I31" s="214">
        <v>1.1717</v>
      </c>
      <c r="J31" s="214">
        <v>3.7524000000000002</v>
      </c>
      <c r="K31" s="214">
        <v>0.73160000000000003</v>
      </c>
      <c r="L31" s="214">
        <v>2.6888000000000001</v>
      </c>
      <c r="M31" s="214">
        <v>1.2618</v>
      </c>
      <c r="N31" s="214">
        <v>3.1791</v>
      </c>
      <c r="O31" s="214">
        <v>1.1563000000000001</v>
      </c>
      <c r="P31" s="214">
        <v>0</v>
      </c>
    </row>
    <row r="32" spans="1:16">
      <c r="A32" s="74">
        <v>24</v>
      </c>
      <c r="B32" s="214">
        <v>0</v>
      </c>
      <c r="C32" s="214">
        <v>0</v>
      </c>
      <c r="D32" s="214">
        <v>3.5350000000000001</v>
      </c>
      <c r="E32" s="214">
        <v>1.1980999999999999</v>
      </c>
      <c r="F32" s="214">
        <v>3.5419999999999998</v>
      </c>
      <c r="G32" s="214">
        <v>1.1085</v>
      </c>
      <c r="H32" s="214">
        <v>3.2761999999999998</v>
      </c>
      <c r="I32" s="214">
        <v>1.1566000000000001</v>
      </c>
      <c r="J32" s="214">
        <v>3.6435</v>
      </c>
      <c r="K32" s="214">
        <v>0.74819999999999998</v>
      </c>
      <c r="L32" s="214">
        <v>2.6251000000000002</v>
      </c>
      <c r="M32" s="214">
        <v>1.2313000000000001</v>
      </c>
      <c r="N32" s="214">
        <v>3.0764999999999998</v>
      </c>
      <c r="O32" s="214">
        <v>1.119</v>
      </c>
      <c r="P32" s="214">
        <v>0</v>
      </c>
    </row>
    <row r="33" spans="1:16">
      <c r="A33" s="74">
        <v>25</v>
      </c>
      <c r="B33" s="214">
        <v>0</v>
      </c>
      <c r="C33" s="214">
        <v>0</v>
      </c>
      <c r="D33" s="214">
        <v>3.5183</v>
      </c>
      <c r="E33" s="214">
        <v>1.1472</v>
      </c>
      <c r="F33" s="214">
        <v>3.6564000000000001</v>
      </c>
      <c r="G33" s="214">
        <v>1.0569</v>
      </c>
      <c r="H33" s="214">
        <v>3.2046000000000001</v>
      </c>
      <c r="I33" s="214">
        <v>1.1414</v>
      </c>
      <c r="J33" s="214">
        <v>3.5347</v>
      </c>
      <c r="K33" s="214">
        <v>0.76470000000000005</v>
      </c>
      <c r="L33" s="214">
        <v>2.5613999999999999</v>
      </c>
      <c r="M33" s="214">
        <v>1.2007000000000001</v>
      </c>
      <c r="N33" s="214">
        <v>2.9740000000000002</v>
      </c>
      <c r="O33" s="214">
        <v>1.0817000000000001</v>
      </c>
      <c r="P33" s="214">
        <v>0</v>
      </c>
    </row>
    <row r="34" spans="1:16">
      <c r="A34" s="74">
        <v>26</v>
      </c>
      <c r="B34" s="214">
        <v>0</v>
      </c>
      <c r="C34" s="214">
        <v>0</v>
      </c>
      <c r="D34" s="214">
        <v>3.5015000000000001</v>
      </c>
      <c r="E34" s="214">
        <v>1.0962000000000001</v>
      </c>
      <c r="F34" s="214">
        <v>3.7707999999999999</v>
      </c>
      <c r="G34" s="214">
        <v>1.0053000000000001</v>
      </c>
      <c r="H34" s="214">
        <v>3.133</v>
      </c>
      <c r="I34" s="214">
        <v>1.1263000000000001</v>
      </c>
      <c r="J34" s="214">
        <v>3.4258000000000002</v>
      </c>
      <c r="K34" s="214">
        <v>0.78120000000000001</v>
      </c>
      <c r="L34" s="214">
        <v>2.4977</v>
      </c>
      <c r="M34" s="214">
        <v>1.1700999999999999</v>
      </c>
      <c r="N34" s="214">
        <v>2.8714</v>
      </c>
      <c r="O34" s="214">
        <v>1.0444</v>
      </c>
      <c r="P34" s="214">
        <v>0</v>
      </c>
    </row>
    <row r="35" spans="1:16">
      <c r="A35" s="74">
        <v>27</v>
      </c>
      <c r="B35" s="214">
        <v>0</v>
      </c>
      <c r="C35" s="214">
        <v>0</v>
      </c>
      <c r="D35" s="214">
        <v>3.4847999999999999</v>
      </c>
      <c r="E35" s="214">
        <v>1.0452999999999999</v>
      </c>
      <c r="F35" s="214">
        <v>3.8852000000000002</v>
      </c>
      <c r="G35" s="214">
        <v>0.95379999999999998</v>
      </c>
      <c r="H35" s="214">
        <v>3.0613999999999999</v>
      </c>
      <c r="I35" s="214">
        <v>1.1112</v>
      </c>
      <c r="J35" s="214">
        <v>3.3170000000000002</v>
      </c>
      <c r="K35" s="214">
        <v>0.79779999999999995</v>
      </c>
      <c r="L35" s="214">
        <v>2.4340000000000002</v>
      </c>
      <c r="M35" s="214">
        <v>1.1395999999999999</v>
      </c>
      <c r="N35" s="214">
        <v>2.7688999999999999</v>
      </c>
      <c r="O35" s="214">
        <v>1.0071000000000001</v>
      </c>
      <c r="P35" s="214">
        <v>0</v>
      </c>
    </row>
    <row r="36" spans="1:16">
      <c r="A36" s="74">
        <v>28</v>
      </c>
      <c r="B36" s="214">
        <v>0</v>
      </c>
      <c r="C36" s="214">
        <v>0</v>
      </c>
      <c r="D36" s="214">
        <v>3.468</v>
      </c>
      <c r="E36" s="214">
        <v>0.99439999999999995</v>
      </c>
      <c r="F36" s="214">
        <v>3.9996</v>
      </c>
      <c r="G36" s="214">
        <v>0.9022</v>
      </c>
      <c r="H36" s="214">
        <v>2.9897999999999998</v>
      </c>
      <c r="I36" s="214">
        <v>1.0960000000000001</v>
      </c>
      <c r="J36" s="214">
        <v>3.2081</v>
      </c>
      <c r="K36" s="214">
        <v>0.81430000000000002</v>
      </c>
      <c r="L36" s="214">
        <v>2.3702000000000001</v>
      </c>
      <c r="M36" s="214">
        <v>1.109</v>
      </c>
      <c r="N36" s="214">
        <v>2.6663000000000001</v>
      </c>
      <c r="O36" s="214">
        <v>0.9698</v>
      </c>
      <c r="P36" s="214">
        <v>0</v>
      </c>
    </row>
    <row r="37" spans="1:16">
      <c r="A37" s="74">
        <v>29</v>
      </c>
      <c r="B37" s="214">
        <v>0</v>
      </c>
      <c r="C37" s="214">
        <v>0</v>
      </c>
      <c r="D37" s="214">
        <v>3.4512999999999998</v>
      </c>
      <c r="E37" s="214">
        <v>0.94340000000000002</v>
      </c>
      <c r="F37" s="214">
        <v>4.1139999999999999</v>
      </c>
      <c r="G37" s="214">
        <v>0.85060000000000002</v>
      </c>
      <c r="H37" s="214">
        <v>2.9182000000000001</v>
      </c>
      <c r="I37" s="214">
        <v>1.0809</v>
      </c>
      <c r="J37" s="214">
        <v>3.0992999999999999</v>
      </c>
      <c r="K37" s="214">
        <v>0.83079999999999998</v>
      </c>
      <c r="L37" s="214">
        <v>2.3065000000000002</v>
      </c>
      <c r="M37" s="214">
        <v>1.0785</v>
      </c>
      <c r="N37" s="214">
        <v>2.5638000000000001</v>
      </c>
      <c r="O37" s="214">
        <v>0.9325</v>
      </c>
      <c r="P37" s="214">
        <v>0</v>
      </c>
    </row>
    <row r="38" spans="1:16">
      <c r="A38" s="74">
        <v>30</v>
      </c>
      <c r="B38" s="214">
        <v>0</v>
      </c>
      <c r="C38" s="214">
        <v>0</v>
      </c>
      <c r="D38" s="214">
        <v>3.4346000000000001</v>
      </c>
      <c r="E38" s="214">
        <v>0.89249999999999996</v>
      </c>
      <c r="F38" s="214">
        <v>4.2283999999999997</v>
      </c>
      <c r="G38" s="214">
        <v>0.79910000000000003</v>
      </c>
      <c r="H38" s="214">
        <v>2.8466</v>
      </c>
      <c r="I38" s="214">
        <v>1.0658000000000001</v>
      </c>
      <c r="J38" s="214">
        <v>2.9904000000000002</v>
      </c>
      <c r="K38" s="214">
        <v>0.84740000000000004</v>
      </c>
      <c r="L38" s="214">
        <v>2.2427999999999999</v>
      </c>
      <c r="M38" s="214">
        <v>1.0479000000000001</v>
      </c>
      <c r="N38" s="214">
        <v>2.4611999999999998</v>
      </c>
      <c r="O38" s="214">
        <v>0.8952</v>
      </c>
      <c r="P38" s="214">
        <v>0</v>
      </c>
    </row>
    <row r="39" spans="1:16">
      <c r="A39" s="74">
        <v>31</v>
      </c>
      <c r="B39" s="214">
        <v>0</v>
      </c>
      <c r="C39" s="214">
        <v>0</v>
      </c>
      <c r="D39" s="214">
        <v>3.2768999999999999</v>
      </c>
      <c r="E39" s="214">
        <v>0.87629999999999997</v>
      </c>
      <c r="F39" s="214">
        <v>4.2260999999999997</v>
      </c>
      <c r="G39" s="214">
        <v>0.78749999999999998</v>
      </c>
      <c r="H39" s="214">
        <v>2.7332999999999998</v>
      </c>
      <c r="I39" s="214">
        <v>1.0451999999999999</v>
      </c>
      <c r="J39" s="214">
        <v>2.9725000000000001</v>
      </c>
      <c r="K39" s="214">
        <v>0.8397</v>
      </c>
      <c r="L39" s="214">
        <v>2.2172000000000001</v>
      </c>
      <c r="M39" s="214">
        <v>1.0597000000000001</v>
      </c>
      <c r="N39" s="214">
        <v>2.3853</v>
      </c>
      <c r="O39" s="214">
        <v>0.88280000000000003</v>
      </c>
      <c r="P39" s="214">
        <v>0</v>
      </c>
    </row>
    <row r="40" spans="1:16">
      <c r="A40" s="74">
        <v>32</v>
      </c>
      <c r="B40" s="214">
        <v>0</v>
      </c>
      <c r="C40" s="214">
        <v>0</v>
      </c>
      <c r="D40" s="214">
        <v>3.1193</v>
      </c>
      <c r="E40" s="214">
        <v>0.86009999999999998</v>
      </c>
      <c r="F40" s="214">
        <v>4.2237999999999998</v>
      </c>
      <c r="G40" s="214">
        <v>0.77590000000000003</v>
      </c>
      <c r="H40" s="214">
        <v>2.62</v>
      </c>
      <c r="I40" s="214">
        <v>1.0246</v>
      </c>
      <c r="J40" s="214">
        <v>2.9544999999999999</v>
      </c>
      <c r="K40" s="214">
        <v>0.83209999999999995</v>
      </c>
      <c r="L40" s="214">
        <v>2.1915</v>
      </c>
      <c r="M40" s="214">
        <v>1.0716000000000001</v>
      </c>
      <c r="N40" s="214">
        <v>2.3092999999999999</v>
      </c>
      <c r="O40" s="214">
        <v>0.87029999999999996</v>
      </c>
      <c r="P40" s="214">
        <v>0</v>
      </c>
    </row>
    <row r="41" spans="1:16">
      <c r="A41" s="74">
        <v>33</v>
      </c>
      <c r="B41" s="214">
        <v>0</v>
      </c>
      <c r="C41" s="214">
        <v>0</v>
      </c>
      <c r="D41" s="214">
        <v>2.9617</v>
      </c>
      <c r="E41" s="214">
        <v>0.84389999999999998</v>
      </c>
      <c r="F41" s="214">
        <v>4.2214999999999998</v>
      </c>
      <c r="G41" s="214">
        <v>0.76429999999999998</v>
      </c>
      <c r="H41" s="214">
        <v>2.5066999999999999</v>
      </c>
      <c r="I41" s="214">
        <v>1.0041</v>
      </c>
      <c r="J41" s="214">
        <v>2.9365999999999999</v>
      </c>
      <c r="K41" s="214">
        <v>0.82450000000000001</v>
      </c>
      <c r="L41" s="214">
        <v>2.1659000000000002</v>
      </c>
      <c r="M41" s="214">
        <v>1.0833999999999999</v>
      </c>
      <c r="N41" s="214">
        <v>2.2334000000000001</v>
      </c>
      <c r="O41" s="214">
        <v>0.8579</v>
      </c>
      <c r="P41" s="214">
        <v>0</v>
      </c>
    </row>
    <row r="42" spans="1:16">
      <c r="A42" s="74">
        <v>34</v>
      </c>
      <c r="B42" s="214">
        <v>0</v>
      </c>
      <c r="C42" s="214">
        <v>0</v>
      </c>
      <c r="D42" s="214">
        <v>2.8039999999999998</v>
      </c>
      <c r="E42" s="214">
        <v>0.82769999999999999</v>
      </c>
      <c r="F42" s="214">
        <v>4.2191999999999998</v>
      </c>
      <c r="G42" s="214">
        <v>0.75270000000000004</v>
      </c>
      <c r="H42" s="214">
        <v>2.3934000000000002</v>
      </c>
      <c r="I42" s="214">
        <v>0.98350000000000004</v>
      </c>
      <c r="J42" s="214">
        <v>2.9186000000000001</v>
      </c>
      <c r="K42" s="214">
        <v>0.81689999999999996</v>
      </c>
      <c r="L42" s="214">
        <v>2.1402000000000001</v>
      </c>
      <c r="M42" s="214">
        <v>1.0952999999999999</v>
      </c>
      <c r="N42" s="214">
        <v>2.1575000000000002</v>
      </c>
      <c r="O42" s="214">
        <v>0.84550000000000003</v>
      </c>
      <c r="P42" s="214">
        <v>0</v>
      </c>
    </row>
    <row r="43" spans="1:16">
      <c r="A43" s="74">
        <v>35</v>
      </c>
      <c r="B43" s="214">
        <v>0</v>
      </c>
      <c r="C43" s="214">
        <v>0</v>
      </c>
      <c r="D43" s="214">
        <v>2.6463999999999999</v>
      </c>
      <c r="E43" s="214">
        <v>0.8115</v>
      </c>
      <c r="F43" s="214">
        <v>4.2169999999999996</v>
      </c>
      <c r="G43" s="214">
        <v>0.74109999999999998</v>
      </c>
      <c r="H43" s="214">
        <v>2.2801</v>
      </c>
      <c r="I43" s="214">
        <v>0.96289999999999998</v>
      </c>
      <c r="J43" s="214">
        <v>2.9007000000000001</v>
      </c>
      <c r="K43" s="214">
        <v>0.80930000000000002</v>
      </c>
      <c r="L43" s="214">
        <v>2.1145999999999998</v>
      </c>
      <c r="M43" s="214">
        <v>1.1071</v>
      </c>
      <c r="N43" s="214">
        <v>2.0815000000000001</v>
      </c>
      <c r="O43" s="214">
        <v>0.83299999999999996</v>
      </c>
      <c r="P43" s="214">
        <v>0</v>
      </c>
    </row>
    <row r="44" spans="1:16">
      <c r="A44" s="74">
        <v>36</v>
      </c>
      <c r="B44" s="214">
        <v>0</v>
      </c>
      <c r="C44" s="214">
        <v>0</v>
      </c>
      <c r="D44" s="214">
        <v>2.4887999999999999</v>
      </c>
      <c r="E44" s="214">
        <v>0.79530000000000001</v>
      </c>
      <c r="F44" s="214">
        <v>4.2146999999999997</v>
      </c>
      <c r="G44" s="214">
        <v>0.72950000000000004</v>
      </c>
      <c r="H44" s="214">
        <v>2.1667999999999998</v>
      </c>
      <c r="I44" s="214">
        <v>0.94240000000000002</v>
      </c>
      <c r="J44" s="214">
        <v>2.8826999999999998</v>
      </c>
      <c r="K44" s="214">
        <v>0.80169999999999997</v>
      </c>
      <c r="L44" s="214">
        <v>2.0889000000000002</v>
      </c>
      <c r="M44" s="214">
        <v>1.119</v>
      </c>
      <c r="N44" s="214">
        <v>2.0055999999999998</v>
      </c>
      <c r="O44" s="214">
        <v>0.8206</v>
      </c>
      <c r="P44" s="214">
        <v>0</v>
      </c>
    </row>
    <row r="45" spans="1:16">
      <c r="A45" s="74">
        <v>37</v>
      </c>
      <c r="B45" s="214">
        <v>0</v>
      </c>
      <c r="C45" s="214">
        <v>0</v>
      </c>
      <c r="D45" s="214">
        <v>2.3311000000000002</v>
      </c>
      <c r="E45" s="214">
        <v>0.77900000000000003</v>
      </c>
      <c r="F45" s="214">
        <v>4.2123999999999997</v>
      </c>
      <c r="G45" s="214">
        <v>0.71789999999999998</v>
      </c>
      <c r="H45" s="214">
        <v>2.0535000000000001</v>
      </c>
      <c r="I45" s="214">
        <v>0.92179999999999995</v>
      </c>
      <c r="J45" s="214">
        <v>2.8647999999999998</v>
      </c>
      <c r="K45" s="214">
        <v>0.79410000000000003</v>
      </c>
      <c r="L45" s="214">
        <v>2.0632999999999999</v>
      </c>
      <c r="M45" s="214">
        <v>1.1308</v>
      </c>
      <c r="N45" s="214">
        <v>1.9297</v>
      </c>
      <c r="O45" s="214">
        <v>0.80820000000000003</v>
      </c>
      <c r="P45" s="214">
        <v>0</v>
      </c>
    </row>
    <row r="46" spans="1:16">
      <c r="A46" s="74">
        <v>38</v>
      </c>
      <c r="B46" s="214">
        <v>0</v>
      </c>
      <c r="C46" s="214">
        <v>0</v>
      </c>
      <c r="D46" s="214">
        <v>2.1735000000000002</v>
      </c>
      <c r="E46" s="214">
        <v>0.76280000000000003</v>
      </c>
      <c r="F46" s="214">
        <v>4.2100999999999997</v>
      </c>
      <c r="G46" s="214">
        <v>0.70640000000000003</v>
      </c>
      <c r="H46" s="214">
        <v>1.9401999999999999</v>
      </c>
      <c r="I46" s="214">
        <v>0.90129999999999999</v>
      </c>
      <c r="J46" s="214">
        <v>2.8468</v>
      </c>
      <c r="K46" s="214">
        <v>0.78649999999999998</v>
      </c>
      <c r="L46" s="214">
        <v>2.0375999999999999</v>
      </c>
      <c r="M46" s="214">
        <v>1.1426000000000001</v>
      </c>
      <c r="N46" s="214">
        <v>1.8536999999999999</v>
      </c>
      <c r="O46" s="214">
        <v>0.79569999999999996</v>
      </c>
      <c r="P46" s="214">
        <v>0</v>
      </c>
    </row>
    <row r="47" spans="1:16">
      <c r="A47" s="74">
        <v>39</v>
      </c>
      <c r="B47" s="214">
        <v>0</v>
      </c>
      <c r="C47" s="214">
        <v>0</v>
      </c>
      <c r="D47" s="214">
        <v>2.0158999999999998</v>
      </c>
      <c r="E47" s="214">
        <v>0.74660000000000004</v>
      </c>
      <c r="F47" s="214">
        <v>4.2077999999999998</v>
      </c>
      <c r="G47" s="214">
        <v>0.69479999999999997</v>
      </c>
      <c r="H47" s="214">
        <v>1.8269</v>
      </c>
      <c r="I47" s="214">
        <v>0.88070000000000004</v>
      </c>
      <c r="J47" s="214">
        <v>2.8289</v>
      </c>
      <c r="K47" s="214">
        <v>0.77880000000000005</v>
      </c>
      <c r="L47" s="214">
        <v>2.012</v>
      </c>
      <c r="M47" s="214">
        <v>1.1545000000000001</v>
      </c>
      <c r="N47" s="214">
        <v>1.7778</v>
      </c>
      <c r="O47" s="214">
        <v>0.7833</v>
      </c>
      <c r="P47" s="214">
        <v>0</v>
      </c>
    </row>
    <row r="48" spans="1:16">
      <c r="A48" s="74">
        <v>40</v>
      </c>
      <c r="B48" s="214">
        <v>0</v>
      </c>
      <c r="C48" s="214">
        <v>0</v>
      </c>
      <c r="D48" s="214">
        <v>1.8583000000000001</v>
      </c>
      <c r="E48" s="214">
        <v>0.73040000000000005</v>
      </c>
      <c r="F48" s="214">
        <v>4.2055999999999996</v>
      </c>
      <c r="G48" s="214">
        <v>0.68320000000000003</v>
      </c>
      <c r="H48" s="214">
        <v>1.7136</v>
      </c>
      <c r="I48" s="214">
        <v>0.86009999999999998</v>
      </c>
      <c r="J48" s="214">
        <v>2.8109000000000002</v>
      </c>
      <c r="K48" s="214">
        <v>0.7712</v>
      </c>
      <c r="L48" s="214">
        <v>1.9863</v>
      </c>
      <c r="M48" s="214">
        <v>1.1662999999999999</v>
      </c>
      <c r="N48" s="214">
        <v>1.7019</v>
      </c>
      <c r="O48" s="214">
        <v>0.77090000000000003</v>
      </c>
      <c r="P48" s="214">
        <v>0</v>
      </c>
    </row>
    <row r="49" spans="1:16">
      <c r="A49" s="74">
        <v>41</v>
      </c>
      <c r="B49" s="214">
        <v>0</v>
      </c>
      <c r="C49" s="214">
        <v>0</v>
      </c>
      <c r="D49" s="214">
        <v>1.7005999999999999</v>
      </c>
      <c r="E49" s="214">
        <v>0.71419999999999995</v>
      </c>
      <c r="F49" s="214">
        <v>4.2032999999999996</v>
      </c>
      <c r="G49" s="214">
        <v>0.67159999999999997</v>
      </c>
      <c r="H49" s="214">
        <v>1.6003000000000001</v>
      </c>
      <c r="I49" s="214">
        <v>0.83960000000000001</v>
      </c>
      <c r="J49" s="214">
        <v>2.7930000000000001</v>
      </c>
      <c r="K49" s="214">
        <v>0.76359999999999995</v>
      </c>
      <c r="L49" s="214">
        <v>1.9607000000000001</v>
      </c>
      <c r="M49" s="214">
        <v>1.1781999999999999</v>
      </c>
      <c r="N49" s="214">
        <v>1.6258999999999999</v>
      </c>
      <c r="O49" s="214">
        <v>0.75839999999999996</v>
      </c>
      <c r="P49" s="214">
        <v>0</v>
      </c>
    </row>
    <row r="50" spans="1:16">
      <c r="A50" s="74">
        <v>42</v>
      </c>
      <c r="B50" s="214">
        <v>0</v>
      </c>
      <c r="C50" s="214">
        <v>0</v>
      </c>
      <c r="D50" s="214">
        <v>1.5429999999999999</v>
      </c>
      <c r="E50" s="214">
        <v>0.69799999999999995</v>
      </c>
      <c r="F50" s="214">
        <v>4.2009999999999996</v>
      </c>
      <c r="G50" s="214">
        <v>0.66</v>
      </c>
      <c r="H50" s="214">
        <v>1.4870000000000001</v>
      </c>
      <c r="I50" s="214">
        <v>0.81899999999999995</v>
      </c>
      <c r="J50" s="214">
        <v>2.7749999999999999</v>
      </c>
      <c r="K50" s="214">
        <v>0.75600000000000001</v>
      </c>
      <c r="L50" s="214">
        <v>1.9350000000000001</v>
      </c>
      <c r="M50" s="214">
        <v>1.19</v>
      </c>
      <c r="N50" s="214">
        <v>1.55</v>
      </c>
      <c r="O50" s="214">
        <v>0.746</v>
      </c>
      <c r="P50" s="214">
        <v>0</v>
      </c>
    </row>
    <row r="51" spans="1:16">
      <c r="A51" s="74">
        <v>43</v>
      </c>
      <c r="B51" s="214">
        <v>0</v>
      </c>
      <c r="C51" s="214">
        <v>0</v>
      </c>
      <c r="D51" s="214">
        <v>1.6957</v>
      </c>
      <c r="E51" s="214">
        <v>0.68899999999999995</v>
      </c>
      <c r="F51" s="214">
        <v>3.9868000000000001</v>
      </c>
      <c r="G51" s="214">
        <v>0.65439999999999998</v>
      </c>
      <c r="H51" s="214">
        <v>1.7681</v>
      </c>
      <c r="I51" s="214">
        <v>0.80179999999999996</v>
      </c>
      <c r="J51" s="214">
        <v>2.7113</v>
      </c>
      <c r="K51" s="214">
        <v>0.74880000000000002</v>
      </c>
      <c r="L51" s="214">
        <v>1.9691000000000001</v>
      </c>
      <c r="M51" s="214">
        <v>1.1731</v>
      </c>
      <c r="N51" s="214">
        <v>1.5188999999999999</v>
      </c>
      <c r="O51" s="214">
        <v>0.75029999999999997</v>
      </c>
      <c r="P51" s="214">
        <v>0</v>
      </c>
    </row>
    <row r="52" spans="1:16">
      <c r="A52" s="74">
        <v>44</v>
      </c>
      <c r="B52" s="214">
        <v>0</v>
      </c>
      <c r="C52" s="214">
        <v>0</v>
      </c>
      <c r="D52" s="214">
        <v>1.8483000000000001</v>
      </c>
      <c r="E52" s="214">
        <v>0.68</v>
      </c>
      <c r="F52" s="214">
        <v>3.7725</v>
      </c>
      <c r="G52" s="214">
        <v>0.64880000000000004</v>
      </c>
      <c r="H52" s="214">
        <v>2.0491999999999999</v>
      </c>
      <c r="I52" s="214">
        <v>0.78449999999999998</v>
      </c>
      <c r="J52" s="214">
        <v>2.6475</v>
      </c>
      <c r="K52" s="214">
        <v>0.74170000000000003</v>
      </c>
      <c r="L52" s="214">
        <v>2.0032000000000001</v>
      </c>
      <c r="M52" s="214">
        <v>1.1561999999999999</v>
      </c>
      <c r="N52" s="214">
        <v>1.4878</v>
      </c>
      <c r="O52" s="214">
        <v>0.75470000000000004</v>
      </c>
      <c r="P52" s="214">
        <v>0</v>
      </c>
    </row>
    <row r="53" spans="1:16">
      <c r="A53" s="74">
        <v>45</v>
      </c>
      <c r="B53" s="214">
        <v>0</v>
      </c>
      <c r="C53" s="214">
        <v>0</v>
      </c>
      <c r="D53" s="214">
        <v>2.0009999999999999</v>
      </c>
      <c r="E53" s="214">
        <v>0.67100000000000004</v>
      </c>
      <c r="F53" s="214">
        <v>3.5583</v>
      </c>
      <c r="G53" s="214">
        <v>0.64329999999999998</v>
      </c>
      <c r="H53" s="214">
        <v>2.3302999999999998</v>
      </c>
      <c r="I53" s="214">
        <v>0.76729999999999998</v>
      </c>
      <c r="J53" s="214">
        <v>2.5838000000000001</v>
      </c>
      <c r="K53" s="214">
        <v>0.73450000000000004</v>
      </c>
      <c r="L53" s="214">
        <v>2.0373000000000001</v>
      </c>
      <c r="M53" s="214">
        <v>1.1393</v>
      </c>
      <c r="N53" s="214">
        <v>1.4568000000000001</v>
      </c>
      <c r="O53" s="214">
        <v>0.75900000000000001</v>
      </c>
      <c r="P53" s="214">
        <v>0</v>
      </c>
    </row>
    <row r="54" spans="1:16">
      <c r="A54" s="74">
        <v>46</v>
      </c>
      <c r="B54" s="214">
        <v>0</v>
      </c>
      <c r="C54" s="214">
        <v>0</v>
      </c>
      <c r="D54" s="214">
        <v>2.1537000000000002</v>
      </c>
      <c r="E54" s="214">
        <v>0.66200000000000003</v>
      </c>
      <c r="F54" s="214">
        <v>3.3439999999999999</v>
      </c>
      <c r="G54" s="214">
        <v>0.63770000000000004</v>
      </c>
      <c r="H54" s="214">
        <v>2.6113</v>
      </c>
      <c r="I54" s="214">
        <v>0.75</v>
      </c>
      <c r="J54" s="214">
        <v>2.52</v>
      </c>
      <c r="K54" s="214">
        <v>0.72729999999999995</v>
      </c>
      <c r="L54" s="214">
        <v>2.0712999999999999</v>
      </c>
      <c r="M54" s="214">
        <v>1.1223000000000001</v>
      </c>
      <c r="N54" s="214">
        <v>1.4257</v>
      </c>
      <c r="O54" s="214">
        <v>0.76329999999999998</v>
      </c>
      <c r="P54" s="214">
        <v>0</v>
      </c>
    </row>
    <row r="55" spans="1:16">
      <c r="A55" s="74">
        <v>47</v>
      </c>
      <c r="B55" s="214">
        <v>0</v>
      </c>
      <c r="C55" s="214">
        <v>0</v>
      </c>
      <c r="D55" s="214">
        <v>2.3062999999999998</v>
      </c>
      <c r="E55" s="214">
        <v>0.65300000000000002</v>
      </c>
      <c r="F55" s="214">
        <v>3.1297999999999999</v>
      </c>
      <c r="G55" s="214">
        <v>0.6321</v>
      </c>
      <c r="H55" s="214">
        <v>2.8923999999999999</v>
      </c>
      <c r="I55" s="214">
        <v>0.73280000000000001</v>
      </c>
      <c r="J55" s="214">
        <v>2.4563000000000001</v>
      </c>
      <c r="K55" s="214">
        <v>0.72019999999999995</v>
      </c>
      <c r="L55" s="214">
        <v>2.1053999999999999</v>
      </c>
      <c r="M55" s="214">
        <v>1.1053999999999999</v>
      </c>
      <c r="N55" s="214">
        <v>1.3946000000000001</v>
      </c>
      <c r="O55" s="214">
        <v>0.76770000000000005</v>
      </c>
      <c r="P55" s="214">
        <v>0</v>
      </c>
    </row>
    <row r="56" spans="1:16">
      <c r="A56" s="74">
        <v>48</v>
      </c>
      <c r="B56" s="214">
        <v>0</v>
      </c>
      <c r="C56" s="214">
        <v>0</v>
      </c>
      <c r="D56" s="214">
        <v>2.4590000000000001</v>
      </c>
      <c r="E56" s="214">
        <v>0.64400000000000002</v>
      </c>
      <c r="F56" s="214">
        <v>2.9155000000000002</v>
      </c>
      <c r="G56" s="214">
        <v>0.62649999999999995</v>
      </c>
      <c r="H56" s="214">
        <v>3.1735000000000002</v>
      </c>
      <c r="I56" s="214">
        <v>0.71550000000000002</v>
      </c>
      <c r="J56" s="214">
        <v>2.3925000000000001</v>
      </c>
      <c r="K56" s="214">
        <v>0.71299999999999997</v>
      </c>
      <c r="L56" s="214">
        <v>2.1395</v>
      </c>
      <c r="M56" s="214">
        <v>1.0885</v>
      </c>
      <c r="N56" s="214">
        <v>1.3634999999999999</v>
      </c>
      <c r="O56" s="214">
        <v>0.77200000000000002</v>
      </c>
      <c r="P56" s="214">
        <v>0</v>
      </c>
    </row>
    <row r="57" spans="1:16">
      <c r="B57" s="214"/>
      <c r="C57" s="214"/>
      <c r="D57" s="214"/>
      <c r="E57" s="214"/>
      <c r="F57" s="214"/>
      <c r="G57" s="214"/>
      <c r="H57" s="214"/>
      <c r="I57" s="214"/>
      <c r="J57" s="214"/>
      <c r="K57" s="214"/>
      <c r="L57" s="214"/>
      <c r="M57" s="214"/>
      <c r="N57" s="214"/>
      <c r="O57" s="214"/>
      <c r="P57" s="214"/>
    </row>
    <row r="58" spans="1:16">
      <c r="A58" s="73" t="e">
        <f>HLOOKUP('Calculatrice des coûts NMETI'!$I$22, B62:Q111, MATCH('Calculatrice des coûts NMETI'!$K$22,A62:A111))</f>
        <v>#N/A</v>
      </c>
      <c r="B58" s="75" t="s">
        <v>11448</v>
      </c>
    </row>
    <row r="59" spans="1:16">
      <c r="A59" s="467" t="s">
        <v>6308</v>
      </c>
      <c r="B59" s="467"/>
      <c r="C59" s="467"/>
      <c r="D59" s="467"/>
      <c r="E59" s="467"/>
      <c r="F59" s="467"/>
      <c r="G59" s="467"/>
      <c r="H59" s="467"/>
      <c r="I59" s="467"/>
      <c r="J59" s="467"/>
      <c r="K59" s="467"/>
      <c r="L59" s="467"/>
      <c r="M59" s="467"/>
      <c r="N59" s="467"/>
      <c r="O59" s="467"/>
      <c r="P59" s="467"/>
    </row>
    <row r="60" spans="1:16">
      <c r="A60" s="471" t="s">
        <v>8912</v>
      </c>
      <c r="B60" s="471" t="s">
        <v>8913</v>
      </c>
      <c r="C60" s="471" t="s">
        <v>8913</v>
      </c>
      <c r="D60" s="471" t="s">
        <v>8913</v>
      </c>
      <c r="E60" s="471" t="s">
        <v>8913</v>
      </c>
      <c r="F60" s="471" t="s">
        <v>8913</v>
      </c>
      <c r="G60" s="471" t="s">
        <v>8913</v>
      </c>
      <c r="H60" s="471" t="s">
        <v>8913</v>
      </c>
      <c r="I60" s="471" t="s">
        <v>8913</v>
      </c>
      <c r="J60" s="471" t="s">
        <v>8913</v>
      </c>
      <c r="K60" s="471" t="s">
        <v>8913</v>
      </c>
      <c r="L60" s="471" t="s">
        <v>8913</v>
      </c>
      <c r="M60" s="471" t="s">
        <v>8913</v>
      </c>
      <c r="N60" s="471" t="s">
        <v>8913</v>
      </c>
      <c r="O60" s="471" t="s">
        <v>8913</v>
      </c>
      <c r="P60" s="471" t="s">
        <v>8913</v>
      </c>
    </row>
    <row r="61" spans="1:16">
      <c r="A61" s="77" t="s">
        <v>8912</v>
      </c>
      <c r="B61" s="212" t="s">
        <v>8913</v>
      </c>
      <c r="C61" s="212" t="s">
        <v>8913</v>
      </c>
      <c r="D61" s="212" t="s">
        <v>8913</v>
      </c>
      <c r="E61" s="212" t="s">
        <v>8913</v>
      </c>
      <c r="F61" s="212" t="s">
        <v>8913</v>
      </c>
      <c r="G61" s="212" t="s">
        <v>8913</v>
      </c>
      <c r="H61" s="212" t="s">
        <v>8913</v>
      </c>
      <c r="I61" s="212" t="s">
        <v>8913</v>
      </c>
      <c r="J61" s="212" t="s">
        <v>8913</v>
      </c>
      <c r="K61" s="212" t="s">
        <v>8913</v>
      </c>
      <c r="L61" s="212" t="s">
        <v>8913</v>
      </c>
      <c r="M61" s="212" t="s">
        <v>8913</v>
      </c>
      <c r="N61" s="212" t="s">
        <v>8913</v>
      </c>
      <c r="O61" s="212" t="s">
        <v>8913</v>
      </c>
      <c r="P61" s="212" t="s">
        <v>8913</v>
      </c>
    </row>
    <row r="62" spans="1:16">
      <c r="A62" s="79" t="s">
        <v>8914</v>
      </c>
      <c r="B62" s="236">
        <v>1</v>
      </c>
      <c r="C62" s="236">
        <v>2</v>
      </c>
      <c r="D62" s="236">
        <v>3</v>
      </c>
      <c r="E62" s="236">
        <v>4</v>
      </c>
      <c r="F62" s="236">
        <v>5</v>
      </c>
      <c r="G62" s="236">
        <v>6</v>
      </c>
      <c r="H62" s="236">
        <v>7</v>
      </c>
      <c r="I62" s="236">
        <v>8</v>
      </c>
      <c r="J62" s="236">
        <v>9</v>
      </c>
      <c r="K62" s="236">
        <v>10</v>
      </c>
      <c r="L62" s="236">
        <v>11</v>
      </c>
      <c r="M62" s="236">
        <v>12</v>
      </c>
      <c r="N62" s="236">
        <v>13</v>
      </c>
      <c r="O62" s="236">
        <v>14</v>
      </c>
      <c r="P62" s="236">
        <v>15</v>
      </c>
    </row>
    <row r="63" spans="1:16">
      <c r="A63" s="74">
        <v>0</v>
      </c>
      <c r="B63" s="213">
        <v>0</v>
      </c>
      <c r="C63" s="213">
        <v>0</v>
      </c>
      <c r="D63" s="213">
        <v>26.395199999999999</v>
      </c>
      <c r="E63" s="213">
        <v>6.8360000000000003</v>
      </c>
      <c r="F63" s="213">
        <v>29.642399999999999</v>
      </c>
      <c r="G63" s="213">
        <v>7.4943</v>
      </c>
      <c r="H63" s="213">
        <v>28.616399999999999</v>
      </c>
      <c r="I63" s="213">
        <v>9.3554999999999993</v>
      </c>
      <c r="J63" s="213">
        <v>40.492800000000003</v>
      </c>
      <c r="K63" s="213">
        <v>7.2637</v>
      </c>
      <c r="L63" s="213">
        <v>17.258400000000002</v>
      </c>
      <c r="M63" s="213">
        <v>9.0238999999999994</v>
      </c>
      <c r="N63" s="213">
        <v>0</v>
      </c>
      <c r="O63" s="213">
        <v>0</v>
      </c>
      <c r="P63" s="213">
        <v>0</v>
      </c>
    </row>
    <row r="64" spans="1:16">
      <c r="A64" s="74">
        <v>1</v>
      </c>
      <c r="B64" s="214">
        <v>0</v>
      </c>
      <c r="C64" s="214">
        <v>0</v>
      </c>
      <c r="D64" s="214">
        <v>23.462399999999999</v>
      </c>
      <c r="E64" s="214">
        <v>6.0763999999999996</v>
      </c>
      <c r="F64" s="214">
        <v>26.348800000000001</v>
      </c>
      <c r="G64" s="214">
        <v>6.6616</v>
      </c>
      <c r="H64" s="214">
        <v>25.436800000000002</v>
      </c>
      <c r="I64" s="214">
        <v>8.3160000000000007</v>
      </c>
      <c r="J64" s="214">
        <v>35.993600000000001</v>
      </c>
      <c r="K64" s="214">
        <v>6.4565999999999999</v>
      </c>
      <c r="L64" s="214">
        <v>15.3408</v>
      </c>
      <c r="M64" s="214">
        <v>8.0212000000000003</v>
      </c>
      <c r="N64" s="214">
        <v>0</v>
      </c>
      <c r="O64" s="214">
        <v>0</v>
      </c>
      <c r="P64" s="214">
        <v>0</v>
      </c>
    </row>
    <row r="65" spans="1:16">
      <c r="A65" s="74">
        <v>2</v>
      </c>
      <c r="B65" s="214">
        <v>0</v>
      </c>
      <c r="C65" s="214">
        <v>0</v>
      </c>
      <c r="D65" s="214">
        <v>20.529599999999999</v>
      </c>
      <c r="E65" s="214">
        <v>5.3169000000000004</v>
      </c>
      <c r="F65" s="214">
        <v>23.055199999999999</v>
      </c>
      <c r="G65" s="214">
        <v>5.8289</v>
      </c>
      <c r="H65" s="214">
        <v>22.257200000000001</v>
      </c>
      <c r="I65" s="214">
        <v>7.2765000000000004</v>
      </c>
      <c r="J65" s="214">
        <v>31.494399999999999</v>
      </c>
      <c r="K65" s="214">
        <v>5.6496000000000004</v>
      </c>
      <c r="L65" s="214">
        <v>13.4232</v>
      </c>
      <c r="M65" s="214">
        <v>7.0186000000000002</v>
      </c>
      <c r="N65" s="214">
        <v>0</v>
      </c>
      <c r="O65" s="214">
        <v>0</v>
      </c>
      <c r="P65" s="214">
        <v>0</v>
      </c>
    </row>
    <row r="66" spans="1:16">
      <c r="A66" s="74">
        <v>3</v>
      </c>
      <c r="B66" s="214">
        <v>0</v>
      </c>
      <c r="C66" s="214">
        <v>0</v>
      </c>
      <c r="D66" s="214">
        <v>17.596800000000002</v>
      </c>
      <c r="E66" s="214">
        <v>4.5572999999999997</v>
      </c>
      <c r="F66" s="214">
        <v>19.761600000000001</v>
      </c>
      <c r="G66" s="214">
        <v>4.9962</v>
      </c>
      <c r="H66" s="214">
        <v>19.0776</v>
      </c>
      <c r="I66" s="214">
        <v>6.2370000000000001</v>
      </c>
      <c r="J66" s="214">
        <v>26.995200000000001</v>
      </c>
      <c r="K66" s="214">
        <v>4.8425000000000002</v>
      </c>
      <c r="L66" s="214">
        <v>11.505599999999999</v>
      </c>
      <c r="M66" s="214">
        <v>6.0159000000000002</v>
      </c>
      <c r="N66" s="214">
        <v>0</v>
      </c>
      <c r="O66" s="214">
        <v>0</v>
      </c>
      <c r="P66" s="214">
        <v>0</v>
      </c>
    </row>
    <row r="67" spans="1:16">
      <c r="A67" s="74">
        <v>4</v>
      </c>
      <c r="B67" s="214">
        <v>0</v>
      </c>
      <c r="C67" s="214">
        <v>0</v>
      </c>
      <c r="D67" s="214">
        <v>14.664</v>
      </c>
      <c r="E67" s="214">
        <v>3.7978000000000001</v>
      </c>
      <c r="F67" s="214">
        <v>16.468</v>
      </c>
      <c r="G67" s="214">
        <v>4.1635</v>
      </c>
      <c r="H67" s="214">
        <v>15.898</v>
      </c>
      <c r="I67" s="214">
        <v>5.1974999999999998</v>
      </c>
      <c r="J67" s="214">
        <v>22.495999999999999</v>
      </c>
      <c r="K67" s="214">
        <v>4.0354000000000001</v>
      </c>
      <c r="L67" s="214">
        <v>9.5879999999999992</v>
      </c>
      <c r="M67" s="214">
        <v>5.0133000000000001</v>
      </c>
      <c r="N67" s="214">
        <v>0</v>
      </c>
      <c r="O67" s="214">
        <v>0</v>
      </c>
      <c r="P67" s="214">
        <v>0</v>
      </c>
    </row>
    <row r="68" spans="1:16">
      <c r="A68" s="74">
        <v>5</v>
      </c>
      <c r="B68" s="214">
        <v>0</v>
      </c>
      <c r="C68" s="214">
        <v>0</v>
      </c>
      <c r="D68" s="214">
        <v>11.731199999999999</v>
      </c>
      <c r="E68" s="214">
        <v>3.0381999999999998</v>
      </c>
      <c r="F68" s="214">
        <v>13.1744</v>
      </c>
      <c r="G68" s="214">
        <v>3.3308</v>
      </c>
      <c r="H68" s="214">
        <v>12.718400000000001</v>
      </c>
      <c r="I68" s="214">
        <v>4.1580000000000004</v>
      </c>
      <c r="J68" s="214">
        <v>17.9968</v>
      </c>
      <c r="K68" s="214">
        <v>3.2282999999999999</v>
      </c>
      <c r="L68" s="214">
        <v>7.6703999999999999</v>
      </c>
      <c r="M68" s="214">
        <v>4.0106000000000002</v>
      </c>
      <c r="N68" s="214">
        <v>0</v>
      </c>
      <c r="O68" s="214">
        <v>0</v>
      </c>
      <c r="P68" s="214">
        <v>0</v>
      </c>
    </row>
    <row r="69" spans="1:16">
      <c r="A69" s="74">
        <v>6</v>
      </c>
      <c r="B69" s="214">
        <v>0</v>
      </c>
      <c r="C69" s="214">
        <v>0</v>
      </c>
      <c r="D69" s="214">
        <v>8.7984000000000009</v>
      </c>
      <c r="E69" s="214">
        <v>2.2787000000000002</v>
      </c>
      <c r="F69" s="214">
        <v>9.8808000000000007</v>
      </c>
      <c r="G69" s="214">
        <v>2.4981</v>
      </c>
      <c r="H69" s="214">
        <v>9.5388000000000002</v>
      </c>
      <c r="I69" s="214">
        <v>3.1185</v>
      </c>
      <c r="J69" s="214">
        <v>13.4976</v>
      </c>
      <c r="K69" s="214">
        <v>2.4211999999999998</v>
      </c>
      <c r="L69" s="214">
        <v>5.7527999999999997</v>
      </c>
      <c r="M69" s="214">
        <v>3.008</v>
      </c>
      <c r="N69" s="214">
        <v>0</v>
      </c>
      <c r="O69" s="214">
        <v>0</v>
      </c>
      <c r="P69" s="214">
        <v>0</v>
      </c>
    </row>
    <row r="70" spans="1:16">
      <c r="A70" s="74">
        <v>7</v>
      </c>
      <c r="B70" s="214">
        <v>0</v>
      </c>
      <c r="C70" s="214">
        <v>0</v>
      </c>
      <c r="D70" s="214">
        <v>8.2308000000000003</v>
      </c>
      <c r="E70" s="214">
        <v>2.2153999999999998</v>
      </c>
      <c r="F70" s="214">
        <v>9.3170999999999999</v>
      </c>
      <c r="G70" s="214">
        <v>2.4287000000000001</v>
      </c>
      <c r="H70" s="214">
        <v>9.0891999999999999</v>
      </c>
      <c r="I70" s="214">
        <v>3.0318999999999998</v>
      </c>
      <c r="J70" s="214">
        <v>12.7364</v>
      </c>
      <c r="K70" s="214">
        <v>2.3540000000000001</v>
      </c>
      <c r="L70" s="214">
        <v>5.5579999999999998</v>
      </c>
      <c r="M70" s="214">
        <v>2.9243999999999999</v>
      </c>
      <c r="N70" s="214">
        <v>0</v>
      </c>
      <c r="O70" s="214">
        <v>0</v>
      </c>
      <c r="P70" s="214">
        <v>0</v>
      </c>
    </row>
    <row r="71" spans="1:16">
      <c r="A71" s="74">
        <v>8</v>
      </c>
      <c r="B71" s="214">
        <v>0</v>
      </c>
      <c r="C71" s="214">
        <v>0</v>
      </c>
      <c r="D71" s="214">
        <v>7.6631</v>
      </c>
      <c r="E71" s="214">
        <v>2.1520999999999999</v>
      </c>
      <c r="F71" s="214">
        <v>8.7533999999999992</v>
      </c>
      <c r="G71" s="214">
        <v>2.3593000000000002</v>
      </c>
      <c r="H71" s="214">
        <v>8.6395999999999997</v>
      </c>
      <c r="I71" s="214">
        <v>2.9453</v>
      </c>
      <c r="J71" s="214">
        <v>11.975099999999999</v>
      </c>
      <c r="K71" s="214">
        <v>2.2867000000000002</v>
      </c>
      <c r="L71" s="214">
        <v>5.3632999999999997</v>
      </c>
      <c r="M71" s="214">
        <v>2.8408000000000002</v>
      </c>
      <c r="N71" s="214">
        <v>0</v>
      </c>
      <c r="O71" s="214">
        <v>0</v>
      </c>
      <c r="P71" s="214">
        <v>0</v>
      </c>
    </row>
    <row r="72" spans="1:16">
      <c r="A72" s="74">
        <v>9</v>
      </c>
      <c r="B72" s="214">
        <v>0</v>
      </c>
      <c r="C72" s="214">
        <v>0</v>
      </c>
      <c r="D72" s="214">
        <v>7.0955000000000004</v>
      </c>
      <c r="E72" s="214">
        <v>2.0888</v>
      </c>
      <c r="F72" s="214">
        <v>8.1897000000000002</v>
      </c>
      <c r="G72" s="214">
        <v>2.2898999999999998</v>
      </c>
      <c r="H72" s="214">
        <v>8.19</v>
      </c>
      <c r="I72" s="214">
        <v>2.8586</v>
      </c>
      <c r="J72" s="214">
        <v>11.213900000000001</v>
      </c>
      <c r="K72" s="214">
        <v>2.2195</v>
      </c>
      <c r="L72" s="214">
        <v>5.1684999999999999</v>
      </c>
      <c r="M72" s="214">
        <v>2.7572999999999999</v>
      </c>
      <c r="N72" s="214">
        <v>0</v>
      </c>
      <c r="O72" s="214">
        <v>0</v>
      </c>
      <c r="P72" s="214">
        <v>0</v>
      </c>
    </row>
    <row r="73" spans="1:16">
      <c r="A73" s="74">
        <v>10</v>
      </c>
      <c r="B73" s="214">
        <v>0</v>
      </c>
      <c r="C73" s="214">
        <v>0</v>
      </c>
      <c r="D73" s="214">
        <v>6.5278</v>
      </c>
      <c r="E73" s="214">
        <v>2.0255000000000001</v>
      </c>
      <c r="F73" s="214">
        <v>7.6260000000000003</v>
      </c>
      <c r="G73" s="214">
        <v>2.2204999999999999</v>
      </c>
      <c r="H73" s="214">
        <v>7.7404000000000002</v>
      </c>
      <c r="I73" s="214">
        <v>2.7719999999999998</v>
      </c>
      <c r="J73" s="214">
        <v>10.4526</v>
      </c>
      <c r="K73" s="214">
        <v>2.1522000000000001</v>
      </c>
      <c r="L73" s="214">
        <v>4.9737</v>
      </c>
      <c r="M73" s="214">
        <v>2.6737000000000002</v>
      </c>
      <c r="N73" s="214">
        <v>0</v>
      </c>
      <c r="O73" s="214">
        <v>0</v>
      </c>
      <c r="P73" s="214">
        <v>0</v>
      </c>
    </row>
    <row r="74" spans="1:16">
      <c r="A74" s="74">
        <v>11</v>
      </c>
      <c r="B74" s="214">
        <v>0</v>
      </c>
      <c r="C74" s="214">
        <v>0</v>
      </c>
      <c r="D74" s="214">
        <v>5.9602000000000004</v>
      </c>
      <c r="E74" s="214">
        <v>1.9621999999999999</v>
      </c>
      <c r="F74" s="214">
        <v>7.0622999999999996</v>
      </c>
      <c r="G74" s="214">
        <v>2.1511</v>
      </c>
      <c r="H74" s="214">
        <v>7.2907999999999999</v>
      </c>
      <c r="I74" s="214">
        <v>2.6854</v>
      </c>
      <c r="J74" s="214">
        <v>9.6913999999999998</v>
      </c>
      <c r="K74" s="214">
        <v>2.085</v>
      </c>
      <c r="L74" s="214">
        <v>4.7789000000000001</v>
      </c>
      <c r="M74" s="214">
        <v>2.5901999999999998</v>
      </c>
      <c r="N74" s="214">
        <v>0</v>
      </c>
      <c r="O74" s="214">
        <v>0</v>
      </c>
      <c r="P74" s="214">
        <v>0</v>
      </c>
    </row>
    <row r="75" spans="1:16">
      <c r="A75" s="74">
        <v>12</v>
      </c>
      <c r="B75" s="214">
        <v>0</v>
      </c>
      <c r="C75" s="214">
        <v>0</v>
      </c>
      <c r="D75" s="214">
        <v>5.3925000000000001</v>
      </c>
      <c r="E75" s="214">
        <v>1.8989</v>
      </c>
      <c r="F75" s="214">
        <v>6.4985999999999997</v>
      </c>
      <c r="G75" s="214">
        <v>2.0817999999999999</v>
      </c>
      <c r="H75" s="214">
        <v>6.8413000000000004</v>
      </c>
      <c r="I75" s="214">
        <v>2.5988000000000002</v>
      </c>
      <c r="J75" s="214">
        <v>8.9300999999999995</v>
      </c>
      <c r="K75" s="214">
        <v>2.0177</v>
      </c>
      <c r="L75" s="214">
        <v>4.5842000000000001</v>
      </c>
      <c r="M75" s="214">
        <v>2.5066000000000002</v>
      </c>
      <c r="N75" s="214">
        <v>0</v>
      </c>
      <c r="O75" s="214">
        <v>0</v>
      </c>
      <c r="P75" s="214">
        <v>0</v>
      </c>
    </row>
    <row r="76" spans="1:16">
      <c r="A76" s="74">
        <v>13</v>
      </c>
      <c r="B76" s="214">
        <v>0</v>
      </c>
      <c r="C76" s="214">
        <v>0</v>
      </c>
      <c r="D76" s="214">
        <v>4.8249000000000004</v>
      </c>
      <c r="E76" s="214">
        <v>1.8355999999999999</v>
      </c>
      <c r="F76" s="214">
        <v>5.9348000000000001</v>
      </c>
      <c r="G76" s="214">
        <v>2.0124</v>
      </c>
      <c r="H76" s="214">
        <v>6.3917000000000002</v>
      </c>
      <c r="I76" s="214">
        <v>2.5121000000000002</v>
      </c>
      <c r="J76" s="214">
        <v>8.1689000000000007</v>
      </c>
      <c r="K76" s="214">
        <v>1.9503999999999999</v>
      </c>
      <c r="L76" s="214">
        <v>4.3894000000000002</v>
      </c>
      <c r="M76" s="214">
        <v>2.4230999999999998</v>
      </c>
      <c r="N76" s="214">
        <v>0</v>
      </c>
      <c r="O76" s="214">
        <v>0</v>
      </c>
      <c r="P76" s="214">
        <v>0</v>
      </c>
    </row>
    <row r="77" spans="1:16">
      <c r="A77" s="74">
        <v>14</v>
      </c>
      <c r="B77" s="214">
        <v>0</v>
      </c>
      <c r="C77" s="214">
        <v>0</v>
      </c>
      <c r="D77" s="214">
        <v>4.2572000000000001</v>
      </c>
      <c r="E77" s="214">
        <v>1.7723</v>
      </c>
      <c r="F77" s="214">
        <v>5.3711000000000002</v>
      </c>
      <c r="G77" s="214">
        <v>1.9430000000000001</v>
      </c>
      <c r="H77" s="214">
        <v>5.9420999999999999</v>
      </c>
      <c r="I77" s="214">
        <v>2.4255</v>
      </c>
      <c r="J77" s="214">
        <v>7.4076000000000004</v>
      </c>
      <c r="K77" s="214">
        <v>1.8832</v>
      </c>
      <c r="L77" s="214">
        <v>4.1946000000000003</v>
      </c>
      <c r="M77" s="214">
        <v>2.3395000000000001</v>
      </c>
      <c r="N77" s="214">
        <v>0</v>
      </c>
      <c r="O77" s="214">
        <v>0</v>
      </c>
      <c r="P77" s="214">
        <v>0</v>
      </c>
    </row>
    <row r="78" spans="1:16">
      <c r="A78" s="74">
        <v>15</v>
      </c>
      <c r="B78" s="214">
        <v>0</v>
      </c>
      <c r="C78" s="214">
        <v>0</v>
      </c>
      <c r="D78" s="214">
        <v>3.6896</v>
      </c>
      <c r="E78" s="214">
        <v>1.7090000000000001</v>
      </c>
      <c r="F78" s="214">
        <v>4.8074000000000003</v>
      </c>
      <c r="G78" s="214">
        <v>1.8735999999999999</v>
      </c>
      <c r="H78" s="214">
        <v>5.4924999999999997</v>
      </c>
      <c r="I78" s="214">
        <v>2.3389000000000002</v>
      </c>
      <c r="J78" s="214">
        <v>6.6463999999999999</v>
      </c>
      <c r="K78" s="214">
        <v>1.8159000000000001</v>
      </c>
      <c r="L78" s="214">
        <v>3.9998</v>
      </c>
      <c r="M78" s="214">
        <v>2.2559999999999998</v>
      </c>
      <c r="N78" s="214">
        <v>0</v>
      </c>
      <c r="O78" s="214">
        <v>0</v>
      </c>
      <c r="P78" s="214">
        <v>0</v>
      </c>
    </row>
    <row r="79" spans="1:16">
      <c r="A79" s="74">
        <v>16</v>
      </c>
      <c r="B79" s="214">
        <v>0</v>
      </c>
      <c r="C79" s="214">
        <v>0</v>
      </c>
      <c r="D79" s="214">
        <v>3.1219000000000001</v>
      </c>
      <c r="E79" s="214">
        <v>1.6456999999999999</v>
      </c>
      <c r="F79" s="214">
        <v>4.2436999999999996</v>
      </c>
      <c r="G79" s="214">
        <v>1.8042</v>
      </c>
      <c r="H79" s="214">
        <v>5.0429000000000004</v>
      </c>
      <c r="I79" s="214">
        <v>2.2523</v>
      </c>
      <c r="J79" s="214">
        <v>5.8851000000000004</v>
      </c>
      <c r="K79" s="214">
        <v>1.7486999999999999</v>
      </c>
      <c r="L79" s="214">
        <v>3.8050999999999999</v>
      </c>
      <c r="M79" s="214">
        <v>2.1724000000000001</v>
      </c>
      <c r="N79" s="214">
        <v>0</v>
      </c>
      <c r="O79" s="214">
        <v>0</v>
      </c>
      <c r="P79" s="214">
        <v>0</v>
      </c>
    </row>
    <row r="80" spans="1:16">
      <c r="A80" s="74">
        <v>17</v>
      </c>
      <c r="B80" s="214">
        <v>0</v>
      </c>
      <c r="C80" s="214">
        <v>0</v>
      </c>
      <c r="D80" s="214">
        <v>2.5543</v>
      </c>
      <c r="E80" s="214">
        <v>1.5824</v>
      </c>
      <c r="F80" s="214">
        <v>3.68</v>
      </c>
      <c r="G80" s="214">
        <v>1.7347999999999999</v>
      </c>
      <c r="H80" s="214">
        <v>4.5933000000000002</v>
      </c>
      <c r="I80" s="214">
        <v>2.1656</v>
      </c>
      <c r="J80" s="214">
        <v>5.1238999999999999</v>
      </c>
      <c r="K80" s="214">
        <v>1.6814</v>
      </c>
      <c r="L80" s="214">
        <v>3.6103000000000001</v>
      </c>
      <c r="M80" s="214">
        <v>2.0889000000000002</v>
      </c>
      <c r="N80" s="214">
        <v>0</v>
      </c>
      <c r="O80" s="214">
        <v>0</v>
      </c>
      <c r="P80" s="214">
        <v>0</v>
      </c>
    </row>
    <row r="81" spans="1:16">
      <c r="A81" s="74">
        <v>18</v>
      </c>
      <c r="B81" s="214">
        <v>0</v>
      </c>
      <c r="C81" s="214">
        <v>0</v>
      </c>
      <c r="D81" s="214">
        <v>1.9865999999999999</v>
      </c>
      <c r="E81" s="214">
        <v>1.5190999999999999</v>
      </c>
      <c r="F81" s="214">
        <v>3.1162999999999998</v>
      </c>
      <c r="G81" s="214">
        <v>1.6654</v>
      </c>
      <c r="H81" s="214">
        <v>4.1436999999999999</v>
      </c>
      <c r="I81" s="214">
        <v>2.0790000000000002</v>
      </c>
      <c r="J81" s="214">
        <v>4.3625999999999996</v>
      </c>
      <c r="K81" s="214">
        <v>1.6142000000000001</v>
      </c>
      <c r="L81" s="214">
        <v>3.4155000000000002</v>
      </c>
      <c r="M81" s="214">
        <v>2.0053000000000001</v>
      </c>
      <c r="N81" s="214">
        <v>3.8714</v>
      </c>
      <c r="O81" s="214">
        <v>1.3373999999999999</v>
      </c>
      <c r="P81" s="214">
        <v>0</v>
      </c>
    </row>
    <row r="82" spans="1:16">
      <c r="A82" s="74">
        <v>19</v>
      </c>
      <c r="B82" s="214">
        <v>0</v>
      </c>
      <c r="C82" s="214">
        <v>0</v>
      </c>
      <c r="D82" s="214">
        <v>1.9765999999999999</v>
      </c>
      <c r="E82" s="214">
        <v>1.4829000000000001</v>
      </c>
      <c r="F82" s="214">
        <v>3.2021999999999999</v>
      </c>
      <c r="G82" s="214">
        <v>1.6144000000000001</v>
      </c>
      <c r="H82" s="214">
        <v>4.0206</v>
      </c>
      <c r="I82" s="214">
        <v>1.994</v>
      </c>
      <c r="J82" s="214">
        <v>4.1948999999999996</v>
      </c>
      <c r="K82" s="214">
        <v>1.5665</v>
      </c>
      <c r="L82" s="214">
        <v>3.2856999999999998</v>
      </c>
      <c r="M82" s="214">
        <v>1.986</v>
      </c>
      <c r="N82" s="214">
        <v>3.7637999999999998</v>
      </c>
      <c r="O82" s="214">
        <v>1.3003</v>
      </c>
      <c r="P82" s="214">
        <v>0</v>
      </c>
    </row>
    <row r="83" spans="1:16">
      <c r="A83" s="74">
        <v>20</v>
      </c>
      <c r="B83" s="214">
        <v>0</v>
      </c>
      <c r="C83" s="214">
        <v>0</v>
      </c>
      <c r="D83" s="214">
        <v>1.9666999999999999</v>
      </c>
      <c r="E83" s="214">
        <v>1.4467000000000001</v>
      </c>
      <c r="F83" s="214">
        <v>3.2881999999999998</v>
      </c>
      <c r="G83" s="214">
        <v>1.5633999999999999</v>
      </c>
      <c r="H83" s="214">
        <v>3.8974000000000002</v>
      </c>
      <c r="I83" s="214">
        <v>1.9091</v>
      </c>
      <c r="J83" s="214">
        <v>4.0271999999999997</v>
      </c>
      <c r="K83" s="214">
        <v>1.5188999999999999</v>
      </c>
      <c r="L83" s="214">
        <v>3.1558000000000002</v>
      </c>
      <c r="M83" s="214">
        <v>1.9666999999999999</v>
      </c>
      <c r="N83" s="214">
        <v>3.6562999999999999</v>
      </c>
      <c r="O83" s="214">
        <v>1.2630999999999999</v>
      </c>
      <c r="P83" s="214">
        <v>0</v>
      </c>
    </row>
    <row r="84" spans="1:16">
      <c r="A84" s="74">
        <v>21</v>
      </c>
      <c r="B84" s="214">
        <v>0</v>
      </c>
      <c r="C84" s="214">
        <v>0</v>
      </c>
      <c r="D84" s="214">
        <v>1.9567000000000001</v>
      </c>
      <c r="E84" s="214">
        <v>1.4105000000000001</v>
      </c>
      <c r="F84" s="214">
        <v>3.3740999999999999</v>
      </c>
      <c r="G84" s="214">
        <v>1.5123</v>
      </c>
      <c r="H84" s="214">
        <v>3.7743000000000002</v>
      </c>
      <c r="I84" s="214">
        <v>1.8241000000000001</v>
      </c>
      <c r="J84" s="214">
        <v>3.8593999999999999</v>
      </c>
      <c r="K84" s="214">
        <v>1.4713000000000001</v>
      </c>
      <c r="L84" s="214">
        <v>3.0259999999999998</v>
      </c>
      <c r="M84" s="214">
        <v>1.9473</v>
      </c>
      <c r="N84" s="214">
        <v>3.5487000000000002</v>
      </c>
      <c r="O84" s="214">
        <v>1.226</v>
      </c>
      <c r="P84" s="214">
        <v>0</v>
      </c>
    </row>
    <row r="85" spans="1:16">
      <c r="A85" s="74">
        <v>22</v>
      </c>
      <c r="B85" s="214">
        <v>0</v>
      </c>
      <c r="C85" s="214">
        <v>0</v>
      </c>
      <c r="D85" s="214">
        <v>1.9467000000000001</v>
      </c>
      <c r="E85" s="214">
        <v>1.3743000000000001</v>
      </c>
      <c r="F85" s="214">
        <v>3.46</v>
      </c>
      <c r="G85" s="214">
        <v>1.4613</v>
      </c>
      <c r="H85" s="214">
        <v>3.6511</v>
      </c>
      <c r="I85" s="214">
        <v>1.7392000000000001</v>
      </c>
      <c r="J85" s="214">
        <v>3.6917</v>
      </c>
      <c r="K85" s="214">
        <v>1.4237</v>
      </c>
      <c r="L85" s="214">
        <v>2.8961999999999999</v>
      </c>
      <c r="M85" s="214">
        <v>1.9279999999999999</v>
      </c>
      <c r="N85" s="214">
        <v>3.4411999999999998</v>
      </c>
      <c r="O85" s="214">
        <v>1.1888000000000001</v>
      </c>
      <c r="P85" s="214">
        <v>0</v>
      </c>
    </row>
    <row r="86" spans="1:16">
      <c r="A86" s="74">
        <v>23</v>
      </c>
      <c r="B86" s="214">
        <v>0</v>
      </c>
      <c r="C86" s="214">
        <v>0</v>
      </c>
      <c r="D86" s="214">
        <v>1.9367000000000001</v>
      </c>
      <c r="E86" s="214">
        <v>1.3381000000000001</v>
      </c>
      <c r="F86" s="214">
        <v>3.5459999999999998</v>
      </c>
      <c r="G86" s="214">
        <v>1.4103000000000001</v>
      </c>
      <c r="H86" s="214">
        <v>3.528</v>
      </c>
      <c r="I86" s="214">
        <v>1.6541999999999999</v>
      </c>
      <c r="J86" s="214">
        <v>3.524</v>
      </c>
      <c r="K86" s="214">
        <v>1.3759999999999999</v>
      </c>
      <c r="L86" s="214">
        <v>2.7663000000000002</v>
      </c>
      <c r="M86" s="214">
        <v>1.9087000000000001</v>
      </c>
      <c r="N86" s="214">
        <v>3.3336999999999999</v>
      </c>
      <c r="O86" s="214">
        <v>1.1516999999999999</v>
      </c>
      <c r="P86" s="214">
        <v>0</v>
      </c>
    </row>
    <row r="87" spans="1:16">
      <c r="A87" s="74">
        <v>24</v>
      </c>
      <c r="B87" s="214">
        <v>0</v>
      </c>
      <c r="C87" s="214">
        <v>0</v>
      </c>
      <c r="D87" s="214">
        <v>1.9268000000000001</v>
      </c>
      <c r="E87" s="214">
        <v>1.3019000000000001</v>
      </c>
      <c r="F87" s="214">
        <v>3.6318999999999999</v>
      </c>
      <c r="G87" s="214">
        <v>1.3593</v>
      </c>
      <c r="H87" s="214">
        <v>3.4047999999999998</v>
      </c>
      <c r="I87" s="214">
        <v>1.5691999999999999</v>
      </c>
      <c r="J87" s="214">
        <v>3.3563000000000001</v>
      </c>
      <c r="K87" s="214">
        <v>1.3284</v>
      </c>
      <c r="L87" s="214">
        <v>2.6364999999999998</v>
      </c>
      <c r="M87" s="214">
        <v>1.8894</v>
      </c>
      <c r="N87" s="214">
        <v>3.2261000000000002</v>
      </c>
      <c r="O87" s="214">
        <v>1.1145</v>
      </c>
      <c r="P87" s="214">
        <v>0</v>
      </c>
    </row>
    <row r="88" spans="1:16">
      <c r="A88" s="74">
        <v>25</v>
      </c>
      <c r="B88" s="214">
        <v>0</v>
      </c>
      <c r="C88" s="214">
        <v>0</v>
      </c>
      <c r="D88" s="214">
        <v>1.9168000000000001</v>
      </c>
      <c r="E88" s="214">
        <v>1.2657</v>
      </c>
      <c r="F88" s="214">
        <v>3.7178</v>
      </c>
      <c r="G88" s="214">
        <v>1.3083</v>
      </c>
      <c r="H88" s="214">
        <v>3.2816999999999998</v>
      </c>
      <c r="I88" s="214">
        <v>1.4843</v>
      </c>
      <c r="J88" s="214">
        <v>3.1884999999999999</v>
      </c>
      <c r="K88" s="214">
        <v>1.2807999999999999</v>
      </c>
      <c r="L88" s="214">
        <v>2.5066000000000002</v>
      </c>
      <c r="M88" s="214">
        <v>1.8701000000000001</v>
      </c>
      <c r="N88" s="214">
        <v>3.1185999999999998</v>
      </c>
      <c r="O88" s="214">
        <v>1.0773999999999999</v>
      </c>
      <c r="P88" s="214">
        <v>0</v>
      </c>
    </row>
    <row r="89" spans="1:16">
      <c r="A89" s="74">
        <v>26</v>
      </c>
      <c r="B89" s="214">
        <v>0</v>
      </c>
      <c r="C89" s="214">
        <v>0</v>
      </c>
      <c r="D89" s="214">
        <v>1.9068000000000001</v>
      </c>
      <c r="E89" s="214">
        <v>1.2295</v>
      </c>
      <c r="F89" s="214">
        <v>3.8037999999999998</v>
      </c>
      <c r="G89" s="214">
        <v>1.2572000000000001</v>
      </c>
      <c r="H89" s="214">
        <v>3.1585000000000001</v>
      </c>
      <c r="I89" s="214">
        <v>1.3993</v>
      </c>
      <c r="J89" s="214">
        <v>3.0207999999999999</v>
      </c>
      <c r="K89" s="214">
        <v>1.2332000000000001</v>
      </c>
      <c r="L89" s="214">
        <v>2.3767999999999998</v>
      </c>
      <c r="M89" s="214">
        <v>1.8507</v>
      </c>
      <c r="N89" s="214">
        <v>3.0110999999999999</v>
      </c>
      <c r="O89" s="214">
        <v>1.0402</v>
      </c>
      <c r="P89" s="214">
        <v>0</v>
      </c>
    </row>
    <row r="90" spans="1:16">
      <c r="A90" s="74">
        <v>27</v>
      </c>
      <c r="B90" s="214">
        <v>0</v>
      </c>
      <c r="C90" s="214">
        <v>0</v>
      </c>
      <c r="D90" s="214">
        <v>1.8968</v>
      </c>
      <c r="E90" s="214">
        <v>1.1933</v>
      </c>
      <c r="F90" s="214">
        <v>3.8896999999999999</v>
      </c>
      <c r="G90" s="214">
        <v>1.2061999999999999</v>
      </c>
      <c r="H90" s="214">
        <v>3.0354000000000001</v>
      </c>
      <c r="I90" s="214">
        <v>1.3143</v>
      </c>
      <c r="J90" s="214">
        <v>2.8531</v>
      </c>
      <c r="K90" s="214">
        <v>1.1855</v>
      </c>
      <c r="L90" s="214">
        <v>2.2469999999999999</v>
      </c>
      <c r="M90" s="214">
        <v>1.8313999999999999</v>
      </c>
      <c r="N90" s="214">
        <v>2.9035000000000002</v>
      </c>
      <c r="O90" s="214">
        <v>1.0031000000000001</v>
      </c>
      <c r="P90" s="214">
        <v>0</v>
      </c>
    </row>
    <row r="91" spans="1:16">
      <c r="A91" s="74">
        <v>28</v>
      </c>
      <c r="B91" s="214">
        <v>0</v>
      </c>
      <c r="C91" s="214">
        <v>0</v>
      </c>
      <c r="D91" s="214">
        <v>1.8869</v>
      </c>
      <c r="E91" s="214">
        <v>1.1571</v>
      </c>
      <c r="F91" s="214">
        <v>3.9756</v>
      </c>
      <c r="G91" s="214">
        <v>1.1552</v>
      </c>
      <c r="H91" s="214">
        <v>2.9121999999999999</v>
      </c>
      <c r="I91" s="214">
        <v>1.2294</v>
      </c>
      <c r="J91" s="214">
        <v>2.6854</v>
      </c>
      <c r="K91" s="214">
        <v>1.1378999999999999</v>
      </c>
      <c r="L91" s="214">
        <v>2.1171000000000002</v>
      </c>
      <c r="M91" s="214">
        <v>1.8121</v>
      </c>
      <c r="N91" s="214">
        <v>2.7959999999999998</v>
      </c>
      <c r="O91" s="214">
        <v>0.96589999999999998</v>
      </c>
      <c r="P91" s="214">
        <v>0</v>
      </c>
    </row>
    <row r="92" spans="1:16">
      <c r="A92" s="74">
        <v>29</v>
      </c>
      <c r="B92" s="214">
        <v>0</v>
      </c>
      <c r="C92" s="214">
        <v>0</v>
      </c>
      <c r="D92" s="214">
        <v>1.8769</v>
      </c>
      <c r="E92" s="214">
        <v>1.1209</v>
      </c>
      <c r="F92" s="214">
        <v>4.0616000000000003</v>
      </c>
      <c r="G92" s="214">
        <v>1.1042000000000001</v>
      </c>
      <c r="H92" s="214">
        <v>2.7890999999999999</v>
      </c>
      <c r="I92" s="214">
        <v>1.1444000000000001</v>
      </c>
      <c r="J92" s="214">
        <v>2.5175999999999998</v>
      </c>
      <c r="K92" s="214">
        <v>1.0903</v>
      </c>
      <c r="L92" s="214">
        <v>1.9873000000000001</v>
      </c>
      <c r="M92" s="214">
        <v>1.7927999999999999</v>
      </c>
      <c r="N92" s="214">
        <v>2.6884000000000001</v>
      </c>
      <c r="O92" s="214">
        <v>0.92879999999999996</v>
      </c>
      <c r="P92" s="214">
        <v>0</v>
      </c>
    </row>
    <row r="93" spans="1:16">
      <c r="A93" s="74">
        <v>30</v>
      </c>
      <c r="B93" s="214">
        <v>0</v>
      </c>
      <c r="C93" s="214">
        <v>0</v>
      </c>
      <c r="D93" s="214">
        <v>1.8669</v>
      </c>
      <c r="E93" s="214">
        <v>1.0847</v>
      </c>
      <c r="F93" s="214">
        <v>4.1475</v>
      </c>
      <c r="G93" s="214">
        <v>1.0531999999999999</v>
      </c>
      <c r="H93" s="214">
        <v>2.6659999999999999</v>
      </c>
      <c r="I93" s="214">
        <v>1.0595000000000001</v>
      </c>
      <c r="J93" s="214">
        <v>2.3498999999999999</v>
      </c>
      <c r="K93" s="214">
        <v>1.0427</v>
      </c>
      <c r="L93" s="214">
        <v>1.8574999999999999</v>
      </c>
      <c r="M93" s="214">
        <v>1.7735000000000001</v>
      </c>
      <c r="N93" s="214">
        <v>2.5809000000000002</v>
      </c>
      <c r="O93" s="214">
        <v>0.89159999999999995</v>
      </c>
      <c r="P93" s="214">
        <v>0</v>
      </c>
    </row>
    <row r="94" spans="1:16">
      <c r="A94" s="74">
        <v>31</v>
      </c>
      <c r="B94" s="214">
        <v>0</v>
      </c>
      <c r="C94" s="214">
        <v>0</v>
      </c>
      <c r="D94" s="214">
        <v>1.8187</v>
      </c>
      <c r="E94" s="214">
        <v>1.0708</v>
      </c>
      <c r="F94" s="214">
        <v>3.9112</v>
      </c>
      <c r="G94" s="214">
        <v>1.0346</v>
      </c>
      <c r="H94" s="214">
        <v>2.6876000000000002</v>
      </c>
      <c r="I94" s="214">
        <v>1.0426</v>
      </c>
      <c r="J94" s="214">
        <v>2.3163</v>
      </c>
      <c r="K94" s="214">
        <v>1.0098</v>
      </c>
      <c r="L94" s="214">
        <v>1.8381000000000001</v>
      </c>
      <c r="M94" s="214">
        <v>1.7327999999999999</v>
      </c>
      <c r="N94" s="214">
        <v>2.5028000000000001</v>
      </c>
      <c r="O94" s="214">
        <v>0.87919999999999998</v>
      </c>
      <c r="P94" s="214">
        <v>0</v>
      </c>
    </row>
    <row r="95" spans="1:16">
      <c r="A95" s="74">
        <v>32</v>
      </c>
      <c r="B95" s="214">
        <v>0</v>
      </c>
      <c r="C95" s="214">
        <v>0</v>
      </c>
      <c r="D95" s="214">
        <v>1.7704</v>
      </c>
      <c r="E95" s="214">
        <v>1.0569</v>
      </c>
      <c r="F95" s="214">
        <v>3.6749000000000001</v>
      </c>
      <c r="G95" s="214">
        <v>1.016</v>
      </c>
      <c r="H95" s="214">
        <v>2.7092999999999998</v>
      </c>
      <c r="I95" s="214">
        <v>1.0257000000000001</v>
      </c>
      <c r="J95" s="214">
        <v>2.2827999999999999</v>
      </c>
      <c r="K95" s="214">
        <v>0.97699999999999998</v>
      </c>
      <c r="L95" s="214">
        <v>1.8187</v>
      </c>
      <c r="M95" s="214">
        <v>1.6921999999999999</v>
      </c>
      <c r="N95" s="214">
        <v>2.4247999999999998</v>
      </c>
      <c r="O95" s="214">
        <v>0.86680000000000001</v>
      </c>
      <c r="P95" s="214">
        <v>0</v>
      </c>
    </row>
    <row r="96" spans="1:16">
      <c r="A96" s="74">
        <v>33</v>
      </c>
      <c r="B96" s="214">
        <v>0</v>
      </c>
      <c r="C96" s="214">
        <v>0</v>
      </c>
      <c r="D96" s="214">
        <v>1.7222</v>
      </c>
      <c r="E96" s="214">
        <v>1.0429999999999999</v>
      </c>
      <c r="F96" s="214">
        <v>3.4386000000000001</v>
      </c>
      <c r="G96" s="214">
        <v>0.99739999999999995</v>
      </c>
      <c r="H96" s="214">
        <v>2.7309999999999999</v>
      </c>
      <c r="I96" s="214">
        <v>1.0087999999999999</v>
      </c>
      <c r="J96" s="214">
        <v>2.2492000000000001</v>
      </c>
      <c r="K96" s="214">
        <v>0.94420000000000004</v>
      </c>
      <c r="L96" s="214">
        <v>1.7992999999999999</v>
      </c>
      <c r="M96" s="214">
        <v>1.6516</v>
      </c>
      <c r="N96" s="214">
        <v>2.3466999999999998</v>
      </c>
      <c r="O96" s="214">
        <v>0.85450000000000004</v>
      </c>
      <c r="P96" s="214">
        <v>0</v>
      </c>
    </row>
    <row r="97" spans="1:16">
      <c r="A97" s="74">
        <v>34</v>
      </c>
      <c r="B97" s="214">
        <v>0</v>
      </c>
      <c r="C97" s="214">
        <v>0</v>
      </c>
      <c r="D97" s="214">
        <v>1.6738999999999999</v>
      </c>
      <c r="E97" s="214">
        <v>1.0290999999999999</v>
      </c>
      <c r="F97" s="214">
        <v>3.2023000000000001</v>
      </c>
      <c r="G97" s="214">
        <v>0.9788</v>
      </c>
      <c r="H97" s="214">
        <v>2.7526000000000002</v>
      </c>
      <c r="I97" s="214">
        <v>0.99199999999999999</v>
      </c>
      <c r="J97" s="214">
        <v>2.2155999999999998</v>
      </c>
      <c r="K97" s="214">
        <v>0.91139999999999999</v>
      </c>
      <c r="L97" s="214">
        <v>1.78</v>
      </c>
      <c r="M97" s="214">
        <v>1.611</v>
      </c>
      <c r="N97" s="214">
        <v>2.2686000000000002</v>
      </c>
      <c r="O97" s="214">
        <v>0.84209999999999996</v>
      </c>
      <c r="P97" s="214">
        <v>0</v>
      </c>
    </row>
    <row r="98" spans="1:16">
      <c r="A98" s="74">
        <v>35</v>
      </c>
      <c r="B98" s="214">
        <v>0</v>
      </c>
      <c r="C98" s="214">
        <v>0</v>
      </c>
      <c r="D98" s="214">
        <v>1.6256999999999999</v>
      </c>
      <c r="E98" s="214">
        <v>1.0152000000000001</v>
      </c>
      <c r="F98" s="214">
        <v>2.9660000000000002</v>
      </c>
      <c r="G98" s="214">
        <v>0.96020000000000005</v>
      </c>
      <c r="H98" s="214">
        <v>2.7743000000000002</v>
      </c>
      <c r="I98" s="214">
        <v>0.97509999999999997</v>
      </c>
      <c r="J98" s="214">
        <v>2.1819999999999999</v>
      </c>
      <c r="K98" s="214">
        <v>0.87860000000000005</v>
      </c>
      <c r="L98" s="214">
        <v>1.7605999999999999</v>
      </c>
      <c r="M98" s="214">
        <v>1.5703</v>
      </c>
      <c r="N98" s="214">
        <v>2.1905000000000001</v>
      </c>
      <c r="O98" s="214">
        <v>0.82969999999999999</v>
      </c>
      <c r="P98" s="214">
        <v>0</v>
      </c>
    </row>
    <row r="99" spans="1:16">
      <c r="A99" s="74">
        <v>36</v>
      </c>
      <c r="B99" s="214">
        <v>0</v>
      </c>
      <c r="C99" s="214">
        <v>0</v>
      </c>
      <c r="D99" s="214">
        <v>1.5774999999999999</v>
      </c>
      <c r="E99" s="214">
        <v>1.0013000000000001</v>
      </c>
      <c r="F99" s="214">
        <v>2.7298</v>
      </c>
      <c r="G99" s="214">
        <v>0.94159999999999999</v>
      </c>
      <c r="H99" s="214">
        <v>2.7959999999999998</v>
      </c>
      <c r="I99" s="214">
        <v>0.95820000000000005</v>
      </c>
      <c r="J99" s="214">
        <v>2.1484999999999999</v>
      </c>
      <c r="K99" s="214">
        <v>0.8458</v>
      </c>
      <c r="L99" s="214">
        <v>1.7412000000000001</v>
      </c>
      <c r="M99" s="214">
        <v>1.5297000000000001</v>
      </c>
      <c r="N99" s="214">
        <v>2.1124999999999998</v>
      </c>
      <c r="O99" s="214">
        <v>0.81730000000000003</v>
      </c>
      <c r="P99" s="214">
        <v>0</v>
      </c>
    </row>
    <row r="100" spans="1:16">
      <c r="A100" s="74">
        <v>37</v>
      </c>
      <c r="B100" s="214">
        <v>0</v>
      </c>
      <c r="C100" s="214">
        <v>0</v>
      </c>
      <c r="D100" s="214">
        <v>1.5291999999999999</v>
      </c>
      <c r="E100" s="214">
        <v>0.98740000000000006</v>
      </c>
      <c r="F100" s="214">
        <v>2.4935</v>
      </c>
      <c r="G100" s="214">
        <v>0.92300000000000004</v>
      </c>
      <c r="H100" s="214">
        <v>2.8176000000000001</v>
      </c>
      <c r="I100" s="214">
        <v>0.94140000000000001</v>
      </c>
      <c r="J100" s="214">
        <v>2.1149</v>
      </c>
      <c r="K100" s="214">
        <v>0.81299999999999994</v>
      </c>
      <c r="L100" s="214">
        <v>1.7219</v>
      </c>
      <c r="M100" s="214">
        <v>1.4891000000000001</v>
      </c>
      <c r="N100" s="214">
        <v>2.0344000000000002</v>
      </c>
      <c r="O100" s="214">
        <v>0.80489999999999995</v>
      </c>
      <c r="P100" s="214">
        <v>0</v>
      </c>
    </row>
    <row r="101" spans="1:16">
      <c r="A101" s="74">
        <v>38</v>
      </c>
      <c r="B101" s="214">
        <v>0</v>
      </c>
      <c r="C101" s="214">
        <v>0</v>
      </c>
      <c r="D101" s="214">
        <v>1.4810000000000001</v>
      </c>
      <c r="E101" s="214">
        <v>0.97360000000000002</v>
      </c>
      <c r="F101" s="214">
        <v>2.2572000000000001</v>
      </c>
      <c r="G101" s="214">
        <v>0.90439999999999998</v>
      </c>
      <c r="H101" s="214">
        <v>2.8393000000000002</v>
      </c>
      <c r="I101" s="214">
        <v>0.92449999999999999</v>
      </c>
      <c r="J101" s="214">
        <v>2.0813000000000001</v>
      </c>
      <c r="K101" s="214">
        <v>0.7802</v>
      </c>
      <c r="L101" s="214">
        <v>1.7024999999999999</v>
      </c>
      <c r="M101" s="214">
        <v>1.4484999999999999</v>
      </c>
      <c r="N101" s="214">
        <v>1.9562999999999999</v>
      </c>
      <c r="O101" s="214">
        <v>0.79249999999999998</v>
      </c>
      <c r="P101" s="214">
        <v>0</v>
      </c>
    </row>
    <row r="102" spans="1:16">
      <c r="A102" s="74">
        <v>39</v>
      </c>
      <c r="B102" s="214">
        <v>0</v>
      </c>
      <c r="C102" s="214">
        <v>0</v>
      </c>
      <c r="D102" s="214">
        <v>1.4327000000000001</v>
      </c>
      <c r="E102" s="214">
        <v>0.9597</v>
      </c>
      <c r="F102" s="214">
        <v>2.0209000000000001</v>
      </c>
      <c r="G102" s="214">
        <v>0.88580000000000003</v>
      </c>
      <c r="H102" s="214">
        <v>2.8610000000000002</v>
      </c>
      <c r="I102" s="214">
        <v>0.90759999999999996</v>
      </c>
      <c r="J102" s="214">
        <v>2.0476999999999999</v>
      </c>
      <c r="K102" s="214">
        <v>0.74739999999999995</v>
      </c>
      <c r="L102" s="214">
        <v>1.6831</v>
      </c>
      <c r="M102" s="214">
        <v>1.4078999999999999</v>
      </c>
      <c r="N102" s="214">
        <v>1.8782000000000001</v>
      </c>
      <c r="O102" s="214">
        <v>0.7802</v>
      </c>
      <c r="P102" s="214">
        <v>0</v>
      </c>
    </row>
    <row r="103" spans="1:16">
      <c r="A103" s="74">
        <v>40</v>
      </c>
      <c r="B103" s="214">
        <v>0</v>
      </c>
      <c r="C103" s="214">
        <v>0</v>
      </c>
      <c r="D103" s="214">
        <v>1.3845000000000001</v>
      </c>
      <c r="E103" s="214">
        <v>0.94579999999999997</v>
      </c>
      <c r="F103" s="214">
        <v>1.7846</v>
      </c>
      <c r="G103" s="214">
        <v>0.86719999999999997</v>
      </c>
      <c r="H103" s="214">
        <v>2.8826999999999998</v>
      </c>
      <c r="I103" s="214">
        <v>0.89070000000000005</v>
      </c>
      <c r="J103" s="214">
        <v>2.0142000000000002</v>
      </c>
      <c r="K103" s="214">
        <v>0.71460000000000001</v>
      </c>
      <c r="L103" s="214">
        <v>1.6637</v>
      </c>
      <c r="M103" s="214">
        <v>1.3672</v>
      </c>
      <c r="N103" s="214">
        <v>1.8002</v>
      </c>
      <c r="O103" s="214">
        <v>0.76780000000000004</v>
      </c>
      <c r="P103" s="214">
        <v>0</v>
      </c>
    </row>
    <row r="104" spans="1:16">
      <c r="A104" s="74">
        <v>41</v>
      </c>
      <c r="B104" s="214">
        <v>0</v>
      </c>
      <c r="C104" s="214">
        <v>0</v>
      </c>
      <c r="D104" s="214">
        <v>1.3362000000000001</v>
      </c>
      <c r="E104" s="214">
        <v>0.93189999999999995</v>
      </c>
      <c r="F104" s="214">
        <v>1.5483</v>
      </c>
      <c r="G104" s="214">
        <v>0.84860000000000002</v>
      </c>
      <c r="H104" s="214">
        <v>2.9043000000000001</v>
      </c>
      <c r="I104" s="214">
        <v>0.87390000000000001</v>
      </c>
      <c r="J104" s="214">
        <v>1.9805999999999999</v>
      </c>
      <c r="K104" s="214">
        <v>0.68179999999999996</v>
      </c>
      <c r="L104" s="214">
        <v>1.6444000000000001</v>
      </c>
      <c r="M104" s="214">
        <v>1.3266</v>
      </c>
      <c r="N104" s="214">
        <v>1.7221</v>
      </c>
      <c r="O104" s="214">
        <v>0.75539999999999996</v>
      </c>
      <c r="P104" s="214">
        <v>0</v>
      </c>
    </row>
    <row r="105" spans="1:16">
      <c r="A105" s="74">
        <v>42</v>
      </c>
      <c r="B105" s="214">
        <v>0</v>
      </c>
      <c r="C105" s="214">
        <v>0</v>
      </c>
      <c r="D105" s="214">
        <v>1.288</v>
      </c>
      <c r="E105" s="214">
        <v>0.91800000000000004</v>
      </c>
      <c r="F105" s="214">
        <v>1.3120000000000001</v>
      </c>
      <c r="G105" s="214">
        <v>0.83</v>
      </c>
      <c r="H105" s="214">
        <v>2.9260000000000002</v>
      </c>
      <c r="I105" s="214">
        <v>0.85699999999999998</v>
      </c>
      <c r="J105" s="214">
        <v>1.9470000000000001</v>
      </c>
      <c r="K105" s="214">
        <v>0.64900000000000002</v>
      </c>
      <c r="L105" s="214">
        <v>1.625</v>
      </c>
      <c r="M105" s="214">
        <v>1.286</v>
      </c>
      <c r="N105" s="214">
        <v>1.6439999999999999</v>
      </c>
      <c r="O105" s="214">
        <v>0.74299999999999999</v>
      </c>
      <c r="P105" s="214">
        <v>0</v>
      </c>
    </row>
    <row r="106" spans="1:16">
      <c r="A106" s="74">
        <v>43</v>
      </c>
      <c r="B106" s="214">
        <v>0</v>
      </c>
      <c r="C106" s="214">
        <v>0</v>
      </c>
      <c r="D106" s="214">
        <v>1.2484</v>
      </c>
      <c r="E106" s="214">
        <v>0.89790000000000003</v>
      </c>
      <c r="F106" s="214">
        <v>1.3161</v>
      </c>
      <c r="G106" s="214">
        <v>0.82169999999999999</v>
      </c>
      <c r="H106" s="214">
        <v>2.9847999999999999</v>
      </c>
      <c r="I106" s="214">
        <v>0.84009999999999996</v>
      </c>
      <c r="J106" s="214">
        <v>1.9464999999999999</v>
      </c>
      <c r="K106" s="214">
        <v>0.64880000000000004</v>
      </c>
      <c r="L106" s="214">
        <v>1.6417999999999999</v>
      </c>
      <c r="M106" s="214">
        <v>1.2757000000000001</v>
      </c>
      <c r="N106" s="214">
        <v>1.6047</v>
      </c>
      <c r="O106" s="214">
        <v>0.75729999999999997</v>
      </c>
      <c r="P106" s="214">
        <v>0</v>
      </c>
    </row>
    <row r="107" spans="1:16">
      <c r="A107" s="74">
        <v>44</v>
      </c>
      <c r="B107" s="214">
        <v>0</v>
      </c>
      <c r="C107" s="214">
        <v>0</v>
      </c>
      <c r="D107" s="214">
        <v>1.2087000000000001</v>
      </c>
      <c r="E107" s="214">
        <v>0.87780000000000002</v>
      </c>
      <c r="F107" s="214">
        <v>1.3202</v>
      </c>
      <c r="G107" s="214">
        <v>0.81330000000000002</v>
      </c>
      <c r="H107" s="214">
        <v>3.0436999999999999</v>
      </c>
      <c r="I107" s="214">
        <v>0.82320000000000004</v>
      </c>
      <c r="J107" s="214">
        <v>1.946</v>
      </c>
      <c r="K107" s="214">
        <v>0.64870000000000005</v>
      </c>
      <c r="L107" s="214">
        <v>1.6585000000000001</v>
      </c>
      <c r="M107" s="214">
        <v>1.2653000000000001</v>
      </c>
      <c r="N107" s="214">
        <v>1.5652999999999999</v>
      </c>
      <c r="O107" s="214">
        <v>0.77149999999999996</v>
      </c>
      <c r="P107" s="214">
        <v>0</v>
      </c>
    </row>
    <row r="108" spans="1:16">
      <c r="A108" s="74">
        <v>45</v>
      </c>
      <c r="B108" s="214">
        <v>0</v>
      </c>
      <c r="C108" s="214">
        <v>0</v>
      </c>
      <c r="D108" s="214">
        <v>1.1691</v>
      </c>
      <c r="E108" s="214">
        <v>0.85780000000000001</v>
      </c>
      <c r="F108" s="214">
        <v>1.3243</v>
      </c>
      <c r="G108" s="214">
        <v>0.80500000000000005</v>
      </c>
      <c r="H108" s="214">
        <v>3.1025</v>
      </c>
      <c r="I108" s="214">
        <v>0.80630000000000002</v>
      </c>
      <c r="J108" s="214">
        <v>1.9455</v>
      </c>
      <c r="K108" s="214">
        <v>0.64849999999999997</v>
      </c>
      <c r="L108" s="214">
        <v>1.6753</v>
      </c>
      <c r="M108" s="214">
        <v>1.2549999999999999</v>
      </c>
      <c r="N108" s="214">
        <v>1.526</v>
      </c>
      <c r="O108" s="214">
        <v>0.78580000000000005</v>
      </c>
      <c r="P108" s="214">
        <v>0</v>
      </c>
    </row>
    <row r="109" spans="1:16">
      <c r="A109" s="74">
        <v>46</v>
      </c>
      <c r="B109" s="214">
        <v>0</v>
      </c>
      <c r="C109" s="214">
        <v>0</v>
      </c>
      <c r="D109" s="214">
        <v>1.1294999999999999</v>
      </c>
      <c r="E109" s="214">
        <v>0.8377</v>
      </c>
      <c r="F109" s="214">
        <v>1.3283</v>
      </c>
      <c r="G109" s="214">
        <v>0.79669999999999996</v>
      </c>
      <c r="H109" s="214">
        <v>3.1613000000000002</v>
      </c>
      <c r="I109" s="214">
        <v>0.7893</v>
      </c>
      <c r="J109" s="214">
        <v>1.9450000000000001</v>
      </c>
      <c r="K109" s="214">
        <v>0.64829999999999999</v>
      </c>
      <c r="L109" s="214">
        <v>1.6919999999999999</v>
      </c>
      <c r="M109" s="214">
        <v>1.2446999999999999</v>
      </c>
      <c r="N109" s="214">
        <v>1.4866999999999999</v>
      </c>
      <c r="O109" s="214">
        <v>0.8</v>
      </c>
      <c r="P109" s="214">
        <v>0</v>
      </c>
    </row>
    <row r="110" spans="1:16">
      <c r="A110" s="74">
        <v>47</v>
      </c>
      <c r="B110" s="214">
        <v>0</v>
      </c>
      <c r="C110" s="214">
        <v>0</v>
      </c>
      <c r="D110" s="214">
        <v>1.0898000000000001</v>
      </c>
      <c r="E110" s="214">
        <v>0.81759999999999999</v>
      </c>
      <c r="F110" s="214">
        <v>1.3324</v>
      </c>
      <c r="G110" s="214">
        <v>0.7883</v>
      </c>
      <c r="H110" s="214">
        <v>3.2202000000000002</v>
      </c>
      <c r="I110" s="214">
        <v>0.77239999999999998</v>
      </c>
      <c r="J110" s="214">
        <v>1.9444999999999999</v>
      </c>
      <c r="K110" s="214">
        <v>0.6482</v>
      </c>
      <c r="L110" s="214">
        <v>1.7088000000000001</v>
      </c>
      <c r="M110" s="214">
        <v>1.2343</v>
      </c>
      <c r="N110" s="214">
        <v>1.4473</v>
      </c>
      <c r="O110" s="214">
        <v>0.81430000000000002</v>
      </c>
      <c r="P110" s="214">
        <v>0</v>
      </c>
    </row>
    <row r="111" spans="1:16">
      <c r="A111" s="74">
        <v>48</v>
      </c>
      <c r="B111" s="214">
        <v>0</v>
      </c>
      <c r="C111" s="214">
        <v>0</v>
      </c>
      <c r="D111" s="214">
        <v>1.0502</v>
      </c>
      <c r="E111" s="214">
        <v>0.79749999999999999</v>
      </c>
      <c r="F111" s="214">
        <v>1.3365</v>
      </c>
      <c r="G111" s="214">
        <v>0.78</v>
      </c>
      <c r="H111" s="214">
        <v>3.2789999999999999</v>
      </c>
      <c r="I111" s="214">
        <v>0.75549999999999995</v>
      </c>
      <c r="J111" s="214">
        <v>1.944</v>
      </c>
      <c r="K111" s="214">
        <v>0.64800000000000002</v>
      </c>
      <c r="L111" s="214">
        <v>1.7255</v>
      </c>
      <c r="M111" s="214">
        <v>1.224</v>
      </c>
      <c r="N111" s="214">
        <v>1.4079999999999999</v>
      </c>
      <c r="O111" s="214">
        <v>0.82850000000000001</v>
      </c>
      <c r="P111" s="214">
        <v>0</v>
      </c>
    </row>
    <row r="112" spans="1:16">
      <c r="B112" s="214"/>
      <c r="C112" s="214"/>
      <c r="D112" s="214"/>
      <c r="E112" s="214"/>
      <c r="F112" s="214"/>
      <c r="G112" s="214"/>
      <c r="H112" s="214"/>
      <c r="I112" s="214"/>
      <c r="J112" s="214"/>
      <c r="K112" s="214"/>
      <c r="L112" s="214"/>
      <c r="M112" s="214"/>
      <c r="N112" s="214"/>
      <c r="O112" s="214"/>
      <c r="P112" s="214"/>
    </row>
    <row r="113" spans="1:16">
      <c r="A113" s="73" t="e">
        <f>HLOOKUP('Calculatrice des coûts NMETI'!$I$22, B117:Q166, MATCH('Calculatrice des coûts NMETI'!$K$22,A117:A166))</f>
        <v>#N/A</v>
      </c>
      <c r="B113" s="75" t="s">
        <v>11448</v>
      </c>
    </row>
    <row r="114" spans="1:16">
      <c r="A114" s="467" t="s">
        <v>7335</v>
      </c>
      <c r="B114" s="467"/>
      <c r="C114" s="467"/>
      <c r="D114" s="467"/>
      <c r="E114" s="467"/>
      <c r="F114" s="467"/>
      <c r="G114" s="467"/>
      <c r="H114" s="467"/>
      <c r="I114" s="467"/>
      <c r="J114" s="467"/>
      <c r="K114" s="467"/>
      <c r="L114" s="467"/>
      <c r="M114" s="467"/>
      <c r="N114" s="467"/>
      <c r="O114" s="467"/>
      <c r="P114" s="467"/>
    </row>
    <row r="115" spans="1:16">
      <c r="A115" s="471" t="s">
        <v>8912</v>
      </c>
      <c r="B115" s="471" t="s">
        <v>8913</v>
      </c>
      <c r="C115" s="471" t="s">
        <v>8913</v>
      </c>
      <c r="D115" s="471" t="s">
        <v>8913</v>
      </c>
      <c r="E115" s="471" t="s">
        <v>8913</v>
      </c>
      <c r="F115" s="471" t="s">
        <v>8913</v>
      </c>
      <c r="G115" s="471" t="s">
        <v>8913</v>
      </c>
      <c r="H115" s="471" t="s">
        <v>8913</v>
      </c>
      <c r="I115" s="471" t="s">
        <v>8913</v>
      </c>
      <c r="J115" s="471" t="s">
        <v>8913</v>
      </c>
      <c r="K115" s="471" t="s">
        <v>8913</v>
      </c>
      <c r="L115" s="471" t="s">
        <v>8913</v>
      </c>
      <c r="M115" s="471" t="s">
        <v>8913</v>
      </c>
      <c r="N115" s="471" t="s">
        <v>8913</v>
      </c>
      <c r="O115" s="471" t="s">
        <v>8913</v>
      </c>
      <c r="P115" s="471" t="s">
        <v>8913</v>
      </c>
    </row>
    <row r="116" spans="1:16">
      <c r="A116" s="77" t="s">
        <v>8912</v>
      </c>
      <c r="B116" s="212" t="s">
        <v>8913</v>
      </c>
      <c r="C116" s="212" t="s">
        <v>8913</v>
      </c>
      <c r="D116" s="212" t="s">
        <v>8913</v>
      </c>
      <c r="E116" s="212" t="s">
        <v>8913</v>
      </c>
      <c r="F116" s="212" t="s">
        <v>8913</v>
      </c>
      <c r="G116" s="212" t="s">
        <v>8913</v>
      </c>
      <c r="H116" s="212" t="s">
        <v>8913</v>
      </c>
      <c r="I116" s="212" t="s">
        <v>8913</v>
      </c>
      <c r="J116" s="212" t="s">
        <v>8913</v>
      </c>
      <c r="K116" s="212" t="s">
        <v>8913</v>
      </c>
      <c r="L116" s="212" t="s">
        <v>8913</v>
      </c>
      <c r="M116" s="212" t="s">
        <v>8913</v>
      </c>
      <c r="N116" s="212" t="s">
        <v>8913</v>
      </c>
      <c r="O116" s="212" t="s">
        <v>8913</v>
      </c>
      <c r="P116" s="212" t="s">
        <v>8913</v>
      </c>
    </row>
    <row r="117" spans="1:16">
      <c r="A117" s="79" t="s">
        <v>8914</v>
      </c>
      <c r="B117" s="236">
        <v>1</v>
      </c>
      <c r="C117" s="236">
        <v>2</v>
      </c>
      <c r="D117" s="236">
        <v>3</v>
      </c>
      <c r="E117" s="236">
        <v>4</v>
      </c>
      <c r="F117" s="236">
        <v>5</v>
      </c>
      <c r="G117" s="236">
        <v>6</v>
      </c>
      <c r="H117" s="236">
        <v>7</v>
      </c>
      <c r="I117" s="236">
        <v>8</v>
      </c>
      <c r="J117" s="236">
        <v>9</v>
      </c>
      <c r="K117" s="236">
        <v>10</v>
      </c>
      <c r="L117" s="236">
        <v>11</v>
      </c>
      <c r="M117" s="236">
        <v>12</v>
      </c>
      <c r="N117" s="236">
        <v>13</v>
      </c>
      <c r="O117" s="236">
        <v>14</v>
      </c>
      <c r="P117" s="236">
        <v>15</v>
      </c>
    </row>
    <row r="118" spans="1:16">
      <c r="A118" s="74">
        <v>0</v>
      </c>
      <c r="B118" s="213">
        <v>0</v>
      </c>
      <c r="C118" s="213">
        <v>0</v>
      </c>
      <c r="D118" s="213">
        <v>9.7487999999999992</v>
      </c>
      <c r="E118" s="213">
        <v>4.2470999999999997</v>
      </c>
      <c r="F118" s="213">
        <v>13.5288</v>
      </c>
      <c r="G118" s="213">
        <v>3.2818999999999998</v>
      </c>
      <c r="H118" s="213">
        <v>15.587999999999999</v>
      </c>
      <c r="I118" s="213">
        <v>3.2273999999999998</v>
      </c>
      <c r="J118" s="213">
        <v>11.3148</v>
      </c>
      <c r="K118" s="213">
        <v>2.2176</v>
      </c>
      <c r="L118" s="213">
        <v>6.3864000000000001</v>
      </c>
      <c r="M118" s="213">
        <v>5.6429999999999998</v>
      </c>
      <c r="N118" s="213">
        <v>0</v>
      </c>
      <c r="O118" s="213">
        <v>0</v>
      </c>
      <c r="P118" s="213">
        <v>0</v>
      </c>
    </row>
    <row r="119" spans="1:16">
      <c r="A119" s="74">
        <v>1</v>
      </c>
      <c r="B119" s="214">
        <v>0</v>
      </c>
      <c r="C119" s="214">
        <v>0</v>
      </c>
      <c r="D119" s="214">
        <v>8.6655999999999995</v>
      </c>
      <c r="E119" s="214">
        <v>3.7751999999999999</v>
      </c>
      <c r="F119" s="214">
        <v>12.025600000000001</v>
      </c>
      <c r="G119" s="214">
        <v>2.9171999999999998</v>
      </c>
      <c r="H119" s="214">
        <v>13.856</v>
      </c>
      <c r="I119" s="214">
        <v>2.8687999999999998</v>
      </c>
      <c r="J119" s="214">
        <v>10.057600000000001</v>
      </c>
      <c r="K119" s="214">
        <v>1.9712000000000001</v>
      </c>
      <c r="L119" s="214">
        <v>5.6768000000000001</v>
      </c>
      <c r="M119" s="214">
        <v>5.016</v>
      </c>
      <c r="N119" s="214">
        <v>0</v>
      </c>
      <c r="O119" s="214">
        <v>0</v>
      </c>
      <c r="P119" s="214">
        <v>0</v>
      </c>
    </row>
    <row r="120" spans="1:16">
      <c r="A120" s="74">
        <v>2</v>
      </c>
      <c r="B120" s="214">
        <v>0</v>
      </c>
      <c r="C120" s="214">
        <v>0</v>
      </c>
      <c r="D120" s="214">
        <v>7.5823999999999998</v>
      </c>
      <c r="E120" s="214">
        <v>3.3033000000000001</v>
      </c>
      <c r="F120" s="214">
        <v>10.522399999999999</v>
      </c>
      <c r="G120" s="214">
        <v>2.5526</v>
      </c>
      <c r="H120" s="214">
        <v>12.124000000000001</v>
      </c>
      <c r="I120" s="214">
        <v>2.5102000000000002</v>
      </c>
      <c r="J120" s="214">
        <v>8.8003999999999998</v>
      </c>
      <c r="K120" s="214">
        <v>1.7248000000000001</v>
      </c>
      <c r="L120" s="214">
        <v>4.9672000000000001</v>
      </c>
      <c r="M120" s="214">
        <v>4.3890000000000002</v>
      </c>
      <c r="N120" s="214">
        <v>0</v>
      </c>
      <c r="O120" s="214">
        <v>0</v>
      </c>
      <c r="P120" s="214">
        <v>0</v>
      </c>
    </row>
    <row r="121" spans="1:16">
      <c r="A121" s="74">
        <v>3</v>
      </c>
      <c r="B121" s="214">
        <v>0</v>
      </c>
      <c r="C121" s="214">
        <v>0</v>
      </c>
      <c r="D121" s="214">
        <v>6.4992000000000001</v>
      </c>
      <c r="E121" s="214">
        <v>2.8313999999999999</v>
      </c>
      <c r="F121" s="214">
        <v>9.0191999999999997</v>
      </c>
      <c r="G121" s="214">
        <v>2.1879</v>
      </c>
      <c r="H121" s="214">
        <v>10.391999999999999</v>
      </c>
      <c r="I121" s="214">
        <v>2.1516000000000002</v>
      </c>
      <c r="J121" s="214">
        <v>7.5431999999999997</v>
      </c>
      <c r="K121" s="214">
        <v>1.4783999999999999</v>
      </c>
      <c r="L121" s="214">
        <v>4.2576000000000001</v>
      </c>
      <c r="M121" s="214">
        <v>3.762</v>
      </c>
      <c r="N121" s="214">
        <v>0</v>
      </c>
      <c r="O121" s="214">
        <v>0</v>
      </c>
      <c r="P121" s="214">
        <v>0</v>
      </c>
    </row>
    <row r="122" spans="1:16">
      <c r="A122" s="74">
        <v>4</v>
      </c>
      <c r="B122" s="214">
        <v>0</v>
      </c>
      <c r="C122" s="214">
        <v>0</v>
      </c>
      <c r="D122" s="214">
        <v>5.4160000000000004</v>
      </c>
      <c r="E122" s="214">
        <v>2.3595000000000002</v>
      </c>
      <c r="F122" s="214">
        <v>7.516</v>
      </c>
      <c r="G122" s="214">
        <v>1.8232999999999999</v>
      </c>
      <c r="H122" s="214">
        <v>8.66</v>
      </c>
      <c r="I122" s="214">
        <v>1.7929999999999999</v>
      </c>
      <c r="J122" s="214">
        <v>6.2859999999999996</v>
      </c>
      <c r="K122" s="214">
        <v>1.232</v>
      </c>
      <c r="L122" s="214">
        <v>3.548</v>
      </c>
      <c r="M122" s="214">
        <v>3.1349999999999998</v>
      </c>
      <c r="N122" s="214">
        <v>0</v>
      </c>
      <c r="O122" s="214">
        <v>0</v>
      </c>
      <c r="P122" s="214">
        <v>0</v>
      </c>
    </row>
    <row r="123" spans="1:16">
      <c r="A123" s="74">
        <v>5</v>
      </c>
      <c r="B123" s="214">
        <v>0</v>
      </c>
      <c r="C123" s="214">
        <v>0</v>
      </c>
      <c r="D123" s="214">
        <v>4.3327999999999998</v>
      </c>
      <c r="E123" s="214">
        <v>1.8875999999999999</v>
      </c>
      <c r="F123" s="214">
        <v>6.0128000000000004</v>
      </c>
      <c r="G123" s="214">
        <v>1.4585999999999999</v>
      </c>
      <c r="H123" s="214">
        <v>6.9279999999999999</v>
      </c>
      <c r="I123" s="214">
        <v>1.4343999999999999</v>
      </c>
      <c r="J123" s="214">
        <v>5.0288000000000004</v>
      </c>
      <c r="K123" s="214">
        <v>0.98560000000000003</v>
      </c>
      <c r="L123" s="214">
        <v>2.8384</v>
      </c>
      <c r="M123" s="214">
        <v>2.508</v>
      </c>
      <c r="N123" s="214">
        <v>0</v>
      </c>
      <c r="O123" s="214">
        <v>0</v>
      </c>
      <c r="P123" s="214">
        <v>0</v>
      </c>
    </row>
    <row r="124" spans="1:16">
      <c r="A124" s="74">
        <v>6</v>
      </c>
      <c r="B124" s="214">
        <v>0</v>
      </c>
      <c r="C124" s="214">
        <v>0</v>
      </c>
      <c r="D124" s="214">
        <v>3.2496</v>
      </c>
      <c r="E124" s="214">
        <v>1.4157</v>
      </c>
      <c r="F124" s="214">
        <v>4.5095999999999998</v>
      </c>
      <c r="G124" s="214">
        <v>1.0940000000000001</v>
      </c>
      <c r="H124" s="214">
        <v>5.1959999999999997</v>
      </c>
      <c r="I124" s="214">
        <v>1.0758000000000001</v>
      </c>
      <c r="J124" s="214">
        <v>3.7715999999999998</v>
      </c>
      <c r="K124" s="214">
        <v>0.73919999999999997</v>
      </c>
      <c r="L124" s="214">
        <v>2.1288</v>
      </c>
      <c r="M124" s="214">
        <v>1.881</v>
      </c>
      <c r="N124" s="214">
        <v>0</v>
      </c>
      <c r="O124" s="214">
        <v>0</v>
      </c>
      <c r="P124" s="214">
        <v>0</v>
      </c>
    </row>
    <row r="125" spans="1:16">
      <c r="A125" s="74">
        <v>7</v>
      </c>
      <c r="B125" s="214">
        <v>0</v>
      </c>
      <c r="C125" s="214">
        <v>0</v>
      </c>
      <c r="D125" s="214">
        <v>3.1118999999999999</v>
      </c>
      <c r="E125" s="214">
        <v>1.3764000000000001</v>
      </c>
      <c r="F125" s="214">
        <v>4.2239000000000004</v>
      </c>
      <c r="G125" s="214">
        <v>1.0636000000000001</v>
      </c>
      <c r="H125" s="214">
        <v>4.9668999999999999</v>
      </c>
      <c r="I125" s="214">
        <v>1.0459000000000001</v>
      </c>
      <c r="J125" s="214">
        <v>3.6899000000000002</v>
      </c>
      <c r="K125" s="214">
        <v>0.71870000000000001</v>
      </c>
      <c r="L125" s="214">
        <v>2.1084999999999998</v>
      </c>
      <c r="M125" s="214">
        <v>1.8549</v>
      </c>
      <c r="N125" s="214">
        <v>0</v>
      </c>
      <c r="O125" s="214">
        <v>0</v>
      </c>
      <c r="P125" s="214">
        <v>0</v>
      </c>
    </row>
    <row r="126" spans="1:16">
      <c r="A126" s="74">
        <v>8</v>
      </c>
      <c r="B126" s="214">
        <v>0</v>
      </c>
      <c r="C126" s="214">
        <v>0</v>
      </c>
      <c r="D126" s="214">
        <v>2.9742000000000002</v>
      </c>
      <c r="E126" s="214">
        <v>1.3371</v>
      </c>
      <c r="F126" s="214">
        <v>3.9382000000000001</v>
      </c>
      <c r="G126" s="214">
        <v>1.0331999999999999</v>
      </c>
      <c r="H126" s="214">
        <v>4.7377000000000002</v>
      </c>
      <c r="I126" s="214">
        <v>1.016</v>
      </c>
      <c r="J126" s="214">
        <v>3.6080999999999999</v>
      </c>
      <c r="K126" s="214">
        <v>0.69810000000000005</v>
      </c>
      <c r="L126" s="214">
        <v>2.0882000000000001</v>
      </c>
      <c r="M126" s="214">
        <v>1.8288</v>
      </c>
      <c r="N126" s="214">
        <v>0</v>
      </c>
      <c r="O126" s="214">
        <v>0</v>
      </c>
      <c r="P126" s="214">
        <v>0</v>
      </c>
    </row>
    <row r="127" spans="1:16">
      <c r="A127" s="74">
        <v>9</v>
      </c>
      <c r="B127" s="214">
        <v>0</v>
      </c>
      <c r="C127" s="214">
        <v>0</v>
      </c>
      <c r="D127" s="214">
        <v>2.8365</v>
      </c>
      <c r="E127" s="214">
        <v>1.2977000000000001</v>
      </c>
      <c r="F127" s="214">
        <v>3.6524999999999999</v>
      </c>
      <c r="G127" s="214">
        <v>1.0027999999999999</v>
      </c>
      <c r="H127" s="214">
        <v>4.5086000000000004</v>
      </c>
      <c r="I127" s="214">
        <v>0.98619999999999997</v>
      </c>
      <c r="J127" s="214">
        <v>3.5264000000000002</v>
      </c>
      <c r="K127" s="214">
        <v>0.67759999999999998</v>
      </c>
      <c r="L127" s="214">
        <v>2.0680000000000001</v>
      </c>
      <c r="M127" s="214">
        <v>1.8026</v>
      </c>
      <c r="N127" s="214">
        <v>0</v>
      </c>
      <c r="O127" s="214">
        <v>0</v>
      </c>
      <c r="P127" s="214">
        <v>0</v>
      </c>
    </row>
    <row r="128" spans="1:16">
      <c r="A128" s="74">
        <v>10</v>
      </c>
      <c r="B128" s="214">
        <v>0</v>
      </c>
      <c r="C128" s="214">
        <v>0</v>
      </c>
      <c r="D128" s="214">
        <v>2.6987999999999999</v>
      </c>
      <c r="E128" s="214">
        <v>1.2584</v>
      </c>
      <c r="F128" s="214">
        <v>3.3668</v>
      </c>
      <c r="G128" s="214">
        <v>0.97240000000000004</v>
      </c>
      <c r="H128" s="214">
        <v>4.2794999999999996</v>
      </c>
      <c r="I128" s="214">
        <v>0.95630000000000004</v>
      </c>
      <c r="J128" s="214">
        <v>3.4445999999999999</v>
      </c>
      <c r="K128" s="214">
        <v>0.65710000000000002</v>
      </c>
      <c r="L128" s="214">
        <v>2.0476999999999999</v>
      </c>
      <c r="M128" s="214">
        <v>1.7765</v>
      </c>
      <c r="N128" s="214">
        <v>0</v>
      </c>
      <c r="O128" s="214">
        <v>0</v>
      </c>
      <c r="P128" s="214">
        <v>0</v>
      </c>
    </row>
    <row r="129" spans="1:16">
      <c r="A129" s="74">
        <v>11</v>
      </c>
      <c r="B129" s="214">
        <v>0</v>
      </c>
      <c r="C129" s="214">
        <v>0</v>
      </c>
      <c r="D129" s="214">
        <v>2.5611000000000002</v>
      </c>
      <c r="E129" s="214">
        <v>1.2191000000000001</v>
      </c>
      <c r="F129" s="214">
        <v>3.0811000000000002</v>
      </c>
      <c r="G129" s="214">
        <v>0.94199999999999995</v>
      </c>
      <c r="H129" s="214">
        <v>4.0503</v>
      </c>
      <c r="I129" s="214">
        <v>0.9264</v>
      </c>
      <c r="J129" s="214">
        <v>3.3628999999999998</v>
      </c>
      <c r="K129" s="214">
        <v>0.63649999999999995</v>
      </c>
      <c r="L129" s="214">
        <v>2.0274000000000001</v>
      </c>
      <c r="M129" s="214">
        <v>1.7504</v>
      </c>
      <c r="N129" s="214">
        <v>0</v>
      </c>
      <c r="O129" s="214">
        <v>0</v>
      </c>
      <c r="P129" s="214">
        <v>0</v>
      </c>
    </row>
    <row r="130" spans="1:16">
      <c r="A130" s="74">
        <v>12</v>
      </c>
      <c r="B130" s="214">
        <v>0</v>
      </c>
      <c r="C130" s="214">
        <v>0</v>
      </c>
      <c r="D130" s="214">
        <v>2.4234</v>
      </c>
      <c r="E130" s="214">
        <v>1.1798</v>
      </c>
      <c r="F130" s="214">
        <v>2.7955000000000001</v>
      </c>
      <c r="G130" s="214">
        <v>0.91159999999999997</v>
      </c>
      <c r="H130" s="214">
        <v>3.8212000000000002</v>
      </c>
      <c r="I130" s="214">
        <v>0.89649999999999996</v>
      </c>
      <c r="J130" s="214">
        <v>3.2812000000000001</v>
      </c>
      <c r="K130" s="214">
        <v>0.61599999999999999</v>
      </c>
      <c r="L130" s="214">
        <v>2.0070999999999999</v>
      </c>
      <c r="M130" s="214">
        <v>1.7242999999999999</v>
      </c>
      <c r="N130" s="214">
        <v>0</v>
      </c>
      <c r="O130" s="214">
        <v>0</v>
      </c>
      <c r="P130" s="214">
        <v>0</v>
      </c>
    </row>
    <row r="131" spans="1:16">
      <c r="A131" s="74">
        <v>13</v>
      </c>
      <c r="B131" s="214">
        <v>0</v>
      </c>
      <c r="C131" s="214">
        <v>0</v>
      </c>
      <c r="D131" s="214">
        <v>2.2856999999999998</v>
      </c>
      <c r="E131" s="214">
        <v>1.1404000000000001</v>
      </c>
      <c r="F131" s="214">
        <v>2.5097999999999998</v>
      </c>
      <c r="G131" s="214">
        <v>0.88119999999999998</v>
      </c>
      <c r="H131" s="214">
        <v>3.5920999999999998</v>
      </c>
      <c r="I131" s="214">
        <v>0.86660000000000004</v>
      </c>
      <c r="J131" s="214">
        <v>3.1993999999999998</v>
      </c>
      <c r="K131" s="214">
        <v>0.59550000000000003</v>
      </c>
      <c r="L131" s="214">
        <v>1.9867999999999999</v>
      </c>
      <c r="M131" s="214">
        <v>1.6980999999999999</v>
      </c>
      <c r="N131" s="214">
        <v>0</v>
      </c>
      <c r="O131" s="214">
        <v>0</v>
      </c>
      <c r="P131" s="214">
        <v>0</v>
      </c>
    </row>
    <row r="132" spans="1:16">
      <c r="A132" s="74">
        <v>14</v>
      </c>
      <c r="B132" s="214">
        <v>0</v>
      </c>
      <c r="C132" s="214">
        <v>0</v>
      </c>
      <c r="D132" s="214">
        <v>2.1480000000000001</v>
      </c>
      <c r="E132" s="214">
        <v>1.1011</v>
      </c>
      <c r="F132" s="214">
        <v>2.2241</v>
      </c>
      <c r="G132" s="214">
        <v>0.85089999999999999</v>
      </c>
      <c r="H132" s="214">
        <v>3.3628999999999998</v>
      </c>
      <c r="I132" s="214">
        <v>0.8367</v>
      </c>
      <c r="J132" s="214">
        <v>3.1177000000000001</v>
      </c>
      <c r="K132" s="214">
        <v>0.57489999999999997</v>
      </c>
      <c r="L132" s="214">
        <v>1.9664999999999999</v>
      </c>
      <c r="M132" s="214">
        <v>1.6719999999999999</v>
      </c>
      <c r="N132" s="214">
        <v>0</v>
      </c>
      <c r="O132" s="214">
        <v>0</v>
      </c>
      <c r="P132" s="214">
        <v>0</v>
      </c>
    </row>
    <row r="133" spans="1:16">
      <c r="A133" s="74">
        <v>15</v>
      </c>
      <c r="B133" s="214">
        <v>0</v>
      </c>
      <c r="C133" s="214">
        <v>0</v>
      </c>
      <c r="D133" s="214">
        <v>2.0103</v>
      </c>
      <c r="E133" s="214">
        <v>1.0618000000000001</v>
      </c>
      <c r="F133" s="214">
        <v>1.9383999999999999</v>
      </c>
      <c r="G133" s="214">
        <v>0.82050000000000001</v>
      </c>
      <c r="H133" s="214">
        <v>3.1337999999999999</v>
      </c>
      <c r="I133" s="214">
        <v>0.80689999999999995</v>
      </c>
      <c r="J133" s="214">
        <v>3.0358999999999998</v>
      </c>
      <c r="K133" s="214">
        <v>0.5544</v>
      </c>
      <c r="L133" s="214">
        <v>1.9462999999999999</v>
      </c>
      <c r="M133" s="214">
        <v>1.6458999999999999</v>
      </c>
      <c r="N133" s="214">
        <v>0</v>
      </c>
      <c r="O133" s="214">
        <v>0</v>
      </c>
      <c r="P133" s="214">
        <v>0</v>
      </c>
    </row>
    <row r="134" spans="1:16">
      <c r="A134" s="74">
        <v>16</v>
      </c>
      <c r="B134" s="214">
        <v>0</v>
      </c>
      <c r="C134" s="214">
        <v>0</v>
      </c>
      <c r="D134" s="214">
        <v>1.8726</v>
      </c>
      <c r="E134" s="214">
        <v>1.0225</v>
      </c>
      <c r="F134" s="214">
        <v>1.6527000000000001</v>
      </c>
      <c r="G134" s="214">
        <v>0.79010000000000002</v>
      </c>
      <c r="H134" s="214">
        <v>2.9047000000000001</v>
      </c>
      <c r="I134" s="214">
        <v>0.77700000000000002</v>
      </c>
      <c r="J134" s="214">
        <v>2.9542000000000002</v>
      </c>
      <c r="K134" s="214">
        <v>0.53390000000000004</v>
      </c>
      <c r="L134" s="214">
        <v>1.9259999999999999</v>
      </c>
      <c r="M134" s="214">
        <v>1.6197999999999999</v>
      </c>
      <c r="N134" s="214">
        <v>0</v>
      </c>
      <c r="O134" s="214">
        <v>0</v>
      </c>
      <c r="P134" s="214">
        <v>0</v>
      </c>
    </row>
    <row r="135" spans="1:16">
      <c r="A135" s="74">
        <v>17</v>
      </c>
      <c r="B135" s="214">
        <v>0</v>
      </c>
      <c r="C135" s="214">
        <v>0</v>
      </c>
      <c r="D135" s="214">
        <v>1.7349000000000001</v>
      </c>
      <c r="E135" s="214">
        <v>0.98309999999999997</v>
      </c>
      <c r="F135" s="214">
        <v>1.367</v>
      </c>
      <c r="G135" s="214">
        <v>0.75970000000000004</v>
      </c>
      <c r="H135" s="214">
        <v>2.6755</v>
      </c>
      <c r="I135" s="214">
        <v>0.74709999999999999</v>
      </c>
      <c r="J135" s="214">
        <v>2.8723999999999998</v>
      </c>
      <c r="K135" s="214">
        <v>0.51329999999999998</v>
      </c>
      <c r="L135" s="214">
        <v>1.9056999999999999</v>
      </c>
      <c r="M135" s="214">
        <v>1.5935999999999999</v>
      </c>
      <c r="N135" s="214">
        <v>0</v>
      </c>
      <c r="O135" s="214">
        <v>0</v>
      </c>
      <c r="P135" s="214">
        <v>0</v>
      </c>
    </row>
    <row r="136" spans="1:16">
      <c r="A136" s="74">
        <v>18</v>
      </c>
      <c r="B136" s="214">
        <v>0</v>
      </c>
      <c r="C136" s="214">
        <v>0</v>
      </c>
      <c r="D136" s="214">
        <v>1.5972</v>
      </c>
      <c r="E136" s="214">
        <v>0.94379999999999997</v>
      </c>
      <c r="F136" s="214">
        <v>1.0812999999999999</v>
      </c>
      <c r="G136" s="214">
        <v>0.72929999999999995</v>
      </c>
      <c r="H136" s="214">
        <v>2.4464000000000001</v>
      </c>
      <c r="I136" s="214">
        <v>0.71719999999999995</v>
      </c>
      <c r="J136" s="214">
        <v>2.7907000000000002</v>
      </c>
      <c r="K136" s="214">
        <v>0.49280000000000002</v>
      </c>
      <c r="L136" s="214">
        <v>1.8854</v>
      </c>
      <c r="M136" s="214">
        <v>1.5674999999999999</v>
      </c>
      <c r="N136" s="214">
        <v>2.3704000000000001</v>
      </c>
      <c r="O136" s="214">
        <v>0.72770000000000001</v>
      </c>
      <c r="P136" s="214">
        <v>0</v>
      </c>
    </row>
    <row r="137" spans="1:16">
      <c r="A137" s="74">
        <v>19</v>
      </c>
      <c r="B137" s="214">
        <v>0</v>
      </c>
      <c r="C137" s="214">
        <v>0</v>
      </c>
      <c r="D137" s="214">
        <v>1.6142000000000001</v>
      </c>
      <c r="E137" s="214">
        <v>0.91220000000000001</v>
      </c>
      <c r="F137" s="214">
        <v>1.1204000000000001</v>
      </c>
      <c r="G137" s="214">
        <v>0.71740000000000004</v>
      </c>
      <c r="H137" s="214">
        <v>2.5861000000000001</v>
      </c>
      <c r="I137" s="214">
        <v>0.7157</v>
      </c>
      <c r="J137" s="214">
        <v>2.6905999999999999</v>
      </c>
      <c r="K137" s="214">
        <v>0.52300000000000002</v>
      </c>
      <c r="L137" s="214">
        <v>1.8354999999999999</v>
      </c>
      <c r="M137" s="214">
        <v>1.5122</v>
      </c>
      <c r="N137" s="214">
        <v>2.3045</v>
      </c>
      <c r="O137" s="214">
        <v>0.70740000000000003</v>
      </c>
      <c r="P137" s="214">
        <v>0</v>
      </c>
    </row>
    <row r="138" spans="1:16">
      <c r="A138" s="74">
        <v>20</v>
      </c>
      <c r="B138" s="214">
        <v>0</v>
      </c>
      <c r="C138" s="214">
        <v>0</v>
      </c>
      <c r="D138" s="214">
        <v>1.6311</v>
      </c>
      <c r="E138" s="214">
        <v>0.88070000000000004</v>
      </c>
      <c r="F138" s="214">
        <v>1.1596</v>
      </c>
      <c r="G138" s="214">
        <v>0.7056</v>
      </c>
      <c r="H138" s="214">
        <v>2.7256999999999998</v>
      </c>
      <c r="I138" s="214">
        <v>0.71419999999999995</v>
      </c>
      <c r="J138" s="214">
        <v>2.5905</v>
      </c>
      <c r="K138" s="214">
        <v>0.55330000000000001</v>
      </c>
      <c r="L138" s="214">
        <v>1.7855000000000001</v>
      </c>
      <c r="M138" s="214">
        <v>1.4569000000000001</v>
      </c>
      <c r="N138" s="214">
        <v>2.2387000000000001</v>
      </c>
      <c r="O138" s="214">
        <v>0.68720000000000003</v>
      </c>
      <c r="P138" s="214">
        <v>0</v>
      </c>
    </row>
    <row r="139" spans="1:16">
      <c r="A139" s="74">
        <v>21</v>
      </c>
      <c r="B139" s="214">
        <v>0</v>
      </c>
      <c r="C139" s="214">
        <v>0</v>
      </c>
      <c r="D139" s="214">
        <v>1.6480999999999999</v>
      </c>
      <c r="E139" s="214">
        <v>0.84909999999999997</v>
      </c>
      <c r="F139" s="214">
        <v>1.1987000000000001</v>
      </c>
      <c r="G139" s="214">
        <v>0.69369999999999998</v>
      </c>
      <c r="H139" s="214">
        <v>2.8654000000000002</v>
      </c>
      <c r="I139" s="214">
        <v>0.7127</v>
      </c>
      <c r="J139" s="214">
        <v>2.4904999999999999</v>
      </c>
      <c r="K139" s="214">
        <v>0.58350000000000002</v>
      </c>
      <c r="L139" s="214">
        <v>1.7356</v>
      </c>
      <c r="M139" s="214">
        <v>1.4016</v>
      </c>
      <c r="N139" s="214">
        <v>2.1728000000000001</v>
      </c>
      <c r="O139" s="214">
        <v>0.66700000000000004</v>
      </c>
      <c r="P139" s="214">
        <v>0</v>
      </c>
    </row>
    <row r="140" spans="1:16">
      <c r="A140" s="74">
        <v>22</v>
      </c>
      <c r="B140" s="214">
        <v>0</v>
      </c>
      <c r="C140" s="214">
        <v>0</v>
      </c>
      <c r="D140" s="214">
        <v>1.6651</v>
      </c>
      <c r="E140" s="214">
        <v>0.8175</v>
      </c>
      <c r="F140" s="214">
        <v>1.2378</v>
      </c>
      <c r="G140" s="214">
        <v>0.68189999999999995</v>
      </c>
      <c r="H140" s="214">
        <v>3.0049999999999999</v>
      </c>
      <c r="I140" s="214">
        <v>0.71120000000000005</v>
      </c>
      <c r="J140" s="214">
        <v>2.3904000000000001</v>
      </c>
      <c r="K140" s="214">
        <v>0.61380000000000001</v>
      </c>
      <c r="L140" s="214">
        <v>1.6857</v>
      </c>
      <c r="M140" s="214">
        <v>1.3464</v>
      </c>
      <c r="N140" s="214">
        <v>2.1070000000000002</v>
      </c>
      <c r="O140" s="214">
        <v>0.64680000000000004</v>
      </c>
      <c r="P140" s="214">
        <v>0</v>
      </c>
    </row>
    <row r="141" spans="1:16">
      <c r="A141" s="74">
        <v>23</v>
      </c>
      <c r="B141" s="214">
        <v>0</v>
      </c>
      <c r="C141" s="214">
        <v>0</v>
      </c>
      <c r="D141" s="214">
        <v>1.6819999999999999</v>
      </c>
      <c r="E141" s="214">
        <v>0.78590000000000004</v>
      </c>
      <c r="F141" s="214">
        <v>1.2768999999999999</v>
      </c>
      <c r="G141" s="214">
        <v>0.67</v>
      </c>
      <c r="H141" s="214">
        <v>3.1446999999999998</v>
      </c>
      <c r="I141" s="214">
        <v>0.7097</v>
      </c>
      <c r="J141" s="214">
        <v>2.2902999999999998</v>
      </c>
      <c r="K141" s="214">
        <v>0.64400000000000002</v>
      </c>
      <c r="L141" s="214">
        <v>1.6357999999999999</v>
      </c>
      <c r="M141" s="214">
        <v>1.2910999999999999</v>
      </c>
      <c r="N141" s="214">
        <v>2.0411999999999999</v>
      </c>
      <c r="O141" s="214">
        <v>0.62660000000000005</v>
      </c>
      <c r="P141" s="214">
        <v>0</v>
      </c>
    </row>
    <row r="142" spans="1:16">
      <c r="A142" s="74">
        <v>24</v>
      </c>
      <c r="B142" s="214">
        <v>0</v>
      </c>
      <c r="C142" s="214">
        <v>0</v>
      </c>
      <c r="D142" s="214">
        <v>1.6990000000000001</v>
      </c>
      <c r="E142" s="214">
        <v>0.75439999999999996</v>
      </c>
      <c r="F142" s="214">
        <v>1.3161</v>
      </c>
      <c r="G142" s="214">
        <v>0.65810000000000002</v>
      </c>
      <c r="H142" s="214">
        <v>3.2844000000000002</v>
      </c>
      <c r="I142" s="214">
        <v>0.70830000000000004</v>
      </c>
      <c r="J142" s="214">
        <v>2.1901999999999999</v>
      </c>
      <c r="K142" s="214">
        <v>0.67430000000000001</v>
      </c>
      <c r="L142" s="214">
        <v>1.5858000000000001</v>
      </c>
      <c r="M142" s="214">
        <v>1.2358</v>
      </c>
      <c r="N142" s="214">
        <v>1.9753000000000001</v>
      </c>
      <c r="O142" s="214">
        <v>0.60640000000000005</v>
      </c>
      <c r="P142" s="214">
        <v>0</v>
      </c>
    </row>
    <row r="143" spans="1:16">
      <c r="A143" s="74">
        <v>25</v>
      </c>
      <c r="B143" s="214">
        <v>0</v>
      </c>
      <c r="C143" s="214">
        <v>0</v>
      </c>
      <c r="D143" s="214">
        <v>1.7159</v>
      </c>
      <c r="E143" s="214">
        <v>0.7228</v>
      </c>
      <c r="F143" s="214">
        <v>1.3552</v>
      </c>
      <c r="G143" s="214">
        <v>0.64629999999999999</v>
      </c>
      <c r="H143" s="214">
        <v>3.4239999999999999</v>
      </c>
      <c r="I143" s="214">
        <v>0.70679999999999998</v>
      </c>
      <c r="J143" s="214">
        <v>2.0901000000000001</v>
      </c>
      <c r="K143" s="214">
        <v>0.70450000000000002</v>
      </c>
      <c r="L143" s="214">
        <v>1.5359</v>
      </c>
      <c r="M143" s="214">
        <v>1.1805000000000001</v>
      </c>
      <c r="N143" s="214">
        <v>1.9095</v>
      </c>
      <c r="O143" s="214">
        <v>0.58620000000000005</v>
      </c>
      <c r="P143" s="214">
        <v>0</v>
      </c>
    </row>
    <row r="144" spans="1:16">
      <c r="A144" s="74">
        <v>26</v>
      </c>
      <c r="B144" s="214">
        <v>0</v>
      </c>
      <c r="C144" s="214">
        <v>0</v>
      </c>
      <c r="D144" s="214">
        <v>1.7329000000000001</v>
      </c>
      <c r="E144" s="214">
        <v>0.69120000000000004</v>
      </c>
      <c r="F144" s="214">
        <v>1.3943000000000001</v>
      </c>
      <c r="G144" s="214">
        <v>0.63439999999999996</v>
      </c>
      <c r="H144" s="214">
        <v>3.5636999999999999</v>
      </c>
      <c r="I144" s="214">
        <v>0.70530000000000004</v>
      </c>
      <c r="J144" s="214">
        <v>1.99</v>
      </c>
      <c r="K144" s="214">
        <v>0.73480000000000001</v>
      </c>
      <c r="L144" s="214">
        <v>1.486</v>
      </c>
      <c r="M144" s="214">
        <v>1.1252</v>
      </c>
      <c r="N144" s="214">
        <v>1.8435999999999999</v>
      </c>
      <c r="O144" s="214">
        <v>0.56599999999999995</v>
      </c>
      <c r="P144" s="214">
        <v>0</v>
      </c>
    </row>
    <row r="145" spans="1:16">
      <c r="A145" s="74">
        <v>27</v>
      </c>
      <c r="B145" s="214">
        <v>0</v>
      </c>
      <c r="C145" s="214">
        <v>0</v>
      </c>
      <c r="D145" s="214">
        <v>1.7499</v>
      </c>
      <c r="E145" s="214">
        <v>0.65959999999999996</v>
      </c>
      <c r="F145" s="214">
        <v>1.4335</v>
      </c>
      <c r="G145" s="214">
        <v>0.62250000000000005</v>
      </c>
      <c r="H145" s="214">
        <v>3.7033</v>
      </c>
      <c r="I145" s="214">
        <v>0.70379999999999998</v>
      </c>
      <c r="J145" s="214">
        <v>1.89</v>
      </c>
      <c r="K145" s="214">
        <v>0.76500000000000001</v>
      </c>
      <c r="L145" s="214">
        <v>1.4359999999999999</v>
      </c>
      <c r="M145" s="214">
        <v>1.0699000000000001</v>
      </c>
      <c r="N145" s="214">
        <v>1.7778</v>
      </c>
      <c r="O145" s="214">
        <v>0.54569999999999996</v>
      </c>
      <c r="P145" s="214">
        <v>0</v>
      </c>
    </row>
    <row r="146" spans="1:16">
      <c r="A146" s="74">
        <v>28</v>
      </c>
      <c r="B146" s="214">
        <v>0</v>
      </c>
      <c r="C146" s="214">
        <v>0</v>
      </c>
      <c r="D146" s="214">
        <v>1.7667999999999999</v>
      </c>
      <c r="E146" s="214">
        <v>0.62809999999999999</v>
      </c>
      <c r="F146" s="214">
        <v>1.4725999999999999</v>
      </c>
      <c r="G146" s="214">
        <v>0.61070000000000002</v>
      </c>
      <c r="H146" s="214">
        <v>3.843</v>
      </c>
      <c r="I146" s="214">
        <v>0.70230000000000004</v>
      </c>
      <c r="J146" s="214">
        <v>1.7899</v>
      </c>
      <c r="K146" s="214">
        <v>0.79530000000000001</v>
      </c>
      <c r="L146" s="214">
        <v>1.3861000000000001</v>
      </c>
      <c r="M146" s="214">
        <v>1.0145999999999999</v>
      </c>
      <c r="N146" s="214">
        <v>1.7119</v>
      </c>
      <c r="O146" s="214">
        <v>0.52549999999999997</v>
      </c>
      <c r="P146" s="214">
        <v>0</v>
      </c>
    </row>
    <row r="147" spans="1:16">
      <c r="A147" s="74">
        <v>29</v>
      </c>
      <c r="B147" s="214">
        <v>0</v>
      </c>
      <c r="C147" s="214">
        <v>0</v>
      </c>
      <c r="D147" s="214">
        <v>1.7838000000000001</v>
      </c>
      <c r="E147" s="214">
        <v>0.59650000000000003</v>
      </c>
      <c r="F147" s="214">
        <v>1.5117</v>
      </c>
      <c r="G147" s="214">
        <v>0.5988</v>
      </c>
      <c r="H147" s="214">
        <v>3.9826000000000001</v>
      </c>
      <c r="I147" s="214">
        <v>0.70079999999999998</v>
      </c>
      <c r="J147" s="214">
        <v>1.6898</v>
      </c>
      <c r="K147" s="214">
        <v>0.82550000000000001</v>
      </c>
      <c r="L147" s="214">
        <v>1.3362000000000001</v>
      </c>
      <c r="M147" s="214">
        <v>0.95930000000000004</v>
      </c>
      <c r="N147" s="214">
        <v>1.6460999999999999</v>
      </c>
      <c r="O147" s="214">
        <v>0.50529999999999997</v>
      </c>
      <c r="P147" s="214">
        <v>0</v>
      </c>
    </row>
    <row r="148" spans="1:16">
      <c r="A148" s="74">
        <v>30</v>
      </c>
      <c r="B148" s="214">
        <v>0</v>
      </c>
      <c r="C148" s="214">
        <v>0</v>
      </c>
      <c r="D148" s="214">
        <v>1.8008</v>
      </c>
      <c r="E148" s="214">
        <v>0.56489999999999996</v>
      </c>
      <c r="F148" s="214">
        <v>1.5508999999999999</v>
      </c>
      <c r="G148" s="214">
        <v>0.58699999999999997</v>
      </c>
      <c r="H148" s="214">
        <v>4.1223000000000001</v>
      </c>
      <c r="I148" s="214">
        <v>0.69930000000000003</v>
      </c>
      <c r="J148" s="214">
        <v>1.5896999999999999</v>
      </c>
      <c r="K148" s="214">
        <v>0.85580000000000001</v>
      </c>
      <c r="L148" s="214">
        <v>1.2863</v>
      </c>
      <c r="M148" s="214">
        <v>0.90410000000000001</v>
      </c>
      <c r="N148" s="214">
        <v>1.5803</v>
      </c>
      <c r="O148" s="214">
        <v>0.48509999999999998</v>
      </c>
      <c r="P148" s="214">
        <v>0</v>
      </c>
    </row>
    <row r="149" spans="1:16">
      <c r="A149" s="74">
        <v>31</v>
      </c>
      <c r="B149" s="214">
        <v>0</v>
      </c>
      <c r="C149" s="214">
        <v>0</v>
      </c>
      <c r="D149" s="214">
        <v>1.7564</v>
      </c>
      <c r="E149" s="214">
        <v>0.56100000000000005</v>
      </c>
      <c r="F149" s="214">
        <v>1.5410999999999999</v>
      </c>
      <c r="G149" s="214">
        <v>0.57979999999999998</v>
      </c>
      <c r="H149" s="214">
        <v>4.0896999999999997</v>
      </c>
      <c r="I149" s="214">
        <v>0.69079999999999997</v>
      </c>
      <c r="J149" s="214">
        <v>1.5718000000000001</v>
      </c>
      <c r="K149" s="214">
        <v>0.8226</v>
      </c>
      <c r="L149" s="214">
        <v>1.2649999999999999</v>
      </c>
      <c r="M149" s="214">
        <v>0.90349999999999997</v>
      </c>
      <c r="N149" s="214">
        <v>1.5362</v>
      </c>
      <c r="O149" s="214">
        <v>0.49680000000000002</v>
      </c>
      <c r="P149" s="214">
        <v>0</v>
      </c>
    </row>
    <row r="150" spans="1:16">
      <c r="A150" s="74">
        <v>32</v>
      </c>
      <c r="B150" s="214">
        <v>0</v>
      </c>
      <c r="C150" s="214">
        <v>0</v>
      </c>
      <c r="D150" s="214">
        <v>1.7121</v>
      </c>
      <c r="E150" s="214">
        <v>0.55710000000000004</v>
      </c>
      <c r="F150" s="214">
        <v>1.5314000000000001</v>
      </c>
      <c r="G150" s="214">
        <v>0.5726</v>
      </c>
      <c r="H150" s="214">
        <v>4.0571000000000002</v>
      </c>
      <c r="I150" s="214">
        <v>0.68230000000000002</v>
      </c>
      <c r="J150" s="214">
        <v>1.5539000000000001</v>
      </c>
      <c r="K150" s="214">
        <v>0.78949999999999998</v>
      </c>
      <c r="L150" s="214">
        <v>1.2437</v>
      </c>
      <c r="M150" s="214">
        <v>0.90290000000000004</v>
      </c>
      <c r="N150" s="214">
        <v>1.4922</v>
      </c>
      <c r="O150" s="214">
        <v>0.50860000000000005</v>
      </c>
      <c r="P150" s="214">
        <v>0</v>
      </c>
    </row>
    <row r="151" spans="1:16">
      <c r="A151" s="74">
        <v>33</v>
      </c>
      <c r="B151" s="214">
        <v>0</v>
      </c>
      <c r="C151" s="214">
        <v>0</v>
      </c>
      <c r="D151" s="214">
        <v>1.6677999999999999</v>
      </c>
      <c r="E151" s="214">
        <v>0.55320000000000003</v>
      </c>
      <c r="F151" s="214">
        <v>1.5216000000000001</v>
      </c>
      <c r="G151" s="214">
        <v>0.5655</v>
      </c>
      <c r="H151" s="214">
        <v>4.0244999999999997</v>
      </c>
      <c r="I151" s="214">
        <v>0.67369999999999997</v>
      </c>
      <c r="J151" s="214">
        <v>1.536</v>
      </c>
      <c r="K151" s="214">
        <v>0.75629999999999997</v>
      </c>
      <c r="L151" s="214">
        <v>1.2223999999999999</v>
      </c>
      <c r="M151" s="214">
        <v>0.90229999999999999</v>
      </c>
      <c r="N151" s="214">
        <v>1.4481999999999999</v>
      </c>
      <c r="O151" s="214">
        <v>0.52029999999999998</v>
      </c>
      <c r="P151" s="214">
        <v>0</v>
      </c>
    </row>
    <row r="152" spans="1:16">
      <c r="A152" s="74">
        <v>34</v>
      </c>
      <c r="B152" s="214">
        <v>0</v>
      </c>
      <c r="C152" s="214">
        <v>0</v>
      </c>
      <c r="D152" s="214">
        <v>1.6234999999999999</v>
      </c>
      <c r="E152" s="214">
        <v>0.54930000000000001</v>
      </c>
      <c r="F152" s="214">
        <v>1.5119</v>
      </c>
      <c r="G152" s="214">
        <v>0.55830000000000002</v>
      </c>
      <c r="H152" s="214">
        <v>3.9918999999999998</v>
      </c>
      <c r="I152" s="214">
        <v>0.66520000000000001</v>
      </c>
      <c r="J152" s="214">
        <v>1.5181</v>
      </c>
      <c r="K152" s="214">
        <v>0.72319999999999995</v>
      </c>
      <c r="L152" s="214">
        <v>1.2012</v>
      </c>
      <c r="M152" s="214">
        <v>0.90169999999999995</v>
      </c>
      <c r="N152" s="214">
        <v>1.4041999999999999</v>
      </c>
      <c r="O152" s="214">
        <v>0.53210000000000002</v>
      </c>
      <c r="P152" s="214">
        <v>0</v>
      </c>
    </row>
    <row r="153" spans="1:16">
      <c r="A153" s="74">
        <v>35</v>
      </c>
      <c r="B153" s="214">
        <v>0</v>
      </c>
      <c r="C153" s="214">
        <v>0</v>
      </c>
      <c r="D153" s="214">
        <v>1.5791999999999999</v>
      </c>
      <c r="E153" s="214">
        <v>0.5454</v>
      </c>
      <c r="F153" s="214">
        <v>1.5022</v>
      </c>
      <c r="G153" s="214">
        <v>0.55110000000000003</v>
      </c>
      <c r="H153" s="214">
        <v>3.9592999999999998</v>
      </c>
      <c r="I153" s="214">
        <v>0.65669999999999995</v>
      </c>
      <c r="J153" s="214">
        <v>1.5002</v>
      </c>
      <c r="K153" s="214">
        <v>0.69</v>
      </c>
      <c r="L153" s="214">
        <v>1.1798999999999999</v>
      </c>
      <c r="M153" s="214">
        <v>0.90110000000000001</v>
      </c>
      <c r="N153" s="214">
        <v>1.3601000000000001</v>
      </c>
      <c r="O153" s="214">
        <v>0.54379999999999995</v>
      </c>
      <c r="P153" s="214">
        <v>0</v>
      </c>
    </row>
    <row r="154" spans="1:16">
      <c r="A154" s="74">
        <v>36</v>
      </c>
      <c r="B154" s="214">
        <v>0</v>
      </c>
      <c r="C154" s="214">
        <v>0</v>
      </c>
      <c r="D154" s="214">
        <v>1.5348999999999999</v>
      </c>
      <c r="E154" s="214">
        <v>0.54149999999999998</v>
      </c>
      <c r="F154" s="214">
        <v>1.4923999999999999</v>
      </c>
      <c r="G154" s="214">
        <v>0.54400000000000004</v>
      </c>
      <c r="H154" s="214">
        <v>3.9266999999999999</v>
      </c>
      <c r="I154" s="214">
        <v>0.6482</v>
      </c>
      <c r="J154" s="214">
        <v>1.4823999999999999</v>
      </c>
      <c r="K154" s="214">
        <v>0.65690000000000004</v>
      </c>
      <c r="L154" s="214">
        <v>1.1586000000000001</v>
      </c>
      <c r="M154" s="214">
        <v>0.90049999999999997</v>
      </c>
      <c r="N154" s="214">
        <v>1.3161</v>
      </c>
      <c r="O154" s="214">
        <v>0.55559999999999998</v>
      </c>
      <c r="P154" s="214">
        <v>0</v>
      </c>
    </row>
    <row r="155" spans="1:16">
      <c r="A155" s="74">
        <v>37</v>
      </c>
      <c r="B155" s="214">
        <v>0</v>
      </c>
      <c r="C155" s="214">
        <v>0</v>
      </c>
      <c r="D155" s="214">
        <v>1.4905999999999999</v>
      </c>
      <c r="E155" s="214">
        <v>0.53749999999999998</v>
      </c>
      <c r="F155" s="214">
        <v>1.4826999999999999</v>
      </c>
      <c r="G155" s="214">
        <v>0.53680000000000005</v>
      </c>
      <c r="H155" s="214">
        <v>3.8940000000000001</v>
      </c>
      <c r="I155" s="214">
        <v>0.63959999999999995</v>
      </c>
      <c r="J155" s="214">
        <v>1.4644999999999999</v>
      </c>
      <c r="K155" s="214">
        <v>0.62370000000000003</v>
      </c>
      <c r="L155" s="214">
        <v>1.1374</v>
      </c>
      <c r="M155" s="214">
        <v>0.89990000000000003</v>
      </c>
      <c r="N155" s="214">
        <v>1.2721</v>
      </c>
      <c r="O155" s="214">
        <v>0.56730000000000003</v>
      </c>
      <c r="P155" s="214">
        <v>0</v>
      </c>
    </row>
    <row r="156" spans="1:16">
      <c r="A156" s="74">
        <v>38</v>
      </c>
      <c r="B156" s="214">
        <v>0</v>
      </c>
      <c r="C156" s="214">
        <v>0</v>
      </c>
      <c r="D156" s="214">
        <v>1.4462999999999999</v>
      </c>
      <c r="E156" s="214">
        <v>0.53359999999999996</v>
      </c>
      <c r="F156" s="214">
        <v>1.4730000000000001</v>
      </c>
      <c r="G156" s="214">
        <v>0.52969999999999995</v>
      </c>
      <c r="H156" s="214">
        <v>3.8614000000000002</v>
      </c>
      <c r="I156" s="214">
        <v>0.63109999999999999</v>
      </c>
      <c r="J156" s="214">
        <v>1.4466000000000001</v>
      </c>
      <c r="K156" s="214">
        <v>0.59060000000000001</v>
      </c>
      <c r="L156" s="214">
        <v>1.1161000000000001</v>
      </c>
      <c r="M156" s="214">
        <v>0.89939999999999998</v>
      </c>
      <c r="N156" s="214">
        <v>1.2281</v>
      </c>
      <c r="O156" s="214">
        <v>0.57899999999999996</v>
      </c>
      <c r="P156" s="214">
        <v>0</v>
      </c>
    </row>
    <row r="157" spans="1:16">
      <c r="A157" s="74">
        <v>39</v>
      </c>
      <c r="B157" s="214">
        <v>0</v>
      </c>
      <c r="C157" s="214">
        <v>0</v>
      </c>
      <c r="D157" s="214">
        <v>1.4018999999999999</v>
      </c>
      <c r="E157" s="214">
        <v>0.52969999999999995</v>
      </c>
      <c r="F157" s="214">
        <v>1.4632000000000001</v>
      </c>
      <c r="G157" s="214">
        <v>0.52249999999999996</v>
      </c>
      <c r="H157" s="214">
        <v>3.8288000000000002</v>
      </c>
      <c r="I157" s="214">
        <v>0.62260000000000004</v>
      </c>
      <c r="J157" s="214">
        <v>1.4287000000000001</v>
      </c>
      <c r="K157" s="214">
        <v>0.55740000000000001</v>
      </c>
      <c r="L157" s="214">
        <v>1.0948</v>
      </c>
      <c r="M157" s="214">
        <v>0.89880000000000004</v>
      </c>
      <c r="N157" s="214">
        <v>1.1840999999999999</v>
      </c>
      <c r="O157" s="214">
        <v>0.59079999999999999</v>
      </c>
      <c r="P157" s="214">
        <v>0</v>
      </c>
    </row>
    <row r="158" spans="1:16">
      <c r="A158" s="74">
        <v>40</v>
      </c>
      <c r="B158" s="214">
        <v>0</v>
      </c>
      <c r="C158" s="214">
        <v>0</v>
      </c>
      <c r="D158" s="214">
        <v>1.3575999999999999</v>
      </c>
      <c r="E158" s="214">
        <v>0.52580000000000005</v>
      </c>
      <c r="F158" s="214">
        <v>1.4535</v>
      </c>
      <c r="G158" s="214">
        <v>0.51529999999999998</v>
      </c>
      <c r="H158" s="214">
        <v>3.7961999999999998</v>
      </c>
      <c r="I158" s="214">
        <v>0.61409999999999998</v>
      </c>
      <c r="J158" s="214">
        <v>1.4108000000000001</v>
      </c>
      <c r="K158" s="214">
        <v>0.52429999999999999</v>
      </c>
      <c r="L158" s="214">
        <v>1.0734999999999999</v>
      </c>
      <c r="M158" s="214">
        <v>0.8982</v>
      </c>
      <c r="N158" s="214">
        <v>1.1399999999999999</v>
      </c>
      <c r="O158" s="214">
        <v>0.60250000000000004</v>
      </c>
      <c r="P158" s="214">
        <v>0</v>
      </c>
    </row>
    <row r="159" spans="1:16">
      <c r="A159" s="74">
        <v>41</v>
      </c>
      <c r="B159" s="214">
        <v>0</v>
      </c>
      <c r="C159" s="214">
        <v>0</v>
      </c>
      <c r="D159" s="214">
        <v>1.3132999999999999</v>
      </c>
      <c r="E159" s="214">
        <v>0.52190000000000003</v>
      </c>
      <c r="F159" s="214">
        <v>1.4437</v>
      </c>
      <c r="G159" s="214">
        <v>0.50819999999999999</v>
      </c>
      <c r="H159" s="214">
        <v>3.7635999999999998</v>
      </c>
      <c r="I159" s="214">
        <v>0.60550000000000004</v>
      </c>
      <c r="J159" s="214">
        <v>1.3929</v>
      </c>
      <c r="K159" s="214">
        <v>0.49109999999999998</v>
      </c>
      <c r="L159" s="214">
        <v>1.0523</v>
      </c>
      <c r="M159" s="214">
        <v>0.89759999999999995</v>
      </c>
      <c r="N159" s="214">
        <v>1.0960000000000001</v>
      </c>
      <c r="O159" s="214">
        <v>0.61429999999999996</v>
      </c>
      <c r="P159" s="214">
        <v>0</v>
      </c>
    </row>
    <row r="160" spans="1:16">
      <c r="A160" s="74">
        <v>42</v>
      </c>
      <c r="B160" s="214">
        <v>0</v>
      </c>
      <c r="C160" s="214">
        <v>0</v>
      </c>
      <c r="D160" s="214">
        <v>1.2689999999999999</v>
      </c>
      <c r="E160" s="214">
        <v>0.51800000000000002</v>
      </c>
      <c r="F160" s="214">
        <v>1.4339999999999999</v>
      </c>
      <c r="G160" s="214">
        <v>0.501</v>
      </c>
      <c r="H160" s="214">
        <v>3.7309999999999999</v>
      </c>
      <c r="I160" s="214">
        <v>0.59699999999999998</v>
      </c>
      <c r="J160" s="214">
        <v>1.375</v>
      </c>
      <c r="K160" s="214">
        <v>0.45800000000000002</v>
      </c>
      <c r="L160" s="214">
        <v>1.0309999999999999</v>
      </c>
      <c r="M160" s="214">
        <v>0.89700000000000002</v>
      </c>
      <c r="N160" s="214">
        <v>1.052</v>
      </c>
      <c r="O160" s="214">
        <v>0.626</v>
      </c>
      <c r="P160" s="214">
        <v>0</v>
      </c>
    </row>
    <row r="161" spans="1:16">
      <c r="A161" s="74">
        <v>43</v>
      </c>
      <c r="B161" s="214">
        <v>0</v>
      </c>
      <c r="C161" s="214">
        <v>0</v>
      </c>
      <c r="D161" s="214">
        <v>1.2153</v>
      </c>
      <c r="E161" s="214">
        <v>0.51600000000000001</v>
      </c>
      <c r="F161" s="214">
        <v>1.4277</v>
      </c>
      <c r="G161" s="214">
        <v>0.49909999999999999</v>
      </c>
      <c r="H161" s="214">
        <v>3.5720000000000001</v>
      </c>
      <c r="I161" s="214">
        <v>0.58489999999999998</v>
      </c>
      <c r="J161" s="214">
        <v>1.3313999999999999</v>
      </c>
      <c r="K161" s="214">
        <v>0.45760000000000001</v>
      </c>
      <c r="L161" s="214">
        <v>1.0329999999999999</v>
      </c>
      <c r="M161" s="214">
        <v>0.88649999999999995</v>
      </c>
      <c r="N161" s="214">
        <v>1.0344</v>
      </c>
      <c r="O161" s="214">
        <v>0.62629999999999997</v>
      </c>
      <c r="P161" s="214">
        <v>0</v>
      </c>
    </row>
    <row r="162" spans="1:16">
      <c r="A162" s="74">
        <v>44</v>
      </c>
      <c r="B162" s="214">
        <v>0</v>
      </c>
      <c r="C162" s="214">
        <v>0</v>
      </c>
      <c r="D162" s="214">
        <v>1.1617</v>
      </c>
      <c r="E162" s="214">
        <v>0.51400000000000001</v>
      </c>
      <c r="F162" s="214">
        <v>1.4213</v>
      </c>
      <c r="G162" s="214">
        <v>0.49719999999999998</v>
      </c>
      <c r="H162" s="214">
        <v>3.4129999999999998</v>
      </c>
      <c r="I162" s="214">
        <v>0.57279999999999998</v>
      </c>
      <c r="J162" s="214">
        <v>1.2878000000000001</v>
      </c>
      <c r="K162" s="214">
        <v>0.4572</v>
      </c>
      <c r="L162" s="214">
        <v>1.0349999999999999</v>
      </c>
      <c r="M162" s="214">
        <v>0.876</v>
      </c>
      <c r="N162" s="214">
        <v>1.0167999999999999</v>
      </c>
      <c r="O162" s="214">
        <v>0.62670000000000003</v>
      </c>
      <c r="P162" s="214">
        <v>0</v>
      </c>
    </row>
    <row r="163" spans="1:16">
      <c r="A163" s="74">
        <v>45</v>
      </c>
      <c r="B163" s="214">
        <v>0</v>
      </c>
      <c r="C163" s="214">
        <v>0</v>
      </c>
      <c r="D163" s="214">
        <v>1.1080000000000001</v>
      </c>
      <c r="E163" s="214">
        <v>0.51200000000000001</v>
      </c>
      <c r="F163" s="214">
        <v>1.415</v>
      </c>
      <c r="G163" s="214">
        <v>0.49530000000000002</v>
      </c>
      <c r="H163" s="214">
        <v>3.254</v>
      </c>
      <c r="I163" s="214">
        <v>0.56079999999999997</v>
      </c>
      <c r="J163" s="214">
        <v>1.2443</v>
      </c>
      <c r="K163" s="214">
        <v>0.45679999999999998</v>
      </c>
      <c r="L163" s="214">
        <v>1.0369999999999999</v>
      </c>
      <c r="M163" s="214">
        <v>0.86550000000000005</v>
      </c>
      <c r="N163" s="214">
        <v>0.99929999999999997</v>
      </c>
      <c r="O163" s="214">
        <v>0.627</v>
      </c>
      <c r="P163" s="214">
        <v>0</v>
      </c>
    </row>
    <row r="164" spans="1:16">
      <c r="A164" s="74">
        <v>46</v>
      </c>
      <c r="B164" s="214">
        <v>0</v>
      </c>
      <c r="C164" s="214">
        <v>0</v>
      </c>
      <c r="D164" s="214">
        <v>1.0543</v>
      </c>
      <c r="E164" s="214">
        <v>0.51</v>
      </c>
      <c r="F164" s="214">
        <v>1.4087000000000001</v>
      </c>
      <c r="G164" s="214">
        <v>0.49330000000000002</v>
      </c>
      <c r="H164" s="214">
        <v>3.0950000000000002</v>
      </c>
      <c r="I164" s="214">
        <v>0.54869999999999997</v>
      </c>
      <c r="J164" s="214">
        <v>1.2007000000000001</v>
      </c>
      <c r="K164" s="214">
        <v>0.45629999999999998</v>
      </c>
      <c r="L164" s="214">
        <v>1.0389999999999999</v>
      </c>
      <c r="M164" s="214">
        <v>0.85499999999999998</v>
      </c>
      <c r="N164" s="214">
        <v>0.98170000000000002</v>
      </c>
      <c r="O164" s="214">
        <v>0.62729999999999997</v>
      </c>
      <c r="P164" s="214">
        <v>0</v>
      </c>
    </row>
    <row r="165" spans="1:16">
      <c r="A165" s="74">
        <v>47</v>
      </c>
      <c r="B165" s="214">
        <v>0</v>
      </c>
      <c r="C165" s="214">
        <v>0</v>
      </c>
      <c r="D165" s="214">
        <v>1.0006999999999999</v>
      </c>
      <c r="E165" s="214">
        <v>0.50800000000000001</v>
      </c>
      <c r="F165" s="214">
        <v>1.4023000000000001</v>
      </c>
      <c r="G165" s="214">
        <v>0.4914</v>
      </c>
      <c r="H165" s="214">
        <v>2.9359999999999999</v>
      </c>
      <c r="I165" s="214">
        <v>0.53659999999999997</v>
      </c>
      <c r="J165" s="214">
        <v>1.1571</v>
      </c>
      <c r="K165" s="214">
        <v>0.45590000000000003</v>
      </c>
      <c r="L165" s="214">
        <v>1.0409999999999999</v>
      </c>
      <c r="M165" s="214">
        <v>0.84450000000000003</v>
      </c>
      <c r="N165" s="214">
        <v>0.96409999999999996</v>
      </c>
      <c r="O165" s="214">
        <v>0.62770000000000004</v>
      </c>
      <c r="P165" s="214">
        <v>0</v>
      </c>
    </row>
    <row r="166" spans="1:16">
      <c r="A166" s="74">
        <v>48</v>
      </c>
      <c r="B166" s="214">
        <v>0</v>
      </c>
      <c r="C166" s="214">
        <v>0</v>
      </c>
      <c r="D166" s="214">
        <v>0.94699999999999995</v>
      </c>
      <c r="E166" s="214">
        <v>0.50600000000000001</v>
      </c>
      <c r="F166" s="214">
        <v>1.3959999999999999</v>
      </c>
      <c r="G166" s="214">
        <v>0.48949999999999999</v>
      </c>
      <c r="H166" s="214">
        <v>2.7770000000000001</v>
      </c>
      <c r="I166" s="214">
        <v>0.52449999999999997</v>
      </c>
      <c r="J166" s="214">
        <v>1.1134999999999999</v>
      </c>
      <c r="K166" s="214">
        <v>0.45550000000000002</v>
      </c>
      <c r="L166" s="214">
        <v>1.0429999999999999</v>
      </c>
      <c r="M166" s="214">
        <v>0.83399999999999996</v>
      </c>
      <c r="N166" s="214">
        <v>0.94650000000000001</v>
      </c>
      <c r="O166" s="214">
        <v>0.628</v>
      </c>
      <c r="P166" s="214">
        <v>0</v>
      </c>
    </row>
    <row r="167" spans="1:16">
      <c r="B167" s="214"/>
      <c r="C167" s="214"/>
      <c r="D167" s="214"/>
      <c r="E167" s="214"/>
      <c r="F167" s="214"/>
      <c r="G167" s="214"/>
      <c r="H167" s="214"/>
      <c r="I167" s="214"/>
      <c r="J167" s="214"/>
      <c r="K167" s="214"/>
      <c r="L167" s="214"/>
      <c r="M167" s="214"/>
      <c r="N167" s="214"/>
      <c r="O167" s="214"/>
      <c r="P167" s="214"/>
    </row>
    <row r="168" spans="1:16">
      <c r="A168" s="73" t="e">
        <f>HLOOKUP('Calculatrice des coûts NMETI'!$I$22, B172:Q221, MATCH('Calculatrice des coûts NMETI'!$K$22,A172:A221))</f>
        <v>#N/A</v>
      </c>
      <c r="B168" s="75" t="s">
        <v>11448</v>
      </c>
    </row>
    <row r="169" spans="1:16">
      <c r="A169" s="467" t="s">
        <v>2097</v>
      </c>
      <c r="B169" s="467"/>
      <c r="C169" s="467"/>
      <c r="D169" s="467"/>
      <c r="E169" s="467"/>
      <c r="F169" s="467"/>
      <c r="G169" s="467"/>
      <c r="H169" s="467"/>
      <c r="I169" s="467"/>
      <c r="J169" s="467"/>
      <c r="K169" s="467"/>
      <c r="L169" s="467"/>
      <c r="M169" s="467"/>
      <c r="N169" s="467"/>
      <c r="O169" s="467"/>
      <c r="P169" s="467"/>
    </row>
    <row r="170" spans="1:16">
      <c r="A170" s="471" t="s">
        <v>8912</v>
      </c>
      <c r="B170" s="471" t="s">
        <v>8913</v>
      </c>
      <c r="C170" s="471" t="s">
        <v>8913</v>
      </c>
      <c r="D170" s="471" t="s">
        <v>8913</v>
      </c>
      <c r="E170" s="471" t="s">
        <v>8913</v>
      </c>
      <c r="F170" s="471" t="s">
        <v>8913</v>
      </c>
      <c r="G170" s="471" t="s">
        <v>8913</v>
      </c>
      <c r="H170" s="471" t="s">
        <v>8913</v>
      </c>
      <c r="I170" s="471" t="s">
        <v>8913</v>
      </c>
      <c r="J170" s="471" t="s">
        <v>8913</v>
      </c>
      <c r="K170" s="471" t="s">
        <v>8913</v>
      </c>
      <c r="L170" s="471" t="s">
        <v>8913</v>
      </c>
      <c r="M170" s="471" t="s">
        <v>8913</v>
      </c>
      <c r="N170" s="471" t="s">
        <v>8913</v>
      </c>
      <c r="O170" s="471" t="s">
        <v>8913</v>
      </c>
      <c r="P170" s="471" t="s">
        <v>8913</v>
      </c>
    </row>
    <row r="171" spans="1:16">
      <c r="A171" s="77" t="s">
        <v>8912</v>
      </c>
      <c r="B171" s="212" t="s">
        <v>8913</v>
      </c>
      <c r="C171" s="212" t="s">
        <v>8913</v>
      </c>
      <c r="D171" s="212" t="s">
        <v>8913</v>
      </c>
      <c r="E171" s="212" t="s">
        <v>8913</v>
      </c>
      <c r="F171" s="212" t="s">
        <v>8913</v>
      </c>
      <c r="G171" s="212" t="s">
        <v>8913</v>
      </c>
      <c r="H171" s="212" t="s">
        <v>8913</v>
      </c>
      <c r="I171" s="212" t="s">
        <v>8913</v>
      </c>
      <c r="J171" s="212" t="s">
        <v>8913</v>
      </c>
      <c r="K171" s="212" t="s">
        <v>8913</v>
      </c>
      <c r="L171" s="212" t="s">
        <v>8913</v>
      </c>
      <c r="M171" s="212" t="s">
        <v>8913</v>
      </c>
      <c r="N171" s="212" t="s">
        <v>8913</v>
      </c>
      <c r="O171" s="212" t="s">
        <v>8913</v>
      </c>
      <c r="P171" s="212" t="s">
        <v>8913</v>
      </c>
    </row>
    <row r="172" spans="1:16">
      <c r="A172" s="79" t="s">
        <v>8914</v>
      </c>
      <c r="B172" s="236">
        <v>1</v>
      </c>
      <c r="C172" s="236">
        <v>2</v>
      </c>
      <c r="D172" s="236">
        <v>3</v>
      </c>
      <c r="E172" s="236">
        <v>4</v>
      </c>
      <c r="F172" s="236">
        <v>5</v>
      </c>
      <c r="G172" s="236">
        <v>6</v>
      </c>
      <c r="H172" s="236">
        <v>7</v>
      </c>
      <c r="I172" s="236">
        <v>8</v>
      </c>
      <c r="J172" s="236">
        <v>9</v>
      </c>
      <c r="K172" s="236">
        <v>10</v>
      </c>
      <c r="L172" s="236">
        <v>11</v>
      </c>
      <c r="M172" s="236">
        <v>12</v>
      </c>
      <c r="N172" s="236">
        <v>13</v>
      </c>
      <c r="O172" s="236">
        <v>14</v>
      </c>
      <c r="P172" s="236">
        <v>15</v>
      </c>
    </row>
    <row r="173" spans="1:16">
      <c r="A173" s="74">
        <v>0</v>
      </c>
      <c r="B173" s="213">
        <v>0</v>
      </c>
      <c r="C173" s="213">
        <v>0</v>
      </c>
      <c r="D173" s="213">
        <v>10.836</v>
      </c>
      <c r="E173" s="213">
        <v>4.9401000000000002</v>
      </c>
      <c r="F173" s="213">
        <v>15.1632</v>
      </c>
      <c r="G173" s="213">
        <v>4.9253</v>
      </c>
      <c r="H173" s="213">
        <v>19.630800000000001</v>
      </c>
      <c r="I173" s="213">
        <v>5.6726999999999999</v>
      </c>
      <c r="J173" s="213">
        <v>23.7348</v>
      </c>
      <c r="K173" s="213">
        <v>6.4547999999999996</v>
      </c>
      <c r="L173" s="213">
        <v>10.673999999999999</v>
      </c>
      <c r="M173" s="213">
        <v>6.3707000000000003</v>
      </c>
      <c r="N173" s="213">
        <v>0</v>
      </c>
      <c r="O173" s="213">
        <v>0</v>
      </c>
      <c r="P173" s="213">
        <v>0</v>
      </c>
    </row>
    <row r="174" spans="1:16">
      <c r="A174" s="74">
        <v>1</v>
      </c>
      <c r="B174" s="214">
        <v>0</v>
      </c>
      <c r="C174" s="214">
        <v>0</v>
      </c>
      <c r="D174" s="214">
        <v>9.6319999999999997</v>
      </c>
      <c r="E174" s="214">
        <v>4.3912000000000004</v>
      </c>
      <c r="F174" s="214">
        <v>13.478400000000001</v>
      </c>
      <c r="G174" s="214">
        <v>4.3780000000000001</v>
      </c>
      <c r="H174" s="214">
        <v>17.4496</v>
      </c>
      <c r="I174" s="214">
        <v>5.0423999999999998</v>
      </c>
      <c r="J174" s="214">
        <v>21.0976</v>
      </c>
      <c r="K174" s="214">
        <v>5.7375999999999996</v>
      </c>
      <c r="L174" s="214">
        <v>9.4879999999999995</v>
      </c>
      <c r="M174" s="214">
        <v>5.6627999999999998</v>
      </c>
      <c r="N174" s="214">
        <v>0</v>
      </c>
      <c r="O174" s="214">
        <v>0</v>
      </c>
      <c r="P174" s="214">
        <v>0</v>
      </c>
    </row>
    <row r="175" spans="1:16">
      <c r="A175" s="74">
        <v>2</v>
      </c>
      <c r="B175" s="214">
        <v>0</v>
      </c>
      <c r="C175" s="214">
        <v>0</v>
      </c>
      <c r="D175" s="214">
        <v>8.4280000000000008</v>
      </c>
      <c r="E175" s="214">
        <v>3.8422999999999998</v>
      </c>
      <c r="F175" s="214">
        <v>11.7936</v>
      </c>
      <c r="G175" s="214">
        <v>3.8308</v>
      </c>
      <c r="H175" s="214">
        <v>15.2684</v>
      </c>
      <c r="I175" s="214">
        <v>4.4120999999999997</v>
      </c>
      <c r="J175" s="214">
        <v>18.4604</v>
      </c>
      <c r="K175" s="214">
        <v>5.0204000000000004</v>
      </c>
      <c r="L175" s="214">
        <v>8.3019999999999996</v>
      </c>
      <c r="M175" s="214">
        <v>4.9550000000000001</v>
      </c>
      <c r="N175" s="214">
        <v>0</v>
      </c>
      <c r="O175" s="214">
        <v>0</v>
      </c>
      <c r="P175" s="214">
        <v>0</v>
      </c>
    </row>
    <row r="176" spans="1:16">
      <c r="A176" s="74">
        <v>3</v>
      </c>
      <c r="B176" s="214">
        <v>0</v>
      </c>
      <c r="C176" s="214">
        <v>0</v>
      </c>
      <c r="D176" s="214">
        <v>7.2240000000000002</v>
      </c>
      <c r="E176" s="214">
        <v>3.2934000000000001</v>
      </c>
      <c r="F176" s="214">
        <v>10.1088</v>
      </c>
      <c r="G176" s="214">
        <v>3.2835000000000001</v>
      </c>
      <c r="H176" s="214">
        <v>13.087199999999999</v>
      </c>
      <c r="I176" s="214">
        <v>3.7818000000000001</v>
      </c>
      <c r="J176" s="214">
        <v>15.8232</v>
      </c>
      <c r="K176" s="214">
        <v>4.3032000000000004</v>
      </c>
      <c r="L176" s="214">
        <v>7.1159999999999997</v>
      </c>
      <c r="M176" s="214">
        <v>4.2470999999999997</v>
      </c>
      <c r="N176" s="214">
        <v>0</v>
      </c>
      <c r="O176" s="214">
        <v>0</v>
      </c>
      <c r="P176" s="214">
        <v>0</v>
      </c>
    </row>
    <row r="177" spans="1:16">
      <c r="A177" s="74">
        <v>4</v>
      </c>
      <c r="B177" s="214">
        <v>0</v>
      </c>
      <c r="C177" s="214">
        <v>0</v>
      </c>
      <c r="D177" s="214">
        <v>6.02</v>
      </c>
      <c r="E177" s="214">
        <v>2.7444999999999999</v>
      </c>
      <c r="F177" s="214">
        <v>8.4239999999999995</v>
      </c>
      <c r="G177" s="214">
        <v>2.7363</v>
      </c>
      <c r="H177" s="214">
        <v>10.906000000000001</v>
      </c>
      <c r="I177" s="214">
        <v>3.1515</v>
      </c>
      <c r="J177" s="214">
        <v>13.186</v>
      </c>
      <c r="K177" s="214">
        <v>3.5859999999999999</v>
      </c>
      <c r="L177" s="214">
        <v>5.93</v>
      </c>
      <c r="M177" s="214">
        <v>3.5392999999999999</v>
      </c>
      <c r="N177" s="214">
        <v>0</v>
      </c>
      <c r="O177" s="214">
        <v>0</v>
      </c>
      <c r="P177" s="214">
        <v>0</v>
      </c>
    </row>
    <row r="178" spans="1:16">
      <c r="A178" s="74">
        <v>5</v>
      </c>
      <c r="B178" s="214">
        <v>0</v>
      </c>
      <c r="C178" s="214">
        <v>0</v>
      </c>
      <c r="D178" s="214">
        <v>4.8159999999999998</v>
      </c>
      <c r="E178" s="214">
        <v>2.1956000000000002</v>
      </c>
      <c r="F178" s="214">
        <v>6.7392000000000003</v>
      </c>
      <c r="G178" s="214">
        <v>2.1890000000000001</v>
      </c>
      <c r="H178" s="214">
        <v>8.7248000000000001</v>
      </c>
      <c r="I178" s="214">
        <v>2.5211999999999999</v>
      </c>
      <c r="J178" s="214">
        <v>10.5488</v>
      </c>
      <c r="K178" s="214">
        <v>2.8687999999999998</v>
      </c>
      <c r="L178" s="214">
        <v>4.7439999999999998</v>
      </c>
      <c r="M178" s="214">
        <v>2.8313999999999999</v>
      </c>
      <c r="N178" s="214">
        <v>0</v>
      </c>
      <c r="O178" s="214">
        <v>0</v>
      </c>
      <c r="P178" s="214">
        <v>0</v>
      </c>
    </row>
    <row r="179" spans="1:16">
      <c r="A179" s="74">
        <v>6</v>
      </c>
      <c r="B179" s="214">
        <v>0</v>
      </c>
      <c r="C179" s="214">
        <v>0</v>
      </c>
      <c r="D179" s="214">
        <v>3.6120000000000001</v>
      </c>
      <c r="E179" s="214">
        <v>1.6467000000000001</v>
      </c>
      <c r="F179" s="214">
        <v>5.0544000000000002</v>
      </c>
      <c r="G179" s="214">
        <v>1.6417999999999999</v>
      </c>
      <c r="H179" s="214">
        <v>6.5435999999999996</v>
      </c>
      <c r="I179" s="214">
        <v>1.8909</v>
      </c>
      <c r="J179" s="214">
        <v>7.9116</v>
      </c>
      <c r="K179" s="214">
        <v>2.1516000000000002</v>
      </c>
      <c r="L179" s="214">
        <v>3.5579999999999998</v>
      </c>
      <c r="M179" s="214">
        <v>2.1236000000000002</v>
      </c>
      <c r="N179" s="214">
        <v>0</v>
      </c>
      <c r="O179" s="214">
        <v>0</v>
      </c>
      <c r="P179" s="214">
        <v>0</v>
      </c>
    </row>
    <row r="180" spans="1:16">
      <c r="A180" s="74">
        <v>7</v>
      </c>
      <c r="B180" s="214">
        <v>0</v>
      </c>
      <c r="C180" s="214">
        <v>0</v>
      </c>
      <c r="D180" s="214">
        <v>3.5888</v>
      </c>
      <c r="E180" s="214">
        <v>1.601</v>
      </c>
      <c r="F180" s="214">
        <v>4.8593999999999999</v>
      </c>
      <c r="G180" s="214">
        <v>1.5961000000000001</v>
      </c>
      <c r="H180" s="214">
        <v>6.2706</v>
      </c>
      <c r="I180" s="214">
        <v>1.8384</v>
      </c>
      <c r="J180" s="214">
        <v>7.5774999999999997</v>
      </c>
      <c r="K180" s="214">
        <v>2.0918000000000001</v>
      </c>
      <c r="L180" s="214">
        <v>3.4836</v>
      </c>
      <c r="M180" s="214">
        <v>2.0646</v>
      </c>
      <c r="N180" s="214">
        <v>0</v>
      </c>
      <c r="O180" s="214">
        <v>0</v>
      </c>
      <c r="P180" s="214">
        <v>0</v>
      </c>
    </row>
    <row r="181" spans="1:16">
      <c r="A181" s="74">
        <v>8</v>
      </c>
      <c r="B181" s="214">
        <v>0</v>
      </c>
      <c r="C181" s="214">
        <v>0</v>
      </c>
      <c r="D181" s="214">
        <v>3.5655000000000001</v>
      </c>
      <c r="E181" s="214">
        <v>1.5551999999999999</v>
      </c>
      <c r="F181" s="214">
        <v>4.6645000000000003</v>
      </c>
      <c r="G181" s="214">
        <v>1.5505</v>
      </c>
      <c r="H181" s="214">
        <v>5.9974999999999996</v>
      </c>
      <c r="I181" s="214">
        <v>1.7859</v>
      </c>
      <c r="J181" s="214">
        <v>7.2435</v>
      </c>
      <c r="K181" s="214">
        <v>2.0320999999999998</v>
      </c>
      <c r="L181" s="214">
        <v>3.4091999999999998</v>
      </c>
      <c r="M181" s="214">
        <v>2.0055999999999998</v>
      </c>
      <c r="N181" s="214">
        <v>0</v>
      </c>
      <c r="O181" s="214">
        <v>0</v>
      </c>
      <c r="P181" s="214">
        <v>0</v>
      </c>
    </row>
    <row r="182" spans="1:16">
      <c r="A182" s="74">
        <v>9</v>
      </c>
      <c r="B182" s="214">
        <v>0</v>
      </c>
      <c r="C182" s="214">
        <v>0</v>
      </c>
      <c r="D182" s="214">
        <v>3.5423</v>
      </c>
      <c r="E182" s="214">
        <v>1.5095000000000001</v>
      </c>
      <c r="F182" s="214">
        <v>4.4695</v>
      </c>
      <c r="G182" s="214">
        <v>1.5048999999999999</v>
      </c>
      <c r="H182" s="214">
        <v>5.7244999999999999</v>
      </c>
      <c r="I182" s="214">
        <v>1.7333000000000001</v>
      </c>
      <c r="J182" s="214">
        <v>6.9093999999999998</v>
      </c>
      <c r="K182" s="214">
        <v>1.9722999999999999</v>
      </c>
      <c r="L182" s="214">
        <v>3.3348</v>
      </c>
      <c r="M182" s="214">
        <v>1.9466000000000001</v>
      </c>
      <c r="N182" s="214">
        <v>0</v>
      </c>
      <c r="O182" s="214">
        <v>0</v>
      </c>
      <c r="P182" s="214">
        <v>0</v>
      </c>
    </row>
    <row r="183" spans="1:16">
      <c r="A183" s="74">
        <v>10</v>
      </c>
      <c r="B183" s="214">
        <v>0</v>
      </c>
      <c r="C183" s="214">
        <v>0</v>
      </c>
      <c r="D183" s="214">
        <v>3.5190000000000001</v>
      </c>
      <c r="E183" s="214">
        <v>1.4637</v>
      </c>
      <c r="F183" s="214">
        <v>4.2744999999999997</v>
      </c>
      <c r="G183" s="214">
        <v>1.4593</v>
      </c>
      <c r="H183" s="214">
        <v>5.4513999999999996</v>
      </c>
      <c r="I183" s="214">
        <v>1.6808000000000001</v>
      </c>
      <c r="J183" s="214">
        <v>6.5753000000000004</v>
      </c>
      <c r="K183" s="214">
        <v>1.9125000000000001</v>
      </c>
      <c r="L183" s="214">
        <v>3.2604000000000002</v>
      </c>
      <c r="M183" s="214">
        <v>1.8875999999999999</v>
      </c>
      <c r="N183" s="214">
        <v>0</v>
      </c>
      <c r="O183" s="214">
        <v>0</v>
      </c>
      <c r="P183" s="214">
        <v>0</v>
      </c>
    </row>
    <row r="184" spans="1:16">
      <c r="A184" s="74">
        <v>11</v>
      </c>
      <c r="B184" s="214">
        <v>0</v>
      </c>
      <c r="C184" s="214">
        <v>0</v>
      </c>
      <c r="D184" s="214">
        <v>3.4958</v>
      </c>
      <c r="E184" s="214">
        <v>1.4179999999999999</v>
      </c>
      <c r="F184" s="214">
        <v>4.0796000000000001</v>
      </c>
      <c r="G184" s="214">
        <v>1.4137</v>
      </c>
      <c r="H184" s="214">
        <v>5.1783999999999999</v>
      </c>
      <c r="I184" s="214">
        <v>1.6283000000000001</v>
      </c>
      <c r="J184" s="214">
        <v>6.2412999999999998</v>
      </c>
      <c r="K184" s="214">
        <v>1.8528</v>
      </c>
      <c r="L184" s="214">
        <v>3.1859999999999999</v>
      </c>
      <c r="M184" s="214">
        <v>1.8286</v>
      </c>
      <c r="N184" s="214">
        <v>0</v>
      </c>
      <c r="O184" s="214">
        <v>0</v>
      </c>
      <c r="P184" s="214">
        <v>0</v>
      </c>
    </row>
    <row r="185" spans="1:16">
      <c r="A185" s="74">
        <v>12</v>
      </c>
      <c r="B185" s="214">
        <v>0</v>
      </c>
      <c r="C185" s="214">
        <v>0</v>
      </c>
      <c r="D185" s="214">
        <v>3.4725000000000001</v>
      </c>
      <c r="E185" s="214">
        <v>1.3723000000000001</v>
      </c>
      <c r="F185" s="214">
        <v>3.8845999999999998</v>
      </c>
      <c r="G185" s="214">
        <v>1.3681000000000001</v>
      </c>
      <c r="H185" s="214">
        <v>4.9053000000000004</v>
      </c>
      <c r="I185" s="214">
        <v>1.5758000000000001</v>
      </c>
      <c r="J185" s="214">
        <v>5.9071999999999996</v>
      </c>
      <c r="K185" s="214">
        <v>1.7929999999999999</v>
      </c>
      <c r="L185" s="214">
        <v>3.1116999999999999</v>
      </c>
      <c r="M185" s="214">
        <v>1.7696000000000001</v>
      </c>
      <c r="N185" s="214">
        <v>0</v>
      </c>
      <c r="O185" s="214">
        <v>0</v>
      </c>
      <c r="P185" s="214">
        <v>0</v>
      </c>
    </row>
    <row r="186" spans="1:16">
      <c r="A186" s="74">
        <v>13</v>
      </c>
      <c r="B186" s="214">
        <v>0</v>
      </c>
      <c r="C186" s="214">
        <v>0</v>
      </c>
      <c r="D186" s="214">
        <v>3.4493</v>
      </c>
      <c r="E186" s="214">
        <v>1.3265</v>
      </c>
      <c r="F186" s="214">
        <v>3.6896</v>
      </c>
      <c r="G186" s="214">
        <v>1.3225</v>
      </c>
      <c r="H186" s="214">
        <v>4.6322999999999999</v>
      </c>
      <c r="I186" s="214">
        <v>1.5232000000000001</v>
      </c>
      <c r="J186" s="214">
        <v>5.5731000000000002</v>
      </c>
      <c r="K186" s="214">
        <v>1.7332000000000001</v>
      </c>
      <c r="L186" s="214">
        <v>3.0373000000000001</v>
      </c>
      <c r="M186" s="214">
        <v>1.7105999999999999</v>
      </c>
      <c r="N186" s="214">
        <v>0</v>
      </c>
      <c r="O186" s="214">
        <v>0</v>
      </c>
      <c r="P186" s="214">
        <v>0</v>
      </c>
    </row>
    <row r="187" spans="1:16">
      <c r="A187" s="74">
        <v>14</v>
      </c>
      <c r="B187" s="214">
        <v>0</v>
      </c>
      <c r="C187" s="214">
        <v>0</v>
      </c>
      <c r="D187" s="214">
        <v>3.4260000000000002</v>
      </c>
      <c r="E187" s="214">
        <v>1.2807999999999999</v>
      </c>
      <c r="F187" s="214">
        <v>3.4946999999999999</v>
      </c>
      <c r="G187" s="214">
        <v>1.2768999999999999</v>
      </c>
      <c r="H187" s="214">
        <v>4.3592000000000004</v>
      </c>
      <c r="I187" s="214">
        <v>1.4706999999999999</v>
      </c>
      <c r="J187" s="214">
        <v>5.2390999999999996</v>
      </c>
      <c r="K187" s="214">
        <v>1.6735</v>
      </c>
      <c r="L187" s="214">
        <v>2.9628999999999999</v>
      </c>
      <c r="M187" s="214">
        <v>1.6516999999999999</v>
      </c>
      <c r="N187" s="214">
        <v>0</v>
      </c>
      <c r="O187" s="214">
        <v>0</v>
      </c>
      <c r="P187" s="214">
        <v>0</v>
      </c>
    </row>
    <row r="188" spans="1:16">
      <c r="A188" s="74">
        <v>15</v>
      </c>
      <c r="B188" s="214">
        <v>0</v>
      </c>
      <c r="C188" s="214">
        <v>0</v>
      </c>
      <c r="D188" s="214">
        <v>3.4028</v>
      </c>
      <c r="E188" s="214">
        <v>1.2350000000000001</v>
      </c>
      <c r="F188" s="214">
        <v>3.2997000000000001</v>
      </c>
      <c r="G188" s="214">
        <v>1.2313000000000001</v>
      </c>
      <c r="H188" s="214">
        <v>4.0861999999999998</v>
      </c>
      <c r="I188" s="214">
        <v>1.4181999999999999</v>
      </c>
      <c r="J188" s="214">
        <v>4.9050000000000002</v>
      </c>
      <c r="K188" s="214">
        <v>1.6136999999999999</v>
      </c>
      <c r="L188" s="214">
        <v>2.8885000000000001</v>
      </c>
      <c r="M188" s="214">
        <v>1.5927</v>
      </c>
      <c r="N188" s="214">
        <v>0</v>
      </c>
      <c r="O188" s="214">
        <v>0</v>
      </c>
      <c r="P188" s="214">
        <v>0</v>
      </c>
    </row>
    <row r="189" spans="1:16">
      <c r="A189" s="74">
        <v>16</v>
      </c>
      <c r="B189" s="214">
        <v>0</v>
      </c>
      <c r="C189" s="214">
        <v>0</v>
      </c>
      <c r="D189" s="214">
        <v>3.3795000000000002</v>
      </c>
      <c r="E189" s="214">
        <v>1.1893</v>
      </c>
      <c r="F189" s="214">
        <v>3.1046999999999998</v>
      </c>
      <c r="G189" s="214">
        <v>1.1857</v>
      </c>
      <c r="H189" s="214">
        <v>3.8130999999999999</v>
      </c>
      <c r="I189" s="214">
        <v>1.3656999999999999</v>
      </c>
      <c r="J189" s="214">
        <v>4.5709</v>
      </c>
      <c r="K189" s="214">
        <v>1.5539000000000001</v>
      </c>
      <c r="L189" s="214">
        <v>2.8140999999999998</v>
      </c>
      <c r="M189" s="214">
        <v>1.5337000000000001</v>
      </c>
      <c r="N189" s="214">
        <v>0</v>
      </c>
      <c r="O189" s="214">
        <v>0</v>
      </c>
      <c r="P189" s="214">
        <v>0</v>
      </c>
    </row>
    <row r="190" spans="1:16">
      <c r="A190" s="74">
        <v>17</v>
      </c>
      <c r="B190" s="214">
        <v>0</v>
      </c>
      <c r="C190" s="214">
        <v>0</v>
      </c>
      <c r="D190" s="214">
        <v>3.3563000000000001</v>
      </c>
      <c r="E190" s="214">
        <v>1.1435</v>
      </c>
      <c r="F190" s="214">
        <v>2.9098000000000002</v>
      </c>
      <c r="G190" s="214">
        <v>1.1400999999999999</v>
      </c>
      <c r="H190" s="214">
        <v>3.5400999999999998</v>
      </c>
      <c r="I190" s="214">
        <v>1.3130999999999999</v>
      </c>
      <c r="J190" s="214">
        <v>4.2369000000000003</v>
      </c>
      <c r="K190" s="214">
        <v>1.4942</v>
      </c>
      <c r="L190" s="214">
        <v>2.7397</v>
      </c>
      <c r="M190" s="214">
        <v>1.4746999999999999</v>
      </c>
      <c r="N190" s="214">
        <v>0</v>
      </c>
      <c r="O190" s="214">
        <v>0</v>
      </c>
      <c r="P190" s="214">
        <v>0</v>
      </c>
    </row>
    <row r="191" spans="1:16">
      <c r="A191" s="74">
        <v>18</v>
      </c>
      <c r="B191" s="214">
        <v>0</v>
      </c>
      <c r="C191" s="214">
        <v>0</v>
      </c>
      <c r="D191" s="214">
        <v>3.3330000000000002</v>
      </c>
      <c r="E191" s="214">
        <v>1.0978000000000001</v>
      </c>
      <c r="F191" s="214">
        <v>2.7147999999999999</v>
      </c>
      <c r="G191" s="214">
        <v>1.0945</v>
      </c>
      <c r="H191" s="214">
        <v>3.2669999999999999</v>
      </c>
      <c r="I191" s="214">
        <v>1.2605999999999999</v>
      </c>
      <c r="J191" s="214">
        <v>3.9028</v>
      </c>
      <c r="K191" s="214">
        <v>1.4343999999999999</v>
      </c>
      <c r="L191" s="214">
        <v>2.6652999999999998</v>
      </c>
      <c r="M191" s="214">
        <v>1.4157</v>
      </c>
      <c r="N191" s="214">
        <v>3.2524000000000002</v>
      </c>
      <c r="O191" s="214">
        <v>1.2426999999999999</v>
      </c>
      <c r="P191" s="214">
        <v>0</v>
      </c>
    </row>
    <row r="192" spans="1:16">
      <c r="A192" s="74">
        <v>19</v>
      </c>
      <c r="B192" s="214">
        <v>0</v>
      </c>
      <c r="C192" s="214">
        <v>0</v>
      </c>
      <c r="D192" s="214">
        <v>3.4977999999999998</v>
      </c>
      <c r="E192" s="214">
        <v>1.0784</v>
      </c>
      <c r="F192" s="214">
        <v>2.7925</v>
      </c>
      <c r="G192" s="214">
        <v>1.0718000000000001</v>
      </c>
      <c r="H192" s="214">
        <v>3.2519999999999998</v>
      </c>
      <c r="I192" s="214">
        <v>1.2352000000000001</v>
      </c>
      <c r="J192" s="214">
        <v>3.7764000000000002</v>
      </c>
      <c r="K192" s="214">
        <v>1.407</v>
      </c>
      <c r="L192" s="214">
        <v>2.6086999999999998</v>
      </c>
      <c r="M192" s="214">
        <v>1.4035</v>
      </c>
      <c r="N192" s="214">
        <v>3.1619999999999999</v>
      </c>
      <c r="O192" s="214">
        <v>1.2081999999999999</v>
      </c>
      <c r="P192" s="214">
        <v>0</v>
      </c>
    </row>
    <row r="193" spans="1:16">
      <c r="A193" s="74">
        <v>20</v>
      </c>
      <c r="B193" s="214">
        <v>0</v>
      </c>
      <c r="C193" s="214">
        <v>0</v>
      </c>
      <c r="D193" s="214">
        <v>3.6627000000000001</v>
      </c>
      <c r="E193" s="214">
        <v>1.0589999999999999</v>
      </c>
      <c r="F193" s="214">
        <v>2.8700999999999999</v>
      </c>
      <c r="G193" s="214">
        <v>1.0490999999999999</v>
      </c>
      <c r="H193" s="214">
        <v>3.2370000000000001</v>
      </c>
      <c r="I193" s="214">
        <v>1.2098</v>
      </c>
      <c r="J193" s="214">
        <v>3.6499000000000001</v>
      </c>
      <c r="K193" s="214">
        <v>1.3795999999999999</v>
      </c>
      <c r="L193" s="214">
        <v>2.552</v>
      </c>
      <c r="M193" s="214">
        <v>1.3913</v>
      </c>
      <c r="N193" s="214">
        <v>3.0716999999999999</v>
      </c>
      <c r="O193" s="214">
        <v>1.1736</v>
      </c>
      <c r="P193" s="214">
        <v>0</v>
      </c>
    </row>
    <row r="194" spans="1:16">
      <c r="A194" s="74">
        <v>21</v>
      </c>
      <c r="B194" s="214">
        <v>0</v>
      </c>
      <c r="C194" s="214">
        <v>0</v>
      </c>
      <c r="D194" s="214">
        <v>3.8275000000000001</v>
      </c>
      <c r="E194" s="214">
        <v>1.0397000000000001</v>
      </c>
      <c r="F194" s="214">
        <v>2.9478</v>
      </c>
      <c r="G194" s="214">
        <v>1.0264</v>
      </c>
      <c r="H194" s="214">
        <v>3.222</v>
      </c>
      <c r="I194" s="214">
        <v>1.1842999999999999</v>
      </c>
      <c r="J194" s="214">
        <v>3.5234999999999999</v>
      </c>
      <c r="K194" s="214">
        <v>1.3522000000000001</v>
      </c>
      <c r="L194" s="214">
        <v>2.4954000000000001</v>
      </c>
      <c r="M194" s="214">
        <v>1.3791</v>
      </c>
      <c r="N194" s="214">
        <v>2.9813000000000001</v>
      </c>
      <c r="O194" s="214">
        <v>1.1391</v>
      </c>
      <c r="P194" s="214">
        <v>0</v>
      </c>
    </row>
    <row r="195" spans="1:16">
      <c r="A195" s="74">
        <v>22</v>
      </c>
      <c r="B195" s="214">
        <v>0</v>
      </c>
      <c r="C195" s="214">
        <v>0</v>
      </c>
      <c r="D195" s="214">
        <v>3.9923000000000002</v>
      </c>
      <c r="E195" s="214">
        <v>1.0203</v>
      </c>
      <c r="F195" s="214">
        <v>3.0253999999999999</v>
      </c>
      <c r="G195" s="214">
        <v>1.0037</v>
      </c>
      <c r="H195" s="214">
        <v>3.2069999999999999</v>
      </c>
      <c r="I195" s="214">
        <v>1.1589</v>
      </c>
      <c r="J195" s="214">
        <v>3.3971</v>
      </c>
      <c r="K195" s="214">
        <v>1.3248</v>
      </c>
      <c r="L195" s="214">
        <v>2.4386999999999999</v>
      </c>
      <c r="M195" s="214">
        <v>1.367</v>
      </c>
      <c r="N195" s="214">
        <v>2.891</v>
      </c>
      <c r="O195" s="214">
        <v>1.1046</v>
      </c>
      <c r="P195" s="214">
        <v>0</v>
      </c>
    </row>
    <row r="196" spans="1:16">
      <c r="A196" s="74">
        <v>23</v>
      </c>
      <c r="B196" s="214">
        <v>0</v>
      </c>
      <c r="C196" s="214">
        <v>0</v>
      </c>
      <c r="D196" s="214">
        <v>4.1570999999999998</v>
      </c>
      <c r="E196" s="214">
        <v>1.0008999999999999</v>
      </c>
      <c r="F196" s="214">
        <v>3.1031</v>
      </c>
      <c r="G196" s="214">
        <v>0.98099999999999998</v>
      </c>
      <c r="H196" s="214">
        <v>3.1920000000000002</v>
      </c>
      <c r="I196" s="214">
        <v>1.1335</v>
      </c>
      <c r="J196" s="214">
        <v>3.2706</v>
      </c>
      <c r="K196" s="214">
        <v>1.2974000000000001</v>
      </c>
      <c r="L196" s="214">
        <v>2.3820999999999999</v>
      </c>
      <c r="M196" s="214">
        <v>1.3548</v>
      </c>
      <c r="N196" s="214">
        <v>2.8007</v>
      </c>
      <c r="O196" s="214">
        <v>1.0701000000000001</v>
      </c>
      <c r="P196" s="214">
        <v>0</v>
      </c>
    </row>
    <row r="197" spans="1:16">
      <c r="A197" s="74">
        <v>24</v>
      </c>
      <c r="B197" s="214">
        <v>0</v>
      </c>
      <c r="C197" s="214">
        <v>0</v>
      </c>
      <c r="D197" s="214">
        <v>4.3220000000000001</v>
      </c>
      <c r="E197" s="214">
        <v>0.98150000000000004</v>
      </c>
      <c r="F197" s="214">
        <v>3.1806999999999999</v>
      </c>
      <c r="G197" s="214">
        <v>0.95830000000000004</v>
      </c>
      <c r="H197" s="214">
        <v>3.177</v>
      </c>
      <c r="I197" s="214">
        <v>1.1081000000000001</v>
      </c>
      <c r="J197" s="214">
        <v>3.1442000000000001</v>
      </c>
      <c r="K197" s="214">
        <v>1.27</v>
      </c>
      <c r="L197" s="214">
        <v>2.3254000000000001</v>
      </c>
      <c r="M197" s="214">
        <v>1.3426</v>
      </c>
      <c r="N197" s="214">
        <v>2.7103000000000002</v>
      </c>
      <c r="O197" s="214">
        <v>1.0356000000000001</v>
      </c>
      <c r="P197" s="214">
        <v>0</v>
      </c>
    </row>
    <row r="198" spans="1:16">
      <c r="A198" s="74">
        <v>25</v>
      </c>
      <c r="B198" s="214">
        <v>0</v>
      </c>
      <c r="C198" s="214">
        <v>0</v>
      </c>
      <c r="D198" s="214">
        <v>4.4867999999999997</v>
      </c>
      <c r="E198" s="214">
        <v>0.96209999999999996</v>
      </c>
      <c r="F198" s="214">
        <v>3.2584</v>
      </c>
      <c r="G198" s="214">
        <v>0.93559999999999999</v>
      </c>
      <c r="H198" s="214">
        <v>3.1619999999999999</v>
      </c>
      <c r="I198" s="214">
        <v>1.0826</v>
      </c>
      <c r="J198" s="214">
        <v>3.0177999999999998</v>
      </c>
      <c r="K198" s="214">
        <v>1.2425999999999999</v>
      </c>
      <c r="L198" s="214">
        <v>2.2688000000000001</v>
      </c>
      <c r="M198" s="214">
        <v>1.3304</v>
      </c>
      <c r="N198" s="214">
        <v>2.62</v>
      </c>
      <c r="O198" s="214">
        <v>1.0009999999999999</v>
      </c>
      <c r="P198" s="214">
        <v>0</v>
      </c>
    </row>
    <row r="199" spans="1:16">
      <c r="A199" s="74">
        <v>26</v>
      </c>
      <c r="B199" s="214">
        <v>0</v>
      </c>
      <c r="C199" s="214">
        <v>0</v>
      </c>
      <c r="D199" s="214">
        <v>4.6516000000000002</v>
      </c>
      <c r="E199" s="214">
        <v>0.94269999999999998</v>
      </c>
      <c r="F199" s="214">
        <v>3.3359999999999999</v>
      </c>
      <c r="G199" s="214">
        <v>0.91290000000000004</v>
      </c>
      <c r="H199" s="214">
        <v>3.1469999999999998</v>
      </c>
      <c r="I199" s="214">
        <v>1.0571999999999999</v>
      </c>
      <c r="J199" s="214">
        <v>2.8913000000000002</v>
      </c>
      <c r="K199" s="214">
        <v>1.2152000000000001</v>
      </c>
      <c r="L199" s="214">
        <v>2.2121</v>
      </c>
      <c r="M199" s="214">
        <v>1.3182</v>
      </c>
      <c r="N199" s="214">
        <v>2.5295999999999998</v>
      </c>
      <c r="O199" s="214">
        <v>0.96650000000000003</v>
      </c>
      <c r="P199" s="214">
        <v>0</v>
      </c>
    </row>
    <row r="200" spans="1:16">
      <c r="A200" s="74">
        <v>27</v>
      </c>
      <c r="B200" s="214">
        <v>0</v>
      </c>
      <c r="C200" s="214">
        <v>0</v>
      </c>
      <c r="D200" s="214">
        <v>4.8163999999999998</v>
      </c>
      <c r="E200" s="214">
        <v>0.9234</v>
      </c>
      <c r="F200" s="214">
        <v>3.4137</v>
      </c>
      <c r="G200" s="214">
        <v>0.89019999999999999</v>
      </c>
      <c r="H200" s="214">
        <v>3.1320000000000001</v>
      </c>
      <c r="I200" s="214">
        <v>1.0318000000000001</v>
      </c>
      <c r="J200" s="214">
        <v>2.7648999999999999</v>
      </c>
      <c r="K200" s="214">
        <v>1.1878</v>
      </c>
      <c r="L200" s="214">
        <v>2.1555</v>
      </c>
      <c r="M200" s="214">
        <v>1.306</v>
      </c>
      <c r="N200" s="214">
        <v>2.4392999999999998</v>
      </c>
      <c r="O200" s="214">
        <v>0.93200000000000005</v>
      </c>
      <c r="P200" s="214">
        <v>0</v>
      </c>
    </row>
    <row r="201" spans="1:16">
      <c r="A201" s="74">
        <v>28</v>
      </c>
      <c r="B201" s="214">
        <v>0</v>
      </c>
      <c r="C201" s="214">
        <v>0</v>
      </c>
      <c r="D201" s="214">
        <v>4.9813000000000001</v>
      </c>
      <c r="E201" s="214">
        <v>0.90400000000000003</v>
      </c>
      <c r="F201" s="214">
        <v>3.4912999999999998</v>
      </c>
      <c r="G201" s="214">
        <v>0.86750000000000005</v>
      </c>
      <c r="H201" s="214">
        <v>3.117</v>
      </c>
      <c r="I201" s="214">
        <v>1.0064</v>
      </c>
      <c r="J201" s="214">
        <v>2.6385000000000001</v>
      </c>
      <c r="K201" s="214">
        <v>1.1604000000000001</v>
      </c>
      <c r="L201" s="214">
        <v>2.0988000000000002</v>
      </c>
      <c r="M201" s="214">
        <v>1.2938000000000001</v>
      </c>
      <c r="N201" s="214">
        <v>2.3489</v>
      </c>
      <c r="O201" s="214">
        <v>0.89749999999999996</v>
      </c>
      <c r="P201" s="214">
        <v>0</v>
      </c>
    </row>
    <row r="202" spans="1:16">
      <c r="A202" s="74">
        <v>29</v>
      </c>
      <c r="B202" s="214">
        <v>0</v>
      </c>
      <c r="C202" s="214">
        <v>0</v>
      </c>
      <c r="D202" s="214">
        <v>5.1460999999999997</v>
      </c>
      <c r="E202" s="214">
        <v>0.88460000000000005</v>
      </c>
      <c r="F202" s="214">
        <v>3.569</v>
      </c>
      <c r="G202" s="214">
        <v>0.8448</v>
      </c>
      <c r="H202" s="214">
        <v>3.1019999999999999</v>
      </c>
      <c r="I202" s="214">
        <v>0.98089999999999999</v>
      </c>
      <c r="J202" s="214">
        <v>2.512</v>
      </c>
      <c r="K202" s="214">
        <v>1.133</v>
      </c>
      <c r="L202" s="214">
        <v>2.0421999999999998</v>
      </c>
      <c r="M202" s="214">
        <v>1.2816000000000001</v>
      </c>
      <c r="N202" s="214">
        <v>2.2585999999999999</v>
      </c>
      <c r="O202" s="214">
        <v>0.86299999999999999</v>
      </c>
      <c r="P202" s="214">
        <v>0</v>
      </c>
    </row>
    <row r="203" spans="1:16">
      <c r="A203" s="74">
        <v>30</v>
      </c>
      <c r="B203" s="214">
        <v>0</v>
      </c>
      <c r="C203" s="214">
        <v>0</v>
      </c>
      <c r="D203" s="214">
        <v>5.3109000000000002</v>
      </c>
      <c r="E203" s="214">
        <v>0.86519999999999997</v>
      </c>
      <c r="F203" s="214">
        <v>3.6467000000000001</v>
      </c>
      <c r="G203" s="214">
        <v>0.82220000000000004</v>
      </c>
      <c r="H203" s="214">
        <v>3.0870000000000002</v>
      </c>
      <c r="I203" s="214">
        <v>0.95550000000000002</v>
      </c>
      <c r="J203" s="214">
        <v>2.3856000000000002</v>
      </c>
      <c r="K203" s="214">
        <v>1.1056999999999999</v>
      </c>
      <c r="L203" s="214">
        <v>1.9856</v>
      </c>
      <c r="M203" s="214">
        <v>1.2695000000000001</v>
      </c>
      <c r="N203" s="214">
        <v>2.1682999999999999</v>
      </c>
      <c r="O203" s="214">
        <v>0.82850000000000001</v>
      </c>
      <c r="P203" s="214">
        <v>0</v>
      </c>
    </row>
    <row r="204" spans="1:16">
      <c r="A204" s="74">
        <v>31</v>
      </c>
      <c r="B204" s="214">
        <v>0</v>
      </c>
      <c r="C204" s="214">
        <v>0</v>
      </c>
      <c r="D204" s="214">
        <v>5.2267000000000001</v>
      </c>
      <c r="E204" s="214">
        <v>0.85019999999999996</v>
      </c>
      <c r="F204" s="214">
        <v>3.6435</v>
      </c>
      <c r="G204" s="214">
        <v>0.80730000000000002</v>
      </c>
      <c r="H204" s="214">
        <v>3.0558999999999998</v>
      </c>
      <c r="I204" s="214">
        <v>0.93600000000000005</v>
      </c>
      <c r="J204" s="214">
        <v>2.3860000000000001</v>
      </c>
      <c r="K204" s="214">
        <v>1.0874999999999999</v>
      </c>
      <c r="L204" s="214">
        <v>1.9709000000000001</v>
      </c>
      <c r="M204" s="214">
        <v>1.2507999999999999</v>
      </c>
      <c r="N204" s="214">
        <v>2.1019000000000001</v>
      </c>
      <c r="O204" s="214">
        <v>0.83220000000000005</v>
      </c>
      <c r="P204" s="214">
        <v>0</v>
      </c>
    </row>
    <row r="205" spans="1:16">
      <c r="A205" s="74">
        <v>32</v>
      </c>
      <c r="B205" s="214">
        <v>0</v>
      </c>
      <c r="C205" s="214">
        <v>0</v>
      </c>
      <c r="D205" s="214">
        <v>5.1425999999999998</v>
      </c>
      <c r="E205" s="214">
        <v>0.83520000000000005</v>
      </c>
      <c r="F205" s="214">
        <v>3.6404000000000001</v>
      </c>
      <c r="G205" s="214">
        <v>0.79249999999999998</v>
      </c>
      <c r="H205" s="214">
        <v>3.0247999999999999</v>
      </c>
      <c r="I205" s="214">
        <v>0.91639999999999999</v>
      </c>
      <c r="J205" s="214">
        <v>2.3862999999999999</v>
      </c>
      <c r="K205" s="214">
        <v>1.0693999999999999</v>
      </c>
      <c r="L205" s="214">
        <v>1.9562999999999999</v>
      </c>
      <c r="M205" s="214">
        <v>1.2322</v>
      </c>
      <c r="N205" s="214">
        <v>2.0354999999999999</v>
      </c>
      <c r="O205" s="214">
        <v>0.83589999999999998</v>
      </c>
      <c r="P205" s="214">
        <v>0</v>
      </c>
    </row>
    <row r="206" spans="1:16">
      <c r="A206" s="74">
        <v>33</v>
      </c>
      <c r="B206" s="214">
        <v>0</v>
      </c>
      <c r="C206" s="214">
        <v>0</v>
      </c>
      <c r="D206" s="214">
        <v>5.0583999999999998</v>
      </c>
      <c r="E206" s="214">
        <v>0.82020000000000004</v>
      </c>
      <c r="F206" s="214">
        <v>3.6372</v>
      </c>
      <c r="G206" s="214">
        <v>0.77759999999999996</v>
      </c>
      <c r="H206" s="214">
        <v>2.9937999999999998</v>
      </c>
      <c r="I206" s="214">
        <v>0.89690000000000003</v>
      </c>
      <c r="J206" s="214">
        <v>2.3866999999999998</v>
      </c>
      <c r="K206" s="214">
        <v>1.0511999999999999</v>
      </c>
      <c r="L206" s="214">
        <v>1.9417</v>
      </c>
      <c r="M206" s="214">
        <v>1.2136</v>
      </c>
      <c r="N206" s="214">
        <v>1.9692000000000001</v>
      </c>
      <c r="O206" s="214">
        <v>0.83960000000000001</v>
      </c>
      <c r="P206" s="214">
        <v>0</v>
      </c>
    </row>
    <row r="207" spans="1:16">
      <c r="A207" s="74">
        <v>34</v>
      </c>
      <c r="B207" s="214">
        <v>0</v>
      </c>
      <c r="C207" s="214">
        <v>0</v>
      </c>
      <c r="D207" s="214">
        <v>4.9743000000000004</v>
      </c>
      <c r="E207" s="214">
        <v>0.80510000000000004</v>
      </c>
      <c r="F207" s="214">
        <v>3.6341000000000001</v>
      </c>
      <c r="G207" s="214">
        <v>0.76280000000000003</v>
      </c>
      <c r="H207" s="214">
        <v>2.9626999999999999</v>
      </c>
      <c r="I207" s="214">
        <v>0.87729999999999997</v>
      </c>
      <c r="J207" s="214">
        <v>2.3871000000000002</v>
      </c>
      <c r="K207" s="214">
        <v>1.0330999999999999</v>
      </c>
      <c r="L207" s="214">
        <v>1.927</v>
      </c>
      <c r="M207" s="214">
        <v>1.1950000000000001</v>
      </c>
      <c r="N207" s="214">
        <v>1.9028</v>
      </c>
      <c r="O207" s="214">
        <v>0.84330000000000005</v>
      </c>
      <c r="P207" s="214">
        <v>0</v>
      </c>
    </row>
    <row r="208" spans="1:16">
      <c r="A208" s="74">
        <v>35</v>
      </c>
      <c r="B208" s="214">
        <v>0</v>
      </c>
      <c r="C208" s="214">
        <v>0</v>
      </c>
      <c r="D208" s="214">
        <v>4.8901000000000003</v>
      </c>
      <c r="E208" s="214">
        <v>0.79010000000000002</v>
      </c>
      <c r="F208" s="214">
        <v>3.6309999999999998</v>
      </c>
      <c r="G208" s="214">
        <v>0.74790000000000001</v>
      </c>
      <c r="H208" s="214">
        <v>2.9316</v>
      </c>
      <c r="I208" s="214">
        <v>0.85780000000000001</v>
      </c>
      <c r="J208" s="214">
        <v>2.3874</v>
      </c>
      <c r="K208" s="214">
        <v>1.0149999999999999</v>
      </c>
      <c r="L208" s="214">
        <v>1.9124000000000001</v>
      </c>
      <c r="M208" s="214">
        <v>1.1762999999999999</v>
      </c>
      <c r="N208" s="214">
        <v>1.8365</v>
      </c>
      <c r="O208" s="214">
        <v>0.84699999999999998</v>
      </c>
      <c r="P208" s="214">
        <v>0</v>
      </c>
    </row>
    <row r="209" spans="1:16">
      <c r="A209" s="74">
        <v>36</v>
      </c>
      <c r="B209" s="214">
        <v>0</v>
      </c>
      <c r="C209" s="214">
        <v>0</v>
      </c>
      <c r="D209" s="214">
        <v>4.806</v>
      </c>
      <c r="E209" s="214">
        <v>0.77510000000000001</v>
      </c>
      <c r="F209" s="214">
        <v>3.6278000000000001</v>
      </c>
      <c r="G209" s="214">
        <v>0.73309999999999997</v>
      </c>
      <c r="H209" s="214">
        <v>2.9005000000000001</v>
      </c>
      <c r="I209" s="214">
        <v>0.83830000000000005</v>
      </c>
      <c r="J209" s="214">
        <v>2.3877999999999999</v>
      </c>
      <c r="K209" s="214">
        <v>0.99680000000000002</v>
      </c>
      <c r="L209" s="214">
        <v>1.8977999999999999</v>
      </c>
      <c r="M209" s="214">
        <v>1.1577</v>
      </c>
      <c r="N209" s="214">
        <v>1.7701</v>
      </c>
      <c r="O209" s="214">
        <v>0.85070000000000001</v>
      </c>
      <c r="P209" s="214">
        <v>0</v>
      </c>
    </row>
    <row r="210" spans="1:16">
      <c r="A210" s="74">
        <v>37</v>
      </c>
      <c r="B210" s="214">
        <v>0</v>
      </c>
      <c r="C210" s="214">
        <v>0</v>
      </c>
      <c r="D210" s="214">
        <v>4.7218</v>
      </c>
      <c r="E210" s="214">
        <v>0.7601</v>
      </c>
      <c r="F210" s="214">
        <v>3.6246999999999998</v>
      </c>
      <c r="G210" s="214">
        <v>0.71819999999999995</v>
      </c>
      <c r="H210" s="214">
        <v>2.8694000000000002</v>
      </c>
      <c r="I210" s="214">
        <v>0.81869999999999998</v>
      </c>
      <c r="J210" s="214">
        <v>2.3881999999999999</v>
      </c>
      <c r="K210" s="214">
        <v>0.97870000000000001</v>
      </c>
      <c r="L210" s="214">
        <v>1.8831</v>
      </c>
      <c r="M210" s="214">
        <v>1.1391</v>
      </c>
      <c r="N210" s="214">
        <v>1.7038</v>
      </c>
      <c r="O210" s="214">
        <v>0.85440000000000005</v>
      </c>
      <c r="P210" s="214">
        <v>0</v>
      </c>
    </row>
    <row r="211" spans="1:16">
      <c r="A211" s="74">
        <v>38</v>
      </c>
      <c r="B211" s="214">
        <v>0</v>
      </c>
      <c r="C211" s="214">
        <v>0</v>
      </c>
      <c r="D211" s="214">
        <v>4.6375999999999999</v>
      </c>
      <c r="E211" s="214">
        <v>0.74509999999999998</v>
      </c>
      <c r="F211" s="214">
        <v>3.6215999999999999</v>
      </c>
      <c r="G211" s="214">
        <v>0.70340000000000003</v>
      </c>
      <c r="H211" s="214">
        <v>2.8382999999999998</v>
      </c>
      <c r="I211" s="214">
        <v>0.79920000000000002</v>
      </c>
      <c r="J211" s="214">
        <v>2.3885000000000001</v>
      </c>
      <c r="K211" s="214">
        <v>0.96060000000000001</v>
      </c>
      <c r="L211" s="214">
        <v>1.8685</v>
      </c>
      <c r="M211" s="214">
        <v>1.1205000000000001</v>
      </c>
      <c r="N211" s="214">
        <v>1.6374</v>
      </c>
      <c r="O211" s="214">
        <v>0.85819999999999996</v>
      </c>
      <c r="P211" s="214">
        <v>0</v>
      </c>
    </row>
    <row r="212" spans="1:16">
      <c r="A212" s="74">
        <v>39</v>
      </c>
      <c r="B212" s="214">
        <v>0</v>
      </c>
      <c r="C212" s="214">
        <v>0</v>
      </c>
      <c r="D212" s="214">
        <v>4.5534999999999997</v>
      </c>
      <c r="E212" s="214">
        <v>0.73009999999999997</v>
      </c>
      <c r="F212" s="214">
        <v>3.6183999999999998</v>
      </c>
      <c r="G212" s="214">
        <v>0.6885</v>
      </c>
      <c r="H212" s="214">
        <v>2.8073000000000001</v>
      </c>
      <c r="I212" s="214">
        <v>0.77959999999999996</v>
      </c>
      <c r="J212" s="214">
        <v>2.3889</v>
      </c>
      <c r="K212" s="214">
        <v>0.94240000000000002</v>
      </c>
      <c r="L212" s="214">
        <v>1.8539000000000001</v>
      </c>
      <c r="M212" s="214">
        <v>1.1019000000000001</v>
      </c>
      <c r="N212" s="214">
        <v>1.5710999999999999</v>
      </c>
      <c r="O212" s="214">
        <v>0.8619</v>
      </c>
      <c r="P212" s="214">
        <v>0</v>
      </c>
    </row>
    <row r="213" spans="1:16">
      <c r="A213" s="74">
        <v>40</v>
      </c>
      <c r="B213" s="214">
        <v>0</v>
      </c>
      <c r="C213" s="214">
        <v>0</v>
      </c>
      <c r="D213" s="214">
        <v>4.4692999999999996</v>
      </c>
      <c r="E213" s="214">
        <v>0.71499999999999997</v>
      </c>
      <c r="F213" s="214">
        <v>3.6153</v>
      </c>
      <c r="G213" s="214">
        <v>0.67369999999999997</v>
      </c>
      <c r="H213" s="214">
        <v>2.7761999999999998</v>
      </c>
      <c r="I213" s="214">
        <v>0.7601</v>
      </c>
      <c r="J213" s="214">
        <v>2.3893</v>
      </c>
      <c r="K213" s="214">
        <v>0.92430000000000001</v>
      </c>
      <c r="L213" s="214">
        <v>1.8392999999999999</v>
      </c>
      <c r="M213" s="214">
        <v>1.0831999999999999</v>
      </c>
      <c r="N213" s="214">
        <v>1.5046999999999999</v>
      </c>
      <c r="O213" s="214">
        <v>0.86560000000000004</v>
      </c>
      <c r="P213" s="214">
        <v>0</v>
      </c>
    </row>
    <row r="214" spans="1:16">
      <c r="A214" s="74">
        <v>41</v>
      </c>
      <c r="B214" s="214">
        <v>0</v>
      </c>
      <c r="C214" s="214">
        <v>0</v>
      </c>
      <c r="D214" s="214">
        <v>4.3852000000000002</v>
      </c>
      <c r="E214" s="214">
        <v>0.7</v>
      </c>
      <c r="F214" s="214">
        <v>3.6120999999999999</v>
      </c>
      <c r="G214" s="214">
        <v>0.65880000000000005</v>
      </c>
      <c r="H214" s="214">
        <v>2.7450999999999999</v>
      </c>
      <c r="I214" s="214">
        <v>0.74050000000000005</v>
      </c>
      <c r="J214" s="214">
        <v>2.3896000000000002</v>
      </c>
      <c r="K214" s="214">
        <v>0.90610000000000002</v>
      </c>
      <c r="L214" s="214">
        <v>1.8246</v>
      </c>
      <c r="M214" s="214">
        <v>1.0646</v>
      </c>
      <c r="N214" s="214">
        <v>1.4383999999999999</v>
      </c>
      <c r="O214" s="214">
        <v>0.86929999999999996</v>
      </c>
      <c r="P214" s="214">
        <v>0</v>
      </c>
    </row>
    <row r="215" spans="1:16">
      <c r="A215" s="74">
        <v>42</v>
      </c>
      <c r="B215" s="214">
        <v>0</v>
      </c>
      <c r="C215" s="214">
        <v>0</v>
      </c>
      <c r="D215" s="214">
        <v>4.3010000000000002</v>
      </c>
      <c r="E215" s="214">
        <v>0.68500000000000005</v>
      </c>
      <c r="F215" s="214">
        <v>3.609</v>
      </c>
      <c r="G215" s="214">
        <v>0.64400000000000002</v>
      </c>
      <c r="H215" s="214">
        <v>2.714</v>
      </c>
      <c r="I215" s="214">
        <v>0.72099999999999997</v>
      </c>
      <c r="J215" s="214">
        <v>2.39</v>
      </c>
      <c r="K215" s="214">
        <v>0.88800000000000001</v>
      </c>
      <c r="L215" s="214">
        <v>1.81</v>
      </c>
      <c r="M215" s="214">
        <v>1.046</v>
      </c>
      <c r="N215" s="214">
        <v>1.3720000000000001</v>
      </c>
      <c r="O215" s="214">
        <v>0.873</v>
      </c>
      <c r="P215" s="214">
        <v>0</v>
      </c>
    </row>
    <row r="216" spans="1:16">
      <c r="A216" s="74">
        <v>43</v>
      </c>
      <c r="B216" s="214">
        <v>0</v>
      </c>
      <c r="C216" s="214">
        <v>0</v>
      </c>
      <c r="D216" s="214">
        <v>4.4417</v>
      </c>
      <c r="E216" s="214">
        <v>0.67689999999999995</v>
      </c>
      <c r="F216" s="214">
        <v>3.4689000000000001</v>
      </c>
      <c r="G216" s="214">
        <v>0.63660000000000005</v>
      </c>
      <c r="H216" s="214">
        <v>2.7025000000000001</v>
      </c>
      <c r="I216" s="214">
        <v>0.70879999999999999</v>
      </c>
      <c r="J216" s="214">
        <v>2.3508</v>
      </c>
      <c r="K216" s="214">
        <v>0.86750000000000005</v>
      </c>
      <c r="L216" s="214">
        <v>1.7916000000000001</v>
      </c>
      <c r="M216" s="214">
        <v>1.0326</v>
      </c>
      <c r="N216" s="214">
        <v>1.3394999999999999</v>
      </c>
      <c r="O216" s="214">
        <v>0.85699999999999998</v>
      </c>
      <c r="P216" s="214">
        <v>0</v>
      </c>
    </row>
    <row r="217" spans="1:16">
      <c r="A217" s="74">
        <v>44</v>
      </c>
      <c r="B217" s="214">
        <v>0</v>
      </c>
      <c r="C217" s="214">
        <v>0</v>
      </c>
      <c r="D217" s="214">
        <v>4.5823</v>
      </c>
      <c r="E217" s="214">
        <v>0.66879999999999995</v>
      </c>
      <c r="F217" s="214">
        <v>3.3288000000000002</v>
      </c>
      <c r="G217" s="214">
        <v>0.62919999999999998</v>
      </c>
      <c r="H217" s="214">
        <v>2.6909999999999998</v>
      </c>
      <c r="I217" s="214">
        <v>0.69669999999999999</v>
      </c>
      <c r="J217" s="214">
        <v>2.3115000000000001</v>
      </c>
      <c r="K217" s="214">
        <v>0.84699999999999998</v>
      </c>
      <c r="L217" s="214">
        <v>1.7732000000000001</v>
      </c>
      <c r="M217" s="214">
        <v>1.0192000000000001</v>
      </c>
      <c r="N217" s="214">
        <v>1.3069999999999999</v>
      </c>
      <c r="O217" s="214">
        <v>0.84099999999999997</v>
      </c>
      <c r="P217" s="214">
        <v>0</v>
      </c>
    </row>
    <row r="218" spans="1:16">
      <c r="A218" s="74">
        <v>45</v>
      </c>
      <c r="B218" s="214">
        <v>0</v>
      </c>
      <c r="C218" s="214">
        <v>0</v>
      </c>
      <c r="D218" s="214">
        <v>4.7229999999999999</v>
      </c>
      <c r="E218" s="214">
        <v>0.66080000000000005</v>
      </c>
      <c r="F218" s="214">
        <v>3.1888000000000001</v>
      </c>
      <c r="G218" s="214">
        <v>0.62180000000000002</v>
      </c>
      <c r="H218" s="214">
        <v>2.6795</v>
      </c>
      <c r="I218" s="214">
        <v>0.6845</v>
      </c>
      <c r="J218" s="214">
        <v>2.2723</v>
      </c>
      <c r="K218" s="214">
        <v>0.82650000000000001</v>
      </c>
      <c r="L218" s="214">
        <v>1.7547999999999999</v>
      </c>
      <c r="M218" s="214">
        <v>1.0058</v>
      </c>
      <c r="N218" s="214">
        <v>1.2745</v>
      </c>
      <c r="O218" s="214">
        <v>0.82499999999999996</v>
      </c>
      <c r="P218" s="214">
        <v>0</v>
      </c>
    </row>
    <row r="219" spans="1:16">
      <c r="A219" s="74">
        <v>46</v>
      </c>
      <c r="B219" s="214">
        <v>0</v>
      </c>
      <c r="C219" s="214">
        <v>0</v>
      </c>
      <c r="D219" s="214">
        <v>4.8636999999999997</v>
      </c>
      <c r="E219" s="214">
        <v>0.65269999999999995</v>
      </c>
      <c r="F219" s="214">
        <v>3.0487000000000002</v>
      </c>
      <c r="G219" s="214">
        <v>0.61429999999999996</v>
      </c>
      <c r="H219" s="214">
        <v>2.6680000000000001</v>
      </c>
      <c r="I219" s="214">
        <v>0.67230000000000001</v>
      </c>
      <c r="J219" s="214">
        <v>2.2330000000000001</v>
      </c>
      <c r="K219" s="214">
        <v>0.80600000000000005</v>
      </c>
      <c r="L219" s="214">
        <v>1.7363</v>
      </c>
      <c r="M219" s="214">
        <v>0.99229999999999996</v>
      </c>
      <c r="N219" s="214">
        <v>1.242</v>
      </c>
      <c r="O219" s="214">
        <v>0.80900000000000005</v>
      </c>
      <c r="P219" s="214">
        <v>0</v>
      </c>
    </row>
    <row r="220" spans="1:16">
      <c r="A220" s="74">
        <v>47</v>
      </c>
      <c r="B220" s="214">
        <v>0</v>
      </c>
      <c r="C220" s="214">
        <v>0</v>
      </c>
      <c r="D220" s="214">
        <v>5.0042999999999997</v>
      </c>
      <c r="E220" s="214">
        <v>0.64459999999999995</v>
      </c>
      <c r="F220" s="214">
        <v>2.9085999999999999</v>
      </c>
      <c r="G220" s="214">
        <v>0.6069</v>
      </c>
      <c r="H220" s="214">
        <v>2.6564999999999999</v>
      </c>
      <c r="I220" s="214">
        <v>0.66020000000000001</v>
      </c>
      <c r="J220" s="214">
        <v>2.1938</v>
      </c>
      <c r="K220" s="214">
        <v>0.78549999999999998</v>
      </c>
      <c r="L220" s="214">
        <v>1.7179</v>
      </c>
      <c r="M220" s="214">
        <v>0.97889999999999999</v>
      </c>
      <c r="N220" s="214">
        <v>1.2095</v>
      </c>
      <c r="O220" s="214">
        <v>0.79300000000000004</v>
      </c>
      <c r="P220" s="214">
        <v>0</v>
      </c>
    </row>
    <row r="221" spans="1:16">
      <c r="A221" s="74">
        <v>48</v>
      </c>
      <c r="B221" s="214">
        <v>0</v>
      </c>
      <c r="C221" s="214">
        <v>0</v>
      </c>
      <c r="D221" s="214">
        <v>5.1449999999999996</v>
      </c>
      <c r="E221" s="214">
        <v>0.63649999999999995</v>
      </c>
      <c r="F221" s="214">
        <v>2.7685</v>
      </c>
      <c r="G221" s="214">
        <v>0.59950000000000003</v>
      </c>
      <c r="H221" s="214">
        <v>2.645</v>
      </c>
      <c r="I221" s="214">
        <v>0.64800000000000002</v>
      </c>
      <c r="J221" s="214">
        <v>2.1545000000000001</v>
      </c>
      <c r="K221" s="214">
        <v>0.76500000000000001</v>
      </c>
      <c r="L221" s="214">
        <v>1.6995</v>
      </c>
      <c r="M221" s="214">
        <v>0.96550000000000002</v>
      </c>
      <c r="N221" s="214">
        <v>1.177</v>
      </c>
      <c r="O221" s="214">
        <v>0.77700000000000002</v>
      </c>
      <c r="P221" s="214">
        <v>0</v>
      </c>
    </row>
    <row r="222" spans="1:16">
      <c r="B222" s="214"/>
      <c r="C222" s="214"/>
      <c r="D222" s="214"/>
      <c r="E222" s="214"/>
      <c r="F222" s="214"/>
      <c r="G222" s="214"/>
      <c r="H222" s="214"/>
      <c r="I222" s="214"/>
      <c r="J222" s="214"/>
      <c r="K222" s="214"/>
      <c r="L222" s="214"/>
      <c r="M222" s="214"/>
      <c r="N222" s="214"/>
      <c r="O222" s="214"/>
      <c r="P222" s="214"/>
    </row>
    <row r="223" spans="1:16">
      <c r="A223" s="73" t="e">
        <f>HLOOKUP('Calculatrice des coûts NMETI'!$I$22, B227:Q276, MATCH('Calculatrice des coûts NMETI'!$K$22,A227:A276))</f>
        <v>#N/A</v>
      </c>
      <c r="B223" s="75" t="s">
        <v>11448</v>
      </c>
    </row>
    <row r="224" spans="1:16">
      <c r="A224" s="467" t="s">
        <v>8269</v>
      </c>
      <c r="B224" s="467"/>
      <c r="C224" s="467"/>
      <c r="D224" s="467"/>
      <c r="E224" s="467"/>
      <c r="F224" s="467"/>
      <c r="G224" s="467"/>
      <c r="H224" s="467"/>
      <c r="I224" s="467"/>
      <c r="J224" s="467"/>
      <c r="K224" s="467"/>
      <c r="L224" s="467"/>
      <c r="M224" s="467"/>
      <c r="N224" s="467"/>
      <c r="O224" s="467"/>
      <c r="P224" s="467"/>
    </row>
    <row r="225" spans="1:16">
      <c r="A225" s="471" t="s">
        <v>8912</v>
      </c>
      <c r="B225" s="471" t="s">
        <v>8913</v>
      </c>
      <c r="C225" s="471" t="s">
        <v>8913</v>
      </c>
      <c r="D225" s="471" t="s">
        <v>8913</v>
      </c>
      <c r="E225" s="471" t="s">
        <v>8913</v>
      </c>
      <c r="F225" s="471" t="s">
        <v>8913</v>
      </c>
      <c r="G225" s="471" t="s">
        <v>8913</v>
      </c>
      <c r="H225" s="471" t="s">
        <v>8913</v>
      </c>
      <c r="I225" s="471" t="s">
        <v>8913</v>
      </c>
      <c r="J225" s="471" t="s">
        <v>8913</v>
      </c>
      <c r="K225" s="471" t="s">
        <v>8913</v>
      </c>
      <c r="L225" s="471" t="s">
        <v>8913</v>
      </c>
      <c r="M225" s="471" t="s">
        <v>8913</v>
      </c>
      <c r="N225" s="471" t="s">
        <v>8913</v>
      </c>
      <c r="O225" s="471" t="s">
        <v>8913</v>
      </c>
      <c r="P225" s="471" t="s">
        <v>8913</v>
      </c>
    </row>
    <row r="226" spans="1:16">
      <c r="A226" s="77" t="s">
        <v>8912</v>
      </c>
      <c r="B226" s="212" t="s">
        <v>8913</v>
      </c>
      <c r="C226" s="212" t="s">
        <v>8913</v>
      </c>
      <c r="D226" s="212" t="s">
        <v>8913</v>
      </c>
      <c r="E226" s="212" t="s">
        <v>8913</v>
      </c>
      <c r="F226" s="212" t="s">
        <v>8913</v>
      </c>
      <c r="G226" s="212" t="s">
        <v>8913</v>
      </c>
      <c r="H226" s="212" t="s">
        <v>8913</v>
      </c>
      <c r="I226" s="212" t="s">
        <v>8913</v>
      </c>
      <c r="J226" s="212" t="s">
        <v>8913</v>
      </c>
      <c r="K226" s="212" t="s">
        <v>8913</v>
      </c>
      <c r="L226" s="212" t="s">
        <v>8913</v>
      </c>
      <c r="M226" s="212" t="s">
        <v>8913</v>
      </c>
      <c r="N226" s="212" t="s">
        <v>8913</v>
      </c>
      <c r="O226" s="212" t="s">
        <v>8913</v>
      </c>
      <c r="P226" s="212" t="s">
        <v>8913</v>
      </c>
    </row>
    <row r="227" spans="1:16">
      <c r="A227" s="79" t="s">
        <v>8914</v>
      </c>
      <c r="B227" s="236">
        <v>1</v>
      </c>
      <c r="C227" s="236">
        <v>2</v>
      </c>
      <c r="D227" s="236">
        <v>3</v>
      </c>
      <c r="E227" s="236">
        <v>4</v>
      </c>
      <c r="F227" s="236">
        <v>5</v>
      </c>
      <c r="G227" s="236">
        <v>6</v>
      </c>
      <c r="H227" s="236">
        <v>7</v>
      </c>
      <c r="I227" s="236">
        <v>8</v>
      </c>
      <c r="J227" s="236">
        <v>9</v>
      </c>
      <c r="K227" s="236">
        <v>10</v>
      </c>
      <c r="L227" s="236">
        <v>11</v>
      </c>
      <c r="M227" s="236">
        <v>12</v>
      </c>
      <c r="N227" s="236">
        <v>13</v>
      </c>
      <c r="O227" s="236">
        <v>14</v>
      </c>
      <c r="P227" s="236">
        <v>15</v>
      </c>
    </row>
    <row r="228" spans="1:16">
      <c r="A228" s="74">
        <v>0</v>
      </c>
      <c r="B228" s="213">
        <v>0</v>
      </c>
      <c r="C228" s="213">
        <v>0</v>
      </c>
      <c r="D228" s="213">
        <v>7.3079999999999998</v>
      </c>
      <c r="E228" s="213">
        <v>2.7423000000000002</v>
      </c>
      <c r="F228" s="213">
        <v>13.755599999999999</v>
      </c>
      <c r="G228" s="213">
        <v>3.2719999999999998</v>
      </c>
      <c r="H228" s="213">
        <v>17.020800000000001</v>
      </c>
      <c r="I228" s="213">
        <v>3.4007000000000001</v>
      </c>
      <c r="J228" s="213">
        <v>17.683199999999999</v>
      </c>
      <c r="K228" s="213">
        <v>4.2679</v>
      </c>
      <c r="L228" s="213">
        <v>29.991599999999998</v>
      </c>
      <c r="M228" s="213">
        <v>3.8412000000000002</v>
      </c>
      <c r="N228" s="213">
        <v>0</v>
      </c>
      <c r="O228" s="213">
        <v>0</v>
      </c>
      <c r="P228" s="213">
        <v>0</v>
      </c>
    </row>
    <row r="229" spans="1:16">
      <c r="A229" s="74">
        <v>1</v>
      </c>
      <c r="B229" s="214">
        <v>0</v>
      </c>
      <c r="C229" s="214">
        <v>0</v>
      </c>
      <c r="D229" s="214">
        <v>6.4960000000000004</v>
      </c>
      <c r="E229" s="214">
        <v>2.4376000000000002</v>
      </c>
      <c r="F229" s="214">
        <v>12.2272</v>
      </c>
      <c r="G229" s="214">
        <v>2.9083999999999999</v>
      </c>
      <c r="H229" s="214">
        <v>15.1296</v>
      </c>
      <c r="I229" s="214">
        <v>3.0228000000000002</v>
      </c>
      <c r="J229" s="214">
        <v>15.718400000000001</v>
      </c>
      <c r="K229" s="214">
        <v>3.7936999999999999</v>
      </c>
      <c r="L229" s="214">
        <v>26.659199999999998</v>
      </c>
      <c r="M229" s="214">
        <v>3.4144000000000001</v>
      </c>
      <c r="N229" s="214">
        <v>0</v>
      </c>
      <c r="O229" s="214">
        <v>0</v>
      </c>
      <c r="P229" s="214">
        <v>0</v>
      </c>
    </row>
    <row r="230" spans="1:16">
      <c r="A230" s="74">
        <v>2</v>
      </c>
      <c r="B230" s="214">
        <v>0</v>
      </c>
      <c r="C230" s="214">
        <v>0</v>
      </c>
      <c r="D230" s="214">
        <v>5.6840000000000002</v>
      </c>
      <c r="E230" s="214">
        <v>2.1328999999999998</v>
      </c>
      <c r="F230" s="214">
        <v>10.6988</v>
      </c>
      <c r="G230" s="214">
        <v>2.5449000000000002</v>
      </c>
      <c r="H230" s="214">
        <v>13.2384</v>
      </c>
      <c r="I230" s="214">
        <v>2.645</v>
      </c>
      <c r="J230" s="214">
        <v>13.7536</v>
      </c>
      <c r="K230" s="214">
        <v>3.3195000000000001</v>
      </c>
      <c r="L230" s="214">
        <v>23.326799999999999</v>
      </c>
      <c r="M230" s="214">
        <v>2.9876</v>
      </c>
      <c r="N230" s="214">
        <v>0</v>
      </c>
      <c r="O230" s="214">
        <v>0</v>
      </c>
      <c r="P230" s="214">
        <v>0</v>
      </c>
    </row>
    <row r="231" spans="1:16">
      <c r="A231" s="74">
        <v>3</v>
      </c>
      <c r="B231" s="214">
        <v>0</v>
      </c>
      <c r="C231" s="214">
        <v>0</v>
      </c>
      <c r="D231" s="214">
        <v>4.8719999999999999</v>
      </c>
      <c r="E231" s="214">
        <v>1.8282</v>
      </c>
      <c r="F231" s="214">
        <v>9.1704000000000008</v>
      </c>
      <c r="G231" s="214">
        <v>2.1812999999999998</v>
      </c>
      <c r="H231" s="214">
        <v>11.347200000000001</v>
      </c>
      <c r="I231" s="214">
        <v>2.2671000000000001</v>
      </c>
      <c r="J231" s="214">
        <v>11.7888</v>
      </c>
      <c r="K231" s="214">
        <v>2.8452999999999999</v>
      </c>
      <c r="L231" s="214">
        <v>19.994399999999999</v>
      </c>
      <c r="M231" s="214">
        <v>2.5608</v>
      </c>
      <c r="N231" s="214">
        <v>0</v>
      </c>
      <c r="O231" s="214">
        <v>0</v>
      </c>
      <c r="P231" s="214">
        <v>0</v>
      </c>
    </row>
    <row r="232" spans="1:16">
      <c r="A232" s="74">
        <v>4</v>
      </c>
      <c r="B232" s="214">
        <v>0</v>
      </c>
      <c r="C232" s="214">
        <v>0</v>
      </c>
      <c r="D232" s="214">
        <v>4.0599999999999996</v>
      </c>
      <c r="E232" s="214">
        <v>1.5235000000000001</v>
      </c>
      <c r="F232" s="214">
        <v>7.6420000000000003</v>
      </c>
      <c r="G232" s="214">
        <v>1.8178000000000001</v>
      </c>
      <c r="H232" s="214">
        <v>9.4559999999999995</v>
      </c>
      <c r="I232" s="214">
        <v>1.8893</v>
      </c>
      <c r="J232" s="214">
        <v>9.8239999999999998</v>
      </c>
      <c r="K232" s="214">
        <v>2.3711000000000002</v>
      </c>
      <c r="L232" s="214">
        <v>16.661999999999999</v>
      </c>
      <c r="M232" s="214">
        <v>2.1339999999999999</v>
      </c>
      <c r="N232" s="214">
        <v>0</v>
      </c>
      <c r="O232" s="214">
        <v>0</v>
      </c>
      <c r="P232" s="214">
        <v>0</v>
      </c>
    </row>
    <row r="233" spans="1:16">
      <c r="A233" s="74">
        <v>5</v>
      </c>
      <c r="B233" s="214">
        <v>0</v>
      </c>
      <c r="C233" s="214">
        <v>0</v>
      </c>
      <c r="D233" s="214">
        <v>3.2480000000000002</v>
      </c>
      <c r="E233" s="214">
        <v>1.2188000000000001</v>
      </c>
      <c r="F233" s="214">
        <v>6.1135999999999999</v>
      </c>
      <c r="G233" s="214">
        <v>1.4541999999999999</v>
      </c>
      <c r="H233" s="214">
        <v>7.5648</v>
      </c>
      <c r="I233" s="214">
        <v>1.5114000000000001</v>
      </c>
      <c r="J233" s="214">
        <v>7.8592000000000004</v>
      </c>
      <c r="K233" s="214">
        <v>1.8968</v>
      </c>
      <c r="L233" s="214">
        <v>13.329599999999999</v>
      </c>
      <c r="M233" s="214">
        <v>1.7072000000000001</v>
      </c>
      <c r="N233" s="214">
        <v>0</v>
      </c>
      <c r="O233" s="214">
        <v>0</v>
      </c>
      <c r="P233" s="214">
        <v>0</v>
      </c>
    </row>
    <row r="234" spans="1:16">
      <c r="A234" s="74">
        <v>6</v>
      </c>
      <c r="B234" s="214">
        <v>0</v>
      </c>
      <c r="C234" s="214">
        <v>0</v>
      </c>
      <c r="D234" s="214">
        <v>2.4359999999999999</v>
      </c>
      <c r="E234" s="214">
        <v>0.91410000000000002</v>
      </c>
      <c r="F234" s="214">
        <v>4.5852000000000004</v>
      </c>
      <c r="G234" s="214">
        <v>1.0907</v>
      </c>
      <c r="H234" s="214">
        <v>5.6736000000000004</v>
      </c>
      <c r="I234" s="214">
        <v>1.1335999999999999</v>
      </c>
      <c r="J234" s="214">
        <v>5.8944000000000001</v>
      </c>
      <c r="K234" s="214">
        <v>1.4226000000000001</v>
      </c>
      <c r="L234" s="214">
        <v>9.9971999999999994</v>
      </c>
      <c r="M234" s="214">
        <v>1.2804</v>
      </c>
      <c r="N234" s="214">
        <v>0</v>
      </c>
      <c r="O234" s="214">
        <v>0</v>
      </c>
      <c r="P234" s="214">
        <v>0</v>
      </c>
    </row>
    <row r="235" spans="1:16">
      <c r="A235" s="74">
        <v>7</v>
      </c>
      <c r="B235" s="214">
        <v>0</v>
      </c>
      <c r="C235" s="214">
        <v>0</v>
      </c>
      <c r="D235" s="214">
        <v>2.3218999999999999</v>
      </c>
      <c r="E235" s="214">
        <v>0.88870000000000005</v>
      </c>
      <c r="F235" s="214">
        <v>4.3392999999999997</v>
      </c>
      <c r="G235" s="214">
        <v>1.0604</v>
      </c>
      <c r="H235" s="214">
        <v>5.4234999999999998</v>
      </c>
      <c r="I235" s="214">
        <v>1.1021000000000001</v>
      </c>
      <c r="J235" s="214">
        <v>5.6666999999999996</v>
      </c>
      <c r="K235" s="214">
        <v>1.3831</v>
      </c>
      <c r="L235" s="214">
        <v>9.3439999999999994</v>
      </c>
      <c r="M235" s="214">
        <v>1.2447999999999999</v>
      </c>
      <c r="N235" s="214">
        <v>0</v>
      </c>
      <c r="O235" s="214">
        <v>0</v>
      </c>
      <c r="P235" s="214">
        <v>0</v>
      </c>
    </row>
    <row r="236" spans="1:16">
      <c r="A236" s="74">
        <v>8</v>
      </c>
      <c r="B236" s="214">
        <v>0</v>
      </c>
      <c r="C236" s="214">
        <v>0</v>
      </c>
      <c r="D236" s="214">
        <v>2.2078000000000002</v>
      </c>
      <c r="E236" s="214">
        <v>0.86329999999999996</v>
      </c>
      <c r="F236" s="214">
        <v>4.0933999999999999</v>
      </c>
      <c r="G236" s="214">
        <v>1.0301</v>
      </c>
      <c r="H236" s="214">
        <v>5.1733000000000002</v>
      </c>
      <c r="I236" s="214">
        <v>1.0706</v>
      </c>
      <c r="J236" s="214">
        <v>5.4389000000000003</v>
      </c>
      <c r="K236" s="214">
        <v>1.3435999999999999</v>
      </c>
      <c r="L236" s="214">
        <v>8.6908999999999992</v>
      </c>
      <c r="M236" s="214">
        <v>1.2093</v>
      </c>
      <c r="N236" s="214">
        <v>0</v>
      </c>
      <c r="O236" s="214">
        <v>0</v>
      </c>
      <c r="P236" s="214">
        <v>0</v>
      </c>
    </row>
    <row r="237" spans="1:16">
      <c r="A237" s="74">
        <v>9</v>
      </c>
      <c r="B237" s="214">
        <v>0</v>
      </c>
      <c r="C237" s="214">
        <v>0</v>
      </c>
      <c r="D237" s="214">
        <v>2.0937999999999999</v>
      </c>
      <c r="E237" s="214">
        <v>0.83789999999999998</v>
      </c>
      <c r="F237" s="214">
        <v>3.8475999999999999</v>
      </c>
      <c r="G237" s="214">
        <v>0.99980000000000002</v>
      </c>
      <c r="H237" s="214">
        <v>4.9231999999999996</v>
      </c>
      <c r="I237" s="214">
        <v>1.0390999999999999</v>
      </c>
      <c r="J237" s="214">
        <v>5.2111999999999998</v>
      </c>
      <c r="K237" s="214">
        <v>1.3041</v>
      </c>
      <c r="L237" s="214">
        <v>8.0376999999999992</v>
      </c>
      <c r="M237" s="214">
        <v>1.1737</v>
      </c>
      <c r="N237" s="214">
        <v>0</v>
      </c>
      <c r="O237" s="214">
        <v>0</v>
      </c>
      <c r="P237" s="214">
        <v>0</v>
      </c>
    </row>
    <row r="238" spans="1:16">
      <c r="A238" s="74">
        <v>10</v>
      </c>
      <c r="B238" s="214">
        <v>0</v>
      </c>
      <c r="C238" s="214">
        <v>0</v>
      </c>
      <c r="D238" s="214">
        <v>1.9797</v>
      </c>
      <c r="E238" s="214">
        <v>0.8125</v>
      </c>
      <c r="F238" s="214">
        <v>3.6017000000000001</v>
      </c>
      <c r="G238" s="214">
        <v>0.96950000000000003</v>
      </c>
      <c r="H238" s="214">
        <v>4.673</v>
      </c>
      <c r="I238" s="214">
        <v>1.0076000000000001</v>
      </c>
      <c r="J238" s="214">
        <v>4.9833999999999996</v>
      </c>
      <c r="K238" s="214">
        <v>1.2645999999999999</v>
      </c>
      <c r="L238" s="214">
        <v>7.3845999999999998</v>
      </c>
      <c r="M238" s="214">
        <v>1.1380999999999999</v>
      </c>
      <c r="N238" s="214">
        <v>0</v>
      </c>
      <c r="O238" s="214">
        <v>0</v>
      </c>
      <c r="P238" s="214">
        <v>0</v>
      </c>
    </row>
    <row r="239" spans="1:16">
      <c r="A239" s="74">
        <v>11</v>
      </c>
      <c r="B239" s="214">
        <v>0</v>
      </c>
      <c r="C239" s="214">
        <v>0</v>
      </c>
      <c r="D239" s="214">
        <v>1.8655999999999999</v>
      </c>
      <c r="E239" s="214">
        <v>0.78710000000000002</v>
      </c>
      <c r="F239" s="214">
        <v>3.3557999999999999</v>
      </c>
      <c r="G239" s="214">
        <v>0.93920000000000003</v>
      </c>
      <c r="H239" s="214">
        <v>4.4229000000000003</v>
      </c>
      <c r="I239" s="214">
        <v>0.97609999999999997</v>
      </c>
      <c r="J239" s="214">
        <v>4.7557</v>
      </c>
      <c r="K239" s="214">
        <v>1.2250000000000001</v>
      </c>
      <c r="L239" s="214">
        <v>6.7313999999999998</v>
      </c>
      <c r="M239" s="214">
        <v>1.1026</v>
      </c>
      <c r="N239" s="214">
        <v>0</v>
      </c>
      <c r="O239" s="214">
        <v>0</v>
      </c>
      <c r="P239" s="214">
        <v>0</v>
      </c>
    </row>
    <row r="240" spans="1:16">
      <c r="A240" s="74">
        <v>12</v>
      </c>
      <c r="B240" s="214">
        <v>0</v>
      </c>
      <c r="C240" s="214">
        <v>0</v>
      </c>
      <c r="D240" s="214">
        <v>1.7515000000000001</v>
      </c>
      <c r="E240" s="214">
        <v>0.76180000000000003</v>
      </c>
      <c r="F240" s="214">
        <v>3.1099000000000001</v>
      </c>
      <c r="G240" s="214">
        <v>0.90890000000000004</v>
      </c>
      <c r="H240" s="214">
        <v>4.1727999999999996</v>
      </c>
      <c r="I240" s="214">
        <v>0.9446</v>
      </c>
      <c r="J240" s="214">
        <v>4.5278999999999998</v>
      </c>
      <c r="K240" s="214">
        <v>1.1855</v>
      </c>
      <c r="L240" s="214">
        <v>6.0782999999999996</v>
      </c>
      <c r="M240" s="214">
        <v>1.0669999999999999</v>
      </c>
      <c r="N240" s="214">
        <v>0</v>
      </c>
      <c r="O240" s="214">
        <v>0</v>
      </c>
      <c r="P240" s="214">
        <v>0</v>
      </c>
    </row>
    <row r="241" spans="1:16">
      <c r="A241" s="74">
        <v>13</v>
      </c>
      <c r="B241" s="214">
        <v>0</v>
      </c>
      <c r="C241" s="214">
        <v>0</v>
      </c>
      <c r="D241" s="214">
        <v>1.6374</v>
      </c>
      <c r="E241" s="214">
        <v>0.73640000000000005</v>
      </c>
      <c r="F241" s="214">
        <v>2.8639999999999999</v>
      </c>
      <c r="G241" s="214">
        <v>0.87860000000000005</v>
      </c>
      <c r="H241" s="214">
        <v>3.9226000000000001</v>
      </c>
      <c r="I241" s="214">
        <v>0.91310000000000002</v>
      </c>
      <c r="J241" s="214">
        <v>4.3002000000000002</v>
      </c>
      <c r="K241" s="214">
        <v>1.1459999999999999</v>
      </c>
      <c r="L241" s="214">
        <v>5.4250999999999996</v>
      </c>
      <c r="M241" s="214">
        <v>1.0314000000000001</v>
      </c>
      <c r="N241" s="214">
        <v>0</v>
      </c>
      <c r="O241" s="214">
        <v>0</v>
      </c>
      <c r="P241" s="214">
        <v>0</v>
      </c>
    </row>
    <row r="242" spans="1:16">
      <c r="A242" s="74">
        <v>14</v>
      </c>
      <c r="B242" s="214">
        <v>0</v>
      </c>
      <c r="C242" s="214">
        <v>0</v>
      </c>
      <c r="D242" s="214">
        <v>1.5233000000000001</v>
      </c>
      <c r="E242" s="214">
        <v>0.71099999999999997</v>
      </c>
      <c r="F242" s="214">
        <v>2.6181000000000001</v>
      </c>
      <c r="G242" s="214">
        <v>0.84830000000000005</v>
      </c>
      <c r="H242" s="214">
        <v>3.6724999999999999</v>
      </c>
      <c r="I242" s="214">
        <v>0.88170000000000004</v>
      </c>
      <c r="J242" s="214">
        <v>4.0724</v>
      </c>
      <c r="K242" s="214">
        <v>1.1065</v>
      </c>
      <c r="L242" s="214">
        <v>4.7718999999999996</v>
      </c>
      <c r="M242" s="214">
        <v>0.99590000000000001</v>
      </c>
      <c r="N242" s="214">
        <v>0</v>
      </c>
      <c r="O242" s="214">
        <v>0</v>
      </c>
      <c r="P242" s="214">
        <v>0</v>
      </c>
    </row>
    <row r="243" spans="1:16">
      <c r="A243" s="74">
        <v>15</v>
      </c>
      <c r="B243" s="214">
        <v>0</v>
      </c>
      <c r="C243" s="214">
        <v>0</v>
      </c>
      <c r="D243" s="214">
        <v>1.4093</v>
      </c>
      <c r="E243" s="214">
        <v>0.68559999999999999</v>
      </c>
      <c r="F243" s="214">
        <v>2.3723000000000001</v>
      </c>
      <c r="G243" s="214">
        <v>0.81799999999999995</v>
      </c>
      <c r="H243" s="214">
        <v>3.4222999999999999</v>
      </c>
      <c r="I243" s="214">
        <v>0.85019999999999996</v>
      </c>
      <c r="J243" s="214">
        <v>3.8447</v>
      </c>
      <c r="K243" s="214">
        <v>1.0669999999999999</v>
      </c>
      <c r="L243" s="214">
        <v>4.1188000000000002</v>
      </c>
      <c r="M243" s="214">
        <v>0.96030000000000004</v>
      </c>
      <c r="N243" s="214">
        <v>0</v>
      </c>
      <c r="O243" s="214">
        <v>0</v>
      </c>
      <c r="P243" s="214">
        <v>0</v>
      </c>
    </row>
    <row r="244" spans="1:16">
      <c r="A244" s="74">
        <v>16</v>
      </c>
      <c r="B244" s="214">
        <v>0</v>
      </c>
      <c r="C244" s="214">
        <v>0</v>
      </c>
      <c r="D244" s="214">
        <v>1.2951999999999999</v>
      </c>
      <c r="E244" s="214">
        <v>0.66020000000000001</v>
      </c>
      <c r="F244" s="214">
        <v>2.1263999999999998</v>
      </c>
      <c r="G244" s="214">
        <v>0.78769999999999996</v>
      </c>
      <c r="H244" s="214">
        <v>3.1722000000000001</v>
      </c>
      <c r="I244" s="214">
        <v>0.81869999999999998</v>
      </c>
      <c r="J244" s="214">
        <v>3.6168999999999998</v>
      </c>
      <c r="K244" s="214">
        <v>1.0275000000000001</v>
      </c>
      <c r="L244" s="214">
        <v>3.4655999999999998</v>
      </c>
      <c r="M244" s="214">
        <v>0.92469999999999997</v>
      </c>
      <c r="N244" s="214">
        <v>0</v>
      </c>
      <c r="O244" s="214">
        <v>0</v>
      </c>
      <c r="P244" s="214">
        <v>0</v>
      </c>
    </row>
    <row r="245" spans="1:16">
      <c r="A245" s="74">
        <v>17</v>
      </c>
      <c r="B245" s="214">
        <v>0</v>
      </c>
      <c r="C245" s="214">
        <v>0</v>
      </c>
      <c r="D245" s="214">
        <v>1.1811</v>
      </c>
      <c r="E245" s="214">
        <v>0.63480000000000003</v>
      </c>
      <c r="F245" s="214">
        <v>1.8805000000000001</v>
      </c>
      <c r="G245" s="214">
        <v>0.75739999999999996</v>
      </c>
      <c r="H245" s="214">
        <v>2.9220000000000002</v>
      </c>
      <c r="I245" s="214">
        <v>0.78720000000000001</v>
      </c>
      <c r="J245" s="214">
        <v>3.3892000000000002</v>
      </c>
      <c r="K245" s="214">
        <v>0.9879</v>
      </c>
      <c r="L245" s="214">
        <v>2.8125</v>
      </c>
      <c r="M245" s="214">
        <v>0.88919999999999999</v>
      </c>
      <c r="N245" s="214">
        <v>0</v>
      </c>
      <c r="O245" s="214">
        <v>0</v>
      </c>
      <c r="P245" s="214">
        <v>0</v>
      </c>
    </row>
    <row r="246" spans="1:16">
      <c r="A246" s="74">
        <v>18</v>
      </c>
      <c r="B246" s="214">
        <v>0</v>
      </c>
      <c r="C246" s="214">
        <v>0</v>
      </c>
      <c r="D246" s="214">
        <v>1.0669999999999999</v>
      </c>
      <c r="E246" s="214">
        <v>0.60940000000000005</v>
      </c>
      <c r="F246" s="214">
        <v>1.6346000000000001</v>
      </c>
      <c r="G246" s="214">
        <v>0.72709999999999997</v>
      </c>
      <c r="H246" s="214">
        <v>2.6718999999999999</v>
      </c>
      <c r="I246" s="214">
        <v>0.75570000000000004</v>
      </c>
      <c r="J246" s="214">
        <v>3.1614</v>
      </c>
      <c r="K246" s="214">
        <v>0.94840000000000002</v>
      </c>
      <c r="L246" s="214">
        <v>2.1593</v>
      </c>
      <c r="M246" s="214">
        <v>0.85360000000000003</v>
      </c>
      <c r="N246" s="214">
        <v>2.5939999999999999</v>
      </c>
      <c r="O246" s="214">
        <v>0.56389999999999996</v>
      </c>
      <c r="P246" s="214">
        <v>0</v>
      </c>
    </row>
    <row r="247" spans="1:16">
      <c r="A247" s="74">
        <v>19</v>
      </c>
      <c r="B247" s="214">
        <v>0</v>
      </c>
      <c r="C247" s="214">
        <v>0</v>
      </c>
      <c r="D247" s="214">
        <v>1.1829000000000001</v>
      </c>
      <c r="E247" s="214">
        <v>0.59670000000000001</v>
      </c>
      <c r="F247" s="214">
        <v>1.7835000000000001</v>
      </c>
      <c r="G247" s="214">
        <v>0.71250000000000002</v>
      </c>
      <c r="H247" s="214">
        <v>2.6619999999999999</v>
      </c>
      <c r="I247" s="214">
        <v>0.75419999999999998</v>
      </c>
      <c r="J247" s="214">
        <v>3.0449000000000002</v>
      </c>
      <c r="K247" s="214">
        <v>0.90610000000000002</v>
      </c>
      <c r="L247" s="214">
        <v>2.0720000000000001</v>
      </c>
      <c r="M247" s="214">
        <v>0.84550000000000003</v>
      </c>
      <c r="N247" s="214">
        <v>2.5219999999999998</v>
      </c>
      <c r="O247" s="214">
        <v>0.54820000000000002</v>
      </c>
      <c r="P247" s="214">
        <v>0</v>
      </c>
    </row>
    <row r="248" spans="1:16">
      <c r="A248" s="74">
        <v>20</v>
      </c>
      <c r="B248" s="214">
        <v>0</v>
      </c>
      <c r="C248" s="214">
        <v>0</v>
      </c>
      <c r="D248" s="214">
        <v>1.2988</v>
      </c>
      <c r="E248" s="214">
        <v>0.58399999999999996</v>
      </c>
      <c r="F248" s="214">
        <v>1.9325000000000001</v>
      </c>
      <c r="G248" s="214">
        <v>0.69799999999999995</v>
      </c>
      <c r="H248" s="214">
        <v>2.6520000000000001</v>
      </c>
      <c r="I248" s="214">
        <v>0.75280000000000002</v>
      </c>
      <c r="J248" s="214">
        <v>2.9283000000000001</v>
      </c>
      <c r="K248" s="214">
        <v>0.8639</v>
      </c>
      <c r="L248" s="214">
        <v>1.9846999999999999</v>
      </c>
      <c r="M248" s="214">
        <v>0.83730000000000004</v>
      </c>
      <c r="N248" s="214">
        <v>2.4499</v>
      </c>
      <c r="O248" s="214">
        <v>0.53249999999999997</v>
      </c>
      <c r="P248" s="214">
        <v>0</v>
      </c>
    </row>
    <row r="249" spans="1:16">
      <c r="A249" s="74">
        <v>21</v>
      </c>
      <c r="B249" s="214">
        <v>0</v>
      </c>
      <c r="C249" s="214">
        <v>0</v>
      </c>
      <c r="D249" s="214">
        <v>1.4148000000000001</v>
      </c>
      <c r="E249" s="214">
        <v>0.57120000000000004</v>
      </c>
      <c r="F249" s="214">
        <v>2.0813999999999999</v>
      </c>
      <c r="G249" s="214">
        <v>0.68340000000000001</v>
      </c>
      <c r="H249" s="214">
        <v>2.6421000000000001</v>
      </c>
      <c r="I249" s="214">
        <v>0.75129999999999997</v>
      </c>
      <c r="J249" s="214">
        <v>2.8117999999999999</v>
      </c>
      <c r="K249" s="214">
        <v>0.8216</v>
      </c>
      <c r="L249" s="214">
        <v>1.8975</v>
      </c>
      <c r="M249" s="214">
        <v>0.82920000000000005</v>
      </c>
      <c r="N249" s="214">
        <v>2.3778999999999999</v>
      </c>
      <c r="O249" s="214">
        <v>0.51690000000000003</v>
      </c>
      <c r="P249" s="214">
        <v>0</v>
      </c>
    </row>
    <row r="250" spans="1:16">
      <c r="A250" s="74">
        <v>22</v>
      </c>
      <c r="B250" s="214">
        <v>0</v>
      </c>
      <c r="C250" s="214">
        <v>0</v>
      </c>
      <c r="D250" s="214">
        <v>1.5306999999999999</v>
      </c>
      <c r="E250" s="214">
        <v>0.5585</v>
      </c>
      <c r="F250" s="214">
        <v>2.2303999999999999</v>
      </c>
      <c r="G250" s="214">
        <v>0.66879999999999995</v>
      </c>
      <c r="H250" s="214">
        <v>2.6320999999999999</v>
      </c>
      <c r="I250" s="214">
        <v>0.74990000000000001</v>
      </c>
      <c r="J250" s="214">
        <v>2.6953</v>
      </c>
      <c r="K250" s="214">
        <v>0.77929999999999999</v>
      </c>
      <c r="L250" s="214">
        <v>1.8102</v>
      </c>
      <c r="M250" s="214">
        <v>0.82110000000000005</v>
      </c>
      <c r="N250" s="214">
        <v>2.3058000000000001</v>
      </c>
      <c r="O250" s="214">
        <v>0.50119999999999998</v>
      </c>
      <c r="P250" s="214">
        <v>0</v>
      </c>
    </row>
    <row r="251" spans="1:16">
      <c r="A251" s="74">
        <v>23</v>
      </c>
      <c r="B251" s="214">
        <v>0</v>
      </c>
      <c r="C251" s="214">
        <v>0</v>
      </c>
      <c r="D251" s="214">
        <v>1.6466000000000001</v>
      </c>
      <c r="E251" s="214">
        <v>0.54579999999999995</v>
      </c>
      <c r="F251" s="214">
        <v>2.3793000000000002</v>
      </c>
      <c r="G251" s="214">
        <v>0.65429999999999999</v>
      </c>
      <c r="H251" s="214">
        <v>2.6221999999999999</v>
      </c>
      <c r="I251" s="214">
        <v>0.74839999999999995</v>
      </c>
      <c r="J251" s="214">
        <v>2.5787</v>
      </c>
      <c r="K251" s="214">
        <v>0.73699999999999999</v>
      </c>
      <c r="L251" s="214">
        <v>1.7229000000000001</v>
      </c>
      <c r="M251" s="214">
        <v>0.81289999999999996</v>
      </c>
      <c r="N251" s="214">
        <v>2.2336999999999998</v>
      </c>
      <c r="O251" s="214">
        <v>0.48549999999999999</v>
      </c>
      <c r="P251" s="214">
        <v>0</v>
      </c>
    </row>
    <row r="252" spans="1:16">
      <c r="A252" s="74">
        <v>24</v>
      </c>
      <c r="B252" s="214">
        <v>0</v>
      </c>
      <c r="C252" s="214">
        <v>0</v>
      </c>
      <c r="D252" s="214">
        <v>1.7625</v>
      </c>
      <c r="E252" s="214">
        <v>0.53310000000000002</v>
      </c>
      <c r="F252" s="214">
        <v>2.5283000000000002</v>
      </c>
      <c r="G252" s="214">
        <v>0.63970000000000005</v>
      </c>
      <c r="H252" s="214">
        <v>2.6122000000000001</v>
      </c>
      <c r="I252" s="214">
        <v>0.74690000000000001</v>
      </c>
      <c r="J252" s="214">
        <v>2.4622000000000002</v>
      </c>
      <c r="K252" s="214">
        <v>0.69469999999999998</v>
      </c>
      <c r="L252" s="214">
        <v>1.6355999999999999</v>
      </c>
      <c r="M252" s="214">
        <v>0.80479999999999996</v>
      </c>
      <c r="N252" s="214">
        <v>2.1617000000000002</v>
      </c>
      <c r="O252" s="214">
        <v>0.46989999999999998</v>
      </c>
      <c r="P252" s="214">
        <v>0</v>
      </c>
    </row>
    <row r="253" spans="1:16">
      <c r="A253" s="74">
        <v>25</v>
      </c>
      <c r="B253" s="214">
        <v>0</v>
      </c>
      <c r="C253" s="214">
        <v>0</v>
      </c>
      <c r="D253" s="214">
        <v>1.8784000000000001</v>
      </c>
      <c r="E253" s="214">
        <v>0.52039999999999997</v>
      </c>
      <c r="F253" s="214">
        <v>2.6772</v>
      </c>
      <c r="G253" s="214">
        <v>0.62509999999999999</v>
      </c>
      <c r="H253" s="214">
        <v>2.6023000000000001</v>
      </c>
      <c r="I253" s="214">
        <v>0.74550000000000005</v>
      </c>
      <c r="J253" s="214">
        <v>2.3456000000000001</v>
      </c>
      <c r="K253" s="214">
        <v>0.65239999999999998</v>
      </c>
      <c r="L253" s="214">
        <v>1.5483</v>
      </c>
      <c r="M253" s="214">
        <v>0.79669999999999996</v>
      </c>
      <c r="N253" s="214">
        <v>2.0895999999999999</v>
      </c>
      <c r="O253" s="214">
        <v>0.45419999999999999</v>
      </c>
      <c r="P253" s="214">
        <v>0</v>
      </c>
    </row>
    <row r="254" spans="1:16">
      <c r="A254" s="74">
        <v>26</v>
      </c>
      <c r="B254" s="214">
        <v>0</v>
      </c>
      <c r="C254" s="214">
        <v>0</v>
      </c>
      <c r="D254" s="214">
        <v>1.9944</v>
      </c>
      <c r="E254" s="214">
        <v>0.50760000000000005</v>
      </c>
      <c r="F254" s="214">
        <v>2.8262</v>
      </c>
      <c r="G254" s="214">
        <v>0.61060000000000003</v>
      </c>
      <c r="H254" s="214">
        <v>2.5922999999999998</v>
      </c>
      <c r="I254" s="214">
        <v>0.74399999999999999</v>
      </c>
      <c r="J254" s="214">
        <v>2.2290999999999999</v>
      </c>
      <c r="K254" s="214">
        <v>0.61009999999999998</v>
      </c>
      <c r="L254" s="214">
        <v>1.4611000000000001</v>
      </c>
      <c r="M254" s="214">
        <v>0.78849999999999998</v>
      </c>
      <c r="N254" s="214">
        <v>2.0175999999999998</v>
      </c>
      <c r="O254" s="214">
        <v>0.43859999999999999</v>
      </c>
      <c r="P254" s="214">
        <v>0</v>
      </c>
    </row>
    <row r="255" spans="1:16">
      <c r="A255" s="74">
        <v>27</v>
      </c>
      <c r="B255" s="214">
        <v>0</v>
      </c>
      <c r="C255" s="214">
        <v>0</v>
      </c>
      <c r="D255" s="214">
        <v>2.1103000000000001</v>
      </c>
      <c r="E255" s="214">
        <v>0.49490000000000001</v>
      </c>
      <c r="F255" s="214">
        <v>2.9750999999999999</v>
      </c>
      <c r="G255" s="214">
        <v>0.59599999999999997</v>
      </c>
      <c r="H255" s="214">
        <v>2.5823999999999998</v>
      </c>
      <c r="I255" s="214">
        <v>0.74250000000000005</v>
      </c>
      <c r="J255" s="214">
        <v>2.1126</v>
      </c>
      <c r="K255" s="214">
        <v>0.56789999999999996</v>
      </c>
      <c r="L255" s="214">
        <v>1.3737999999999999</v>
      </c>
      <c r="M255" s="214">
        <v>0.78039999999999998</v>
      </c>
      <c r="N255" s="214">
        <v>1.9455</v>
      </c>
      <c r="O255" s="214">
        <v>0.4229</v>
      </c>
      <c r="P255" s="214">
        <v>0</v>
      </c>
    </row>
    <row r="256" spans="1:16">
      <c r="A256" s="74">
        <v>28</v>
      </c>
      <c r="B256" s="214">
        <v>0</v>
      </c>
      <c r="C256" s="214">
        <v>0</v>
      </c>
      <c r="D256" s="214">
        <v>2.2262</v>
      </c>
      <c r="E256" s="214">
        <v>0.48220000000000002</v>
      </c>
      <c r="F256" s="214">
        <v>3.1240999999999999</v>
      </c>
      <c r="G256" s="214">
        <v>0.58140000000000003</v>
      </c>
      <c r="H256" s="214">
        <v>2.5724</v>
      </c>
      <c r="I256" s="214">
        <v>0.74109999999999998</v>
      </c>
      <c r="J256" s="214">
        <v>1.996</v>
      </c>
      <c r="K256" s="214">
        <v>0.52559999999999996</v>
      </c>
      <c r="L256" s="214">
        <v>1.2865</v>
      </c>
      <c r="M256" s="214">
        <v>0.77229999999999999</v>
      </c>
      <c r="N256" s="214">
        <v>1.8734999999999999</v>
      </c>
      <c r="O256" s="214">
        <v>0.40720000000000001</v>
      </c>
      <c r="P256" s="214">
        <v>0</v>
      </c>
    </row>
    <row r="257" spans="1:16">
      <c r="A257" s="74">
        <v>29</v>
      </c>
      <c r="B257" s="214">
        <v>0</v>
      </c>
      <c r="C257" s="214">
        <v>0</v>
      </c>
      <c r="D257" s="214">
        <v>2.3420999999999998</v>
      </c>
      <c r="E257" s="214">
        <v>0.46949999999999997</v>
      </c>
      <c r="F257" s="214">
        <v>3.2730000000000001</v>
      </c>
      <c r="G257" s="214">
        <v>0.56689999999999996</v>
      </c>
      <c r="H257" s="214">
        <v>2.5625</v>
      </c>
      <c r="I257" s="214">
        <v>0.73960000000000004</v>
      </c>
      <c r="J257" s="214">
        <v>1.8794999999999999</v>
      </c>
      <c r="K257" s="214">
        <v>0.48330000000000001</v>
      </c>
      <c r="L257" s="214">
        <v>1.1992</v>
      </c>
      <c r="M257" s="214">
        <v>0.7641</v>
      </c>
      <c r="N257" s="214">
        <v>1.8013999999999999</v>
      </c>
      <c r="O257" s="214">
        <v>0.3916</v>
      </c>
      <c r="P257" s="214">
        <v>0</v>
      </c>
    </row>
    <row r="258" spans="1:16">
      <c r="A258" s="74">
        <v>30</v>
      </c>
      <c r="B258" s="214">
        <v>0</v>
      </c>
      <c r="C258" s="214">
        <v>0</v>
      </c>
      <c r="D258" s="214">
        <v>2.4581</v>
      </c>
      <c r="E258" s="214">
        <v>0.45679999999999998</v>
      </c>
      <c r="F258" s="214">
        <v>3.4220000000000002</v>
      </c>
      <c r="G258" s="214">
        <v>0.55230000000000001</v>
      </c>
      <c r="H258" s="214">
        <v>2.5526</v>
      </c>
      <c r="I258" s="214">
        <v>0.73819999999999997</v>
      </c>
      <c r="J258" s="214">
        <v>1.7629999999999999</v>
      </c>
      <c r="K258" s="214">
        <v>0.441</v>
      </c>
      <c r="L258" s="214">
        <v>1.1120000000000001</v>
      </c>
      <c r="M258" s="214">
        <v>0.75600000000000001</v>
      </c>
      <c r="N258" s="214">
        <v>1.7294</v>
      </c>
      <c r="O258" s="214">
        <v>0.37590000000000001</v>
      </c>
      <c r="P258" s="214">
        <v>0</v>
      </c>
    </row>
    <row r="259" spans="1:16">
      <c r="A259" s="74">
        <v>31</v>
      </c>
      <c r="B259" s="214">
        <v>0</v>
      </c>
      <c r="C259" s="214">
        <v>0</v>
      </c>
      <c r="D259" s="214">
        <v>2.3645999999999998</v>
      </c>
      <c r="E259" s="214">
        <v>0.45090000000000002</v>
      </c>
      <c r="F259" s="214">
        <v>3.3664999999999998</v>
      </c>
      <c r="G259" s="214">
        <v>0.54269999999999996</v>
      </c>
      <c r="H259" s="214">
        <v>2.4832000000000001</v>
      </c>
      <c r="I259" s="214">
        <v>0.72260000000000002</v>
      </c>
      <c r="J259" s="214">
        <v>1.7097</v>
      </c>
      <c r="K259" s="214">
        <v>0.43330000000000002</v>
      </c>
      <c r="L259" s="214">
        <v>1.0920000000000001</v>
      </c>
      <c r="M259" s="214">
        <v>0.73709999999999998</v>
      </c>
      <c r="N259" s="214">
        <v>1.6749000000000001</v>
      </c>
      <c r="O259" s="214">
        <v>0.38729999999999998</v>
      </c>
      <c r="P259" s="214">
        <v>0</v>
      </c>
    </row>
    <row r="260" spans="1:16">
      <c r="A260" s="74">
        <v>32</v>
      </c>
      <c r="B260" s="214">
        <v>0</v>
      </c>
      <c r="C260" s="214">
        <v>0</v>
      </c>
      <c r="D260" s="214">
        <v>2.2711999999999999</v>
      </c>
      <c r="E260" s="214">
        <v>0.44500000000000001</v>
      </c>
      <c r="F260" s="214">
        <v>3.3111000000000002</v>
      </c>
      <c r="G260" s="214">
        <v>0.53310000000000002</v>
      </c>
      <c r="H260" s="214">
        <v>2.4138000000000002</v>
      </c>
      <c r="I260" s="214">
        <v>0.70709999999999995</v>
      </c>
      <c r="J260" s="214">
        <v>1.6565000000000001</v>
      </c>
      <c r="K260" s="214">
        <v>0.42570000000000002</v>
      </c>
      <c r="L260" s="214">
        <v>1.0720000000000001</v>
      </c>
      <c r="M260" s="214">
        <v>0.71819999999999995</v>
      </c>
      <c r="N260" s="214">
        <v>1.6205000000000001</v>
      </c>
      <c r="O260" s="214">
        <v>0.39879999999999999</v>
      </c>
      <c r="P260" s="214">
        <v>0</v>
      </c>
    </row>
    <row r="261" spans="1:16">
      <c r="A261" s="74">
        <v>33</v>
      </c>
      <c r="B261" s="214">
        <v>0</v>
      </c>
      <c r="C261" s="214">
        <v>0</v>
      </c>
      <c r="D261" s="214">
        <v>2.1778</v>
      </c>
      <c r="E261" s="214">
        <v>0.43909999999999999</v>
      </c>
      <c r="F261" s="214">
        <v>3.2557</v>
      </c>
      <c r="G261" s="214">
        <v>0.52349999999999997</v>
      </c>
      <c r="H261" s="214">
        <v>2.3443999999999998</v>
      </c>
      <c r="I261" s="214">
        <v>0.69159999999999999</v>
      </c>
      <c r="J261" s="214">
        <v>1.6032</v>
      </c>
      <c r="K261" s="214">
        <v>0.41799999999999998</v>
      </c>
      <c r="L261" s="214">
        <v>1.052</v>
      </c>
      <c r="M261" s="214">
        <v>0.69930000000000003</v>
      </c>
      <c r="N261" s="214">
        <v>1.5660000000000001</v>
      </c>
      <c r="O261" s="214">
        <v>0.41020000000000001</v>
      </c>
      <c r="P261" s="214">
        <v>0</v>
      </c>
    </row>
    <row r="262" spans="1:16">
      <c r="A262" s="74">
        <v>34</v>
      </c>
      <c r="B262" s="214">
        <v>0</v>
      </c>
      <c r="C262" s="214">
        <v>0</v>
      </c>
      <c r="D262" s="214">
        <v>2.0844</v>
      </c>
      <c r="E262" s="214">
        <v>0.43319999999999997</v>
      </c>
      <c r="F262" s="214">
        <v>3.2002999999999999</v>
      </c>
      <c r="G262" s="214">
        <v>0.51390000000000002</v>
      </c>
      <c r="H262" s="214">
        <v>2.2749999999999999</v>
      </c>
      <c r="I262" s="214">
        <v>0.67610000000000003</v>
      </c>
      <c r="J262" s="214">
        <v>1.55</v>
      </c>
      <c r="K262" s="214">
        <v>0.4103</v>
      </c>
      <c r="L262" s="214">
        <v>1.032</v>
      </c>
      <c r="M262" s="214">
        <v>0.68030000000000002</v>
      </c>
      <c r="N262" s="214">
        <v>1.5116000000000001</v>
      </c>
      <c r="O262" s="214">
        <v>0.42159999999999997</v>
      </c>
      <c r="P262" s="214">
        <v>0</v>
      </c>
    </row>
    <row r="263" spans="1:16">
      <c r="A263" s="74">
        <v>35</v>
      </c>
      <c r="B263" s="214">
        <v>0</v>
      </c>
      <c r="C263" s="214">
        <v>0</v>
      </c>
      <c r="D263" s="214">
        <v>1.9908999999999999</v>
      </c>
      <c r="E263" s="214">
        <v>0.42730000000000001</v>
      </c>
      <c r="F263" s="214">
        <v>3.1448999999999998</v>
      </c>
      <c r="G263" s="214">
        <v>0.50429999999999997</v>
      </c>
      <c r="H263" s="214">
        <v>2.2057000000000002</v>
      </c>
      <c r="I263" s="214">
        <v>0.66059999999999997</v>
      </c>
      <c r="J263" s="214">
        <v>1.4966999999999999</v>
      </c>
      <c r="K263" s="214">
        <v>0.4027</v>
      </c>
      <c r="L263" s="214">
        <v>1.012</v>
      </c>
      <c r="M263" s="214">
        <v>0.66139999999999999</v>
      </c>
      <c r="N263" s="214">
        <v>1.4571000000000001</v>
      </c>
      <c r="O263" s="214">
        <v>0.433</v>
      </c>
      <c r="P263" s="214">
        <v>0</v>
      </c>
    </row>
    <row r="264" spans="1:16">
      <c r="A264" s="74">
        <v>36</v>
      </c>
      <c r="B264" s="214">
        <v>0</v>
      </c>
      <c r="C264" s="214">
        <v>0</v>
      </c>
      <c r="D264" s="214">
        <v>1.8975</v>
      </c>
      <c r="E264" s="214">
        <v>0.4214</v>
      </c>
      <c r="F264" s="214">
        <v>3.0895000000000001</v>
      </c>
      <c r="G264" s="214">
        <v>0.49469999999999997</v>
      </c>
      <c r="H264" s="214">
        <v>2.1362999999999999</v>
      </c>
      <c r="I264" s="214">
        <v>0.64510000000000001</v>
      </c>
      <c r="J264" s="214">
        <v>1.4435</v>
      </c>
      <c r="K264" s="214">
        <v>0.39500000000000002</v>
      </c>
      <c r="L264" s="214">
        <v>0.99199999999999999</v>
      </c>
      <c r="M264" s="214">
        <v>0.64249999999999996</v>
      </c>
      <c r="N264" s="214">
        <v>1.4027000000000001</v>
      </c>
      <c r="O264" s="214">
        <v>0.44450000000000001</v>
      </c>
      <c r="P264" s="214">
        <v>0</v>
      </c>
    </row>
    <row r="265" spans="1:16">
      <c r="A265" s="74">
        <v>37</v>
      </c>
      <c r="B265" s="214">
        <v>0</v>
      </c>
      <c r="C265" s="214">
        <v>0</v>
      </c>
      <c r="D265" s="214">
        <v>1.8041</v>
      </c>
      <c r="E265" s="214">
        <v>0.41549999999999998</v>
      </c>
      <c r="F265" s="214">
        <v>3.0341</v>
      </c>
      <c r="G265" s="214">
        <v>0.48499999999999999</v>
      </c>
      <c r="H265" s="214">
        <v>2.0669</v>
      </c>
      <c r="I265" s="214">
        <v>0.62960000000000005</v>
      </c>
      <c r="J265" s="214">
        <v>1.3902000000000001</v>
      </c>
      <c r="K265" s="214">
        <v>0.38729999999999998</v>
      </c>
      <c r="L265" s="214">
        <v>0.97199999999999998</v>
      </c>
      <c r="M265" s="214">
        <v>0.62360000000000004</v>
      </c>
      <c r="N265" s="214">
        <v>1.3482000000000001</v>
      </c>
      <c r="O265" s="214">
        <v>0.45590000000000003</v>
      </c>
      <c r="P265" s="214">
        <v>0</v>
      </c>
    </row>
    <row r="266" spans="1:16">
      <c r="A266" s="74">
        <v>38</v>
      </c>
      <c r="B266" s="214">
        <v>0</v>
      </c>
      <c r="C266" s="214">
        <v>0</v>
      </c>
      <c r="D266" s="214">
        <v>1.7107000000000001</v>
      </c>
      <c r="E266" s="214">
        <v>0.40960000000000002</v>
      </c>
      <c r="F266" s="214">
        <v>2.9786999999999999</v>
      </c>
      <c r="G266" s="214">
        <v>0.47539999999999999</v>
      </c>
      <c r="H266" s="214">
        <v>1.9975000000000001</v>
      </c>
      <c r="I266" s="214">
        <v>0.61409999999999998</v>
      </c>
      <c r="J266" s="214">
        <v>1.337</v>
      </c>
      <c r="K266" s="214">
        <v>0.37969999999999998</v>
      </c>
      <c r="L266" s="214">
        <v>0.95199999999999996</v>
      </c>
      <c r="M266" s="214">
        <v>0.60470000000000002</v>
      </c>
      <c r="N266" s="214">
        <v>1.2938000000000001</v>
      </c>
      <c r="O266" s="214">
        <v>0.46729999999999999</v>
      </c>
      <c r="P266" s="214">
        <v>0</v>
      </c>
    </row>
    <row r="267" spans="1:16">
      <c r="A267" s="74">
        <v>39</v>
      </c>
      <c r="B267" s="214">
        <v>0</v>
      </c>
      <c r="C267" s="214">
        <v>0</v>
      </c>
      <c r="D267" s="214">
        <v>1.6173</v>
      </c>
      <c r="E267" s="214">
        <v>0.4037</v>
      </c>
      <c r="F267" s="214">
        <v>2.9232</v>
      </c>
      <c r="G267" s="214">
        <v>0.46579999999999999</v>
      </c>
      <c r="H267" s="214">
        <v>1.9280999999999999</v>
      </c>
      <c r="I267" s="214">
        <v>0.59850000000000003</v>
      </c>
      <c r="J267" s="214">
        <v>1.2837000000000001</v>
      </c>
      <c r="K267" s="214">
        <v>0.372</v>
      </c>
      <c r="L267" s="214">
        <v>0.93200000000000005</v>
      </c>
      <c r="M267" s="214">
        <v>0.58579999999999999</v>
      </c>
      <c r="N267" s="214">
        <v>1.2393000000000001</v>
      </c>
      <c r="O267" s="214">
        <v>0.47870000000000001</v>
      </c>
      <c r="P267" s="214">
        <v>0</v>
      </c>
    </row>
    <row r="268" spans="1:16">
      <c r="A268" s="74">
        <v>40</v>
      </c>
      <c r="B268" s="214">
        <v>0</v>
      </c>
      <c r="C268" s="214">
        <v>0</v>
      </c>
      <c r="D268" s="214">
        <v>1.5238</v>
      </c>
      <c r="E268" s="214">
        <v>0.39779999999999999</v>
      </c>
      <c r="F268" s="214">
        <v>2.8677999999999999</v>
      </c>
      <c r="G268" s="214">
        <v>0.45619999999999999</v>
      </c>
      <c r="H268" s="214">
        <v>1.8588</v>
      </c>
      <c r="I268" s="214">
        <v>0.58299999999999996</v>
      </c>
      <c r="J268" s="214">
        <v>1.2304999999999999</v>
      </c>
      <c r="K268" s="214">
        <v>0.36430000000000001</v>
      </c>
      <c r="L268" s="214">
        <v>0.91200000000000003</v>
      </c>
      <c r="M268" s="214">
        <v>0.56679999999999997</v>
      </c>
      <c r="N268" s="214">
        <v>1.1849000000000001</v>
      </c>
      <c r="O268" s="214">
        <v>0.49020000000000002</v>
      </c>
      <c r="P268" s="214">
        <v>0</v>
      </c>
    </row>
    <row r="269" spans="1:16">
      <c r="A269" s="74">
        <v>41</v>
      </c>
      <c r="B269" s="214">
        <v>0</v>
      </c>
      <c r="C269" s="214">
        <v>0</v>
      </c>
      <c r="D269" s="214">
        <v>1.4303999999999999</v>
      </c>
      <c r="E269" s="214">
        <v>0.39190000000000003</v>
      </c>
      <c r="F269" s="214">
        <v>2.8123999999999998</v>
      </c>
      <c r="G269" s="214">
        <v>0.4466</v>
      </c>
      <c r="H269" s="214">
        <v>1.7894000000000001</v>
      </c>
      <c r="I269" s="214">
        <v>0.5675</v>
      </c>
      <c r="J269" s="214">
        <v>1.1772</v>
      </c>
      <c r="K269" s="214">
        <v>0.35670000000000002</v>
      </c>
      <c r="L269" s="214">
        <v>0.89200000000000002</v>
      </c>
      <c r="M269" s="214">
        <v>0.54790000000000005</v>
      </c>
      <c r="N269" s="214">
        <v>1.1304000000000001</v>
      </c>
      <c r="O269" s="214">
        <v>0.50160000000000005</v>
      </c>
      <c r="P269" s="214">
        <v>0</v>
      </c>
    </row>
    <row r="270" spans="1:16">
      <c r="A270" s="74">
        <v>42</v>
      </c>
      <c r="B270" s="214">
        <v>0</v>
      </c>
      <c r="C270" s="214">
        <v>0</v>
      </c>
      <c r="D270" s="214">
        <v>1.337</v>
      </c>
      <c r="E270" s="214">
        <v>0.38600000000000001</v>
      </c>
      <c r="F270" s="214">
        <v>2.7570000000000001</v>
      </c>
      <c r="G270" s="214">
        <v>0.437</v>
      </c>
      <c r="H270" s="214">
        <v>1.72</v>
      </c>
      <c r="I270" s="214">
        <v>0.55200000000000005</v>
      </c>
      <c r="J270" s="214">
        <v>1.1240000000000001</v>
      </c>
      <c r="K270" s="214">
        <v>0.34899999999999998</v>
      </c>
      <c r="L270" s="214">
        <v>0.872</v>
      </c>
      <c r="M270" s="214">
        <v>0.52900000000000003</v>
      </c>
      <c r="N270" s="214">
        <v>1.0760000000000001</v>
      </c>
      <c r="O270" s="214">
        <v>0.51300000000000001</v>
      </c>
      <c r="P270" s="214">
        <v>0</v>
      </c>
    </row>
    <row r="271" spans="1:16">
      <c r="A271" s="74">
        <v>43</v>
      </c>
      <c r="B271" s="214">
        <v>0</v>
      </c>
      <c r="C271" s="214">
        <v>0</v>
      </c>
      <c r="D271" s="214">
        <v>1.5523</v>
      </c>
      <c r="E271" s="214">
        <v>0.38419999999999999</v>
      </c>
      <c r="F271" s="214">
        <v>2.5764</v>
      </c>
      <c r="G271" s="214">
        <v>0.43240000000000001</v>
      </c>
      <c r="H271" s="214">
        <v>1.8026</v>
      </c>
      <c r="I271" s="214">
        <v>0.5393</v>
      </c>
      <c r="J271" s="214">
        <v>1.1422000000000001</v>
      </c>
      <c r="K271" s="214">
        <v>0.34889999999999999</v>
      </c>
      <c r="L271" s="214">
        <v>0.91279999999999994</v>
      </c>
      <c r="M271" s="214">
        <v>0.52529999999999999</v>
      </c>
      <c r="N271" s="214">
        <v>1.0469999999999999</v>
      </c>
      <c r="O271" s="214">
        <v>0.50349999999999995</v>
      </c>
      <c r="P271" s="214">
        <v>0</v>
      </c>
    </row>
    <row r="272" spans="1:16">
      <c r="A272" s="74">
        <v>44</v>
      </c>
      <c r="B272" s="214">
        <v>0</v>
      </c>
      <c r="C272" s="214">
        <v>0</v>
      </c>
      <c r="D272" s="214">
        <v>1.7677</v>
      </c>
      <c r="E272" s="214">
        <v>0.38229999999999997</v>
      </c>
      <c r="F272" s="214">
        <v>2.3957999999999999</v>
      </c>
      <c r="G272" s="214">
        <v>0.42780000000000001</v>
      </c>
      <c r="H272" s="214">
        <v>1.8852</v>
      </c>
      <c r="I272" s="214">
        <v>0.52649999999999997</v>
      </c>
      <c r="J272" s="214">
        <v>1.1603000000000001</v>
      </c>
      <c r="K272" s="214">
        <v>0.3488</v>
      </c>
      <c r="L272" s="214">
        <v>0.95350000000000001</v>
      </c>
      <c r="M272" s="214">
        <v>0.52170000000000005</v>
      </c>
      <c r="N272" s="214">
        <v>1.018</v>
      </c>
      <c r="O272" s="214">
        <v>0.49399999999999999</v>
      </c>
      <c r="P272" s="214">
        <v>0</v>
      </c>
    </row>
    <row r="273" spans="1:16">
      <c r="A273" s="74">
        <v>45</v>
      </c>
      <c r="B273" s="214">
        <v>0</v>
      </c>
      <c r="C273" s="214">
        <v>0</v>
      </c>
      <c r="D273" s="214">
        <v>1.9830000000000001</v>
      </c>
      <c r="E273" s="214">
        <v>0.3805</v>
      </c>
      <c r="F273" s="214">
        <v>2.2153</v>
      </c>
      <c r="G273" s="214">
        <v>0.42330000000000001</v>
      </c>
      <c r="H273" s="214">
        <v>1.9678</v>
      </c>
      <c r="I273" s="214">
        <v>0.51380000000000003</v>
      </c>
      <c r="J273" s="214">
        <v>1.1785000000000001</v>
      </c>
      <c r="K273" s="214">
        <v>0.3488</v>
      </c>
      <c r="L273" s="214">
        <v>0.99429999999999996</v>
      </c>
      <c r="M273" s="214">
        <v>0.51800000000000002</v>
      </c>
      <c r="N273" s="214">
        <v>0.98899999999999999</v>
      </c>
      <c r="O273" s="214">
        <v>0.48449999999999999</v>
      </c>
      <c r="P273" s="214">
        <v>0</v>
      </c>
    </row>
    <row r="274" spans="1:16">
      <c r="A274" s="74">
        <v>46</v>
      </c>
      <c r="B274" s="214">
        <v>0</v>
      </c>
      <c r="C274" s="214">
        <v>0</v>
      </c>
      <c r="D274" s="214">
        <v>2.1983000000000001</v>
      </c>
      <c r="E274" s="214">
        <v>0.37869999999999998</v>
      </c>
      <c r="F274" s="214">
        <v>2.0347</v>
      </c>
      <c r="G274" s="214">
        <v>0.41870000000000002</v>
      </c>
      <c r="H274" s="214">
        <v>2.0503</v>
      </c>
      <c r="I274" s="214">
        <v>0.501</v>
      </c>
      <c r="J274" s="214">
        <v>1.1967000000000001</v>
      </c>
      <c r="K274" s="214">
        <v>0.34870000000000001</v>
      </c>
      <c r="L274" s="214">
        <v>1.0349999999999999</v>
      </c>
      <c r="M274" s="214">
        <v>0.51429999999999998</v>
      </c>
      <c r="N274" s="214">
        <v>0.96</v>
      </c>
      <c r="O274" s="214">
        <v>0.47499999999999998</v>
      </c>
      <c r="P274" s="214">
        <v>0</v>
      </c>
    </row>
    <row r="275" spans="1:16">
      <c r="A275" s="74">
        <v>47</v>
      </c>
      <c r="B275" s="214">
        <v>0</v>
      </c>
      <c r="C275" s="214">
        <v>0</v>
      </c>
      <c r="D275" s="214">
        <v>2.4137</v>
      </c>
      <c r="E275" s="214">
        <v>0.37680000000000002</v>
      </c>
      <c r="F275" s="214">
        <v>1.8541000000000001</v>
      </c>
      <c r="G275" s="214">
        <v>0.41410000000000002</v>
      </c>
      <c r="H275" s="214">
        <v>2.1328999999999998</v>
      </c>
      <c r="I275" s="214">
        <v>0.48830000000000001</v>
      </c>
      <c r="J275" s="214">
        <v>1.2148000000000001</v>
      </c>
      <c r="K275" s="214">
        <v>0.34860000000000002</v>
      </c>
      <c r="L275" s="214">
        <v>1.0758000000000001</v>
      </c>
      <c r="M275" s="214">
        <v>0.51070000000000004</v>
      </c>
      <c r="N275" s="214">
        <v>0.93100000000000005</v>
      </c>
      <c r="O275" s="214">
        <v>0.46550000000000002</v>
      </c>
      <c r="P275" s="214">
        <v>0</v>
      </c>
    </row>
    <row r="276" spans="1:16">
      <c r="A276" s="74">
        <v>48</v>
      </c>
      <c r="B276" s="214">
        <v>0</v>
      </c>
      <c r="C276" s="214">
        <v>0</v>
      </c>
      <c r="D276" s="214">
        <v>2.629</v>
      </c>
      <c r="E276" s="214">
        <v>0.375</v>
      </c>
      <c r="F276" s="214">
        <v>1.6735</v>
      </c>
      <c r="G276" s="214">
        <v>0.40949999999999998</v>
      </c>
      <c r="H276" s="214">
        <v>2.2155</v>
      </c>
      <c r="I276" s="214">
        <v>0.47549999999999998</v>
      </c>
      <c r="J276" s="214">
        <v>1.2330000000000001</v>
      </c>
      <c r="K276" s="214">
        <v>0.34849999999999998</v>
      </c>
      <c r="L276" s="214">
        <v>1.1165</v>
      </c>
      <c r="M276" s="214">
        <v>0.50700000000000001</v>
      </c>
      <c r="N276" s="214">
        <v>0.90200000000000002</v>
      </c>
      <c r="O276" s="214">
        <v>0.45600000000000002</v>
      </c>
      <c r="P276" s="214">
        <v>0</v>
      </c>
    </row>
    <row r="277" spans="1:16">
      <c r="B277" s="214"/>
      <c r="C277" s="214"/>
      <c r="D277" s="214"/>
      <c r="E277" s="214"/>
      <c r="F277" s="214"/>
      <c r="G277" s="214"/>
      <c r="H277" s="214"/>
      <c r="I277" s="214"/>
      <c r="J277" s="214"/>
      <c r="K277" s="214"/>
      <c r="L277" s="214"/>
      <c r="M277" s="214"/>
      <c r="N277" s="214"/>
      <c r="O277" s="214"/>
      <c r="P277" s="214"/>
    </row>
    <row r="278" spans="1:16">
      <c r="A278" s="73" t="e">
        <f>HLOOKUP('Calculatrice des coûts NMETI'!$I$22, B282:Q331, MATCH('Calculatrice des coûts NMETI'!$K$22,A282:A331))</f>
        <v>#N/A</v>
      </c>
      <c r="B278" s="75" t="s">
        <v>11448</v>
      </c>
    </row>
    <row r="279" spans="1:16">
      <c r="A279" s="467" t="s">
        <v>9997</v>
      </c>
      <c r="B279" s="467"/>
      <c r="C279" s="467"/>
      <c r="D279" s="467"/>
      <c r="E279" s="467"/>
      <c r="F279" s="467"/>
      <c r="G279" s="467"/>
      <c r="H279" s="467"/>
      <c r="I279" s="467"/>
      <c r="J279" s="467"/>
      <c r="K279" s="467"/>
      <c r="L279" s="467"/>
      <c r="M279" s="467"/>
      <c r="N279" s="467"/>
      <c r="O279" s="467"/>
      <c r="P279" s="467"/>
    </row>
    <row r="280" spans="1:16">
      <c r="A280" s="471" t="s">
        <v>8912</v>
      </c>
      <c r="B280" s="471" t="s">
        <v>8913</v>
      </c>
      <c r="C280" s="471" t="s">
        <v>8913</v>
      </c>
      <c r="D280" s="471" t="s">
        <v>8913</v>
      </c>
      <c r="E280" s="471" t="s">
        <v>8913</v>
      </c>
      <c r="F280" s="471" t="s">
        <v>8913</v>
      </c>
      <c r="G280" s="471" t="s">
        <v>8913</v>
      </c>
      <c r="H280" s="471" t="s">
        <v>8913</v>
      </c>
      <c r="I280" s="471" t="s">
        <v>8913</v>
      </c>
      <c r="J280" s="471" t="s">
        <v>8913</v>
      </c>
      <c r="K280" s="471" t="s">
        <v>8913</v>
      </c>
      <c r="L280" s="471" t="s">
        <v>8913</v>
      </c>
      <c r="M280" s="471" t="s">
        <v>8913</v>
      </c>
      <c r="N280" s="471" t="s">
        <v>8913</v>
      </c>
      <c r="O280" s="471" t="s">
        <v>8913</v>
      </c>
      <c r="P280" s="471" t="s">
        <v>8913</v>
      </c>
    </row>
    <row r="281" spans="1:16">
      <c r="A281" s="77" t="s">
        <v>8912</v>
      </c>
      <c r="B281" s="212" t="s">
        <v>8913</v>
      </c>
      <c r="C281" s="212" t="s">
        <v>8913</v>
      </c>
      <c r="D281" s="212" t="s">
        <v>8913</v>
      </c>
      <c r="E281" s="212" t="s">
        <v>8913</v>
      </c>
      <c r="F281" s="212" t="s">
        <v>8913</v>
      </c>
      <c r="G281" s="212" t="s">
        <v>8913</v>
      </c>
      <c r="H281" s="212" t="s">
        <v>8913</v>
      </c>
      <c r="I281" s="212" t="s">
        <v>8913</v>
      </c>
      <c r="J281" s="212" t="s">
        <v>8913</v>
      </c>
      <c r="K281" s="212" t="s">
        <v>8913</v>
      </c>
      <c r="L281" s="212" t="s">
        <v>8913</v>
      </c>
      <c r="M281" s="212" t="s">
        <v>8913</v>
      </c>
      <c r="N281" s="212" t="s">
        <v>8913</v>
      </c>
      <c r="O281" s="212" t="s">
        <v>8913</v>
      </c>
      <c r="P281" s="212" t="s">
        <v>8913</v>
      </c>
    </row>
    <row r="282" spans="1:16">
      <c r="A282" s="79" t="s">
        <v>8914</v>
      </c>
      <c r="B282" s="236">
        <v>1</v>
      </c>
      <c r="C282" s="236">
        <v>2</v>
      </c>
      <c r="D282" s="236">
        <v>3</v>
      </c>
      <c r="E282" s="236">
        <v>4</v>
      </c>
      <c r="F282" s="236">
        <v>5</v>
      </c>
      <c r="G282" s="236">
        <v>6</v>
      </c>
      <c r="H282" s="236">
        <v>7</v>
      </c>
      <c r="I282" s="236">
        <v>8</v>
      </c>
      <c r="J282" s="236">
        <v>9</v>
      </c>
      <c r="K282" s="236">
        <v>10</v>
      </c>
      <c r="L282" s="236">
        <v>11</v>
      </c>
      <c r="M282" s="236">
        <v>12</v>
      </c>
      <c r="N282" s="236">
        <v>13</v>
      </c>
      <c r="O282" s="236">
        <v>14</v>
      </c>
      <c r="P282" s="236">
        <v>15</v>
      </c>
    </row>
    <row r="283" spans="1:16">
      <c r="A283" s="74">
        <v>0</v>
      </c>
      <c r="B283" s="213">
        <v>0</v>
      </c>
      <c r="C283" s="213">
        <v>0</v>
      </c>
      <c r="D283" s="213">
        <v>8.0676000000000005</v>
      </c>
      <c r="E283" s="213">
        <v>3.1334</v>
      </c>
      <c r="F283" s="213">
        <v>12.247199999999999</v>
      </c>
      <c r="G283" s="213">
        <v>3.1928000000000001</v>
      </c>
      <c r="H283" s="213">
        <v>16.02</v>
      </c>
      <c r="I283" s="213">
        <v>3.9897</v>
      </c>
      <c r="J283" s="213">
        <v>14.273999999999999</v>
      </c>
      <c r="K283" s="213">
        <v>3.4502000000000002</v>
      </c>
      <c r="L283" s="213">
        <v>6.1811999999999996</v>
      </c>
      <c r="M283" s="213">
        <v>4.4500999999999999</v>
      </c>
      <c r="N283" s="213">
        <v>0</v>
      </c>
      <c r="O283" s="213">
        <v>0</v>
      </c>
      <c r="P283" s="213">
        <v>0</v>
      </c>
    </row>
    <row r="284" spans="1:16">
      <c r="A284" s="74">
        <v>1</v>
      </c>
      <c r="B284" s="214">
        <v>0</v>
      </c>
      <c r="C284" s="214">
        <v>0</v>
      </c>
      <c r="D284" s="214">
        <v>7.1711999999999998</v>
      </c>
      <c r="E284" s="214">
        <v>2.7852000000000001</v>
      </c>
      <c r="F284" s="214">
        <v>10.8864</v>
      </c>
      <c r="G284" s="214">
        <v>2.8380000000000001</v>
      </c>
      <c r="H284" s="214">
        <v>14.24</v>
      </c>
      <c r="I284" s="214">
        <v>3.5464000000000002</v>
      </c>
      <c r="J284" s="214">
        <v>12.688000000000001</v>
      </c>
      <c r="K284" s="214">
        <v>3.0668000000000002</v>
      </c>
      <c r="L284" s="214">
        <v>5.4943999999999997</v>
      </c>
      <c r="M284" s="214">
        <v>3.9556</v>
      </c>
      <c r="N284" s="214">
        <v>0</v>
      </c>
      <c r="O284" s="214">
        <v>0</v>
      </c>
      <c r="P284" s="214">
        <v>0</v>
      </c>
    </row>
    <row r="285" spans="1:16">
      <c r="A285" s="74">
        <v>2</v>
      </c>
      <c r="B285" s="214">
        <v>0</v>
      </c>
      <c r="C285" s="214">
        <v>0</v>
      </c>
      <c r="D285" s="214">
        <v>6.2747999999999999</v>
      </c>
      <c r="E285" s="214">
        <v>2.4371</v>
      </c>
      <c r="F285" s="214">
        <v>9.5256000000000007</v>
      </c>
      <c r="G285" s="214">
        <v>2.4832999999999998</v>
      </c>
      <c r="H285" s="214">
        <v>12.46</v>
      </c>
      <c r="I285" s="214">
        <v>3.1031</v>
      </c>
      <c r="J285" s="214">
        <v>11.102</v>
      </c>
      <c r="K285" s="214">
        <v>2.6835</v>
      </c>
      <c r="L285" s="214">
        <v>4.8075999999999999</v>
      </c>
      <c r="M285" s="214">
        <v>3.4611999999999998</v>
      </c>
      <c r="N285" s="214">
        <v>0</v>
      </c>
      <c r="O285" s="214">
        <v>0</v>
      </c>
      <c r="P285" s="214">
        <v>0</v>
      </c>
    </row>
    <row r="286" spans="1:16">
      <c r="A286" s="74">
        <v>3</v>
      </c>
      <c r="B286" s="214">
        <v>0</v>
      </c>
      <c r="C286" s="214">
        <v>0</v>
      </c>
      <c r="D286" s="214">
        <v>5.3784000000000001</v>
      </c>
      <c r="E286" s="214">
        <v>2.0889000000000002</v>
      </c>
      <c r="F286" s="214">
        <v>8.1647999999999996</v>
      </c>
      <c r="G286" s="214">
        <v>2.1284999999999998</v>
      </c>
      <c r="H286" s="214">
        <v>10.68</v>
      </c>
      <c r="I286" s="214">
        <v>2.6598000000000002</v>
      </c>
      <c r="J286" s="214">
        <v>9.516</v>
      </c>
      <c r="K286" s="214">
        <v>2.3001</v>
      </c>
      <c r="L286" s="214">
        <v>4.1208</v>
      </c>
      <c r="M286" s="214">
        <v>2.9666999999999999</v>
      </c>
      <c r="N286" s="214">
        <v>0</v>
      </c>
      <c r="O286" s="214">
        <v>0</v>
      </c>
      <c r="P286" s="214">
        <v>0</v>
      </c>
    </row>
    <row r="287" spans="1:16">
      <c r="A287" s="74">
        <v>4</v>
      </c>
      <c r="B287" s="214">
        <v>0</v>
      </c>
      <c r="C287" s="214">
        <v>0</v>
      </c>
      <c r="D287" s="214">
        <v>4.4820000000000002</v>
      </c>
      <c r="E287" s="214">
        <v>1.7407999999999999</v>
      </c>
      <c r="F287" s="214">
        <v>6.8040000000000003</v>
      </c>
      <c r="G287" s="214">
        <v>1.7738</v>
      </c>
      <c r="H287" s="214">
        <v>8.9</v>
      </c>
      <c r="I287" s="214">
        <v>2.2164999999999999</v>
      </c>
      <c r="J287" s="214">
        <v>7.93</v>
      </c>
      <c r="K287" s="214">
        <v>1.9168000000000001</v>
      </c>
      <c r="L287" s="214">
        <v>3.4340000000000002</v>
      </c>
      <c r="M287" s="214">
        <v>2.4723000000000002</v>
      </c>
      <c r="N287" s="214">
        <v>0</v>
      </c>
      <c r="O287" s="214">
        <v>0</v>
      </c>
      <c r="P287" s="214">
        <v>0</v>
      </c>
    </row>
    <row r="288" spans="1:16">
      <c r="A288" s="74">
        <v>5</v>
      </c>
      <c r="B288" s="214">
        <v>0</v>
      </c>
      <c r="C288" s="214">
        <v>0</v>
      </c>
      <c r="D288" s="214">
        <v>3.5855999999999999</v>
      </c>
      <c r="E288" s="214">
        <v>1.3926000000000001</v>
      </c>
      <c r="F288" s="214">
        <v>5.4432</v>
      </c>
      <c r="G288" s="214">
        <v>1.419</v>
      </c>
      <c r="H288" s="214">
        <v>7.12</v>
      </c>
      <c r="I288" s="214">
        <v>1.7732000000000001</v>
      </c>
      <c r="J288" s="214">
        <v>6.3440000000000003</v>
      </c>
      <c r="K288" s="214">
        <v>1.5334000000000001</v>
      </c>
      <c r="L288" s="214">
        <v>2.7471999999999999</v>
      </c>
      <c r="M288" s="214">
        <v>1.9778</v>
      </c>
      <c r="N288" s="214">
        <v>0</v>
      </c>
      <c r="O288" s="214">
        <v>0</v>
      </c>
      <c r="P288" s="214">
        <v>0</v>
      </c>
    </row>
    <row r="289" spans="1:16">
      <c r="A289" s="74">
        <v>6</v>
      </c>
      <c r="B289" s="214">
        <v>0</v>
      </c>
      <c r="C289" s="214">
        <v>0</v>
      </c>
      <c r="D289" s="214">
        <v>2.6892</v>
      </c>
      <c r="E289" s="214">
        <v>1.0445</v>
      </c>
      <c r="F289" s="214">
        <v>4.0823999999999998</v>
      </c>
      <c r="G289" s="214">
        <v>1.0643</v>
      </c>
      <c r="H289" s="214">
        <v>5.34</v>
      </c>
      <c r="I289" s="214">
        <v>1.3299000000000001</v>
      </c>
      <c r="J289" s="214">
        <v>4.758</v>
      </c>
      <c r="K289" s="214">
        <v>1.1500999999999999</v>
      </c>
      <c r="L289" s="214">
        <v>2.0604</v>
      </c>
      <c r="M289" s="214">
        <v>1.4834000000000001</v>
      </c>
      <c r="N289" s="214">
        <v>0</v>
      </c>
      <c r="O289" s="214">
        <v>0</v>
      </c>
      <c r="P289" s="214">
        <v>0</v>
      </c>
    </row>
    <row r="290" spans="1:16">
      <c r="A290" s="74">
        <v>7</v>
      </c>
      <c r="B290" s="214">
        <v>0</v>
      </c>
      <c r="C290" s="214">
        <v>0</v>
      </c>
      <c r="D290" s="214">
        <v>2.5857999999999999</v>
      </c>
      <c r="E290" s="214">
        <v>1.0154000000000001</v>
      </c>
      <c r="F290" s="214">
        <v>3.8923999999999999</v>
      </c>
      <c r="G290" s="214">
        <v>1.0347</v>
      </c>
      <c r="H290" s="214">
        <v>5.1235999999999997</v>
      </c>
      <c r="I290" s="214">
        <v>1.2929999999999999</v>
      </c>
      <c r="J290" s="214">
        <v>4.6337999999999999</v>
      </c>
      <c r="K290" s="214">
        <v>1.1181000000000001</v>
      </c>
      <c r="L290" s="214">
        <v>2.0747</v>
      </c>
      <c r="M290" s="214">
        <v>1.4420999999999999</v>
      </c>
      <c r="N290" s="214">
        <v>0</v>
      </c>
      <c r="O290" s="214">
        <v>0</v>
      </c>
      <c r="P290" s="214">
        <v>0</v>
      </c>
    </row>
    <row r="291" spans="1:16">
      <c r="A291" s="74">
        <v>8</v>
      </c>
      <c r="B291" s="214">
        <v>0</v>
      </c>
      <c r="C291" s="214">
        <v>0</v>
      </c>
      <c r="D291" s="214">
        <v>2.4824999999999999</v>
      </c>
      <c r="E291" s="214">
        <v>0.98640000000000005</v>
      </c>
      <c r="F291" s="214">
        <v>3.7023000000000001</v>
      </c>
      <c r="G291" s="214">
        <v>1.0051000000000001</v>
      </c>
      <c r="H291" s="214">
        <v>4.9071999999999996</v>
      </c>
      <c r="I291" s="214">
        <v>1.256</v>
      </c>
      <c r="J291" s="214">
        <v>4.5095000000000001</v>
      </c>
      <c r="K291" s="214">
        <v>1.0862000000000001</v>
      </c>
      <c r="L291" s="214">
        <v>2.089</v>
      </c>
      <c r="M291" s="214">
        <v>1.4009</v>
      </c>
      <c r="N291" s="214">
        <v>0</v>
      </c>
      <c r="O291" s="214">
        <v>0</v>
      </c>
      <c r="P291" s="214">
        <v>0</v>
      </c>
    </row>
    <row r="292" spans="1:16">
      <c r="A292" s="74">
        <v>9</v>
      </c>
      <c r="B292" s="214">
        <v>0</v>
      </c>
      <c r="C292" s="214">
        <v>0</v>
      </c>
      <c r="D292" s="214">
        <v>2.3791000000000002</v>
      </c>
      <c r="E292" s="214">
        <v>0.95740000000000003</v>
      </c>
      <c r="F292" s="214">
        <v>3.5123000000000002</v>
      </c>
      <c r="G292" s="214">
        <v>0.97560000000000002</v>
      </c>
      <c r="H292" s="214">
        <v>4.6909000000000001</v>
      </c>
      <c r="I292" s="214">
        <v>1.2191000000000001</v>
      </c>
      <c r="J292" s="214">
        <v>4.3853</v>
      </c>
      <c r="K292" s="214">
        <v>1.0542</v>
      </c>
      <c r="L292" s="214">
        <v>2.1032999999999999</v>
      </c>
      <c r="M292" s="214">
        <v>1.3596999999999999</v>
      </c>
      <c r="N292" s="214">
        <v>0</v>
      </c>
      <c r="O292" s="214">
        <v>0</v>
      </c>
      <c r="P292" s="214">
        <v>0</v>
      </c>
    </row>
    <row r="293" spans="1:16">
      <c r="A293" s="74">
        <v>10</v>
      </c>
      <c r="B293" s="214">
        <v>0</v>
      </c>
      <c r="C293" s="214">
        <v>0</v>
      </c>
      <c r="D293" s="214">
        <v>2.2757000000000001</v>
      </c>
      <c r="E293" s="214">
        <v>0.9284</v>
      </c>
      <c r="F293" s="214">
        <v>3.3222</v>
      </c>
      <c r="G293" s="214">
        <v>0.94599999999999995</v>
      </c>
      <c r="H293" s="214">
        <v>4.4744999999999999</v>
      </c>
      <c r="I293" s="214">
        <v>1.1820999999999999</v>
      </c>
      <c r="J293" s="214">
        <v>4.2610000000000001</v>
      </c>
      <c r="K293" s="214">
        <v>1.0223</v>
      </c>
      <c r="L293" s="214">
        <v>2.1175999999999999</v>
      </c>
      <c r="M293" s="214">
        <v>1.3185</v>
      </c>
      <c r="N293" s="214">
        <v>0</v>
      </c>
      <c r="O293" s="214">
        <v>0</v>
      </c>
      <c r="P293" s="214">
        <v>0</v>
      </c>
    </row>
    <row r="294" spans="1:16">
      <c r="A294" s="74">
        <v>11</v>
      </c>
      <c r="B294" s="214">
        <v>0</v>
      </c>
      <c r="C294" s="214">
        <v>0</v>
      </c>
      <c r="D294" s="214">
        <v>2.1722999999999999</v>
      </c>
      <c r="E294" s="214">
        <v>0.89939999999999998</v>
      </c>
      <c r="F294" s="214">
        <v>3.1322000000000001</v>
      </c>
      <c r="G294" s="214">
        <v>0.91639999999999999</v>
      </c>
      <c r="H294" s="214">
        <v>4.2580999999999998</v>
      </c>
      <c r="I294" s="214">
        <v>1.1452</v>
      </c>
      <c r="J294" s="214">
        <v>4.1368</v>
      </c>
      <c r="K294" s="214">
        <v>0.99029999999999996</v>
      </c>
      <c r="L294" s="214">
        <v>2.1318999999999999</v>
      </c>
      <c r="M294" s="214">
        <v>1.2773000000000001</v>
      </c>
      <c r="N294" s="214">
        <v>0</v>
      </c>
      <c r="O294" s="214">
        <v>0</v>
      </c>
      <c r="P294" s="214">
        <v>0</v>
      </c>
    </row>
    <row r="295" spans="1:16">
      <c r="A295" s="74">
        <v>12</v>
      </c>
      <c r="B295" s="214">
        <v>0</v>
      </c>
      <c r="C295" s="214">
        <v>0</v>
      </c>
      <c r="D295" s="214">
        <v>2.069</v>
      </c>
      <c r="E295" s="214">
        <v>0.87039999999999995</v>
      </c>
      <c r="F295" s="214">
        <v>2.9420999999999999</v>
      </c>
      <c r="G295" s="214">
        <v>0.88690000000000002</v>
      </c>
      <c r="H295" s="214">
        <v>4.0416999999999996</v>
      </c>
      <c r="I295" s="214">
        <v>1.1083000000000001</v>
      </c>
      <c r="J295" s="214">
        <v>4.0125000000000002</v>
      </c>
      <c r="K295" s="214">
        <v>0.95840000000000003</v>
      </c>
      <c r="L295" s="214">
        <v>2.1461999999999999</v>
      </c>
      <c r="M295" s="214">
        <v>1.2361</v>
      </c>
      <c r="N295" s="214">
        <v>0</v>
      </c>
      <c r="O295" s="214">
        <v>0</v>
      </c>
      <c r="P295" s="214">
        <v>0</v>
      </c>
    </row>
    <row r="296" spans="1:16">
      <c r="A296" s="74">
        <v>13</v>
      </c>
      <c r="B296" s="214">
        <v>0</v>
      </c>
      <c r="C296" s="214">
        <v>0</v>
      </c>
      <c r="D296" s="214">
        <v>1.9656</v>
      </c>
      <c r="E296" s="214">
        <v>0.84140000000000004</v>
      </c>
      <c r="F296" s="214">
        <v>2.7521</v>
      </c>
      <c r="G296" s="214">
        <v>0.85729999999999995</v>
      </c>
      <c r="H296" s="214">
        <v>3.8252999999999999</v>
      </c>
      <c r="I296" s="214">
        <v>1.0712999999999999</v>
      </c>
      <c r="J296" s="214">
        <v>3.8883000000000001</v>
      </c>
      <c r="K296" s="214">
        <v>0.9264</v>
      </c>
      <c r="L296" s="214">
        <v>2.1604000000000001</v>
      </c>
      <c r="M296" s="214">
        <v>1.1949000000000001</v>
      </c>
      <c r="N296" s="214">
        <v>0</v>
      </c>
      <c r="O296" s="214">
        <v>0</v>
      </c>
      <c r="P296" s="214">
        <v>0</v>
      </c>
    </row>
    <row r="297" spans="1:16">
      <c r="A297" s="74">
        <v>14</v>
      </c>
      <c r="B297" s="214">
        <v>0</v>
      </c>
      <c r="C297" s="214">
        <v>0</v>
      </c>
      <c r="D297" s="214">
        <v>1.8622000000000001</v>
      </c>
      <c r="E297" s="214">
        <v>0.81240000000000001</v>
      </c>
      <c r="F297" s="214">
        <v>2.5619999999999998</v>
      </c>
      <c r="G297" s="214">
        <v>0.82779999999999998</v>
      </c>
      <c r="H297" s="214">
        <v>3.6089000000000002</v>
      </c>
      <c r="I297" s="214">
        <v>1.0344</v>
      </c>
      <c r="J297" s="214">
        <v>3.7639999999999998</v>
      </c>
      <c r="K297" s="214">
        <v>0.89449999999999996</v>
      </c>
      <c r="L297" s="214">
        <v>2.1747000000000001</v>
      </c>
      <c r="M297" s="214">
        <v>1.1536999999999999</v>
      </c>
      <c r="N297" s="214">
        <v>0</v>
      </c>
      <c r="O297" s="214">
        <v>0</v>
      </c>
      <c r="P297" s="214">
        <v>0</v>
      </c>
    </row>
    <row r="298" spans="1:16">
      <c r="A298" s="74">
        <v>15</v>
      </c>
      <c r="B298" s="214">
        <v>0</v>
      </c>
      <c r="C298" s="214">
        <v>0</v>
      </c>
      <c r="D298" s="214">
        <v>1.7587999999999999</v>
      </c>
      <c r="E298" s="214">
        <v>0.7833</v>
      </c>
      <c r="F298" s="214">
        <v>2.3719999999999999</v>
      </c>
      <c r="G298" s="214">
        <v>0.79820000000000002</v>
      </c>
      <c r="H298" s="214">
        <v>3.3925999999999998</v>
      </c>
      <c r="I298" s="214">
        <v>0.99739999999999995</v>
      </c>
      <c r="J298" s="214">
        <v>3.6398000000000001</v>
      </c>
      <c r="K298" s="214">
        <v>0.86250000000000004</v>
      </c>
      <c r="L298" s="214">
        <v>2.1890000000000001</v>
      </c>
      <c r="M298" s="214">
        <v>1.1125</v>
      </c>
      <c r="N298" s="214">
        <v>0</v>
      </c>
      <c r="O298" s="214">
        <v>0</v>
      </c>
      <c r="P298" s="214">
        <v>0</v>
      </c>
    </row>
    <row r="299" spans="1:16">
      <c r="A299" s="74">
        <v>16</v>
      </c>
      <c r="B299" s="214">
        <v>0</v>
      </c>
      <c r="C299" s="214">
        <v>0</v>
      </c>
      <c r="D299" s="214">
        <v>1.6555</v>
      </c>
      <c r="E299" s="214">
        <v>0.75429999999999997</v>
      </c>
      <c r="F299" s="214">
        <v>2.1819000000000002</v>
      </c>
      <c r="G299" s="214">
        <v>0.76859999999999995</v>
      </c>
      <c r="H299" s="214">
        <v>3.1762000000000001</v>
      </c>
      <c r="I299" s="214">
        <v>0.96050000000000002</v>
      </c>
      <c r="J299" s="214">
        <v>3.5154999999999998</v>
      </c>
      <c r="K299" s="214">
        <v>0.8306</v>
      </c>
      <c r="L299" s="214">
        <v>2.2033</v>
      </c>
      <c r="M299" s="214">
        <v>1.0712999999999999</v>
      </c>
      <c r="N299" s="214">
        <v>0</v>
      </c>
      <c r="O299" s="214">
        <v>0</v>
      </c>
      <c r="P299" s="214">
        <v>0</v>
      </c>
    </row>
    <row r="300" spans="1:16">
      <c r="A300" s="74">
        <v>17</v>
      </c>
      <c r="B300" s="214">
        <v>0</v>
      </c>
      <c r="C300" s="214">
        <v>0</v>
      </c>
      <c r="D300" s="214">
        <v>1.5521</v>
      </c>
      <c r="E300" s="214">
        <v>0.72529999999999994</v>
      </c>
      <c r="F300" s="214">
        <v>1.9919</v>
      </c>
      <c r="G300" s="214">
        <v>0.73909999999999998</v>
      </c>
      <c r="H300" s="214">
        <v>2.9598</v>
      </c>
      <c r="I300" s="214">
        <v>0.92349999999999999</v>
      </c>
      <c r="J300" s="214">
        <v>3.3913000000000002</v>
      </c>
      <c r="K300" s="214">
        <v>0.79859999999999998</v>
      </c>
      <c r="L300" s="214">
        <v>2.2176</v>
      </c>
      <c r="M300" s="214">
        <v>1.0301</v>
      </c>
      <c r="N300" s="214">
        <v>0</v>
      </c>
      <c r="O300" s="214">
        <v>0</v>
      </c>
      <c r="P300" s="214">
        <v>0</v>
      </c>
    </row>
    <row r="301" spans="1:16">
      <c r="A301" s="74">
        <v>18</v>
      </c>
      <c r="B301" s="214">
        <v>0</v>
      </c>
      <c r="C301" s="214">
        <v>0</v>
      </c>
      <c r="D301" s="214">
        <v>1.4487000000000001</v>
      </c>
      <c r="E301" s="214">
        <v>0.69630000000000003</v>
      </c>
      <c r="F301" s="214">
        <v>1.8018000000000001</v>
      </c>
      <c r="G301" s="214">
        <v>0.70950000000000002</v>
      </c>
      <c r="H301" s="214">
        <v>2.7433999999999998</v>
      </c>
      <c r="I301" s="214">
        <v>0.88660000000000005</v>
      </c>
      <c r="J301" s="214">
        <v>3.2669999999999999</v>
      </c>
      <c r="K301" s="214">
        <v>0.76670000000000005</v>
      </c>
      <c r="L301" s="214">
        <v>2.2319</v>
      </c>
      <c r="M301" s="214">
        <v>0.9889</v>
      </c>
      <c r="N301" s="214">
        <v>2.6869999999999998</v>
      </c>
      <c r="O301" s="214">
        <v>0.76859999999999995</v>
      </c>
      <c r="P301" s="214">
        <v>0</v>
      </c>
    </row>
    <row r="302" spans="1:16">
      <c r="A302" s="74">
        <v>19</v>
      </c>
      <c r="B302" s="214">
        <v>0</v>
      </c>
      <c r="C302" s="214">
        <v>0</v>
      </c>
      <c r="D302" s="214">
        <v>1.5939000000000001</v>
      </c>
      <c r="E302" s="214">
        <v>0.68100000000000005</v>
      </c>
      <c r="F302" s="214">
        <v>1.9337</v>
      </c>
      <c r="G302" s="214">
        <v>0.69840000000000002</v>
      </c>
      <c r="H302" s="214">
        <v>2.6978</v>
      </c>
      <c r="I302" s="214">
        <v>0.87050000000000005</v>
      </c>
      <c r="J302" s="214">
        <v>3.1434000000000002</v>
      </c>
      <c r="K302" s="214">
        <v>0.76290000000000002</v>
      </c>
      <c r="L302" s="214">
        <v>2.1482999999999999</v>
      </c>
      <c r="M302" s="214">
        <v>0.98540000000000005</v>
      </c>
      <c r="N302" s="214">
        <v>2.6122999999999998</v>
      </c>
      <c r="O302" s="214">
        <v>0.74729999999999996</v>
      </c>
      <c r="P302" s="214">
        <v>0</v>
      </c>
    </row>
    <row r="303" spans="1:16">
      <c r="A303" s="74">
        <v>20</v>
      </c>
      <c r="B303" s="214">
        <v>0</v>
      </c>
      <c r="C303" s="214">
        <v>0</v>
      </c>
      <c r="D303" s="214">
        <v>1.7391000000000001</v>
      </c>
      <c r="E303" s="214">
        <v>0.66569999999999996</v>
      </c>
      <c r="F303" s="214">
        <v>2.0655000000000001</v>
      </c>
      <c r="G303" s="214">
        <v>0.68730000000000002</v>
      </c>
      <c r="H303" s="214">
        <v>2.6522999999999999</v>
      </c>
      <c r="I303" s="214">
        <v>0.85429999999999995</v>
      </c>
      <c r="J303" s="214">
        <v>3.0198</v>
      </c>
      <c r="K303" s="214">
        <v>0.7591</v>
      </c>
      <c r="L303" s="214">
        <v>2.0647000000000002</v>
      </c>
      <c r="M303" s="214">
        <v>0.9819</v>
      </c>
      <c r="N303" s="214">
        <v>2.5377000000000001</v>
      </c>
      <c r="O303" s="214">
        <v>0.72589999999999999</v>
      </c>
      <c r="P303" s="214">
        <v>0</v>
      </c>
    </row>
    <row r="304" spans="1:16">
      <c r="A304" s="74">
        <v>21</v>
      </c>
      <c r="B304" s="214">
        <v>0</v>
      </c>
      <c r="C304" s="214">
        <v>0</v>
      </c>
      <c r="D304" s="214">
        <v>1.8843000000000001</v>
      </c>
      <c r="E304" s="214">
        <v>0.65029999999999999</v>
      </c>
      <c r="F304" s="214">
        <v>2.1974</v>
      </c>
      <c r="G304" s="214">
        <v>0.67620000000000002</v>
      </c>
      <c r="H304" s="214">
        <v>2.6067</v>
      </c>
      <c r="I304" s="214">
        <v>0.83819999999999995</v>
      </c>
      <c r="J304" s="214">
        <v>2.8961999999999999</v>
      </c>
      <c r="K304" s="214">
        <v>0.75539999999999996</v>
      </c>
      <c r="L304" s="214">
        <v>1.9811000000000001</v>
      </c>
      <c r="M304" s="214">
        <v>0.97850000000000004</v>
      </c>
      <c r="N304" s="214">
        <v>2.4630000000000001</v>
      </c>
      <c r="O304" s="214">
        <v>0.7046</v>
      </c>
      <c r="P304" s="214">
        <v>0</v>
      </c>
    </row>
    <row r="305" spans="1:16">
      <c r="A305" s="74">
        <v>22</v>
      </c>
      <c r="B305" s="214">
        <v>0</v>
      </c>
      <c r="C305" s="214">
        <v>0</v>
      </c>
      <c r="D305" s="214">
        <v>2.0295000000000001</v>
      </c>
      <c r="E305" s="214">
        <v>0.63500000000000001</v>
      </c>
      <c r="F305" s="214">
        <v>2.3292999999999999</v>
      </c>
      <c r="G305" s="214">
        <v>0.66520000000000001</v>
      </c>
      <c r="H305" s="214">
        <v>2.5611000000000002</v>
      </c>
      <c r="I305" s="214">
        <v>0.82210000000000005</v>
      </c>
      <c r="J305" s="214">
        <v>2.7726999999999999</v>
      </c>
      <c r="K305" s="214">
        <v>0.75160000000000005</v>
      </c>
      <c r="L305" s="214">
        <v>1.8974</v>
      </c>
      <c r="M305" s="214">
        <v>0.97499999999999998</v>
      </c>
      <c r="N305" s="214">
        <v>2.3883999999999999</v>
      </c>
      <c r="O305" s="214">
        <v>0.68320000000000003</v>
      </c>
      <c r="P305" s="214">
        <v>0</v>
      </c>
    </row>
    <row r="306" spans="1:16">
      <c r="A306" s="74">
        <v>23</v>
      </c>
      <c r="B306" s="214">
        <v>0</v>
      </c>
      <c r="C306" s="214">
        <v>0</v>
      </c>
      <c r="D306" s="214">
        <v>2.1745999999999999</v>
      </c>
      <c r="E306" s="214">
        <v>0.61970000000000003</v>
      </c>
      <c r="F306" s="214">
        <v>2.4611000000000001</v>
      </c>
      <c r="G306" s="214">
        <v>0.65410000000000001</v>
      </c>
      <c r="H306" s="214">
        <v>2.5156000000000001</v>
      </c>
      <c r="I306" s="214">
        <v>0.80589999999999995</v>
      </c>
      <c r="J306" s="214">
        <v>2.6490999999999998</v>
      </c>
      <c r="K306" s="214">
        <v>0.74780000000000002</v>
      </c>
      <c r="L306" s="214">
        <v>1.8138000000000001</v>
      </c>
      <c r="M306" s="214">
        <v>0.97150000000000003</v>
      </c>
      <c r="N306" s="214">
        <v>2.3138000000000001</v>
      </c>
      <c r="O306" s="214">
        <v>0.66190000000000004</v>
      </c>
      <c r="P306" s="214">
        <v>0</v>
      </c>
    </row>
    <row r="307" spans="1:16">
      <c r="A307" s="74">
        <v>24</v>
      </c>
      <c r="B307" s="214">
        <v>0</v>
      </c>
      <c r="C307" s="214">
        <v>0</v>
      </c>
      <c r="D307" s="214">
        <v>2.3197999999999999</v>
      </c>
      <c r="E307" s="214">
        <v>0.60440000000000005</v>
      </c>
      <c r="F307" s="214">
        <v>2.593</v>
      </c>
      <c r="G307" s="214">
        <v>0.64300000000000002</v>
      </c>
      <c r="H307" s="214">
        <v>2.4700000000000002</v>
      </c>
      <c r="I307" s="214">
        <v>0.78979999999999995</v>
      </c>
      <c r="J307" s="214">
        <v>2.5255000000000001</v>
      </c>
      <c r="K307" s="214">
        <v>0.74399999999999999</v>
      </c>
      <c r="L307" s="214">
        <v>1.7302</v>
      </c>
      <c r="M307" s="214">
        <v>0.96799999999999997</v>
      </c>
      <c r="N307" s="214">
        <v>2.2391000000000001</v>
      </c>
      <c r="O307" s="214">
        <v>0.64049999999999996</v>
      </c>
      <c r="P307" s="214">
        <v>0</v>
      </c>
    </row>
    <row r="308" spans="1:16">
      <c r="A308" s="74">
        <v>25</v>
      </c>
      <c r="B308" s="214">
        <v>0</v>
      </c>
      <c r="C308" s="214">
        <v>0</v>
      </c>
      <c r="D308" s="214">
        <v>2.4649999999999999</v>
      </c>
      <c r="E308" s="214">
        <v>0.58899999999999997</v>
      </c>
      <c r="F308" s="214">
        <v>2.7248000000000001</v>
      </c>
      <c r="G308" s="214">
        <v>0.63190000000000002</v>
      </c>
      <c r="H308" s="214">
        <v>2.4243999999999999</v>
      </c>
      <c r="I308" s="214">
        <v>0.77370000000000005</v>
      </c>
      <c r="J308" s="214">
        <v>2.4018999999999999</v>
      </c>
      <c r="K308" s="214">
        <v>0.74019999999999997</v>
      </c>
      <c r="L308" s="214">
        <v>1.6466000000000001</v>
      </c>
      <c r="M308" s="214">
        <v>0.96450000000000002</v>
      </c>
      <c r="N308" s="214">
        <v>2.1644999999999999</v>
      </c>
      <c r="O308" s="214">
        <v>0.61919999999999997</v>
      </c>
      <c r="P308" s="214">
        <v>0</v>
      </c>
    </row>
    <row r="309" spans="1:16">
      <c r="A309" s="74">
        <v>26</v>
      </c>
      <c r="B309" s="214">
        <v>0</v>
      </c>
      <c r="C309" s="214">
        <v>0</v>
      </c>
      <c r="D309" s="214">
        <v>2.6101999999999999</v>
      </c>
      <c r="E309" s="214">
        <v>0.57369999999999999</v>
      </c>
      <c r="F309" s="214">
        <v>2.8567</v>
      </c>
      <c r="G309" s="214">
        <v>0.62080000000000002</v>
      </c>
      <c r="H309" s="214">
        <v>2.3788999999999998</v>
      </c>
      <c r="I309" s="214">
        <v>0.75749999999999995</v>
      </c>
      <c r="J309" s="214">
        <v>2.2783000000000002</v>
      </c>
      <c r="K309" s="214">
        <v>0.73650000000000004</v>
      </c>
      <c r="L309" s="214">
        <v>1.5629999999999999</v>
      </c>
      <c r="M309" s="214">
        <v>0.96099999999999997</v>
      </c>
      <c r="N309" s="214">
        <v>2.0899000000000001</v>
      </c>
      <c r="O309" s="214">
        <v>0.5978</v>
      </c>
      <c r="P309" s="214">
        <v>0</v>
      </c>
    </row>
    <row r="310" spans="1:16">
      <c r="A310" s="74">
        <v>27</v>
      </c>
      <c r="B310" s="214">
        <v>0</v>
      </c>
      <c r="C310" s="214">
        <v>0</v>
      </c>
      <c r="D310" s="214">
        <v>2.7553999999999998</v>
      </c>
      <c r="E310" s="214">
        <v>0.55840000000000001</v>
      </c>
      <c r="F310" s="214">
        <v>2.9885999999999999</v>
      </c>
      <c r="G310" s="214">
        <v>0.60970000000000002</v>
      </c>
      <c r="H310" s="214">
        <v>2.3332999999999999</v>
      </c>
      <c r="I310" s="214">
        <v>0.74139999999999995</v>
      </c>
      <c r="J310" s="214">
        <v>2.1547000000000001</v>
      </c>
      <c r="K310" s="214">
        <v>0.73270000000000002</v>
      </c>
      <c r="L310" s="214">
        <v>1.4794</v>
      </c>
      <c r="M310" s="214">
        <v>0.95760000000000001</v>
      </c>
      <c r="N310" s="214">
        <v>2.0152000000000001</v>
      </c>
      <c r="O310" s="214">
        <v>0.57650000000000001</v>
      </c>
      <c r="P310" s="214">
        <v>0</v>
      </c>
    </row>
    <row r="311" spans="1:16">
      <c r="A311" s="74">
        <v>28</v>
      </c>
      <c r="B311" s="214">
        <v>0</v>
      </c>
      <c r="C311" s="214">
        <v>0</v>
      </c>
      <c r="D311" s="214">
        <v>2.9005999999999998</v>
      </c>
      <c r="E311" s="214">
        <v>0.54310000000000003</v>
      </c>
      <c r="F311" s="214">
        <v>3.1204000000000001</v>
      </c>
      <c r="G311" s="214">
        <v>0.59860000000000002</v>
      </c>
      <c r="H311" s="214">
        <v>2.2877000000000001</v>
      </c>
      <c r="I311" s="214">
        <v>0.72529999999999994</v>
      </c>
      <c r="J311" s="214">
        <v>2.0310999999999999</v>
      </c>
      <c r="K311" s="214">
        <v>0.72889999999999999</v>
      </c>
      <c r="L311" s="214">
        <v>1.3956999999999999</v>
      </c>
      <c r="M311" s="214">
        <v>0.95409999999999995</v>
      </c>
      <c r="N311" s="214">
        <v>1.9406000000000001</v>
      </c>
      <c r="O311" s="214">
        <v>0.55510000000000004</v>
      </c>
      <c r="P311" s="214">
        <v>0</v>
      </c>
    </row>
    <row r="312" spans="1:16">
      <c r="A312" s="74">
        <v>29</v>
      </c>
      <c r="B312" s="214">
        <v>0</v>
      </c>
      <c r="C312" s="214">
        <v>0</v>
      </c>
      <c r="D312" s="214">
        <v>3.0457999999999998</v>
      </c>
      <c r="E312" s="214">
        <v>0.52769999999999995</v>
      </c>
      <c r="F312" s="214">
        <v>3.2523</v>
      </c>
      <c r="G312" s="214">
        <v>0.58750000000000002</v>
      </c>
      <c r="H312" s="214">
        <v>2.2422</v>
      </c>
      <c r="I312" s="214">
        <v>0.70909999999999995</v>
      </c>
      <c r="J312" s="214">
        <v>1.9075</v>
      </c>
      <c r="K312" s="214">
        <v>0.72509999999999997</v>
      </c>
      <c r="L312" s="214">
        <v>1.3121</v>
      </c>
      <c r="M312" s="214">
        <v>0.9506</v>
      </c>
      <c r="N312" s="214">
        <v>1.8658999999999999</v>
      </c>
      <c r="O312" s="214">
        <v>0.53380000000000005</v>
      </c>
      <c r="P312" s="214">
        <v>0</v>
      </c>
    </row>
    <row r="313" spans="1:16">
      <c r="A313" s="74">
        <v>30</v>
      </c>
      <c r="B313" s="214">
        <v>0</v>
      </c>
      <c r="C313" s="214">
        <v>0</v>
      </c>
      <c r="D313" s="214">
        <v>3.1909999999999998</v>
      </c>
      <c r="E313" s="214">
        <v>0.51239999999999997</v>
      </c>
      <c r="F313" s="214">
        <v>3.3841999999999999</v>
      </c>
      <c r="G313" s="214">
        <v>0.57650000000000001</v>
      </c>
      <c r="H313" s="214">
        <v>2.1966000000000001</v>
      </c>
      <c r="I313" s="214">
        <v>0.69299999999999995</v>
      </c>
      <c r="J313" s="214">
        <v>1.784</v>
      </c>
      <c r="K313" s="214">
        <v>0.72140000000000004</v>
      </c>
      <c r="L313" s="214">
        <v>1.2284999999999999</v>
      </c>
      <c r="M313" s="214">
        <v>0.94710000000000005</v>
      </c>
      <c r="N313" s="214">
        <v>1.7912999999999999</v>
      </c>
      <c r="O313" s="214">
        <v>0.51239999999999997</v>
      </c>
      <c r="P313" s="214">
        <v>0</v>
      </c>
    </row>
    <row r="314" spans="1:16">
      <c r="A314" s="74">
        <v>31</v>
      </c>
      <c r="B314" s="214">
        <v>0</v>
      </c>
      <c r="C314" s="214">
        <v>0</v>
      </c>
      <c r="D314" s="214">
        <v>3.3134999999999999</v>
      </c>
      <c r="E314" s="214">
        <v>0.50319999999999998</v>
      </c>
      <c r="F314" s="214">
        <v>3.2822</v>
      </c>
      <c r="G314" s="214">
        <v>0.56969999999999998</v>
      </c>
      <c r="H314" s="214">
        <v>2.1878000000000002</v>
      </c>
      <c r="I314" s="214">
        <v>0.68179999999999996</v>
      </c>
      <c r="J314" s="214">
        <v>1.7981</v>
      </c>
      <c r="K314" s="214">
        <v>0.70820000000000005</v>
      </c>
      <c r="L314" s="214">
        <v>1.2229000000000001</v>
      </c>
      <c r="M314" s="214">
        <v>0.92649999999999999</v>
      </c>
      <c r="N314" s="214">
        <v>1.7333000000000001</v>
      </c>
      <c r="O314" s="214">
        <v>0.53</v>
      </c>
      <c r="P314" s="214">
        <v>0</v>
      </c>
    </row>
    <row r="315" spans="1:16">
      <c r="A315" s="74">
        <v>32</v>
      </c>
      <c r="B315" s="214">
        <v>0</v>
      </c>
      <c r="C315" s="214">
        <v>0</v>
      </c>
      <c r="D315" s="214">
        <v>3.4361000000000002</v>
      </c>
      <c r="E315" s="214">
        <v>0.49399999999999999</v>
      </c>
      <c r="F315" s="214">
        <v>3.1802999999999999</v>
      </c>
      <c r="G315" s="214">
        <v>0.56289999999999996</v>
      </c>
      <c r="H315" s="214">
        <v>2.1789999999999998</v>
      </c>
      <c r="I315" s="214">
        <v>0.67069999999999996</v>
      </c>
      <c r="J315" s="214">
        <v>1.8123</v>
      </c>
      <c r="K315" s="214">
        <v>0.69510000000000005</v>
      </c>
      <c r="L315" s="214">
        <v>1.2173</v>
      </c>
      <c r="M315" s="214">
        <v>0.90590000000000004</v>
      </c>
      <c r="N315" s="214">
        <v>1.6753</v>
      </c>
      <c r="O315" s="214">
        <v>0.54749999999999999</v>
      </c>
      <c r="P315" s="214">
        <v>0</v>
      </c>
    </row>
    <row r="316" spans="1:16">
      <c r="A316" s="74">
        <v>33</v>
      </c>
      <c r="B316" s="214">
        <v>0</v>
      </c>
      <c r="C316" s="214">
        <v>0</v>
      </c>
      <c r="D316" s="214">
        <v>3.5587</v>
      </c>
      <c r="E316" s="214">
        <v>0.48480000000000001</v>
      </c>
      <c r="F316" s="214">
        <v>3.0783999999999998</v>
      </c>
      <c r="G316" s="214">
        <v>0.55610000000000004</v>
      </c>
      <c r="H316" s="214">
        <v>2.1701999999999999</v>
      </c>
      <c r="I316" s="214">
        <v>0.65949999999999998</v>
      </c>
      <c r="J316" s="214">
        <v>1.8265</v>
      </c>
      <c r="K316" s="214">
        <v>0.68200000000000005</v>
      </c>
      <c r="L316" s="214">
        <v>1.2116</v>
      </c>
      <c r="M316" s="214">
        <v>0.88529999999999998</v>
      </c>
      <c r="N316" s="214">
        <v>1.6172</v>
      </c>
      <c r="O316" s="214">
        <v>0.56510000000000005</v>
      </c>
      <c r="P316" s="214">
        <v>0</v>
      </c>
    </row>
    <row r="317" spans="1:16">
      <c r="A317" s="74">
        <v>34</v>
      </c>
      <c r="B317" s="214">
        <v>0</v>
      </c>
      <c r="C317" s="214">
        <v>0</v>
      </c>
      <c r="D317" s="214">
        <v>3.6812999999999998</v>
      </c>
      <c r="E317" s="214">
        <v>0.47560000000000002</v>
      </c>
      <c r="F317" s="214">
        <v>2.9763999999999999</v>
      </c>
      <c r="G317" s="214">
        <v>0.54930000000000001</v>
      </c>
      <c r="H317" s="214">
        <v>2.1614</v>
      </c>
      <c r="I317" s="214">
        <v>0.64829999999999999</v>
      </c>
      <c r="J317" s="214">
        <v>1.8406</v>
      </c>
      <c r="K317" s="214">
        <v>0.66890000000000005</v>
      </c>
      <c r="L317" s="214">
        <v>1.206</v>
      </c>
      <c r="M317" s="214">
        <v>0.86470000000000002</v>
      </c>
      <c r="N317" s="214">
        <v>1.5591999999999999</v>
      </c>
      <c r="O317" s="214">
        <v>0.58260000000000001</v>
      </c>
      <c r="P317" s="214">
        <v>0</v>
      </c>
    </row>
    <row r="318" spans="1:16">
      <c r="A318" s="74">
        <v>35</v>
      </c>
      <c r="B318" s="214">
        <v>0</v>
      </c>
      <c r="C318" s="214">
        <v>0</v>
      </c>
      <c r="D318" s="214">
        <v>3.8039000000000001</v>
      </c>
      <c r="E318" s="214">
        <v>0.46639999999999998</v>
      </c>
      <c r="F318" s="214">
        <v>2.8744999999999998</v>
      </c>
      <c r="G318" s="214">
        <v>0.54249999999999998</v>
      </c>
      <c r="H318" s="214">
        <v>2.1526000000000001</v>
      </c>
      <c r="I318" s="214">
        <v>0.63719999999999999</v>
      </c>
      <c r="J318" s="214">
        <v>1.8548</v>
      </c>
      <c r="K318" s="214">
        <v>0.65580000000000005</v>
      </c>
      <c r="L318" s="214">
        <v>1.2003999999999999</v>
      </c>
      <c r="M318" s="214">
        <v>0.84409999999999996</v>
      </c>
      <c r="N318" s="214">
        <v>1.5012000000000001</v>
      </c>
      <c r="O318" s="214">
        <v>0.60019999999999996</v>
      </c>
      <c r="P318" s="214">
        <v>0</v>
      </c>
    </row>
    <row r="319" spans="1:16">
      <c r="A319" s="74">
        <v>36</v>
      </c>
      <c r="B319" s="214">
        <v>0</v>
      </c>
      <c r="C319" s="214">
        <v>0</v>
      </c>
      <c r="D319" s="214">
        <v>3.9264999999999999</v>
      </c>
      <c r="E319" s="214">
        <v>0.4572</v>
      </c>
      <c r="F319" s="214">
        <v>2.7726000000000002</v>
      </c>
      <c r="G319" s="214">
        <v>0.53569999999999995</v>
      </c>
      <c r="H319" s="214">
        <v>2.1438000000000001</v>
      </c>
      <c r="I319" s="214">
        <v>0.626</v>
      </c>
      <c r="J319" s="214">
        <v>1.869</v>
      </c>
      <c r="K319" s="214">
        <v>0.64270000000000005</v>
      </c>
      <c r="L319" s="214">
        <v>1.1948000000000001</v>
      </c>
      <c r="M319" s="214">
        <v>0.8236</v>
      </c>
      <c r="N319" s="214">
        <v>1.4432</v>
      </c>
      <c r="O319" s="214">
        <v>0.61770000000000003</v>
      </c>
      <c r="P319" s="214">
        <v>0</v>
      </c>
    </row>
    <row r="320" spans="1:16">
      <c r="A320" s="74">
        <v>37</v>
      </c>
      <c r="B320" s="214">
        <v>0</v>
      </c>
      <c r="C320" s="214">
        <v>0</v>
      </c>
      <c r="D320" s="214">
        <v>4.0491000000000001</v>
      </c>
      <c r="E320" s="214">
        <v>0.44800000000000001</v>
      </c>
      <c r="F320" s="214">
        <v>2.6705999999999999</v>
      </c>
      <c r="G320" s="214">
        <v>0.52890000000000004</v>
      </c>
      <c r="H320" s="214">
        <v>2.1349999999999998</v>
      </c>
      <c r="I320" s="214">
        <v>0.61480000000000001</v>
      </c>
      <c r="J320" s="214">
        <v>1.8831</v>
      </c>
      <c r="K320" s="214">
        <v>0.62960000000000005</v>
      </c>
      <c r="L320" s="214">
        <v>1.1891</v>
      </c>
      <c r="M320" s="214">
        <v>0.80300000000000005</v>
      </c>
      <c r="N320" s="214">
        <v>1.3851</v>
      </c>
      <c r="O320" s="214">
        <v>0.63529999999999998</v>
      </c>
      <c r="P320" s="214">
        <v>0</v>
      </c>
    </row>
    <row r="321" spans="1:16">
      <c r="A321" s="74">
        <v>38</v>
      </c>
      <c r="B321" s="214">
        <v>0</v>
      </c>
      <c r="C321" s="214">
        <v>0</v>
      </c>
      <c r="D321" s="214">
        <v>4.1717000000000004</v>
      </c>
      <c r="E321" s="214">
        <v>0.43880000000000002</v>
      </c>
      <c r="F321" s="214">
        <v>2.5687000000000002</v>
      </c>
      <c r="G321" s="214">
        <v>0.5222</v>
      </c>
      <c r="H321" s="214">
        <v>2.1261999999999999</v>
      </c>
      <c r="I321" s="214">
        <v>0.60370000000000001</v>
      </c>
      <c r="J321" s="214">
        <v>1.8973</v>
      </c>
      <c r="K321" s="214">
        <v>0.61650000000000005</v>
      </c>
      <c r="L321" s="214">
        <v>1.1835</v>
      </c>
      <c r="M321" s="214">
        <v>0.78239999999999998</v>
      </c>
      <c r="N321" s="214">
        <v>1.3270999999999999</v>
      </c>
      <c r="O321" s="214">
        <v>0.65280000000000005</v>
      </c>
      <c r="P321" s="214">
        <v>0</v>
      </c>
    </row>
    <row r="322" spans="1:16">
      <c r="A322" s="74">
        <v>39</v>
      </c>
      <c r="B322" s="214">
        <v>0</v>
      </c>
      <c r="C322" s="214">
        <v>0</v>
      </c>
      <c r="D322" s="214">
        <v>4.2942</v>
      </c>
      <c r="E322" s="214">
        <v>0.42959999999999998</v>
      </c>
      <c r="F322" s="214">
        <v>2.4668000000000001</v>
      </c>
      <c r="G322" s="214">
        <v>0.51539999999999997</v>
      </c>
      <c r="H322" s="214">
        <v>2.1173999999999999</v>
      </c>
      <c r="I322" s="214">
        <v>0.59250000000000003</v>
      </c>
      <c r="J322" s="214">
        <v>1.9115</v>
      </c>
      <c r="K322" s="214">
        <v>0.60329999999999995</v>
      </c>
      <c r="L322" s="214">
        <v>1.1778999999999999</v>
      </c>
      <c r="M322" s="214">
        <v>0.76180000000000003</v>
      </c>
      <c r="N322" s="214">
        <v>1.2690999999999999</v>
      </c>
      <c r="O322" s="214">
        <v>0.6704</v>
      </c>
      <c r="P322" s="214">
        <v>0</v>
      </c>
    </row>
    <row r="323" spans="1:16">
      <c r="A323" s="74">
        <v>40</v>
      </c>
      <c r="B323" s="214">
        <v>0</v>
      </c>
      <c r="C323" s="214">
        <v>0</v>
      </c>
      <c r="D323" s="214">
        <v>4.4168000000000003</v>
      </c>
      <c r="E323" s="214">
        <v>0.4204</v>
      </c>
      <c r="F323" s="214">
        <v>2.3649</v>
      </c>
      <c r="G323" s="214">
        <v>0.50860000000000005</v>
      </c>
      <c r="H323" s="214">
        <v>2.1086</v>
      </c>
      <c r="I323" s="214">
        <v>0.58130000000000004</v>
      </c>
      <c r="J323" s="214">
        <v>1.9257</v>
      </c>
      <c r="K323" s="214">
        <v>0.59019999999999995</v>
      </c>
      <c r="L323" s="214">
        <v>1.1722999999999999</v>
      </c>
      <c r="M323" s="214">
        <v>0.74119999999999997</v>
      </c>
      <c r="N323" s="214">
        <v>1.2111000000000001</v>
      </c>
      <c r="O323" s="214">
        <v>0.68789999999999996</v>
      </c>
      <c r="P323" s="214">
        <v>0</v>
      </c>
    </row>
    <row r="324" spans="1:16">
      <c r="A324" s="74">
        <v>41</v>
      </c>
      <c r="B324" s="214">
        <v>0</v>
      </c>
      <c r="C324" s="214">
        <v>0</v>
      </c>
      <c r="D324" s="214">
        <v>4.5393999999999997</v>
      </c>
      <c r="E324" s="214">
        <v>0.41120000000000001</v>
      </c>
      <c r="F324" s="214">
        <v>2.2629000000000001</v>
      </c>
      <c r="G324" s="214">
        <v>0.50180000000000002</v>
      </c>
      <c r="H324" s="214">
        <v>2.0998000000000001</v>
      </c>
      <c r="I324" s="214">
        <v>0.57020000000000004</v>
      </c>
      <c r="J324" s="214">
        <v>1.9398</v>
      </c>
      <c r="K324" s="214">
        <v>0.57709999999999995</v>
      </c>
      <c r="L324" s="214">
        <v>1.1666000000000001</v>
      </c>
      <c r="M324" s="214">
        <v>0.72060000000000002</v>
      </c>
      <c r="N324" s="214">
        <v>1.153</v>
      </c>
      <c r="O324" s="214">
        <v>0.70550000000000002</v>
      </c>
      <c r="P324" s="214">
        <v>0</v>
      </c>
    </row>
    <row r="325" spans="1:16">
      <c r="A325" s="74">
        <v>42</v>
      </c>
      <c r="B325" s="214">
        <v>0</v>
      </c>
      <c r="C325" s="214">
        <v>0</v>
      </c>
      <c r="D325" s="214">
        <v>4.6619999999999999</v>
      </c>
      <c r="E325" s="214">
        <v>0.40200000000000002</v>
      </c>
      <c r="F325" s="214">
        <v>2.161</v>
      </c>
      <c r="G325" s="214">
        <v>0.495</v>
      </c>
      <c r="H325" s="214">
        <v>2.0910000000000002</v>
      </c>
      <c r="I325" s="214">
        <v>0.55900000000000005</v>
      </c>
      <c r="J325" s="214">
        <v>1.954</v>
      </c>
      <c r="K325" s="214">
        <v>0.56399999999999995</v>
      </c>
      <c r="L325" s="214">
        <v>1.161</v>
      </c>
      <c r="M325" s="214">
        <v>0.7</v>
      </c>
      <c r="N325" s="214">
        <v>1.095</v>
      </c>
      <c r="O325" s="214">
        <v>0.72299999999999998</v>
      </c>
      <c r="P325" s="214">
        <v>0</v>
      </c>
    </row>
    <row r="326" spans="1:16">
      <c r="A326" s="74">
        <v>43</v>
      </c>
      <c r="B326" s="214">
        <v>0</v>
      </c>
      <c r="C326" s="214">
        <v>0</v>
      </c>
      <c r="D326" s="214">
        <v>4.8207000000000004</v>
      </c>
      <c r="E326" s="214">
        <v>0.40139999999999998</v>
      </c>
      <c r="F326" s="214">
        <v>2.2023999999999999</v>
      </c>
      <c r="G326" s="214">
        <v>0.49030000000000001</v>
      </c>
      <c r="H326" s="214">
        <v>2.0798999999999999</v>
      </c>
      <c r="I326" s="214">
        <v>0.54930000000000001</v>
      </c>
      <c r="J326" s="214">
        <v>1.9315</v>
      </c>
      <c r="K326" s="214">
        <v>0.55789999999999995</v>
      </c>
      <c r="L326" s="214">
        <v>1.1632</v>
      </c>
      <c r="M326" s="214">
        <v>0.69469999999999998</v>
      </c>
      <c r="N326" s="214">
        <v>1.0688</v>
      </c>
      <c r="O326" s="214">
        <v>0.70620000000000005</v>
      </c>
      <c r="P326" s="214">
        <v>0</v>
      </c>
    </row>
    <row r="327" spans="1:16">
      <c r="A327" s="74">
        <v>44</v>
      </c>
      <c r="B327" s="214">
        <v>0</v>
      </c>
      <c r="C327" s="214">
        <v>0</v>
      </c>
      <c r="D327" s="214">
        <v>4.9793000000000003</v>
      </c>
      <c r="E327" s="214">
        <v>0.40079999999999999</v>
      </c>
      <c r="F327" s="214">
        <v>2.2437999999999998</v>
      </c>
      <c r="G327" s="214">
        <v>0.48549999999999999</v>
      </c>
      <c r="H327" s="214">
        <v>2.0688</v>
      </c>
      <c r="I327" s="214">
        <v>0.53969999999999996</v>
      </c>
      <c r="J327" s="214">
        <v>1.909</v>
      </c>
      <c r="K327" s="214">
        <v>0.55179999999999996</v>
      </c>
      <c r="L327" s="214">
        <v>1.1653</v>
      </c>
      <c r="M327" s="214">
        <v>0.68930000000000002</v>
      </c>
      <c r="N327" s="214">
        <v>1.0425</v>
      </c>
      <c r="O327" s="214">
        <v>0.68930000000000002</v>
      </c>
      <c r="P327" s="214">
        <v>0</v>
      </c>
    </row>
    <row r="328" spans="1:16">
      <c r="A328" s="74">
        <v>45</v>
      </c>
      <c r="B328" s="214">
        <v>0</v>
      </c>
      <c r="C328" s="214">
        <v>0</v>
      </c>
      <c r="D328" s="214">
        <v>5.1379999999999999</v>
      </c>
      <c r="E328" s="214">
        <v>0.40029999999999999</v>
      </c>
      <c r="F328" s="214">
        <v>2.2852999999999999</v>
      </c>
      <c r="G328" s="214">
        <v>0.48080000000000001</v>
      </c>
      <c r="H328" s="214">
        <v>2.0577999999999999</v>
      </c>
      <c r="I328" s="214">
        <v>0.53</v>
      </c>
      <c r="J328" s="214">
        <v>1.8865000000000001</v>
      </c>
      <c r="K328" s="214">
        <v>0.54579999999999995</v>
      </c>
      <c r="L328" s="214">
        <v>1.1675</v>
      </c>
      <c r="M328" s="214">
        <v>0.68400000000000005</v>
      </c>
      <c r="N328" s="214">
        <v>1.0163</v>
      </c>
      <c r="O328" s="214">
        <v>0.67249999999999999</v>
      </c>
      <c r="P328" s="214">
        <v>0</v>
      </c>
    </row>
    <row r="329" spans="1:16">
      <c r="A329" s="74">
        <v>46</v>
      </c>
      <c r="B329" s="214">
        <v>0</v>
      </c>
      <c r="C329" s="214">
        <v>0</v>
      </c>
      <c r="D329" s="214">
        <v>5.2967000000000004</v>
      </c>
      <c r="E329" s="214">
        <v>0.3997</v>
      </c>
      <c r="F329" s="214">
        <v>2.3267000000000002</v>
      </c>
      <c r="G329" s="214">
        <v>0.47599999999999998</v>
      </c>
      <c r="H329" s="214">
        <v>2.0467</v>
      </c>
      <c r="I329" s="214">
        <v>0.52029999999999998</v>
      </c>
      <c r="J329" s="214">
        <v>1.8640000000000001</v>
      </c>
      <c r="K329" s="214">
        <v>0.53969999999999996</v>
      </c>
      <c r="L329" s="214">
        <v>1.1697</v>
      </c>
      <c r="M329" s="214">
        <v>0.67869999999999997</v>
      </c>
      <c r="N329" s="214">
        <v>0.99</v>
      </c>
      <c r="O329" s="214">
        <v>0.65569999999999995</v>
      </c>
      <c r="P329" s="214">
        <v>0</v>
      </c>
    </row>
    <row r="330" spans="1:16">
      <c r="A330" s="74">
        <v>47</v>
      </c>
      <c r="B330" s="214">
        <v>0</v>
      </c>
      <c r="C330" s="214">
        <v>0</v>
      </c>
      <c r="D330" s="214">
        <v>5.4553000000000003</v>
      </c>
      <c r="E330" s="214">
        <v>0.39910000000000001</v>
      </c>
      <c r="F330" s="214">
        <v>2.3681000000000001</v>
      </c>
      <c r="G330" s="214">
        <v>0.4713</v>
      </c>
      <c r="H330" s="214">
        <v>2.0356000000000001</v>
      </c>
      <c r="I330" s="214">
        <v>0.51070000000000004</v>
      </c>
      <c r="J330" s="214">
        <v>1.8414999999999999</v>
      </c>
      <c r="K330" s="214">
        <v>0.53359999999999996</v>
      </c>
      <c r="L330" s="214">
        <v>1.1718</v>
      </c>
      <c r="M330" s="214">
        <v>0.67330000000000001</v>
      </c>
      <c r="N330" s="214">
        <v>0.96379999999999999</v>
      </c>
      <c r="O330" s="214">
        <v>0.63880000000000003</v>
      </c>
      <c r="P330" s="214">
        <v>0</v>
      </c>
    </row>
    <row r="331" spans="1:16">
      <c r="A331" s="74">
        <v>48</v>
      </c>
      <c r="B331" s="214">
        <v>0</v>
      </c>
      <c r="C331" s="214">
        <v>0</v>
      </c>
      <c r="D331" s="214">
        <v>5.6139999999999999</v>
      </c>
      <c r="E331" s="214">
        <v>0.39850000000000002</v>
      </c>
      <c r="F331" s="214">
        <v>2.4095</v>
      </c>
      <c r="G331" s="214">
        <v>0.46650000000000003</v>
      </c>
      <c r="H331" s="214">
        <v>2.0245000000000002</v>
      </c>
      <c r="I331" s="214">
        <v>0.501</v>
      </c>
      <c r="J331" s="214">
        <v>1.819</v>
      </c>
      <c r="K331" s="214">
        <v>0.52749999999999997</v>
      </c>
      <c r="L331" s="214">
        <v>1.1739999999999999</v>
      </c>
      <c r="M331" s="214">
        <v>0.66800000000000004</v>
      </c>
      <c r="N331" s="214">
        <v>0.9375</v>
      </c>
      <c r="O331" s="214">
        <v>0.622</v>
      </c>
      <c r="P331" s="214">
        <v>0</v>
      </c>
    </row>
    <row r="332" spans="1:16">
      <c r="B332" s="214"/>
      <c r="C332" s="214"/>
      <c r="D332" s="214"/>
      <c r="E332" s="214"/>
      <c r="F332" s="214"/>
      <c r="G332" s="214"/>
      <c r="H332" s="214"/>
      <c r="I332" s="214"/>
      <c r="J332" s="214"/>
      <c r="K332" s="214"/>
      <c r="L332" s="214"/>
      <c r="M332" s="214"/>
      <c r="N332" s="214"/>
      <c r="O332" s="214"/>
      <c r="P332" s="214"/>
    </row>
    <row r="333" spans="1:16">
      <c r="A333" s="73" t="e">
        <f>HLOOKUP('Calculatrice des coûts NMETI'!$I$22, B337:Q386,MATCH('Calculatrice des coûts NMETI'!$K$22,A337:A386))</f>
        <v>#N/A</v>
      </c>
      <c r="B333" s="75" t="s">
        <v>11448</v>
      </c>
    </row>
    <row r="334" spans="1:16">
      <c r="A334" s="467" t="s">
        <v>10048</v>
      </c>
      <c r="B334" s="467"/>
      <c r="C334" s="467"/>
      <c r="D334" s="467"/>
      <c r="E334" s="467"/>
      <c r="F334" s="467"/>
      <c r="G334" s="467"/>
      <c r="H334" s="467"/>
      <c r="I334" s="467"/>
      <c r="J334" s="467"/>
      <c r="K334" s="467"/>
      <c r="L334" s="467"/>
      <c r="M334" s="467"/>
      <c r="N334" s="467"/>
      <c r="O334" s="467"/>
      <c r="P334" s="467"/>
    </row>
    <row r="335" spans="1:16">
      <c r="A335" s="471" t="s">
        <v>8912</v>
      </c>
      <c r="B335" s="471" t="s">
        <v>8913</v>
      </c>
      <c r="C335" s="471" t="s">
        <v>8913</v>
      </c>
      <c r="D335" s="471" t="s">
        <v>8913</v>
      </c>
      <c r="E335" s="471" t="s">
        <v>8913</v>
      </c>
      <c r="F335" s="471" t="s">
        <v>8913</v>
      </c>
      <c r="G335" s="471" t="s">
        <v>8913</v>
      </c>
      <c r="H335" s="471" t="s">
        <v>8913</v>
      </c>
      <c r="I335" s="471" t="s">
        <v>8913</v>
      </c>
      <c r="J335" s="471" t="s">
        <v>8913</v>
      </c>
      <c r="K335" s="471" t="s">
        <v>8913</v>
      </c>
      <c r="L335" s="471" t="s">
        <v>8913</v>
      </c>
      <c r="M335" s="471" t="s">
        <v>8913</v>
      </c>
      <c r="N335" s="471" t="s">
        <v>8913</v>
      </c>
      <c r="O335" s="471" t="s">
        <v>8913</v>
      </c>
      <c r="P335" s="471" t="s">
        <v>8913</v>
      </c>
    </row>
    <row r="336" spans="1:16">
      <c r="A336" s="77" t="s">
        <v>8912</v>
      </c>
      <c r="B336" s="212" t="s">
        <v>8913</v>
      </c>
      <c r="C336" s="212" t="s">
        <v>8913</v>
      </c>
      <c r="D336" s="212" t="s">
        <v>8913</v>
      </c>
      <c r="E336" s="212" t="s">
        <v>8913</v>
      </c>
      <c r="F336" s="212" t="s">
        <v>8913</v>
      </c>
      <c r="G336" s="212" t="s">
        <v>8913</v>
      </c>
      <c r="H336" s="212" t="s">
        <v>8913</v>
      </c>
      <c r="I336" s="212" t="s">
        <v>8913</v>
      </c>
      <c r="J336" s="212" t="s">
        <v>8913</v>
      </c>
      <c r="K336" s="212" t="s">
        <v>8913</v>
      </c>
      <c r="L336" s="212" t="s">
        <v>8913</v>
      </c>
      <c r="M336" s="212" t="s">
        <v>8913</v>
      </c>
      <c r="N336" s="212" t="s">
        <v>8913</v>
      </c>
      <c r="O336" s="212" t="s">
        <v>8913</v>
      </c>
      <c r="P336" s="212" t="s">
        <v>8913</v>
      </c>
    </row>
    <row r="337" spans="1:16">
      <c r="A337" s="79" t="s">
        <v>8914</v>
      </c>
      <c r="B337" s="236">
        <v>1</v>
      </c>
      <c r="C337" s="236">
        <v>2</v>
      </c>
      <c r="D337" s="236">
        <v>3</v>
      </c>
      <c r="E337" s="236">
        <v>4</v>
      </c>
      <c r="F337" s="236">
        <v>5</v>
      </c>
      <c r="G337" s="236">
        <v>6</v>
      </c>
      <c r="H337" s="236">
        <v>7</v>
      </c>
      <c r="I337" s="236">
        <v>8</v>
      </c>
      <c r="J337" s="236">
        <v>9</v>
      </c>
      <c r="K337" s="236">
        <v>10</v>
      </c>
      <c r="L337" s="236">
        <v>11</v>
      </c>
      <c r="M337" s="236">
        <v>12</v>
      </c>
      <c r="N337" s="236">
        <v>13</v>
      </c>
      <c r="O337" s="236">
        <v>14</v>
      </c>
      <c r="P337" s="236">
        <v>15</v>
      </c>
    </row>
    <row r="338" spans="1:16">
      <c r="A338" s="74">
        <v>0</v>
      </c>
      <c r="B338" s="213">
        <v>0</v>
      </c>
      <c r="C338" s="213">
        <v>0</v>
      </c>
      <c r="D338" s="213">
        <v>8.1611999999999991</v>
      </c>
      <c r="E338" s="213">
        <v>3.3412999999999999</v>
      </c>
      <c r="F338" s="213">
        <v>11.5488</v>
      </c>
      <c r="G338" s="213">
        <v>3.7075999999999998</v>
      </c>
      <c r="H338" s="213">
        <v>15.937200000000001</v>
      </c>
      <c r="I338" s="213">
        <v>4.5144000000000002</v>
      </c>
      <c r="J338" s="213">
        <v>17.405999999999999</v>
      </c>
      <c r="K338" s="213">
        <v>2.5493000000000001</v>
      </c>
      <c r="L338" s="213">
        <v>4.9248000000000003</v>
      </c>
      <c r="M338" s="213">
        <v>4.1630000000000003</v>
      </c>
      <c r="N338" s="213">
        <v>0</v>
      </c>
      <c r="O338" s="213">
        <v>0</v>
      </c>
      <c r="P338" s="213">
        <v>0</v>
      </c>
    </row>
    <row r="339" spans="1:16">
      <c r="A339" s="74">
        <v>1</v>
      </c>
      <c r="B339" s="214">
        <v>0</v>
      </c>
      <c r="C339" s="214">
        <v>0</v>
      </c>
      <c r="D339" s="214">
        <v>7.2544000000000004</v>
      </c>
      <c r="E339" s="214">
        <v>2.97</v>
      </c>
      <c r="F339" s="214">
        <v>10.265599999999999</v>
      </c>
      <c r="G339" s="214">
        <v>3.2955999999999999</v>
      </c>
      <c r="H339" s="214">
        <v>14.166399999999999</v>
      </c>
      <c r="I339" s="214">
        <v>4.0128000000000004</v>
      </c>
      <c r="J339" s="214">
        <v>15.472</v>
      </c>
      <c r="K339" s="214">
        <v>2.266</v>
      </c>
      <c r="L339" s="214">
        <v>4.3776000000000002</v>
      </c>
      <c r="M339" s="214">
        <v>3.7004000000000001</v>
      </c>
      <c r="N339" s="214">
        <v>0</v>
      </c>
      <c r="O339" s="214">
        <v>0</v>
      </c>
      <c r="P339" s="214">
        <v>0</v>
      </c>
    </row>
    <row r="340" spans="1:16">
      <c r="A340" s="74">
        <v>2</v>
      </c>
      <c r="B340" s="214">
        <v>0</v>
      </c>
      <c r="C340" s="214">
        <v>0</v>
      </c>
      <c r="D340" s="214">
        <v>6.3475999999999999</v>
      </c>
      <c r="E340" s="214">
        <v>2.5988000000000002</v>
      </c>
      <c r="F340" s="214">
        <v>8.9824000000000002</v>
      </c>
      <c r="G340" s="214">
        <v>2.8837000000000002</v>
      </c>
      <c r="H340" s="214">
        <v>12.3956</v>
      </c>
      <c r="I340" s="214">
        <v>3.5112000000000001</v>
      </c>
      <c r="J340" s="214">
        <v>13.538</v>
      </c>
      <c r="K340" s="214">
        <v>1.9827999999999999</v>
      </c>
      <c r="L340" s="214">
        <v>3.8304</v>
      </c>
      <c r="M340" s="214">
        <v>3.2378999999999998</v>
      </c>
      <c r="N340" s="214">
        <v>0</v>
      </c>
      <c r="O340" s="214">
        <v>0</v>
      </c>
      <c r="P340" s="214">
        <v>0</v>
      </c>
    </row>
    <row r="341" spans="1:16">
      <c r="A341" s="74">
        <v>3</v>
      </c>
      <c r="B341" s="214">
        <v>0</v>
      </c>
      <c r="C341" s="214">
        <v>0</v>
      </c>
      <c r="D341" s="214">
        <v>5.4408000000000003</v>
      </c>
      <c r="E341" s="214">
        <v>2.2275</v>
      </c>
      <c r="F341" s="214">
        <v>7.6992000000000003</v>
      </c>
      <c r="G341" s="214">
        <v>2.4716999999999998</v>
      </c>
      <c r="H341" s="214">
        <v>10.6248</v>
      </c>
      <c r="I341" s="214">
        <v>3.0095999999999998</v>
      </c>
      <c r="J341" s="214">
        <v>11.603999999999999</v>
      </c>
      <c r="K341" s="214">
        <v>1.6995</v>
      </c>
      <c r="L341" s="214">
        <v>3.2831999999999999</v>
      </c>
      <c r="M341" s="214">
        <v>2.7753000000000001</v>
      </c>
      <c r="N341" s="214">
        <v>0</v>
      </c>
      <c r="O341" s="214">
        <v>0</v>
      </c>
      <c r="P341" s="214">
        <v>0</v>
      </c>
    </row>
    <row r="342" spans="1:16">
      <c r="A342" s="74">
        <v>4</v>
      </c>
      <c r="B342" s="214">
        <v>0</v>
      </c>
      <c r="C342" s="214">
        <v>0</v>
      </c>
      <c r="D342" s="214">
        <v>4.5339999999999998</v>
      </c>
      <c r="E342" s="214">
        <v>1.8563000000000001</v>
      </c>
      <c r="F342" s="214">
        <v>6.4160000000000004</v>
      </c>
      <c r="G342" s="214">
        <v>2.0598000000000001</v>
      </c>
      <c r="H342" s="214">
        <v>8.8539999999999992</v>
      </c>
      <c r="I342" s="214">
        <v>2.508</v>
      </c>
      <c r="J342" s="214">
        <v>9.67</v>
      </c>
      <c r="K342" s="214">
        <v>1.4162999999999999</v>
      </c>
      <c r="L342" s="214">
        <v>2.7360000000000002</v>
      </c>
      <c r="M342" s="214">
        <v>2.3128000000000002</v>
      </c>
      <c r="N342" s="214">
        <v>0</v>
      </c>
      <c r="O342" s="214">
        <v>0</v>
      </c>
      <c r="P342" s="214">
        <v>0</v>
      </c>
    </row>
    <row r="343" spans="1:16">
      <c r="A343" s="74">
        <v>5</v>
      </c>
      <c r="B343" s="214">
        <v>0</v>
      </c>
      <c r="C343" s="214">
        <v>0</v>
      </c>
      <c r="D343" s="214">
        <v>3.6272000000000002</v>
      </c>
      <c r="E343" s="214">
        <v>1.4850000000000001</v>
      </c>
      <c r="F343" s="214">
        <v>5.1327999999999996</v>
      </c>
      <c r="G343" s="214">
        <v>1.6477999999999999</v>
      </c>
      <c r="H343" s="214">
        <v>7.0831999999999997</v>
      </c>
      <c r="I343" s="214">
        <v>2.0064000000000002</v>
      </c>
      <c r="J343" s="214">
        <v>7.7359999999999998</v>
      </c>
      <c r="K343" s="214">
        <v>1.133</v>
      </c>
      <c r="L343" s="214">
        <v>2.1888000000000001</v>
      </c>
      <c r="M343" s="214">
        <v>1.8502000000000001</v>
      </c>
      <c r="N343" s="214">
        <v>0</v>
      </c>
      <c r="O343" s="214">
        <v>0</v>
      </c>
      <c r="P343" s="214">
        <v>0</v>
      </c>
    </row>
    <row r="344" spans="1:16">
      <c r="A344" s="74">
        <v>6</v>
      </c>
      <c r="B344" s="214">
        <v>0</v>
      </c>
      <c r="C344" s="214">
        <v>0</v>
      </c>
      <c r="D344" s="214">
        <v>2.7204000000000002</v>
      </c>
      <c r="E344" s="214">
        <v>1.1137999999999999</v>
      </c>
      <c r="F344" s="214">
        <v>3.8496000000000001</v>
      </c>
      <c r="G344" s="214">
        <v>1.2359</v>
      </c>
      <c r="H344" s="214">
        <v>5.3124000000000002</v>
      </c>
      <c r="I344" s="214">
        <v>1.5047999999999999</v>
      </c>
      <c r="J344" s="214">
        <v>5.8019999999999996</v>
      </c>
      <c r="K344" s="214">
        <v>0.8498</v>
      </c>
      <c r="L344" s="214">
        <v>1.6415999999999999</v>
      </c>
      <c r="M344" s="214">
        <v>1.3876999999999999</v>
      </c>
      <c r="N344" s="214">
        <v>0</v>
      </c>
      <c r="O344" s="214">
        <v>0</v>
      </c>
      <c r="P344" s="214">
        <v>0</v>
      </c>
    </row>
    <row r="345" spans="1:16">
      <c r="A345" s="74">
        <v>7</v>
      </c>
      <c r="B345" s="214">
        <v>0</v>
      </c>
      <c r="C345" s="214">
        <v>0</v>
      </c>
      <c r="D345" s="214">
        <v>2.6532</v>
      </c>
      <c r="E345" s="214">
        <v>1.0828</v>
      </c>
      <c r="F345" s="214">
        <v>3.6657999999999999</v>
      </c>
      <c r="G345" s="214">
        <v>1.2015</v>
      </c>
      <c r="H345" s="214">
        <v>5.0957999999999997</v>
      </c>
      <c r="I345" s="214">
        <v>1.4630000000000001</v>
      </c>
      <c r="J345" s="214">
        <v>5.5853000000000002</v>
      </c>
      <c r="K345" s="214">
        <v>0.82609999999999995</v>
      </c>
      <c r="L345" s="214">
        <v>1.6924999999999999</v>
      </c>
      <c r="M345" s="214">
        <v>1.3491</v>
      </c>
      <c r="N345" s="214">
        <v>0</v>
      </c>
      <c r="O345" s="214">
        <v>0</v>
      </c>
      <c r="P345" s="214">
        <v>0</v>
      </c>
    </row>
    <row r="346" spans="1:16">
      <c r="A346" s="74">
        <v>8</v>
      </c>
      <c r="B346" s="214">
        <v>0</v>
      </c>
      <c r="C346" s="214">
        <v>0</v>
      </c>
      <c r="D346" s="214">
        <v>2.5859999999999999</v>
      </c>
      <c r="E346" s="214">
        <v>1.0519000000000001</v>
      </c>
      <c r="F346" s="214">
        <v>3.4819</v>
      </c>
      <c r="G346" s="214">
        <v>1.1672</v>
      </c>
      <c r="H346" s="214">
        <v>4.8791000000000002</v>
      </c>
      <c r="I346" s="214">
        <v>1.4212</v>
      </c>
      <c r="J346" s="214">
        <v>5.3685</v>
      </c>
      <c r="K346" s="214">
        <v>0.80249999999999999</v>
      </c>
      <c r="L346" s="214">
        <v>1.7435</v>
      </c>
      <c r="M346" s="214">
        <v>1.3106</v>
      </c>
      <c r="N346" s="214">
        <v>0</v>
      </c>
      <c r="O346" s="214">
        <v>0</v>
      </c>
      <c r="P346" s="214">
        <v>0</v>
      </c>
    </row>
    <row r="347" spans="1:16">
      <c r="A347" s="74">
        <v>9</v>
      </c>
      <c r="B347" s="214">
        <v>0</v>
      </c>
      <c r="C347" s="214">
        <v>0</v>
      </c>
      <c r="D347" s="214">
        <v>2.5188000000000001</v>
      </c>
      <c r="E347" s="214">
        <v>1.0208999999999999</v>
      </c>
      <c r="F347" s="214">
        <v>3.2980999999999998</v>
      </c>
      <c r="G347" s="214">
        <v>1.1329</v>
      </c>
      <c r="H347" s="214">
        <v>4.6624999999999996</v>
      </c>
      <c r="I347" s="214">
        <v>1.3794</v>
      </c>
      <c r="J347" s="214">
        <v>5.1517999999999997</v>
      </c>
      <c r="K347" s="214">
        <v>0.77890000000000004</v>
      </c>
      <c r="L347" s="214">
        <v>1.7944</v>
      </c>
      <c r="M347" s="214">
        <v>1.272</v>
      </c>
      <c r="N347" s="214">
        <v>0</v>
      </c>
      <c r="O347" s="214">
        <v>0</v>
      </c>
      <c r="P347" s="214">
        <v>0</v>
      </c>
    </row>
    <row r="348" spans="1:16">
      <c r="A348" s="74">
        <v>10</v>
      </c>
      <c r="B348" s="214">
        <v>0</v>
      </c>
      <c r="C348" s="214">
        <v>0</v>
      </c>
      <c r="D348" s="214">
        <v>2.4516</v>
      </c>
      <c r="E348" s="214">
        <v>0.99</v>
      </c>
      <c r="F348" s="214">
        <v>3.1141999999999999</v>
      </c>
      <c r="G348" s="214">
        <v>1.0985</v>
      </c>
      <c r="H348" s="214">
        <v>4.4458000000000002</v>
      </c>
      <c r="I348" s="214">
        <v>1.3375999999999999</v>
      </c>
      <c r="J348" s="214">
        <v>4.9349999999999996</v>
      </c>
      <c r="K348" s="214">
        <v>0.75529999999999997</v>
      </c>
      <c r="L348" s="214">
        <v>1.8452999999999999</v>
      </c>
      <c r="M348" s="214">
        <v>1.2335</v>
      </c>
      <c r="N348" s="214">
        <v>0</v>
      </c>
      <c r="O348" s="214">
        <v>0</v>
      </c>
      <c r="P348" s="214">
        <v>0</v>
      </c>
    </row>
    <row r="349" spans="1:16">
      <c r="A349" s="74">
        <v>11</v>
      </c>
      <c r="B349" s="214">
        <v>0</v>
      </c>
      <c r="C349" s="214">
        <v>0</v>
      </c>
      <c r="D349" s="214">
        <v>2.3843999999999999</v>
      </c>
      <c r="E349" s="214">
        <v>0.95909999999999995</v>
      </c>
      <c r="F349" s="214">
        <v>2.9304000000000001</v>
      </c>
      <c r="G349" s="214">
        <v>1.0642</v>
      </c>
      <c r="H349" s="214">
        <v>4.2291999999999996</v>
      </c>
      <c r="I349" s="214">
        <v>1.2958000000000001</v>
      </c>
      <c r="J349" s="214">
        <v>4.7183000000000002</v>
      </c>
      <c r="K349" s="214">
        <v>0.73170000000000002</v>
      </c>
      <c r="L349" s="214">
        <v>1.8963000000000001</v>
      </c>
      <c r="M349" s="214">
        <v>1.1949000000000001</v>
      </c>
      <c r="N349" s="214">
        <v>0</v>
      </c>
      <c r="O349" s="214">
        <v>0</v>
      </c>
      <c r="P349" s="214">
        <v>0</v>
      </c>
    </row>
    <row r="350" spans="1:16">
      <c r="A350" s="74">
        <v>12</v>
      </c>
      <c r="B350" s="214">
        <v>0</v>
      </c>
      <c r="C350" s="214">
        <v>0</v>
      </c>
      <c r="D350" s="214">
        <v>2.3172000000000001</v>
      </c>
      <c r="E350" s="214">
        <v>0.92810000000000004</v>
      </c>
      <c r="F350" s="214">
        <v>2.7465000000000002</v>
      </c>
      <c r="G350" s="214">
        <v>1.0299</v>
      </c>
      <c r="H350" s="214">
        <v>4.0125000000000002</v>
      </c>
      <c r="I350" s="214">
        <v>1.254</v>
      </c>
      <c r="J350" s="214">
        <v>4.5015000000000001</v>
      </c>
      <c r="K350" s="214">
        <v>0.70809999999999995</v>
      </c>
      <c r="L350" s="214">
        <v>1.9472</v>
      </c>
      <c r="M350" s="214">
        <v>1.1564000000000001</v>
      </c>
      <c r="N350" s="214">
        <v>0</v>
      </c>
      <c r="O350" s="214">
        <v>0</v>
      </c>
      <c r="P350" s="214">
        <v>0</v>
      </c>
    </row>
    <row r="351" spans="1:16">
      <c r="A351" s="74">
        <v>13</v>
      </c>
      <c r="B351" s="214">
        <v>0</v>
      </c>
      <c r="C351" s="214">
        <v>0</v>
      </c>
      <c r="D351" s="214">
        <v>2.25</v>
      </c>
      <c r="E351" s="214">
        <v>0.8972</v>
      </c>
      <c r="F351" s="214">
        <v>2.5627</v>
      </c>
      <c r="G351" s="214">
        <v>0.99550000000000005</v>
      </c>
      <c r="H351" s="214">
        <v>3.7959000000000001</v>
      </c>
      <c r="I351" s="214">
        <v>1.2121999999999999</v>
      </c>
      <c r="J351" s="214">
        <v>4.2847999999999997</v>
      </c>
      <c r="K351" s="214">
        <v>0.6845</v>
      </c>
      <c r="L351" s="214">
        <v>1.9981</v>
      </c>
      <c r="M351" s="214">
        <v>1.1177999999999999</v>
      </c>
      <c r="N351" s="214">
        <v>0</v>
      </c>
      <c r="O351" s="214">
        <v>0</v>
      </c>
      <c r="P351" s="214">
        <v>0</v>
      </c>
    </row>
    <row r="352" spans="1:16">
      <c r="A352" s="74">
        <v>14</v>
      </c>
      <c r="B352" s="214">
        <v>0</v>
      </c>
      <c r="C352" s="214">
        <v>0</v>
      </c>
      <c r="D352" s="214">
        <v>2.1827999999999999</v>
      </c>
      <c r="E352" s="214">
        <v>0.86629999999999996</v>
      </c>
      <c r="F352" s="214">
        <v>2.3788</v>
      </c>
      <c r="G352" s="214">
        <v>0.96120000000000005</v>
      </c>
      <c r="H352" s="214">
        <v>3.5792000000000002</v>
      </c>
      <c r="I352" s="214">
        <v>1.1704000000000001</v>
      </c>
      <c r="J352" s="214">
        <v>4.0679999999999996</v>
      </c>
      <c r="K352" s="214">
        <v>0.66090000000000004</v>
      </c>
      <c r="L352" s="214">
        <v>2.0491000000000001</v>
      </c>
      <c r="M352" s="214">
        <v>1.0792999999999999</v>
      </c>
      <c r="N352" s="214">
        <v>0</v>
      </c>
      <c r="O352" s="214">
        <v>0</v>
      </c>
      <c r="P352" s="214">
        <v>0</v>
      </c>
    </row>
    <row r="353" spans="1:16">
      <c r="A353" s="74">
        <v>15</v>
      </c>
      <c r="B353" s="214">
        <v>0</v>
      </c>
      <c r="C353" s="214">
        <v>0</v>
      </c>
      <c r="D353" s="214">
        <v>2.1156000000000001</v>
      </c>
      <c r="E353" s="214">
        <v>0.83530000000000004</v>
      </c>
      <c r="F353" s="214">
        <v>2.1949999999999998</v>
      </c>
      <c r="G353" s="214">
        <v>0.92689999999999995</v>
      </c>
      <c r="H353" s="214">
        <v>3.3626</v>
      </c>
      <c r="I353" s="214">
        <v>1.1286</v>
      </c>
      <c r="J353" s="214">
        <v>3.8513000000000002</v>
      </c>
      <c r="K353" s="214">
        <v>0.63729999999999998</v>
      </c>
      <c r="L353" s="214">
        <v>2.1</v>
      </c>
      <c r="M353" s="214">
        <v>1.0407</v>
      </c>
      <c r="N353" s="214">
        <v>0</v>
      </c>
      <c r="O353" s="214">
        <v>0</v>
      </c>
      <c r="P353" s="214">
        <v>0</v>
      </c>
    </row>
    <row r="354" spans="1:16">
      <c r="A354" s="74">
        <v>16</v>
      </c>
      <c r="B354" s="214">
        <v>0</v>
      </c>
      <c r="C354" s="214">
        <v>0</v>
      </c>
      <c r="D354" s="214">
        <v>2.0484</v>
      </c>
      <c r="E354" s="214">
        <v>0.8044</v>
      </c>
      <c r="F354" s="214">
        <v>2.0110999999999999</v>
      </c>
      <c r="G354" s="214">
        <v>0.89259999999999995</v>
      </c>
      <c r="H354" s="214">
        <v>3.1459000000000001</v>
      </c>
      <c r="I354" s="214">
        <v>1.0868</v>
      </c>
      <c r="J354" s="214">
        <v>3.6345000000000001</v>
      </c>
      <c r="K354" s="214">
        <v>0.61370000000000002</v>
      </c>
      <c r="L354" s="214">
        <v>2.1509</v>
      </c>
      <c r="M354" s="214">
        <v>1.0022</v>
      </c>
      <c r="N354" s="214">
        <v>0</v>
      </c>
      <c r="O354" s="214">
        <v>0</v>
      </c>
      <c r="P354" s="214">
        <v>0</v>
      </c>
    </row>
    <row r="355" spans="1:16">
      <c r="A355" s="74">
        <v>17</v>
      </c>
      <c r="B355" s="214">
        <v>0</v>
      </c>
      <c r="C355" s="214">
        <v>0</v>
      </c>
      <c r="D355" s="214">
        <v>1.9812000000000001</v>
      </c>
      <c r="E355" s="214">
        <v>0.77339999999999998</v>
      </c>
      <c r="F355" s="214">
        <v>1.8272999999999999</v>
      </c>
      <c r="G355" s="214">
        <v>0.85819999999999996</v>
      </c>
      <c r="H355" s="214">
        <v>2.9293</v>
      </c>
      <c r="I355" s="214">
        <v>1.0449999999999999</v>
      </c>
      <c r="J355" s="214">
        <v>3.4178000000000002</v>
      </c>
      <c r="K355" s="214">
        <v>0.59009999999999996</v>
      </c>
      <c r="L355" s="214">
        <v>2.2019000000000002</v>
      </c>
      <c r="M355" s="214">
        <v>0.96360000000000001</v>
      </c>
      <c r="N355" s="214">
        <v>0</v>
      </c>
      <c r="O355" s="214">
        <v>0</v>
      </c>
      <c r="P355" s="214">
        <v>0</v>
      </c>
    </row>
    <row r="356" spans="1:16">
      <c r="A356" s="74">
        <v>18</v>
      </c>
      <c r="B356" s="214">
        <v>0</v>
      </c>
      <c r="C356" s="214">
        <v>0</v>
      </c>
      <c r="D356" s="214">
        <v>1.9139999999999999</v>
      </c>
      <c r="E356" s="214">
        <v>0.74250000000000005</v>
      </c>
      <c r="F356" s="214">
        <v>1.6434</v>
      </c>
      <c r="G356" s="214">
        <v>0.82389999999999997</v>
      </c>
      <c r="H356" s="214">
        <v>2.7126000000000001</v>
      </c>
      <c r="I356" s="214">
        <v>1.0032000000000001</v>
      </c>
      <c r="J356" s="214">
        <v>3.2010000000000001</v>
      </c>
      <c r="K356" s="214">
        <v>0.5665</v>
      </c>
      <c r="L356" s="214">
        <v>2.2528000000000001</v>
      </c>
      <c r="M356" s="214">
        <v>0.92510000000000003</v>
      </c>
      <c r="N356" s="214">
        <v>2.7625999999999999</v>
      </c>
      <c r="O356" s="214">
        <v>0.86309999999999998</v>
      </c>
      <c r="P356" s="214">
        <v>0</v>
      </c>
    </row>
    <row r="357" spans="1:16">
      <c r="A357" s="74">
        <v>19</v>
      </c>
      <c r="B357" s="214">
        <v>0</v>
      </c>
      <c r="C357" s="214">
        <v>0</v>
      </c>
      <c r="D357" s="214">
        <v>1.9193</v>
      </c>
      <c r="E357" s="214">
        <v>0.7319</v>
      </c>
      <c r="F357" s="214">
        <v>1.6843999999999999</v>
      </c>
      <c r="G357" s="214">
        <v>0.8034</v>
      </c>
      <c r="H357" s="214">
        <v>2.6627000000000001</v>
      </c>
      <c r="I357" s="214">
        <v>0.9788</v>
      </c>
      <c r="J357" s="214">
        <v>3.0893000000000002</v>
      </c>
      <c r="K357" s="214">
        <v>0.58919999999999995</v>
      </c>
      <c r="L357" s="214">
        <v>2.1920000000000002</v>
      </c>
      <c r="M357" s="214">
        <v>0.92330000000000001</v>
      </c>
      <c r="N357" s="214">
        <v>2.6858</v>
      </c>
      <c r="O357" s="214">
        <v>0.83909999999999996</v>
      </c>
      <c r="P357" s="214">
        <v>0</v>
      </c>
    </row>
    <row r="358" spans="1:16">
      <c r="A358" s="74">
        <v>20</v>
      </c>
      <c r="B358" s="214">
        <v>0</v>
      </c>
      <c r="C358" s="214">
        <v>0</v>
      </c>
      <c r="D358" s="214">
        <v>1.9245000000000001</v>
      </c>
      <c r="E358" s="214">
        <v>0.72130000000000005</v>
      </c>
      <c r="F358" s="214">
        <v>1.7255</v>
      </c>
      <c r="G358" s="214">
        <v>0.78280000000000005</v>
      </c>
      <c r="H358" s="214">
        <v>2.6128</v>
      </c>
      <c r="I358" s="214">
        <v>0.95450000000000002</v>
      </c>
      <c r="J358" s="214">
        <v>2.9775999999999998</v>
      </c>
      <c r="K358" s="214">
        <v>0.6119</v>
      </c>
      <c r="L358" s="214">
        <v>2.1313</v>
      </c>
      <c r="M358" s="214">
        <v>0.9214</v>
      </c>
      <c r="N358" s="214">
        <v>2.6091000000000002</v>
      </c>
      <c r="O358" s="214">
        <v>0.81520000000000004</v>
      </c>
      <c r="P358" s="214">
        <v>0</v>
      </c>
    </row>
    <row r="359" spans="1:16">
      <c r="A359" s="74">
        <v>21</v>
      </c>
      <c r="B359" s="214">
        <v>0</v>
      </c>
      <c r="C359" s="214">
        <v>0</v>
      </c>
      <c r="D359" s="214">
        <v>1.9298</v>
      </c>
      <c r="E359" s="214">
        <v>0.7107</v>
      </c>
      <c r="F359" s="214">
        <v>1.7665</v>
      </c>
      <c r="G359" s="214">
        <v>0.76229999999999998</v>
      </c>
      <c r="H359" s="214">
        <v>2.5629</v>
      </c>
      <c r="I359" s="214">
        <v>0.93010000000000004</v>
      </c>
      <c r="J359" s="214">
        <v>2.8658999999999999</v>
      </c>
      <c r="K359" s="214">
        <v>0.63460000000000005</v>
      </c>
      <c r="L359" s="214">
        <v>2.0705</v>
      </c>
      <c r="M359" s="214">
        <v>0.91959999999999997</v>
      </c>
      <c r="N359" s="214">
        <v>2.5323000000000002</v>
      </c>
      <c r="O359" s="214">
        <v>0.79120000000000001</v>
      </c>
      <c r="P359" s="214">
        <v>0</v>
      </c>
    </row>
    <row r="360" spans="1:16">
      <c r="A360" s="74">
        <v>22</v>
      </c>
      <c r="B360" s="214">
        <v>0</v>
      </c>
      <c r="C360" s="214">
        <v>0</v>
      </c>
      <c r="D360" s="214">
        <v>1.9351</v>
      </c>
      <c r="E360" s="214">
        <v>0.70009999999999994</v>
      </c>
      <c r="F360" s="214">
        <v>1.8075000000000001</v>
      </c>
      <c r="G360" s="214">
        <v>0.74180000000000001</v>
      </c>
      <c r="H360" s="214">
        <v>2.5129999999999999</v>
      </c>
      <c r="I360" s="214">
        <v>0.90580000000000005</v>
      </c>
      <c r="J360" s="214">
        <v>2.7542</v>
      </c>
      <c r="K360" s="214">
        <v>0.6573</v>
      </c>
      <c r="L360" s="214">
        <v>2.0097</v>
      </c>
      <c r="M360" s="214">
        <v>0.91769999999999996</v>
      </c>
      <c r="N360" s="214">
        <v>2.4556</v>
      </c>
      <c r="O360" s="214">
        <v>0.76719999999999999</v>
      </c>
      <c r="P360" s="214">
        <v>0</v>
      </c>
    </row>
    <row r="361" spans="1:16">
      <c r="A361" s="74">
        <v>23</v>
      </c>
      <c r="B361" s="214">
        <v>0</v>
      </c>
      <c r="C361" s="214">
        <v>0</v>
      </c>
      <c r="D361" s="214">
        <v>1.9402999999999999</v>
      </c>
      <c r="E361" s="214">
        <v>0.6895</v>
      </c>
      <c r="F361" s="214">
        <v>1.8485</v>
      </c>
      <c r="G361" s="214">
        <v>0.72119999999999995</v>
      </c>
      <c r="H361" s="214">
        <v>2.4630000000000001</v>
      </c>
      <c r="I361" s="214">
        <v>0.88139999999999996</v>
      </c>
      <c r="J361" s="214">
        <v>2.6425000000000001</v>
      </c>
      <c r="K361" s="214">
        <v>0.68</v>
      </c>
      <c r="L361" s="214">
        <v>1.9489000000000001</v>
      </c>
      <c r="M361" s="214">
        <v>0.91590000000000005</v>
      </c>
      <c r="N361" s="214">
        <v>2.3788999999999998</v>
      </c>
      <c r="O361" s="214">
        <v>0.74319999999999997</v>
      </c>
      <c r="P361" s="214">
        <v>0</v>
      </c>
    </row>
    <row r="362" spans="1:16">
      <c r="A362" s="74">
        <v>24</v>
      </c>
      <c r="B362" s="214">
        <v>0</v>
      </c>
      <c r="C362" s="214">
        <v>0</v>
      </c>
      <c r="D362" s="214">
        <v>1.9456</v>
      </c>
      <c r="E362" s="214">
        <v>0.67889999999999995</v>
      </c>
      <c r="F362" s="214">
        <v>1.8895999999999999</v>
      </c>
      <c r="G362" s="214">
        <v>0.70069999999999999</v>
      </c>
      <c r="H362" s="214">
        <v>2.4131</v>
      </c>
      <c r="I362" s="214">
        <v>0.85699999999999998</v>
      </c>
      <c r="J362" s="214">
        <v>2.5308000000000002</v>
      </c>
      <c r="K362" s="214">
        <v>0.70269999999999999</v>
      </c>
      <c r="L362" s="214">
        <v>1.8882000000000001</v>
      </c>
      <c r="M362" s="214">
        <v>0.91410000000000002</v>
      </c>
      <c r="N362" s="214">
        <v>2.3020999999999998</v>
      </c>
      <c r="O362" s="214">
        <v>0.71930000000000005</v>
      </c>
      <c r="P362" s="214">
        <v>0</v>
      </c>
    </row>
    <row r="363" spans="1:16">
      <c r="A363" s="74">
        <v>25</v>
      </c>
      <c r="B363" s="214">
        <v>0</v>
      </c>
      <c r="C363" s="214">
        <v>0</v>
      </c>
      <c r="D363" s="214">
        <v>1.9508000000000001</v>
      </c>
      <c r="E363" s="214">
        <v>0.66830000000000001</v>
      </c>
      <c r="F363" s="214">
        <v>1.9306000000000001</v>
      </c>
      <c r="G363" s="214">
        <v>0.68020000000000003</v>
      </c>
      <c r="H363" s="214">
        <v>2.3632</v>
      </c>
      <c r="I363" s="214">
        <v>0.8327</v>
      </c>
      <c r="J363" s="214">
        <v>2.4190999999999998</v>
      </c>
      <c r="K363" s="214">
        <v>0.72540000000000004</v>
      </c>
      <c r="L363" s="214">
        <v>1.8273999999999999</v>
      </c>
      <c r="M363" s="214">
        <v>0.91220000000000001</v>
      </c>
      <c r="N363" s="214">
        <v>2.2254</v>
      </c>
      <c r="O363" s="214">
        <v>0.69530000000000003</v>
      </c>
      <c r="P363" s="214">
        <v>0</v>
      </c>
    </row>
    <row r="364" spans="1:16">
      <c r="A364" s="74">
        <v>26</v>
      </c>
      <c r="B364" s="214">
        <v>0</v>
      </c>
      <c r="C364" s="214">
        <v>0</v>
      </c>
      <c r="D364" s="214">
        <v>1.9560999999999999</v>
      </c>
      <c r="E364" s="214">
        <v>0.65769999999999995</v>
      </c>
      <c r="F364" s="214">
        <v>1.9716</v>
      </c>
      <c r="G364" s="214">
        <v>0.65959999999999996</v>
      </c>
      <c r="H364" s="214">
        <v>2.3132999999999999</v>
      </c>
      <c r="I364" s="214">
        <v>0.80830000000000002</v>
      </c>
      <c r="J364" s="214">
        <v>2.3073999999999999</v>
      </c>
      <c r="K364" s="214">
        <v>0.74809999999999999</v>
      </c>
      <c r="L364" s="214">
        <v>1.7665999999999999</v>
      </c>
      <c r="M364" s="214">
        <v>0.91039999999999999</v>
      </c>
      <c r="N364" s="214">
        <v>2.1486999999999998</v>
      </c>
      <c r="O364" s="214">
        <v>0.67130000000000001</v>
      </c>
      <c r="P364" s="214">
        <v>0</v>
      </c>
    </row>
    <row r="365" spans="1:16">
      <c r="A365" s="74">
        <v>27</v>
      </c>
      <c r="B365" s="214">
        <v>0</v>
      </c>
      <c r="C365" s="214">
        <v>0</v>
      </c>
      <c r="D365" s="214">
        <v>1.9614</v>
      </c>
      <c r="E365" s="214">
        <v>0.64710000000000001</v>
      </c>
      <c r="F365" s="214">
        <v>2.0125999999999999</v>
      </c>
      <c r="G365" s="214">
        <v>0.6391</v>
      </c>
      <c r="H365" s="214">
        <v>2.2633999999999999</v>
      </c>
      <c r="I365" s="214">
        <v>0.78390000000000004</v>
      </c>
      <c r="J365" s="214">
        <v>2.1957</v>
      </c>
      <c r="K365" s="214">
        <v>0.77080000000000004</v>
      </c>
      <c r="L365" s="214">
        <v>1.7059</v>
      </c>
      <c r="M365" s="214">
        <v>0.90849999999999997</v>
      </c>
      <c r="N365" s="214">
        <v>2.0718999999999999</v>
      </c>
      <c r="O365" s="214">
        <v>0.64729999999999999</v>
      </c>
      <c r="P365" s="214">
        <v>0</v>
      </c>
    </row>
    <row r="366" spans="1:16">
      <c r="A366" s="74">
        <v>28</v>
      </c>
      <c r="B366" s="214">
        <v>0</v>
      </c>
      <c r="C366" s="214">
        <v>0</v>
      </c>
      <c r="D366" s="214">
        <v>1.9665999999999999</v>
      </c>
      <c r="E366" s="214">
        <v>0.63649999999999995</v>
      </c>
      <c r="F366" s="214">
        <v>2.0537000000000001</v>
      </c>
      <c r="G366" s="214">
        <v>0.61860000000000004</v>
      </c>
      <c r="H366" s="214">
        <v>2.2134999999999998</v>
      </c>
      <c r="I366" s="214">
        <v>0.75960000000000005</v>
      </c>
      <c r="J366" s="214">
        <v>2.0840000000000001</v>
      </c>
      <c r="K366" s="214">
        <v>0.79349999999999998</v>
      </c>
      <c r="L366" s="214">
        <v>1.6451</v>
      </c>
      <c r="M366" s="214">
        <v>0.90669999999999995</v>
      </c>
      <c r="N366" s="214">
        <v>1.9952000000000001</v>
      </c>
      <c r="O366" s="214">
        <v>0.62339999999999995</v>
      </c>
      <c r="P366" s="214">
        <v>0</v>
      </c>
    </row>
    <row r="367" spans="1:16">
      <c r="A367" s="74">
        <v>29</v>
      </c>
      <c r="B367" s="214">
        <v>0</v>
      </c>
      <c r="C367" s="214">
        <v>0</v>
      </c>
      <c r="D367" s="214">
        <v>1.9719</v>
      </c>
      <c r="E367" s="214">
        <v>0.62590000000000001</v>
      </c>
      <c r="F367" s="214">
        <v>2.0947</v>
      </c>
      <c r="G367" s="214">
        <v>0.59799999999999998</v>
      </c>
      <c r="H367" s="214">
        <v>2.1636000000000002</v>
      </c>
      <c r="I367" s="214">
        <v>0.73519999999999996</v>
      </c>
      <c r="J367" s="214">
        <v>1.9722999999999999</v>
      </c>
      <c r="K367" s="214">
        <v>0.81620000000000004</v>
      </c>
      <c r="L367" s="214">
        <v>1.5843</v>
      </c>
      <c r="M367" s="214">
        <v>0.90480000000000005</v>
      </c>
      <c r="N367" s="214">
        <v>1.9184000000000001</v>
      </c>
      <c r="O367" s="214">
        <v>0.59940000000000004</v>
      </c>
      <c r="P367" s="214">
        <v>0</v>
      </c>
    </row>
    <row r="368" spans="1:16">
      <c r="A368" s="74">
        <v>30</v>
      </c>
      <c r="B368" s="214">
        <v>0</v>
      </c>
      <c r="C368" s="214">
        <v>0</v>
      </c>
      <c r="D368" s="214">
        <v>1.9772000000000001</v>
      </c>
      <c r="E368" s="214">
        <v>0.61529999999999996</v>
      </c>
      <c r="F368" s="214">
        <v>2.1356999999999999</v>
      </c>
      <c r="G368" s="214">
        <v>0.57750000000000001</v>
      </c>
      <c r="H368" s="214">
        <v>2.1137000000000001</v>
      </c>
      <c r="I368" s="214">
        <v>0.71089999999999998</v>
      </c>
      <c r="J368" s="214">
        <v>1.8606</v>
      </c>
      <c r="K368" s="214">
        <v>0.83899999999999997</v>
      </c>
      <c r="L368" s="214">
        <v>1.5236000000000001</v>
      </c>
      <c r="M368" s="214">
        <v>0.90300000000000002</v>
      </c>
      <c r="N368" s="214">
        <v>1.8416999999999999</v>
      </c>
      <c r="O368" s="214">
        <v>0.57540000000000002</v>
      </c>
      <c r="P368" s="214">
        <v>0</v>
      </c>
    </row>
    <row r="369" spans="1:16">
      <c r="A369" s="74">
        <v>31</v>
      </c>
      <c r="B369" s="214">
        <v>0</v>
      </c>
      <c r="C369" s="214">
        <v>0</v>
      </c>
      <c r="D369" s="214">
        <v>1.9078999999999999</v>
      </c>
      <c r="E369" s="214">
        <v>0.60450000000000004</v>
      </c>
      <c r="F369" s="214">
        <v>2.1339000000000001</v>
      </c>
      <c r="G369" s="214">
        <v>0.56759999999999999</v>
      </c>
      <c r="H369" s="214">
        <v>2.0956000000000001</v>
      </c>
      <c r="I369" s="214">
        <v>0.69740000000000002</v>
      </c>
      <c r="J369" s="214">
        <v>1.8974</v>
      </c>
      <c r="K369" s="214">
        <v>0.81899999999999995</v>
      </c>
      <c r="L369" s="214">
        <v>1.5065</v>
      </c>
      <c r="M369" s="214">
        <v>0.88549999999999995</v>
      </c>
      <c r="N369" s="214">
        <v>1.7849999999999999</v>
      </c>
      <c r="O369" s="214">
        <v>0.57050000000000001</v>
      </c>
      <c r="P369" s="214">
        <v>0</v>
      </c>
    </row>
    <row r="370" spans="1:16">
      <c r="A370" s="74">
        <v>32</v>
      </c>
      <c r="B370" s="214">
        <v>0</v>
      </c>
      <c r="C370" s="214">
        <v>0</v>
      </c>
      <c r="D370" s="214">
        <v>1.8386</v>
      </c>
      <c r="E370" s="214">
        <v>0.59379999999999999</v>
      </c>
      <c r="F370" s="214">
        <v>2.1320999999999999</v>
      </c>
      <c r="G370" s="214">
        <v>0.55779999999999996</v>
      </c>
      <c r="H370" s="214">
        <v>2.0775000000000001</v>
      </c>
      <c r="I370" s="214">
        <v>0.68400000000000005</v>
      </c>
      <c r="J370" s="214">
        <v>1.9341999999999999</v>
      </c>
      <c r="K370" s="214">
        <v>0.79900000000000004</v>
      </c>
      <c r="L370" s="214">
        <v>1.4895</v>
      </c>
      <c r="M370" s="214">
        <v>0.86799999999999999</v>
      </c>
      <c r="N370" s="214">
        <v>1.7282999999999999</v>
      </c>
      <c r="O370" s="214">
        <v>0.56569999999999998</v>
      </c>
      <c r="P370" s="214">
        <v>0</v>
      </c>
    </row>
    <row r="371" spans="1:16">
      <c r="A371" s="74">
        <v>33</v>
      </c>
      <c r="B371" s="214">
        <v>0</v>
      </c>
      <c r="C371" s="214">
        <v>0</v>
      </c>
      <c r="D371" s="214">
        <v>1.7694000000000001</v>
      </c>
      <c r="E371" s="214">
        <v>0.58299999999999996</v>
      </c>
      <c r="F371" s="214">
        <v>2.1303000000000001</v>
      </c>
      <c r="G371" s="214">
        <v>0.54790000000000005</v>
      </c>
      <c r="H371" s="214">
        <v>2.0594999999999999</v>
      </c>
      <c r="I371" s="214">
        <v>0.67059999999999997</v>
      </c>
      <c r="J371" s="214">
        <v>1.9710000000000001</v>
      </c>
      <c r="K371" s="214">
        <v>0.77900000000000003</v>
      </c>
      <c r="L371" s="214">
        <v>1.4723999999999999</v>
      </c>
      <c r="M371" s="214">
        <v>0.85050000000000003</v>
      </c>
      <c r="N371" s="214">
        <v>1.6715</v>
      </c>
      <c r="O371" s="214">
        <v>0.56079999999999997</v>
      </c>
      <c r="P371" s="214">
        <v>0</v>
      </c>
    </row>
    <row r="372" spans="1:16">
      <c r="A372" s="74">
        <v>34</v>
      </c>
      <c r="B372" s="214">
        <v>0</v>
      </c>
      <c r="C372" s="214">
        <v>0</v>
      </c>
      <c r="D372" s="214">
        <v>1.7000999999999999</v>
      </c>
      <c r="E372" s="214">
        <v>0.57220000000000004</v>
      </c>
      <c r="F372" s="214">
        <v>2.1284999999999998</v>
      </c>
      <c r="G372" s="214">
        <v>0.53800000000000003</v>
      </c>
      <c r="H372" s="214">
        <v>2.0413999999999999</v>
      </c>
      <c r="I372" s="214">
        <v>0.65720000000000001</v>
      </c>
      <c r="J372" s="214">
        <v>2.0076999999999998</v>
      </c>
      <c r="K372" s="214">
        <v>0.75900000000000001</v>
      </c>
      <c r="L372" s="214">
        <v>1.4554</v>
      </c>
      <c r="M372" s="214">
        <v>0.83299999999999996</v>
      </c>
      <c r="N372" s="214">
        <v>1.6148</v>
      </c>
      <c r="O372" s="214">
        <v>0.55589999999999995</v>
      </c>
      <c r="P372" s="214">
        <v>0</v>
      </c>
    </row>
    <row r="373" spans="1:16">
      <c r="A373" s="74">
        <v>35</v>
      </c>
      <c r="B373" s="214">
        <v>0</v>
      </c>
      <c r="C373" s="214">
        <v>0</v>
      </c>
      <c r="D373" s="214">
        <v>1.6308</v>
      </c>
      <c r="E373" s="214">
        <v>0.56140000000000001</v>
      </c>
      <c r="F373" s="214">
        <v>2.1267</v>
      </c>
      <c r="G373" s="214">
        <v>0.52810000000000001</v>
      </c>
      <c r="H373" s="214">
        <v>2.0234000000000001</v>
      </c>
      <c r="I373" s="214">
        <v>0.64380000000000004</v>
      </c>
      <c r="J373" s="214">
        <v>2.0445000000000002</v>
      </c>
      <c r="K373" s="214">
        <v>0.73899999999999999</v>
      </c>
      <c r="L373" s="214">
        <v>1.4382999999999999</v>
      </c>
      <c r="M373" s="214">
        <v>0.8155</v>
      </c>
      <c r="N373" s="214">
        <v>1.5581</v>
      </c>
      <c r="O373" s="214">
        <v>0.55110000000000003</v>
      </c>
      <c r="P373" s="214">
        <v>0</v>
      </c>
    </row>
    <row r="374" spans="1:16">
      <c r="A374" s="74">
        <v>36</v>
      </c>
      <c r="B374" s="214">
        <v>0</v>
      </c>
      <c r="C374" s="214">
        <v>0</v>
      </c>
      <c r="D374" s="214">
        <v>1.5616000000000001</v>
      </c>
      <c r="E374" s="214">
        <v>0.55069999999999997</v>
      </c>
      <c r="F374" s="214">
        <v>2.1248999999999998</v>
      </c>
      <c r="G374" s="214">
        <v>0.51829999999999998</v>
      </c>
      <c r="H374" s="214">
        <v>2.0053000000000001</v>
      </c>
      <c r="I374" s="214">
        <v>0.63039999999999996</v>
      </c>
      <c r="J374" s="214">
        <v>2.0813000000000001</v>
      </c>
      <c r="K374" s="214">
        <v>0.71899999999999997</v>
      </c>
      <c r="L374" s="214">
        <v>1.4213</v>
      </c>
      <c r="M374" s="214">
        <v>0.79800000000000004</v>
      </c>
      <c r="N374" s="214">
        <v>1.5014000000000001</v>
      </c>
      <c r="O374" s="214">
        <v>0.54620000000000002</v>
      </c>
      <c r="P374" s="214">
        <v>0</v>
      </c>
    </row>
    <row r="375" spans="1:16">
      <c r="A375" s="74">
        <v>37</v>
      </c>
      <c r="B375" s="214">
        <v>0</v>
      </c>
      <c r="C375" s="214">
        <v>0</v>
      </c>
      <c r="D375" s="214">
        <v>1.4923</v>
      </c>
      <c r="E375" s="214">
        <v>0.53990000000000005</v>
      </c>
      <c r="F375" s="214">
        <v>2.1230000000000002</v>
      </c>
      <c r="G375" s="214">
        <v>0.50839999999999996</v>
      </c>
      <c r="H375" s="214">
        <v>1.9873000000000001</v>
      </c>
      <c r="I375" s="214">
        <v>0.61699999999999999</v>
      </c>
      <c r="J375" s="214">
        <v>2.1181000000000001</v>
      </c>
      <c r="K375" s="214">
        <v>0.69899999999999995</v>
      </c>
      <c r="L375" s="214">
        <v>1.4041999999999999</v>
      </c>
      <c r="M375" s="214">
        <v>0.78049999999999997</v>
      </c>
      <c r="N375" s="214">
        <v>1.4446000000000001</v>
      </c>
      <c r="O375" s="214">
        <v>0.5413</v>
      </c>
      <c r="P375" s="214">
        <v>0</v>
      </c>
    </row>
    <row r="376" spans="1:16">
      <c r="A376" s="74">
        <v>38</v>
      </c>
      <c r="B376" s="214">
        <v>0</v>
      </c>
      <c r="C376" s="214">
        <v>0</v>
      </c>
      <c r="D376" s="214">
        <v>1.4231</v>
      </c>
      <c r="E376" s="214">
        <v>0.52910000000000001</v>
      </c>
      <c r="F376" s="214">
        <v>2.1212</v>
      </c>
      <c r="G376" s="214">
        <v>0.4985</v>
      </c>
      <c r="H376" s="214">
        <v>1.9692000000000001</v>
      </c>
      <c r="I376" s="214">
        <v>0.60360000000000003</v>
      </c>
      <c r="J376" s="214">
        <v>2.1549</v>
      </c>
      <c r="K376" s="214">
        <v>0.67900000000000005</v>
      </c>
      <c r="L376" s="214">
        <v>1.3872</v>
      </c>
      <c r="M376" s="214">
        <v>0.76300000000000001</v>
      </c>
      <c r="N376" s="214">
        <v>1.3878999999999999</v>
      </c>
      <c r="O376" s="214">
        <v>0.53649999999999998</v>
      </c>
      <c r="P376" s="214">
        <v>0</v>
      </c>
    </row>
    <row r="377" spans="1:16">
      <c r="A377" s="74">
        <v>39</v>
      </c>
      <c r="B377" s="214">
        <v>0</v>
      </c>
      <c r="C377" s="214">
        <v>0</v>
      </c>
      <c r="D377" s="214">
        <v>1.3537999999999999</v>
      </c>
      <c r="E377" s="214">
        <v>0.51829999999999998</v>
      </c>
      <c r="F377" s="214">
        <v>2.1194000000000002</v>
      </c>
      <c r="G377" s="214">
        <v>0.48859999999999998</v>
      </c>
      <c r="H377" s="214">
        <v>1.9512</v>
      </c>
      <c r="I377" s="214">
        <v>0.59019999999999995</v>
      </c>
      <c r="J377" s="214">
        <v>2.1917</v>
      </c>
      <c r="K377" s="214">
        <v>0.65900000000000003</v>
      </c>
      <c r="L377" s="214">
        <v>1.3701000000000001</v>
      </c>
      <c r="M377" s="214">
        <v>0.74550000000000005</v>
      </c>
      <c r="N377" s="214">
        <v>1.3311999999999999</v>
      </c>
      <c r="O377" s="214">
        <v>0.53159999999999996</v>
      </c>
      <c r="P377" s="214">
        <v>0</v>
      </c>
    </row>
    <row r="378" spans="1:16">
      <c r="A378" s="74">
        <v>40</v>
      </c>
      <c r="B378" s="214">
        <v>0</v>
      </c>
      <c r="C378" s="214">
        <v>0</v>
      </c>
      <c r="D378" s="214">
        <v>1.2845</v>
      </c>
      <c r="E378" s="214">
        <v>0.50760000000000005</v>
      </c>
      <c r="F378" s="214">
        <v>2.1175999999999999</v>
      </c>
      <c r="G378" s="214">
        <v>0.4788</v>
      </c>
      <c r="H378" s="214">
        <v>1.9331</v>
      </c>
      <c r="I378" s="214">
        <v>0.57679999999999998</v>
      </c>
      <c r="J378" s="214">
        <v>2.2284000000000002</v>
      </c>
      <c r="K378" s="214">
        <v>0.63900000000000001</v>
      </c>
      <c r="L378" s="214">
        <v>1.3531</v>
      </c>
      <c r="M378" s="214">
        <v>0.72799999999999998</v>
      </c>
      <c r="N378" s="214">
        <v>1.2745</v>
      </c>
      <c r="O378" s="214">
        <v>0.52669999999999995</v>
      </c>
      <c r="P378" s="214">
        <v>0</v>
      </c>
    </row>
    <row r="379" spans="1:16">
      <c r="A379" s="74">
        <v>41</v>
      </c>
      <c r="B379" s="214">
        <v>0</v>
      </c>
      <c r="C379" s="214">
        <v>0</v>
      </c>
      <c r="D379" s="214">
        <v>1.2153</v>
      </c>
      <c r="E379" s="214">
        <v>0.49680000000000002</v>
      </c>
      <c r="F379" s="214">
        <v>2.1158000000000001</v>
      </c>
      <c r="G379" s="214">
        <v>0.46889999999999998</v>
      </c>
      <c r="H379" s="214">
        <v>1.9151</v>
      </c>
      <c r="I379" s="214">
        <v>0.56340000000000001</v>
      </c>
      <c r="J379" s="214">
        <v>2.2652000000000001</v>
      </c>
      <c r="K379" s="214">
        <v>0.61899999999999999</v>
      </c>
      <c r="L379" s="214">
        <v>1.3360000000000001</v>
      </c>
      <c r="M379" s="214">
        <v>0.71050000000000002</v>
      </c>
      <c r="N379" s="214">
        <v>1.2177</v>
      </c>
      <c r="O379" s="214">
        <v>0.52190000000000003</v>
      </c>
      <c r="P379" s="214">
        <v>0</v>
      </c>
    </row>
    <row r="380" spans="1:16">
      <c r="A380" s="74">
        <v>42</v>
      </c>
      <c r="B380" s="214">
        <v>0</v>
      </c>
      <c r="C380" s="214">
        <v>0</v>
      </c>
      <c r="D380" s="214">
        <v>1.1459999999999999</v>
      </c>
      <c r="E380" s="214">
        <v>0.48599999999999999</v>
      </c>
      <c r="F380" s="214">
        <v>2.1139999999999999</v>
      </c>
      <c r="G380" s="214">
        <v>0.45900000000000002</v>
      </c>
      <c r="H380" s="214">
        <v>1.897</v>
      </c>
      <c r="I380" s="214">
        <v>0.55000000000000004</v>
      </c>
      <c r="J380" s="214">
        <v>2.302</v>
      </c>
      <c r="K380" s="214">
        <v>0.59899999999999998</v>
      </c>
      <c r="L380" s="214">
        <v>1.319</v>
      </c>
      <c r="M380" s="214">
        <v>0.69299999999999995</v>
      </c>
      <c r="N380" s="214">
        <v>1.161</v>
      </c>
      <c r="O380" s="214">
        <v>0.51700000000000002</v>
      </c>
      <c r="P380" s="214">
        <v>0</v>
      </c>
    </row>
    <row r="381" spans="1:16">
      <c r="A381" s="74">
        <v>43</v>
      </c>
      <c r="B381" s="214">
        <v>0</v>
      </c>
      <c r="C381" s="214">
        <v>0</v>
      </c>
      <c r="D381" s="214">
        <v>1.2028000000000001</v>
      </c>
      <c r="E381" s="214">
        <v>0.4793</v>
      </c>
      <c r="F381" s="214">
        <v>2.1132</v>
      </c>
      <c r="G381" s="214">
        <v>0.45419999999999999</v>
      </c>
      <c r="H381" s="214">
        <v>1.9032</v>
      </c>
      <c r="I381" s="214">
        <v>0.53979999999999995</v>
      </c>
      <c r="J381" s="214">
        <v>2.2881</v>
      </c>
      <c r="K381" s="214">
        <v>0.58009999999999995</v>
      </c>
      <c r="L381" s="214">
        <v>1.2941</v>
      </c>
      <c r="M381" s="214">
        <v>0.68979999999999997</v>
      </c>
      <c r="N381" s="214">
        <v>1.1321000000000001</v>
      </c>
      <c r="O381" s="214">
        <v>0.52149999999999996</v>
      </c>
      <c r="P381" s="214">
        <v>0</v>
      </c>
    </row>
    <row r="382" spans="1:16">
      <c r="A382" s="74">
        <v>44</v>
      </c>
      <c r="B382" s="214">
        <v>0</v>
      </c>
      <c r="C382" s="214">
        <v>0</v>
      </c>
      <c r="D382" s="214">
        <v>1.2595000000000001</v>
      </c>
      <c r="E382" s="214">
        <v>0.47249999999999998</v>
      </c>
      <c r="F382" s="214">
        <v>2.1122999999999998</v>
      </c>
      <c r="G382" s="214">
        <v>0.44929999999999998</v>
      </c>
      <c r="H382" s="214">
        <v>1.9093</v>
      </c>
      <c r="I382" s="214">
        <v>0.52969999999999995</v>
      </c>
      <c r="J382" s="214">
        <v>2.2742</v>
      </c>
      <c r="K382" s="214">
        <v>0.56120000000000003</v>
      </c>
      <c r="L382" s="214">
        <v>1.2692000000000001</v>
      </c>
      <c r="M382" s="214">
        <v>0.6865</v>
      </c>
      <c r="N382" s="214">
        <v>1.1032</v>
      </c>
      <c r="O382" s="214">
        <v>0.52600000000000002</v>
      </c>
      <c r="P382" s="214">
        <v>0</v>
      </c>
    </row>
    <row r="383" spans="1:16">
      <c r="A383" s="74">
        <v>45</v>
      </c>
      <c r="B383" s="214">
        <v>0</v>
      </c>
      <c r="C383" s="214">
        <v>0</v>
      </c>
      <c r="D383" s="214">
        <v>1.3163</v>
      </c>
      <c r="E383" s="214">
        <v>0.46579999999999999</v>
      </c>
      <c r="F383" s="214">
        <v>2.1114999999999999</v>
      </c>
      <c r="G383" s="214">
        <v>0.44450000000000001</v>
      </c>
      <c r="H383" s="214">
        <v>1.9155</v>
      </c>
      <c r="I383" s="214">
        <v>0.51949999999999996</v>
      </c>
      <c r="J383" s="214">
        <v>2.2603</v>
      </c>
      <c r="K383" s="214">
        <v>0.5423</v>
      </c>
      <c r="L383" s="214">
        <v>1.2443</v>
      </c>
      <c r="M383" s="214">
        <v>0.68330000000000002</v>
      </c>
      <c r="N383" s="214">
        <v>1.0743</v>
      </c>
      <c r="O383" s="214">
        <v>0.53049999999999997</v>
      </c>
      <c r="P383" s="214">
        <v>0</v>
      </c>
    </row>
    <row r="384" spans="1:16">
      <c r="A384" s="74">
        <v>46</v>
      </c>
      <c r="B384" s="214">
        <v>0</v>
      </c>
      <c r="C384" s="214">
        <v>0</v>
      </c>
      <c r="D384" s="214">
        <v>1.373</v>
      </c>
      <c r="E384" s="214">
        <v>0.45900000000000002</v>
      </c>
      <c r="F384" s="214">
        <v>2.1107</v>
      </c>
      <c r="G384" s="214">
        <v>0.43969999999999998</v>
      </c>
      <c r="H384" s="214">
        <v>1.9217</v>
      </c>
      <c r="I384" s="214">
        <v>0.50929999999999997</v>
      </c>
      <c r="J384" s="214">
        <v>2.2463000000000002</v>
      </c>
      <c r="K384" s="214">
        <v>0.52329999999999999</v>
      </c>
      <c r="L384" s="214">
        <v>1.2193000000000001</v>
      </c>
      <c r="M384" s="214">
        <v>0.68</v>
      </c>
      <c r="N384" s="214">
        <v>1.0452999999999999</v>
      </c>
      <c r="O384" s="214">
        <v>0.53500000000000003</v>
      </c>
      <c r="P384" s="214">
        <v>0</v>
      </c>
    </row>
    <row r="385" spans="1:16">
      <c r="A385" s="74">
        <v>47</v>
      </c>
      <c r="B385" s="214">
        <v>0</v>
      </c>
      <c r="C385" s="214">
        <v>0</v>
      </c>
      <c r="D385" s="214">
        <v>1.4298</v>
      </c>
      <c r="E385" s="214">
        <v>0.45229999999999998</v>
      </c>
      <c r="F385" s="214">
        <v>2.1097999999999999</v>
      </c>
      <c r="G385" s="214">
        <v>0.43480000000000002</v>
      </c>
      <c r="H385" s="214">
        <v>1.9278</v>
      </c>
      <c r="I385" s="214">
        <v>0.49919999999999998</v>
      </c>
      <c r="J385" s="214">
        <v>2.2324000000000002</v>
      </c>
      <c r="K385" s="214">
        <v>0.50439999999999996</v>
      </c>
      <c r="L385" s="214">
        <v>1.1943999999999999</v>
      </c>
      <c r="M385" s="214">
        <v>0.67679999999999996</v>
      </c>
      <c r="N385" s="214">
        <v>1.0164</v>
      </c>
      <c r="O385" s="214">
        <v>0.53949999999999998</v>
      </c>
      <c r="P385" s="214">
        <v>0</v>
      </c>
    </row>
    <row r="386" spans="1:16">
      <c r="A386" s="74">
        <v>48</v>
      </c>
      <c r="B386" s="214">
        <v>0</v>
      </c>
      <c r="C386" s="214">
        <v>0</v>
      </c>
      <c r="D386" s="214">
        <v>1.4864999999999999</v>
      </c>
      <c r="E386" s="214">
        <v>0.44550000000000001</v>
      </c>
      <c r="F386" s="214">
        <v>2.109</v>
      </c>
      <c r="G386" s="214">
        <v>0.43</v>
      </c>
      <c r="H386" s="214">
        <v>1.9339999999999999</v>
      </c>
      <c r="I386" s="214">
        <v>0.48899999999999999</v>
      </c>
      <c r="J386" s="214">
        <v>2.2185000000000001</v>
      </c>
      <c r="K386" s="214">
        <v>0.48549999999999999</v>
      </c>
      <c r="L386" s="214">
        <v>1.1695</v>
      </c>
      <c r="M386" s="214">
        <v>0.67349999999999999</v>
      </c>
      <c r="N386" s="214">
        <v>0.98750000000000004</v>
      </c>
      <c r="O386" s="214">
        <v>0.54400000000000004</v>
      </c>
      <c r="P386" s="214">
        <v>0</v>
      </c>
    </row>
    <row r="387" spans="1:16">
      <c r="B387" s="214"/>
      <c r="C387" s="214"/>
      <c r="D387" s="214"/>
      <c r="E387" s="214"/>
      <c r="F387" s="214"/>
      <c r="G387" s="214"/>
      <c r="H387" s="214"/>
      <c r="I387" s="214"/>
      <c r="J387" s="214"/>
      <c r="K387" s="214"/>
      <c r="L387" s="214"/>
      <c r="M387" s="214"/>
      <c r="N387" s="214"/>
      <c r="O387" s="214"/>
      <c r="P387" s="214"/>
    </row>
    <row r="388" spans="1:16">
      <c r="A388" s="73" t="e">
        <f>HLOOKUP('Calculatrice des coûts NMETI'!$I$22,B392:Q441,MATCH('Calculatrice des coûts NMETI'!$K$22,A392:A441))</f>
        <v>#N/A</v>
      </c>
      <c r="B388" s="75" t="s">
        <v>11448</v>
      </c>
    </row>
    <row r="389" spans="1:16">
      <c r="A389" s="467" t="s">
        <v>8744</v>
      </c>
      <c r="B389" s="467"/>
      <c r="C389" s="467"/>
      <c r="D389" s="467"/>
      <c r="E389" s="467"/>
      <c r="F389" s="467"/>
      <c r="G389" s="467"/>
      <c r="H389" s="467"/>
      <c r="I389" s="467"/>
      <c r="J389" s="467"/>
      <c r="K389" s="467"/>
      <c r="L389" s="467"/>
      <c r="M389" s="467"/>
      <c r="N389" s="467"/>
      <c r="O389" s="467"/>
      <c r="P389" s="467"/>
    </row>
    <row r="390" spans="1:16">
      <c r="A390" s="471" t="s">
        <v>8912</v>
      </c>
      <c r="B390" s="471" t="s">
        <v>8913</v>
      </c>
      <c r="C390" s="471" t="s">
        <v>8913</v>
      </c>
      <c r="D390" s="471" t="s">
        <v>8913</v>
      </c>
      <c r="E390" s="471" t="s">
        <v>8913</v>
      </c>
      <c r="F390" s="471" t="s">
        <v>8913</v>
      </c>
      <c r="G390" s="471" t="s">
        <v>8913</v>
      </c>
      <c r="H390" s="471" t="s">
        <v>8913</v>
      </c>
      <c r="I390" s="471" t="s">
        <v>8913</v>
      </c>
      <c r="J390" s="471" t="s">
        <v>8913</v>
      </c>
      <c r="K390" s="471" t="s">
        <v>8913</v>
      </c>
      <c r="L390" s="471" t="s">
        <v>8913</v>
      </c>
      <c r="M390" s="471" t="s">
        <v>8913</v>
      </c>
      <c r="N390" s="471" t="s">
        <v>8913</v>
      </c>
      <c r="O390" s="471" t="s">
        <v>8913</v>
      </c>
      <c r="P390" s="471" t="s">
        <v>8913</v>
      </c>
    </row>
    <row r="391" spans="1:16">
      <c r="A391" s="77" t="s">
        <v>8912</v>
      </c>
      <c r="B391" s="212" t="s">
        <v>8913</v>
      </c>
      <c r="C391" s="212" t="s">
        <v>8913</v>
      </c>
      <c r="D391" s="212" t="s">
        <v>8913</v>
      </c>
      <c r="E391" s="212" t="s">
        <v>8913</v>
      </c>
      <c r="F391" s="212" t="s">
        <v>8913</v>
      </c>
      <c r="G391" s="212" t="s">
        <v>8913</v>
      </c>
      <c r="H391" s="212" t="s">
        <v>8913</v>
      </c>
      <c r="I391" s="212" t="s">
        <v>8913</v>
      </c>
      <c r="J391" s="212" t="s">
        <v>8913</v>
      </c>
      <c r="K391" s="212" t="s">
        <v>8913</v>
      </c>
      <c r="L391" s="212" t="s">
        <v>8913</v>
      </c>
      <c r="M391" s="212" t="s">
        <v>8913</v>
      </c>
      <c r="N391" s="212" t="s">
        <v>8913</v>
      </c>
      <c r="O391" s="212" t="s">
        <v>8913</v>
      </c>
      <c r="P391" s="212" t="s">
        <v>8913</v>
      </c>
    </row>
    <row r="392" spans="1:16">
      <c r="A392" s="79" t="s">
        <v>8914</v>
      </c>
      <c r="B392" s="236">
        <v>1</v>
      </c>
      <c r="C392" s="236">
        <v>2</v>
      </c>
      <c r="D392" s="236">
        <v>3</v>
      </c>
      <c r="E392" s="236">
        <v>4</v>
      </c>
      <c r="F392" s="236">
        <v>5</v>
      </c>
      <c r="G392" s="236">
        <v>6</v>
      </c>
      <c r="H392" s="236">
        <v>7</v>
      </c>
      <c r="I392" s="236">
        <v>8</v>
      </c>
      <c r="J392" s="236">
        <v>9</v>
      </c>
      <c r="K392" s="236">
        <v>10</v>
      </c>
      <c r="L392" s="236">
        <v>11</v>
      </c>
      <c r="M392" s="236">
        <v>12</v>
      </c>
      <c r="N392" s="236">
        <v>13</v>
      </c>
      <c r="O392" s="236">
        <v>14</v>
      </c>
      <c r="P392" s="236">
        <v>15</v>
      </c>
    </row>
    <row r="393" spans="1:16">
      <c r="A393" s="74">
        <v>0</v>
      </c>
      <c r="B393" s="213">
        <v>0</v>
      </c>
      <c r="C393" s="213">
        <v>0</v>
      </c>
      <c r="D393" s="213">
        <v>7.1711999999999998</v>
      </c>
      <c r="E393" s="213">
        <v>2.9205000000000001</v>
      </c>
      <c r="F393" s="213">
        <v>11.5092</v>
      </c>
      <c r="G393" s="213">
        <v>3.4946999999999999</v>
      </c>
      <c r="H393" s="213">
        <v>13.885199999999999</v>
      </c>
      <c r="I393" s="213">
        <v>3.8412000000000002</v>
      </c>
      <c r="J393" s="213">
        <v>15.184799999999999</v>
      </c>
      <c r="K393" s="213">
        <v>2.2869000000000002</v>
      </c>
      <c r="L393" s="213">
        <v>9.1584000000000003</v>
      </c>
      <c r="M393" s="213">
        <v>4.2668999999999997</v>
      </c>
      <c r="N393" s="213">
        <v>0</v>
      </c>
      <c r="O393" s="213">
        <v>0</v>
      </c>
      <c r="P393" s="213">
        <v>0</v>
      </c>
    </row>
    <row r="394" spans="1:16">
      <c r="A394" s="74">
        <v>1</v>
      </c>
      <c r="B394" s="214">
        <v>0</v>
      </c>
      <c r="C394" s="214">
        <v>0</v>
      </c>
      <c r="D394" s="214">
        <v>6.3743999999999996</v>
      </c>
      <c r="E394" s="214">
        <v>2.5960000000000001</v>
      </c>
      <c r="F394" s="214">
        <v>10.230399999999999</v>
      </c>
      <c r="G394" s="214">
        <v>3.1063999999999998</v>
      </c>
      <c r="H394" s="214">
        <v>12.3424</v>
      </c>
      <c r="I394" s="214">
        <v>3.4144000000000001</v>
      </c>
      <c r="J394" s="214">
        <v>13.4976</v>
      </c>
      <c r="K394" s="214">
        <v>2.0327999999999999</v>
      </c>
      <c r="L394" s="214">
        <v>8.1408000000000005</v>
      </c>
      <c r="M394" s="214">
        <v>3.7928000000000002</v>
      </c>
      <c r="N394" s="214">
        <v>0</v>
      </c>
      <c r="O394" s="214">
        <v>0</v>
      </c>
      <c r="P394" s="214">
        <v>0</v>
      </c>
    </row>
    <row r="395" spans="1:16">
      <c r="A395" s="74">
        <v>2</v>
      </c>
      <c r="B395" s="214">
        <v>0</v>
      </c>
      <c r="C395" s="214">
        <v>0</v>
      </c>
      <c r="D395" s="214">
        <v>5.5776000000000003</v>
      </c>
      <c r="E395" s="214">
        <v>2.2715000000000001</v>
      </c>
      <c r="F395" s="214">
        <v>8.9515999999999991</v>
      </c>
      <c r="G395" s="214">
        <v>2.7181000000000002</v>
      </c>
      <c r="H395" s="214">
        <v>10.7996</v>
      </c>
      <c r="I395" s="214">
        <v>2.9876</v>
      </c>
      <c r="J395" s="214">
        <v>11.8104</v>
      </c>
      <c r="K395" s="214">
        <v>1.7786999999999999</v>
      </c>
      <c r="L395" s="214">
        <v>7.1231999999999998</v>
      </c>
      <c r="M395" s="214">
        <v>3.3187000000000002</v>
      </c>
      <c r="N395" s="214">
        <v>0</v>
      </c>
      <c r="O395" s="214">
        <v>0</v>
      </c>
      <c r="P395" s="214">
        <v>0</v>
      </c>
    </row>
    <row r="396" spans="1:16">
      <c r="A396" s="74">
        <v>3</v>
      </c>
      <c r="B396" s="214">
        <v>0</v>
      </c>
      <c r="C396" s="214">
        <v>0</v>
      </c>
      <c r="D396" s="214">
        <v>4.7808000000000002</v>
      </c>
      <c r="E396" s="214">
        <v>1.9470000000000001</v>
      </c>
      <c r="F396" s="214">
        <v>7.6727999999999996</v>
      </c>
      <c r="G396" s="214">
        <v>2.3298000000000001</v>
      </c>
      <c r="H396" s="214">
        <v>9.2568000000000001</v>
      </c>
      <c r="I396" s="214">
        <v>2.5608</v>
      </c>
      <c r="J396" s="214">
        <v>10.123200000000001</v>
      </c>
      <c r="K396" s="214">
        <v>1.5246</v>
      </c>
      <c r="L396" s="214">
        <v>6.1055999999999999</v>
      </c>
      <c r="M396" s="214">
        <v>2.8445999999999998</v>
      </c>
      <c r="N396" s="214">
        <v>0</v>
      </c>
      <c r="O396" s="214">
        <v>0</v>
      </c>
      <c r="P396" s="214">
        <v>0</v>
      </c>
    </row>
    <row r="397" spans="1:16">
      <c r="A397" s="74">
        <v>4</v>
      </c>
      <c r="B397" s="214">
        <v>0</v>
      </c>
      <c r="C397" s="214">
        <v>0</v>
      </c>
      <c r="D397" s="214">
        <v>3.984</v>
      </c>
      <c r="E397" s="214">
        <v>1.6225000000000001</v>
      </c>
      <c r="F397" s="214">
        <v>6.3940000000000001</v>
      </c>
      <c r="G397" s="214">
        <v>1.9415</v>
      </c>
      <c r="H397" s="214">
        <v>7.7140000000000004</v>
      </c>
      <c r="I397" s="214">
        <v>2.1339999999999999</v>
      </c>
      <c r="J397" s="214">
        <v>8.4359999999999999</v>
      </c>
      <c r="K397" s="214">
        <v>1.2705</v>
      </c>
      <c r="L397" s="214">
        <v>5.0880000000000001</v>
      </c>
      <c r="M397" s="214">
        <v>2.3704999999999998</v>
      </c>
      <c r="N397" s="214">
        <v>0</v>
      </c>
      <c r="O397" s="214">
        <v>0</v>
      </c>
      <c r="P397" s="214">
        <v>0</v>
      </c>
    </row>
    <row r="398" spans="1:16">
      <c r="A398" s="74">
        <v>5</v>
      </c>
      <c r="B398" s="214">
        <v>0</v>
      </c>
      <c r="C398" s="214">
        <v>0</v>
      </c>
      <c r="D398" s="214">
        <v>3.1871999999999998</v>
      </c>
      <c r="E398" s="214">
        <v>1.298</v>
      </c>
      <c r="F398" s="214">
        <v>5.1151999999999997</v>
      </c>
      <c r="G398" s="214">
        <v>1.5531999999999999</v>
      </c>
      <c r="H398" s="214">
        <v>6.1711999999999998</v>
      </c>
      <c r="I398" s="214">
        <v>1.7072000000000001</v>
      </c>
      <c r="J398" s="214">
        <v>6.7488000000000001</v>
      </c>
      <c r="K398" s="214">
        <v>1.0164</v>
      </c>
      <c r="L398" s="214">
        <v>4.0704000000000002</v>
      </c>
      <c r="M398" s="214">
        <v>1.8964000000000001</v>
      </c>
      <c r="N398" s="214">
        <v>0</v>
      </c>
      <c r="O398" s="214">
        <v>0</v>
      </c>
      <c r="P398" s="214">
        <v>0</v>
      </c>
    </row>
    <row r="399" spans="1:16">
      <c r="A399" s="74">
        <v>6</v>
      </c>
      <c r="B399" s="214">
        <v>0</v>
      </c>
      <c r="C399" s="214">
        <v>0</v>
      </c>
      <c r="D399" s="214">
        <v>2.3904000000000001</v>
      </c>
      <c r="E399" s="214">
        <v>0.97350000000000003</v>
      </c>
      <c r="F399" s="214">
        <v>3.8363999999999998</v>
      </c>
      <c r="G399" s="214">
        <v>1.1649</v>
      </c>
      <c r="H399" s="214">
        <v>4.6284000000000001</v>
      </c>
      <c r="I399" s="214">
        <v>1.2804</v>
      </c>
      <c r="J399" s="214">
        <v>5.0616000000000003</v>
      </c>
      <c r="K399" s="214">
        <v>0.76229999999999998</v>
      </c>
      <c r="L399" s="214">
        <v>3.0528</v>
      </c>
      <c r="M399" s="214">
        <v>1.4222999999999999</v>
      </c>
      <c r="N399" s="214">
        <v>0</v>
      </c>
      <c r="O399" s="214">
        <v>0</v>
      </c>
      <c r="P399" s="214">
        <v>0</v>
      </c>
    </row>
    <row r="400" spans="1:16">
      <c r="A400" s="74">
        <v>7</v>
      </c>
      <c r="B400" s="214">
        <v>0</v>
      </c>
      <c r="C400" s="214">
        <v>0</v>
      </c>
      <c r="D400" s="214">
        <v>2.3452999999999999</v>
      </c>
      <c r="E400" s="214">
        <v>0.94650000000000001</v>
      </c>
      <c r="F400" s="214">
        <v>3.6713</v>
      </c>
      <c r="G400" s="214">
        <v>1.1325000000000001</v>
      </c>
      <c r="H400" s="214">
        <v>4.4435000000000002</v>
      </c>
      <c r="I400" s="214">
        <v>1.2447999999999999</v>
      </c>
      <c r="J400" s="214">
        <v>4.8917999999999999</v>
      </c>
      <c r="K400" s="214">
        <v>0.74109999999999998</v>
      </c>
      <c r="L400" s="214">
        <v>2.9771999999999998</v>
      </c>
      <c r="M400" s="214">
        <v>1.3828</v>
      </c>
      <c r="N400" s="214">
        <v>0</v>
      </c>
      <c r="O400" s="214">
        <v>0</v>
      </c>
      <c r="P400" s="214">
        <v>0</v>
      </c>
    </row>
    <row r="401" spans="1:16">
      <c r="A401" s="74">
        <v>8</v>
      </c>
      <c r="B401" s="214">
        <v>0</v>
      </c>
      <c r="C401" s="214">
        <v>0</v>
      </c>
      <c r="D401" s="214">
        <v>2.3001999999999998</v>
      </c>
      <c r="E401" s="214">
        <v>0.9194</v>
      </c>
      <c r="F401" s="214">
        <v>3.5061</v>
      </c>
      <c r="G401" s="214">
        <v>1.1002000000000001</v>
      </c>
      <c r="H401" s="214">
        <v>4.2587000000000002</v>
      </c>
      <c r="I401" s="214">
        <v>1.2093</v>
      </c>
      <c r="J401" s="214">
        <v>4.7220000000000004</v>
      </c>
      <c r="K401" s="214">
        <v>0.72</v>
      </c>
      <c r="L401" s="214">
        <v>2.9016999999999999</v>
      </c>
      <c r="M401" s="214">
        <v>1.3432999999999999</v>
      </c>
      <c r="N401" s="214">
        <v>0</v>
      </c>
      <c r="O401" s="214">
        <v>0</v>
      </c>
      <c r="P401" s="214">
        <v>0</v>
      </c>
    </row>
    <row r="402" spans="1:16">
      <c r="A402" s="74">
        <v>9</v>
      </c>
      <c r="B402" s="214">
        <v>0</v>
      </c>
      <c r="C402" s="214">
        <v>0</v>
      </c>
      <c r="D402" s="214">
        <v>2.2551000000000001</v>
      </c>
      <c r="E402" s="214">
        <v>0.89239999999999997</v>
      </c>
      <c r="F402" s="214">
        <v>3.3410000000000002</v>
      </c>
      <c r="G402" s="214">
        <v>1.0678000000000001</v>
      </c>
      <c r="H402" s="214">
        <v>4.0738000000000003</v>
      </c>
      <c r="I402" s="214">
        <v>1.1737</v>
      </c>
      <c r="J402" s="214">
        <v>4.5522</v>
      </c>
      <c r="K402" s="214">
        <v>0.69879999999999998</v>
      </c>
      <c r="L402" s="214">
        <v>2.8260999999999998</v>
      </c>
      <c r="M402" s="214">
        <v>1.3038000000000001</v>
      </c>
      <c r="N402" s="214">
        <v>0</v>
      </c>
      <c r="O402" s="214">
        <v>0</v>
      </c>
      <c r="P402" s="214">
        <v>0</v>
      </c>
    </row>
    <row r="403" spans="1:16">
      <c r="A403" s="74">
        <v>10</v>
      </c>
      <c r="B403" s="214">
        <v>0</v>
      </c>
      <c r="C403" s="214">
        <v>0</v>
      </c>
      <c r="D403" s="214">
        <v>2.21</v>
      </c>
      <c r="E403" s="214">
        <v>0.86529999999999996</v>
      </c>
      <c r="F403" s="214">
        <v>3.1758000000000002</v>
      </c>
      <c r="G403" s="214">
        <v>1.0355000000000001</v>
      </c>
      <c r="H403" s="214">
        <v>3.8889999999999998</v>
      </c>
      <c r="I403" s="214">
        <v>1.1380999999999999</v>
      </c>
      <c r="J403" s="214">
        <v>4.3823999999999996</v>
      </c>
      <c r="K403" s="214">
        <v>0.67759999999999998</v>
      </c>
      <c r="L403" s="214">
        <v>2.7505999999999999</v>
      </c>
      <c r="M403" s="214">
        <v>1.2643</v>
      </c>
      <c r="N403" s="214">
        <v>0</v>
      </c>
      <c r="O403" s="214">
        <v>0</v>
      </c>
      <c r="P403" s="214">
        <v>0</v>
      </c>
    </row>
    <row r="404" spans="1:16">
      <c r="A404" s="74">
        <v>11</v>
      </c>
      <c r="B404" s="214">
        <v>0</v>
      </c>
      <c r="C404" s="214">
        <v>0</v>
      </c>
      <c r="D404" s="214">
        <v>2.1648999999999998</v>
      </c>
      <c r="E404" s="214">
        <v>0.83830000000000005</v>
      </c>
      <c r="F404" s="214">
        <v>3.0106999999999999</v>
      </c>
      <c r="G404" s="214">
        <v>1.0031000000000001</v>
      </c>
      <c r="H404" s="214">
        <v>3.7040999999999999</v>
      </c>
      <c r="I404" s="214">
        <v>1.1026</v>
      </c>
      <c r="J404" s="214">
        <v>4.2126000000000001</v>
      </c>
      <c r="K404" s="214">
        <v>0.65639999999999998</v>
      </c>
      <c r="L404" s="214">
        <v>2.6749999999999998</v>
      </c>
      <c r="M404" s="214">
        <v>1.2248000000000001</v>
      </c>
      <c r="N404" s="214">
        <v>0</v>
      </c>
      <c r="O404" s="214">
        <v>0</v>
      </c>
      <c r="P404" s="214">
        <v>0</v>
      </c>
    </row>
    <row r="405" spans="1:16">
      <c r="A405" s="74">
        <v>12</v>
      </c>
      <c r="B405" s="214">
        <v>0</v>
      </c>
      <c r="C405" s="214">
        <v>0</v>
      </c>
      <c r="D405" s="214">
        <v>2.1198000000000001</v>
      </c>
      <c r="E405" s="214">
        <v>0.81130000000000002</v>
      </c>
      <c r="F405" s="214">
        <v>2.8454999999999999</v>
      </c>
      <c r="G405" s="214">
        <v>0.9708</v>
      </c>
      <c r="H405" s="214">
        <v>3.5192999999999999</v>
      </c>
      <c r="I405" s="214">
        <v>1.0669999999999999</v>
      </c>
      <c r="J405" s="214">
        <v>4.0427999999999997</v>
      </c>
      <c r="K405" s="214">
        <v>0.63529999999999998</v>
      </c>
      <c r="L405" s="214">
        <v>2.5994999999999999</v>
      </c>
      <c r="M405" s="214">
        <v>1.1853</v>
      </c>
      <c r="N405" s="214">
        <v>0</v>
      </c>
      <c r="O405" s="214">
        <v>0</v>
      </c>
      <c r="P405" s="214">
        <v>0</v>
      </c>
    </row>
    <row r="406" spans="1:16">
      <c r="A406" s="74">
        <v>13</v>
      </c>
      <c r="B406" s="214">
        <v>0</v>
      </c>
      <c r="C406" s="214">
        <v>0</v>
      </c>
      <c r="D406" s="214">
        <v>2.0746000000000002</v>
      </c>
      <c r="E406" s="214">
        <v>0.78420000000000001</v>
      </c>
      <c r="F406" s="214">
        <v>2.6804000000000001</v>
      </c>
      <c r="G406" s="214">
        <v>0.93840000000000001</v>
      </c>
      <c r="H406" s="214">
        <v>3.3344</v>
      </c>
      <c r="I406" s="214">
        <v>1.0314000000000001</v>
      </c>
      <c r="J406" s="214">
        <v>3.8729</v>
      </c>
      <c r="K406" s="214">
        <v>0.61409999999999998</v>
      </c>
      <c r="L406" s="214">
        <v>2.5238999999999998</v>
      </c>
      <c r="M406" s="214">
        <v>1.1456999999999999</v>
      </c>
      <c r="N406" s="214">
        <v>0</v>
      </c>
      <c r="O406" s="214">
        <v>0</v>
      </c>
      <c r="P406" s="214">
        <v>0</v>
      </c>
    </row>
    <row r="407" spans="1:16">
      <c r="A407" s="74">
        <v>14</v>
      </c>
      <c r="B407" s="214">
        <v>0</v>
      </c>
      <c r="C407" s="214">
        <v>0</v>
      </c>
      <c r="D407" s="214">
        <v>2.0295000000000001</v>
      </c>
      <c r="E407" s="214">
        <v>0.75719999999999998</v>
      </c>
      <c r="F407" s="214">
        <v>2.5152000000000001</v>
      </c>
      <c r="G407" s="214">
        <v>0.90600000000000003</v>
      </c>
      <c r="H407" s="214">
        <v>3.1495000000000002</v>
      </c>
      <c r="I407" s="214">
        <v>0.99590000000000001</v>
      </c>
      <c r="J407" s="214">
        <v>3.7031000000000001</v>
      </c>
      <c r="K407" s="214">
        <v>0.59289999999999998</v>
      </c>
      <c r="L407" s="214">
        <v>2.4483000000000001</v>
      </c>
      <c r="M407" s="214">
        <v>1.1062000000000001</v>
      </c>
      <c r="N407" s="214">
        <v>0</v>
      </c>
      <c r="O407" s="214">
        <v>0</v>
      </c>
      <c r="P407" s="214">
        <v>0</v>
      </c>
    </row>
    <row r="408" spans="1:16">
      <c r="A408" s="74">
        <v>15</v>
      </c>
      <c r="B408" s="214">
        <v>0</v>
      </c>
      <c r="C408" s="214">
        <v>0</v>
      </c>
      <c r="D408" s="214">
        <v>1.9843999999999999</v>
      </c>
      <c r="E408" s="214">
        <v>0.73009999999999997</v>
      </c>
      <c r="F408" s="214">
        <v>2.3500999999999999</v>
      </c>
      <c r="G408" s="214">
        <v>0.87370000000000003</v>
      </c>
      <c r="H408" s="214">
        <v>2.9647000000000001</v>
      </c>
      <c r="I408" s="214">
        <v>0.96030000000000004</v>
      </c>
      <c r="J408" s="214">
        <v>3.5333000000000001</v>
      </c>
      <c r="K408" s="214">
        <v>0.57169999999999999</v>
      </c>
      <c r="L408" s="214">
        <v>2.3727999999999998</v>
      </c>
      <c r="M408" s="214">
        <v>1.0667</v>
      </c>
      <c r="N408" s="214">
        <v>0</v>
      </c>
      <c r="O408" s="214">
        <v>0</v>
      </c>
      <c r="P408" s="214">
        <v>0</v>
      </c>
    </row>
    <row r="409" spans="1:16">
      <c r="A409" s="74">
        <v>16</v>
      </c>
      <c r="B409" s="214">
        <v>0</v>
      </c>
      <c r="C409" s="214">
        <v>0</v>
      </c>
      <c r="D409" s="214">
        <v>1.9393</v>
      </c>
      <c r="E409" s="214">
        <v>0.70309999999999995</v>
      </c>
      <c r="F409" s="214">
        <v>2.1848999999999998</v>
      </c>
      <c r="G409" s="214">
        <v>0.84130000000000005</v>
      </c>
      <c r="H409" s="214">
        <v>2.7797999999999998</v>
      </c>
      <c r="I409" s="214">
        <v>0.92469999999999997</v>
      </c>
      <c r="J409" s="214">
        <v>3.3635000000000002</v>
      </c>
      <c r="K409" s="214">
        <v>0.55059999999999998</v>
      </c>
      <c r="L409" s="214">
        <v>2.2972000000000001</v>
      </c>
      <c r="M409" s="214">
        <v>1.0271999999999999</v>
      </c>
      <c r="N409" s="214">
        <v>0</v>
      </c>
      <c r="O409" s="214">
        <v>0</v>
      </c>
      <c r="P409" s="214">
        <v>0</v>
      </c>
    </row>
    <row r="410" spans="1:16">
      <c r="A410" s="74">
        <v>17</v>
      </c>
      <c r="B410" s="214">
        <v>0</v>
      </c>
      <c r="C410" s="214">
        <v>0</v>
      </c>
      <c r="D410" s="214">
        <v>1.8942000000000001</v>
      </c>
      <c r="E410" s="214">
        <v>0.67600000000000005</v>
      </c>
      <c r="F410" s="214">
        <v>2.0198</v>
      </c>
      <c r="G410" s="214">
        <v>0.80900000000000005</v>
      </c>
      <c r="H410" s="214">
        <v>2.5950000000000002</v>
      </c>
      <c r="I410" s="214">
        <v>0.88919999999999999</v>
      </c>
      <c r="J410" s="214">
        <v>3.1937000000000002</v>
      </c>
      <c r="K410" s="214">
        <v>0.52939999999999998</v>
      </c>
      <c r="L410" s="214">
        <v>2.2216999999999998</v>
      </c>
      <c r="M410" s="214">
        <v>0.98770000000000002</v>
      </c>
      <c r="N410" s="214">
        <v>0</v>
      </c>
      <c r="O410" s="214">
        <v>0</v>
      </c>
      <c r="P410" s="214">
        <v>0</v>
      </c>
    </row>
    <row r="411" spans="1:16">
      <c r="A411" s="74">
        <v>18</v>
      </c>
      <c r="B411" s="214">
        <v>0</v>
      </c>
      <c r="C411" s="214">
        <v>0</v>
      </c>
      <c r="D411" s="214">
        <v>1.8491</v>
      </c>
      <c r="E411" s="214">
        <v>0.64900000000000002</v>
      </c>
      <c r="F411" s="214">
        <v>1.8546</v>
      </c>
      <c r="G411" s="214">
        <v>0.77659999999999996</v>
      </c>
      <c r="H411" s="214">
        <v>2.4100999999999999</v>
      </c>
      <c r="I411" s="214">
        <v>0.85360000000000003</v>
      </c>
      <c r="J411" s="214">
        <v>3.0238999999999998</v>
      </c>
      <c r="K411" s="214">
        <v>0.50819999999999999</v>
      </c>
      <c r="L411" s="214">
        <v>2.1461000000000001</v>
      </c>
      <c r="M411" s="214">
        <v>0.94820000000000004</v>
      </c>
      <c r="N411" s="214">
        <v>2.6334</v>
      </c>
      <c r="O411" s="214">
        <v>0.90249999999999997</v>
      </c>
      <c r="P411" s="214">
        <v>0</v>
      </c>
    </row>
    <row r="412" spans="1:16">
      <c r="A412" s="74">
        <v>19</v>
      </c>
      <c r="B412" s="214">
        <v>0</v>
      </c>
      <c r="C412" s="214">
        <v>0</v>
      </c>
      <c r="D412" s="214">
        <v>1.9208000000000001</v>
      </c>
      <c r="E412" s="214">
        <v>0.64200000000000002</v>
      </c>
      <c r="F412" s="214">
        <v>1.9305000000000001</v>
      </c>
      <c r="G412" s="214">
        <v>0.7641</v>
      </c>
      <c r="H412" s="214">
        <v>2.4443000000000001</v>
      </c>
      <c r="I412" s="214">
        <v>0.84150000000000003</v>
      </c>
      <c r="J412" s="214">
        <v>2.9156</v>
      </c>
      <c r="K412" s="214">
        <v>0.51629999999999998</v>
      </c>
      <c r="L412" s="214">
        <v>2.0783999999999998</v>
      </c>
      <c r="M412" s="214">
        <v>0.95450000000000002</v>
      </c>
      <c r="N412" s="214">
        <v>2.5602999999999998</v>
      </c>
      <c r="O412" s="214">
        <v>0.87739999999999996</v>
      </c>
      <c r="P412" s="214">
        <v>0</v>
      </c>
    </row>
    <row r="413" spans="1:16">
      <c r="A413" s="74">
        <v>20</v>
      </c>
      <c r="B413" s="214">
        <v>0</v>
      </c>
      <c r="C413" s="214">
        <v>0</v>
      </c>
      <c r="D413" s="214">
        <v>1.9923999999999999</v>
      </c>
      <c r="E413" s="214">
        <v>0.63500000000000001</v>
      </c>
      <c r="F413" s="214">
        <v>2.0065</v>
      </c>
      <c r="G413" s="214">
        <v>0.75160000000000005</v>
      </c>
      <c r="H413" s="214">
        <v>2.4784999999999999</v>
      </c>
      <c r="I413" s="214">
        <v>0.82950000000000002</v>
      </c>
      <c r="J413" s="214">
        <v>2.8073000000000001</v>
      </c>
      <c r="K413" s="214">
        <v>0.52429999999999999</v>
      </c>
      <c r="L413" s="214">
        <v>2.0106999999999999</v>
      </c>
      <c r="M413" s="214">
        <v>0.96079999999999999</v>
      </c>
      <c r="N413" s="214">
        <v>2.4870999999999999</v>
      </c>
      <c r="O413" s="214">
        <v>0.85229999999999995</v>
      </c>
      <c r="P413" s="214">
        <v>0</v>
      </c>
    </row>
    <row r="414" spans="1:16">
      <c r="A414" s="74">
        <v>21</v>
      </c>
      <c r="B414" s="214">
        <v>0</v>
      </c>
      <c r="C414" s="214">
        <v>0</v>
      </c>
      <c r="D414" s="214">
        <v>2.0640999999999998</v>
      </c>
      <c r="E414" s="214">
        <v>0.628</v>
      </c>
      <c r="F414" s="214">
        <v>2.0823999999999998</v>
      </c>
      <c r="G414" s="214">
        <v>0.73919999999999997</v>
      </c>
      <c r="H414" s="214">
        <v>2.5127000000000002</v>
      </c>
      <c r="I414" s="214">
        <v>0.81740000000000002</v>
      </c>
      <c r="J414" s="214">
        <v>2.6989999999999998</v>
      </c>
      <c r="K414" s="214">
        <v>0.53239999999999998</v>
      </c>
      <c r="L414" s="214">
        <v>1.9430000000000001</v>
      </c>
      <c r="M414" s="214">
        <v>0.96709999999999996</v>
      </c>
      <c r="N414" s="214">
        <v>2.4140000000000001</v>
      </c>
      <c r="O414" s="214">
        <v>0.82730000000000004</v>
      </c>
      <c r="P414" s="214">
        <v>0</v>
      </c>
    </row>
    <row r="415" spans="1:16">
      <c r="A415" s="74">
        <v>22</v>
      </c>
      <c r="B415" s="214">
        <v>0</v>
      </c>
      <c r="C415" s="214">
        <v>0</v>
      </c>
      <c r="D415" s="214">
        <v>2.1356999999999999</v>
      </c>
      <c r="E415" s="214">
        <v>0.621</v>
      </c>
      <c r="F415" s="214">
        <v>2.1583000000000001</v>
      </c>
      <c r="G415" s="214">
        <v>0.72670000000000001</v>
      </c>
      <c r="H415" s="214">
        <v>2.5468000000000002</v>
      </c>
      <c r="I415" s="214">
        <v>0.80530000000000002</v>
      </c>
      <c r="J415" s="214">
        <v>2.5905999999999998</v>
      </c>
      <c r="K415" s="214">
        <v>0.54039999999999999</v>
      </c>
      <c r="L415" s="214">
        <v>1.8752</v>
      </c>
      <c r="M415" s="214">
        <v>0.97340000000000004</v>
      </c>
      <c r="N415" s="214">
        <v>2.3408000000000002</v>
      </c>
      <c r="O415" s="214">
        <v>0.80220000000000002</v>
      </c>
      <c r="P415" s="214">
        <v>0</v>
      </c>
    </row>
    <row r="416" spans="1:16">
      <c r="A416" s="74">
        <v>23</v>
      </c>
      <c r="B416" s="214">
        <v>0</v>
      </c>
      <c r="C416" s="214">
        <v>0</v>
      </c>
      <c r="D416" s="214">
        <v>2.2073999999999998</v>
      </c>
      <c r="E416" s="214">
        <v>0.61399999999999999</v>
      </c>
      <c r="F416" s="214">
        <v>2.2342</v>
      </c>
      <c r="G416" s="214">
        <v>0.71419999999999995</v>
      </c>
      <c r="H416" s="214">
        <v>2.581</v>
      </c>
      <c r="I416" s="214">
        <v>0.79320000000000002</v>
      </c>
      <c r="J416" s="214">
        <v>2.4823</v>
      </c>
      <c r="K416" s="214">
        <v>0.54849999999999999</v>
      </c>
      <c r="L416" s="214">
        <v>1.8075000000000001</v>
      </c>
      <c r="M416" s="214">
        <v>0.97970000000000002</v>
      </c>
      <c r="N416" s="214">
        <v>2.2677</v>
      </c>
      <c r="O416" s="214">
        <v>0.77710000000000001</v>
      </c>
      <c r="P416" s="214">
        <v>0</v>
      </c>
    </row>
    <row r="417" spans="1:16">
      <c r="A417" s="74">
        <v>24</v>
      </c>
      <c r="B417" s="214">
        <v>0</v>
      </c>
      <c r="C417" s="214">
        <v>0</v>
      </c>
      <c r="D417" s="214">
        <v>2.2791000000000001</v>
      </c>
      <c r="E417" s="214">
        <v>0.60699999999999998</v>
      </c>
      <c r="F417" s="214">
        <v>2.3102</v>
      </c>
      <c r="G417" s="214">
        <v>0.70169999999999999</v>
      </c>
      <c r="H417" s="214">
        <v>2.6152000000000002</v>
      </c>
      <c r="I417" s="214">
        <v>0.78120000000000001</v>
      </c>
      <c r="J417" s="214">
        <v>2.3740000000000001</v>
      </c>
      <c r="K417" s="214">
        <v>0.55649999999999999</v>
      </c>
      <c r="L417" s="214">
        <v>1.7398</v>
      </c>
      <c r="M417" s="214">
        <v>0.98599999999999999</v>
      </c>
      <c r="N417" s="214">
        <v>2.1945000000000001</v>
      </c>
      <c r="O417" s="214">
        <v>0.75209999999999999</v>
      </c>
      <c r="P417" s="214">
        <v>0</v>
      </c>
    </row>
    <row r="418" spans="1:16">
      <c r="A418" s="74">
        <v>25</v>
      </c>
      <c r="B418" s="214">
        <v>0</v>
      </c>
      <c r="C418" s="214">
        <v>0</v>
      </c>
      <c r="D418" s="214">
        <v>2.3506999999999998</v>
      </c>
      <c r="E418" s="214">
        <v>0.59989999999999999</v>
      </c>
      <c r="F418" s="214">
        <v>2.3860999999999999</v>
      </c>
      <c r="G418" s="214">
        <v>0.68920000000000003</v>
      </c>
      <c r="H418" s="214">
        <v>2.6494</v>
      </c>
      <c r="I418" s="214">
        <v>0.76910000000000001</v>
      </c>
      <c r="J418" s="214">
        <v>2.2656999999999998</v>
      </c>
      <c r="K418" s="214">
        <v>0.56459999999999999</v>
      </c>
      <c r="L418" s="214">
        <v>1.6720999999999999</v>
      </c>
      <c r="M418" s="214">
        <v>0.99229999999999996</v>
      </c>
      <c r="N418" s="214">
        <v>2.1214</v>
      </c>
      <c r="O418" s="214">
        <v>0.72699999999999998</v>
      </c>
      <c r="P418" s="214">
        <v>0</v>
      </c>
    </row>
    <row r="419" spans="1:16">
      <c r="A419" s="74">
        <v>26</v>
      </c>
      <c r="B419" s="214">
        <v>0</v>
      </c>
      <c r="C419" s="214">
        <v>0</v>
      </c>
      <c r="D419" s="214">
        <v>2.4224000000000001</v>
      </c>
      <c r="E419" s="214">
        <v>0.59289999999999998</v>
      </c>
      <c r="F419" s="214">
        <v>2.4620000000000002</v>
      </c>
      <c r="G419" s="214">
        <v>0.67679999999999996</v>
      </c>
      <c r="H419" s="214">
        <v>2.6836000000000002</v>
      </c>
      <c r="I419" s="214">
        <v>0.75700000000000001</v>
      </c>
      <c r="J419" s="214">
        <v>2.1574</v>
      </c>
      <c r="K419" s="214">
        <v>0.5726</v>
      </c>
      <c r="L419" s="214">
        <v>1.6044</v>
      </c>
      <c r="M419" s="214">
        <v>0.99860000000000004</v>
      </c>
      <c r="N419" s="214">
        <v>2.0482</v>
      </c>
      <c r="O419" s="214">
        <v>0.70189999999999997</v>
      </c>
      <c r="P419" s="214">
        <v>0</v>
      </c>
    </row>
    <row r="420" spans="1:16">
      <c r="A420" s="74">
        <v>27</v>
      </c>
      <c r="B420" s="214">
        <v>0</v>
      </c>
      <c r="C420" s="214">
        <v>0</v>
      </c>
      <c r="D420" s="214">
        <v>2.4940000000000002</v>
      </c>
      <c r="E420" s="214">
        <v>0.58589999999999998</v>
      </c>
      <c r="F420" s="214">
        <v>2.5379</v>
      </c>
      <c r="G420" s="214">
        <v>0.6643</v>
      </c>
      <c r="H420" s="214">
        <v>2.7178</v>
      </c>
      <c r="I420" s="214">
        <v>0.745</v>
      </c>
      <c r="J420" s="214">
        <v>2.0491000000000001</v>
      </c>
      <c r="K420" s="214">
        <v>0.58069999999999999</v>
      </c>
      <c r="L420" s="214">
        <v>1.5367</v>
      </c>
      <c r="M420" s="214">
        <v>1.0048999999999999</v>
      </c>
      <c r="N420" s="214">
        <v>1.9751000000000001</v>
      </c>
      <c r="O420" s="214">
        <v>0.67689999999999995</v>
      </c>
      <c r="P420" s="214">
        <v>0</v>
      </c>
    </row>
    <row r="421" spans="1:16">
      <c r="A421" s="74">
        <v>28</v>
      </c>
      <c r="B421" s="214">
        <v>0</v>
      </c>
      <c r="C421" s="214">
        <v>0</v>
      </c>
      <c r="D421" s="214">
        <v>2.5657000000000001</v>
      </c>
      <c r="E421" s="214">
        <v>0.57889999999999997</v>
      </c>
      <c r="F421" s="214">
        <v>2.6139000000000001</v>
      </c>
      <c r="G421" s="214">
        <v>0.65180000000000005</v>
      </c>
      <c r="H421" s="214">
        <v>2.7519</v>
      </c>
      <c r="I421" s="214">
        <v>0.7329</v>
      </c>
      <c r="J421" s="214">
        <v>1.9407000000000001</v>
      </c>
      <c r="K421" s="214">
        <v>0.5887</v>
      </c>
      <c r="L421" s="214">
        <v>1.4689000000000001</v>
      </c>
      <c r="M421" s="214">
        <v>1.0112000000000001</v>
      </c>
      <c r="N421" s="214">
        <v>1.9018999999999999</v>
      </c>
      <c r="O421" s="214">
        <v>0.65180000000000005</v>
      </c>
      <c r="P421" s="214">
        <v>0</v>
      </c>
    </row>
    <row r="422" spans="1:16">
      <c r="A422" s="74">
        <v>29</v>
      </c>
      <c r="B422" s="214">
        <v>0</v>
      </c>
      <c r="C422" s="214">
        <v>0</v>
      </c>
      <c r="D422" s="214">
        <v>2.6373000000000002</v>
      </c>
      <c r="E422" s="214">
        <v>0.57189999999999996</v>
      </c>
      <c r="F422" s="214">
        <v>2.6898</v>
      </c>
      <c r="G422" s="214">
        <v>0.63929999999999998</v>
      </c>
      <c r="H422" s="214">
        <v>2.7860999999999998</v>
      </c>
      <c r="I422" s="214">
        <v>0.7208</v>
      </c>
      <c r="J422" s="214">
        <v>1.8324</v>
      </c>
      <c r="K422" s="214">
        <v>0.5968</v>
      </c>
      <c r="L422" s="214">
        <v>1.4012</v>
      </c>
      <c r="M422" s="214">
        <v>1.0175000000000001</v>
      </c>
      <c r="N422" s="214">
        <v>1.8288</v>
      </c>
      <c r="O422" s="214">
        <v>0.62670000000000003</v>
      </c>
      <c r="P422" s="214">
        <v>0</v>
      </c>
    </row>
    <row r="423" spans="1:16">
      <c r="A423" s="74">
        <v>30</v>
      </c>
      <c r="B423" s="214">
        <v>0</v>
      </c>
      <c r="C423" s="214">
        <v>0</v>
      </c>
      <c r="D423" s="214">
        <v>2.7090000000000001</v>
      </c>
      <c r="E423" s="214">
        <v>0.56489999999999996</v>
      </c>
      <c r="F423" s="214">
        <v>2.7656999999999998</v>
      </c>
      <c r="G423" s="214">
        <v>0.62690000000000001</v>
      </c>
      <c r="H423" s="214">
        <v>2.8203</v>
      </c>
      <c r="I423" s="214">
        <v>0.70879999999999999</v>
      </c>
      <c r="J423" s="214">
        <v>1.7241</v>
      </c>
      <c r="K423" s="214">
        <v>0.6048</v>
      </c>
      <c r="L423" s="214">
        <v>1.3334999999999999</v>
      </c>
      <c r="M423" s="214">
        <v>1.0238</v>
      </c>
      <c r="N423" s="214">
        <v>1.7556</v>
      </c>
      <c r="O423" s="214">
        <v>0.60170000000000001</v>
      </c>
      <c r="P423" s="214">
        <v>0</v>
      </c>
    </row>
    <row r="424" spans="1:16">
      <c r="A424" s="74">
        <v>31</v>
      </c>
      <c r="B424" s="214">
        <v>0</v>
      </c>
      <c r="C424" s="214">
        <v>0</v>
      </c>
      <c r="D424" s="214">
        <v>3.0550999999999999</v>
      </c>
      <c r="E424" s="214">
        <v>0.55920000000000003</v>
      </c>
      <c r="F424" s="214">
        <v>2.7980999999999998</v>
      </c>
      <c r="G424" s="214">
        <v>0.6179</v>
      </c>
      <c r="H424" s="214">
        <v>2.8258999999999999</v>
      </c>
      <c r="I424" s="214">
        <v>0.69679999999999997</v>
      </c>
      <c r="J424" s="214">
        <v>1.7161999999999999</v>
      </c>
      <c r="K424" s="214">
        <v>0.59709999999999996</v>
      </c>
      <c r="L424" s="214">
        <v>1.3431</v>
      </c>
      <c r="M424" s="214">
        <v>1.0085999999999999</v>
      </c>
      <c r="N424" s="214">
        <v>1.7034</v>
      </c>
      <c r="O424" s="214">
        <v>0.6069</v>
      </c>
      <c r="P424" s="214">
        <v>0</v>
      </c>
    </row>
    <row r="425" spans="1:16">
      <c r="A425" s="74">
        <v>32</v>
      </c>
      <c r="B425" s="214">
        <v>0</v>
      </c>
      <c r="C425" s="214">
        <v>0</v>
      </c>
      <c r="D425" s="214">
        <v>3.4011999999999998</v>
      </c>
      <c r="E425" s="214">
        <v>0.55359999999999998</v>
      </c>
      <c r="F425" s="214">
        <v>2.8306</v>
      </c>
      <c r="G425" s="214">
        <v>0.6089</v>
      </c>
      <c r="H425" s="214">
        <v>2.8313999999999999</v>
      </c>
      <c r="I425" s="214">
        <v>0.68479999999999996</v>
      </c>
      <c r="J425" s="214">
        <v>1.7082999999999999</v>
      </c>
      <c r="K425" s="214">
        <v>0.58930000000000005</v>
      </c>
      <c r="L425" s="214">
        <v>1.3528</v>
      </c>
      <c r="M425" s="214">
        <v>0.99350000000000005</v>
      </c>
      <c r="N425" s="214">
        <v>1.6512</v>
      </c>
      <c r="O425" s="214">
        <v>0.61219999999999997</v>
      </c>
      <c r="P425" s="214">
        <v>0</v>
      </c>
    </row>
    <row r="426" spans="1:16">
      <c r="A426" s="74">
        <v>33</v>
      </c>
      <c r="B426" s="214">
        <v>0</v>
      </c>
      <c r="C426" s="214">
        <v>0</v>
      </c>
      <c r="D426" s="214">
        <v>3.7473000000000001</v>
      </c>
      <c r="E426" s="214">
        <v>0.54790000000000005</v>
      </c>
      <c r="F426" s="214">
        <v>2.863</v>
      </c>
      <c r="G426" s="214">
        <v>0.59989999999999999</v>
      </c>
      <c r="H426" s="214">
        <v>2.8370000000000002</v>
      </c>
      <c r="I426" s="214">
        <v>0.67279999999999995</v>
      </c>
      <c r="J426" s="214">
        <v>1.7002999999999999</v>
      </c>
      <c r="K426" s="214">
        <v>0.58160000000000001</v>
      </c>
      <c r="L426" s="214">
        <v>1.3624000000000001</v>
      </c>
      <c r="M426" s="214">
        <v>0.97829999999999995</v>
      </c>
      <c r="N426" s="214">
        <v>1.599</v>
      </c>
      <c r="O426" s="214">
        <v>0.61750000000000005</v>
      </c>
      <c r="P426" s="214">
        <v>0</v>
      </c>
    </row>
    <row r="427" spans="1:16">
      <c r="A427" s="74">
        <v>34</v>
      </c>
      <c r="B427" s="214">
        <v>0</v>
      </c>
      <c r="C427" s="214">
        <v>0</v>
      </c>
      <c r="D427" s="214">
        <v>4.0933000000000002</v>
      </c>
      <c r="E427" s="214">
        <v>0.5423</v>
      </c>
      <c r="F427" s="214">
        <v>2.8955000000000002</v>
      </c>
      <c r="G427" s="214">
        <v>0.59089999999999998</v>
      </c>
      <c r="H427" s="214">
        <v>2.8424999999999998</v>
      </c>
      <c r="I427" s="214">
        <v>0.66080000000000005</v>
      </c>
      <c r="J427" s="214">
        <v>1.6923999999999999</v>
      </c>
      <c r="K427" s="214">
        <v>0.57389999999999997</v>
      </c>
      <c r="L427" s="214">
        <v>1.3720000000000001</v>
      </c>
      <c r="M427" s="214">
        <v>0.96319999999999995</v>
      </c>
      <c r="N427" s="214">
        <v>1.5467</v>
      </c>
      <c r="O427" s="214">
        <v>0.62280000000000002</v>
      </c>
      <c r="P427" s="214">
        <v>0</v>
      </c>
    </row>
    <row r="428" spans="1:16">
      <c r="A428" s="74">
        <v>35</v>
      </c>
      <c r="B428" s="214">
        <v>0</v>
      </c>
      <c r="C428" s="214">
        <v>0</v>
      </c>
      <c r="D428" s="214">
        <v>4.4394</v>
      </c>
      <c r="E428" s="214">
        <v>0.53659999999999997</v>
      </c>
      <c r="F428" s="214">
        <v>2.9279000000000002</v>
      </c>
      <c r="G428" s="214">
        <v>0.58189999999999997</v>
      </c>
      <c r="H428" s="214">
        <v>2.8481000000000001</v>
      </c>
      <c r="I428" s="214">
        <v>0.64890000000000003</v>
      </c>
      <c r="J428" s="214">
        <v>1.6845000000000001</v>
      </c>
      <c r="K428" s="214">
        <v>0.56610000000000005</v>
      </c>
      <c r="L428" s="214">
        <v>1.3815999999999999</v>
      </c>
      <c r="M428" s="214">
        <v>0.94799999999999995</v>
      </c>
      <c r="N428" s="214">
        <v>1.4944999999999999</v>
      </c>
      <c r="O428" s="214">
        <v>0.628</v>
      </c>
      <c r="P428" s="214">
        <v>0</v>
      </c>
    </row>
    <row r="429" spans="1:16">
      <c r="A429" s="74">
        <v>36</v>
      </c>
      <c r="B429" s="214">
        <v>0</v>
      </c>
      <c r="C429" s="214">
        <v>0</v>
      </c>
      <c r="D429" s="214">
        <v>4.7854999999999999</v>
      </c>
      <c r="E429" s="214">
        <v>0.53100000000000003</v>
      </c>
      <c r="F429" s="214">
        <v>2.9603999999999999</v>
      </c>
      <c r="G429" s="214">
        <v>0.57289999999999996</v>
      </c>
      <c r="H429" s="214">
        <v>2.8536999999999999</v>
      </c>
      <c r="I429" s="214">
        <v>0.63690000000000002</v>
      </c>
      <c r="J429" s="214">
        <v>1.6766000000000001</v>
      </c>
      <c r="K429" s="214">
        <v>0.55840000000000001</v>
      </c>
      <c r="L429" s="214">
        <v>1.3913</v>
      </c>
      <c r="M429" s="214">
        <v>0.93289999999999995</v>
      </c>
      <c r="N429" s="214">
        <v>1.4422999999999999</v>
      </c>
      <c r="O429" s="214">
        <v>0.63329999999999997</v>
      </c>
      <c r="P429" s="214">
        <v>0</v>
      </c>
    </row>
    <row r="430" spans="1:16">
      <c r="A430" s="74">
        <v>37</v>
      </c>
      <c r="B430" s="214">
        <v>0</v>
      </c>
      <c r="C430" s="214">
        <v>0</v>
      </c>
      <c r="D430" s="214">
        <v>5.1315999999999997</v>
      </c>
      <c r="E430" s="214">
        <v>0.52529999999999999</v>
      </c>
      <c r="F430" s="214">
        <v>2.9927999999999999</v>
      </c>
      <c r="G430" s="214">
        <v>0.56389999999999996</v>
      </c>
      <c r="H430" s="214">
        <v>2.8592</v>
      </c>
      <c r="I430" s="214">
        <v>0.62490000000000001</v>
      </c>
      <c r="J430" s="214">
        <v>1.6686000000000001</v>
      </c>
      <c r="K430" s="214">
        <v>0.55069999999999997</v>
      </c>
      <c r="L430" s="214">
        <v>1.4009</v>
      </c>
      <c r="M430" s="214">
        <v>0.91769999999999996</v>
      </c>
      <c r="N430" s="214">
        <v>1.3900999999999999</v>
      </c>
      <c r="O430" s="214">
        <v>0.63859999999999995</v>
      </c>
      <c r="P430" s="214">
        <v>0</v>
      </c>
    </row>
    <row r="431" spans="1:16">
      <c r="A431" s="74">
        <v>38</v>
      </c>
      <c r="B431" s="214">
        <v>0</v>
      </c>
      <c r="C431" s="214">
        <v>0</v>
      </c>
      <c r="D431" s="214">
        <v>5.4776999999999996</v>
      </c>
      <c r="E431" s="214">
        <v>0.51959999999999995</v>
      </c>
      <c r="F431" s="214">
        <v>3.0251999999999999</v>
      </c>
      <c r="G431" s="214">
        <v>0.55500000000000005</v>
      </c>
      <c r="H431" s="214">
        <v>2.8647999999999998</v>
      </c>
      <c r="I431" s="214">
        <v>0.6129</v>
      </c>
      <c r="J431" s="214">
        <v>1.6607000000000001</v>
      </c>
      <c r="K431" s="214">
        <v>0.54290000000000005</v>
      </c>
      <c r="L431" s="214">
        <v>1.4105000000000001</v>
      </c>
      <c r="M431" s="214">
        <v>0.90259999999999996</v>
      </c>
      <c r="N431" s="214">
        <v>1.3379000000000001</v>
      </c>
      <c r="O431" s="214">
        <v>0.64390000000000003</v>
      </c>
      <c r="P431" s="214">
        <v>0</v>
      </c>
    </row>
    <row r="432" spans="1:16">
      <c r="A432" s="74">
        <v>39</v>
      </c>
      <c r="B432" s="214">
        <v>0</v>
      </c>
      <c r="C432" s="214">
        <v>0</v>
      </c>
      <c r="D432" s="214">
        <v>5.8238000000000003</v>
      </c>
      <c r="E432" s="214">
        <v>0.51400000000000001</v>
      </c>
      <c r="F432" s="214">
        <v>3.0577000000000001</v>
      </c>
      <c r="G432" s="214">
        <v>0.54600000000000004</v>
      </c>
      <c r="H432" s="214">
        <v>2.8702999999999999</v>
      </c>
      <c r="I432" s="214">
        <v>0.60089999999999999</v>
      </c>
      <c r="J432" s="214">
        <v>1.6528</v>
      </c>
      <c r="K432" s="214">
        <v>0.53520000000000001</v>
      </c>
      <c r="L432" s="214">
        <v>1.4200999999999999</v>
      </c>
      <c r="M432" s="214">
        <v>0.88739999999999997</v>
      </c>
      <c r="N432" s="214">
        <v>1.2857000000000001</v>
      </c>
      <c r="O432" s="214">
        <v>0.6492</v>
      </c>
      <c r="P432" s="214">
        <v>0</v>
      </c>
    </row>
    <row r="433" spans="1:16">
      <c r="A433" s="74">
        <v>40</v>
      </c>
      <c r="B433" s="214">
        <v>0</v>
      </c>
      <c r="C433" s="214">
        <v>0</v>
      </c>
      <c r="D433" s="214">
        <v>6.1698000000000004</v>
      </c>
      <c r="E433" s="214">
        <v>0.50829999999999997</v>
      </c>
      <c r="F433" s="214">
        <v>3.0901000000000001</v>
      </c>
      <c r="G433" s="214">
        <v>0.53700000000000003</v>
      </c>
      <c r="H433" s="214">
        <v>2.8759000000000001</v>
      </c>
      <c r="I433" s="214">
        <v>0.58899999999999997</v>
      </c>
      <c r="J433" s="214">
        <v>1.6449</v>
      </c>
      <c r="K433" s="214">
        <v>0.52749999999999997</v>
      </c>
      <c r="L433" s="214">
        <v>1.4298</v>
      </c>
      <c r="M433" s="214">
        <v>0.87229999999999996</v>
      </c>
      <c r="N433" s="214">
        <v>1.2334000000000001</v>
      </c>
      <c r="O433" s="214">
        <v>0.65439999999999998</v>
      </c>
      <c r="P433" s="214">
        <v>0</v>
      </c>
    </row>
    <row r="434" spans="1:16">
      <c r="A434" s="74">
        <v>41</v>
      </c>
      <c r="B434" s="214">
        <v>0</v>
      </c>
      <c r="C434" s="214">
        <v>0</v>
      </c>
      <c r="D434" s="214">
        <v>6.5159000000000002</v>
      </c>
      <c r="E434" s="214">
        <v>0.50270000000000004</v>
      </c>
      <c r="F434" s="214">
        <v>3.1225999999999998</v>
      </c>
      <c r="G434" s="214">
        <v>0.52800000000000002</v>
      </c>
      <c r="H434" s="214">
        <v>2.8814000000000002</v>
      </c>
      <c r="I434" s="214">
        <v>0.57699999999999996</v>
      </c>
      <c r="J434" s="214">
        <v>1.6369</v>
      </c>
      <c r="K434" s="214">
        <v>0.51970000000000005</v>
      </c>
      <c r="L434" s="214">
        <v>1.4394</v>
      </c>
      <c r="M434" s="214">
        <v>0.85709999999999997</v>
      </c>
      <c r="N434" s="214">
        <v>1.1812</v>
      </c>
      <c r="O434" s="214">
        <v>0.65969999999999995</v>
      </c>
      <c r="P434" s="214">
        <v>0</v>
      </c>
    </row>
    <row r="435" spans="1:16">
      <c r="A435" s="74">
        <v>42</v>
      </c>
      <c r="B435" s="214">
        <v>0</v>
      </c>
      <c r="C435" s="214">
        <v>0</v>
      </c>
      <c r="D435" s="214">
        <v>6.8620000000000001</v>
      </c>
      <c r="E435" s="214">
        <v>0.497</v>
      </c>
      <c r="F435" s="214">
        <v>3.1549999999999998</v>
      </c>
      <c r="G435" s="214">
        <v>0.51900000000000002</v>
      </c>
      <c r="H435" s="214">
        <v>2.887</v>
      </c>
      <c r="I435" s="214">
        <v>0.56499999999999995</v>
      </c>
      <c r="J435" s="214">
        <v>1.629</v>
      </c>
      <c r="K435" s="214">
        <v>0.51200000000000001</v>
      </c>
      <c r="L435" s="214">
        <v>1.4490000000000001</v>
      </c>
      <c r="M435" s="214">
        <v>0.84199999999999997</v>
      </c>
      <c r="N435" s="214">
        <v>1.129</v>
      </c>
      <c r="O435" s="214">
        <v>0.66500000000000004</v>
      </c>
      <c r="P435" s="214">
        <v>0</v>
      </c>
    </row>
    <row r="436" spans="1:16">
      <c r="A436" s="74">
        <v>43</v>
      </c>
      <c r="B436" s="214">
        <v>0</v>
      </c>
      <c r="C436" s="214">
        <v>0</v>
      </c>
      <c r="D436" s="214">
        <v>6.3376999999999999</v>
      </c>
      <c r="E436" s="214">
        <v>0.49519999999999997</v>
      </c>
      <c r="F436" s="214">
        <v>2.9973999999999998</v>
      </c>
      <c r="G436" s="214">
        <v>0.51329999999999998</v>
      </c>
      <c r="H436" s="214">
        <v>2.8144</v>
      </c>
      <c r="I436" s="214">
        <v>0.55659999999999998</v>
      </c>
      <c r="J436" s="214">
        <v>1.6382000000000001</v>
      </c>
      <c r="K436" s="214">
        <v>0.51329999999999998</v>
      </c>
      <c r="L436" s="214">
        <v>1.4421999999999999</v>
      </c>
      <c r="M436" s="214">
        <v>0.83220000000000005</v>
      </c>
      <c r="N436" s="214">
        <v>1.1046</v>
      </c>
      <c r="O436" s="214">
        <v>0.65300000000000002</v>
      </c>
      <c r="P436" s="214">
        <v>0</v>
      </c>
    </row>
    <row r="437" spans="1:16">
      <c r="A437" s="74">
        <v>44</v>
      </c>
      <c r="B437" s="214">
        <v>0</v>
      </c>
      <c r="C437" s="214">
        <v>0</v>
      </c>
      <c r="D437" s="214">
        <v>5.8132999999999999</v>
      </c>
      <c r="E437" s="214">
        <v>0.49330000000000002</v>
      </c>
      <c r="F437" s="214">
        <v>2.8397999999999999</v>
      </c>
      <c r="G437" s="214">
        <v>0.50770000000000004</v>
      </c>
      <c r="H437" s="214">
        <v>2.7418</v>
      </c>
      <c r="I437" s="214">
        <v>0.54820000000000002</v>
      </c>
      <c r="J437" s="214">
        <v>1.6473</v>
      </c>
      <c r="K437" s="214">
        <v>0.51470000000000005</v>
      </c>
      <c r="L437" s="214">
        <v>1.4353</v>
      </c>
      <c r="M437" s="214">
        <v>0.82230000000000003</v>
      </c>
      <c r="N437" s="214">
        <v>1.0802</v>
      </c>
      <c r="O437" s="214">
        <v>0.64100000000000001</v>
      </c>
      <c r="P437" s="214">
        <v>0</v>
      </c>
    </row>
    <row r="438" spans="1:16">
      <c r="A438" s="74">
        <v>45</v>
      </c>
      <c r="B438" s="214">
        <v>0</v>
      </c>
      <c r="C438" s="214">
        <v>0</v>
      </c>
      <c r="D438" s="214">
        <v>5.2889999999999997</v>
      </c>
      <c r="E438" s="214">
        <v>0.49149999999999999</v>
      </c>
      <c r="F438" s="214">
        <v>2.6823000000000001</v>
      </c>
      <c r="G438" s="214">
        <v>0.502</v>
      </c>
      <c r="H438" s="214">
        <v>2.6692999999999998</v>
      </c>
      <c r="I438" s="214">
        <v>0.53979999999999995</v>
      </c>
      <c r="J438" s="214">
        <v>1.6565000000000001</v>
      </c>
      <c r="K438" s="214">
        <v>0.51600000000000001</v>
      </c>
      <c r="L438" s="214">
        <v>1.4285000000000001</v>
      </c>
      <c r="M438" s="214">
        <v>0.8125</v>
      </c>
      <c r="N438" s="214">
        <v>1.0558000000000001</v>
      </c>
      <c r="O438" s="214">
        <v>0.629</v>
      </c>
      <c r="P438" s="214">
        <v>0</v>
      </c>
    </row>
    <row r="439" spans="1:16">
      <c r="A439" s="74">
        <v>46</v>
      </c>
      <c r="B439" s="214">
        <v>0</v>
      </c>
      <c r="C439" s="214">
        <v>0</v>
      </c>
      <c r="D439" s="214">
        <v>4.7647000000000004</v>
      </c>
      <c r="E439" s="214">
        <v>0.48970000000000002</v>
      </c>
      <c r="F439" s="214">
        <v>2.5247000000000002</v>
      </c>
      <c r="G439" s="214">
        <v>0.49630000000000002</v>
      </c>
      <c r="H439" s="214">
        <v>2.5966999999999998</v>
      </c>
      <c r="I439" s="214">
        <v>0.53129999999999999</v>
      </c>
      <c r="J439" s="214">
        <v>1.6657</v>
      </c>
      <c r="K439" s="214">
        <v>0.51729999999999998</v>
      </c>
      <c r="L439" s="214">
        <v>1.4217</v>
      </c>
      <c r="M439" s="214">
        <v>0.80269999999999997</v>
      </c>
      <c r="N439" s="214">
        <v>1.0313000000000001</v>
      </c>
      <c r="O439" s="214">
        <v>0.61699999999999999</v>
      </c>
      <c r="P439" s="214">
        <v>0</v>
      </c>
    </row>
    <row r="440" spans="1:16">
      <c r="A440" s="74">
        <v>47</v>
      </c>
      <c r="B440" s="214">
        <v>0</v>
      </c>
      <c r="C440" s="214">
        <v>0</v>
      </c>
      <c r="D440" s="214">
        <v>4.2403000000000004</v>
      </c>
      <c r="E440" s="214">
        <v>0.48780000000000001</v>
      </c>
      <c r="F440" s="214">
        <v>2.3671000000000002</v>
      </c>
      <c r="G440" s="214">
        <v>0.49070000000000003</v>
      </c>
      <c r="H440" s="214">
        <v>2.5240999999999998</v>
      </c>
      <c r="I440" s="214">
        <v>0.52290000000000003</v>
      </c>
      <c r="J440" s="214">
        <v>1.6748000000000001</v>
      </c>
      <c r="K440" s="214">
        <v>0.51870000000000005</v>
      </c>
      <c r="L440" s="214">
        <v>1.4148000000000001</v>
      </c>
      <c r="M440" s="214">
        <v>0.79279999999999995</v>
      </c>
      <c r="N440" s="214">
        <v>1.0068999999999999</v>
      </c>
      <c r="O440" s="214">
        <v>0.60499999999999998</v>
      </c>
      <c r="P440" s="214">
        <v>0</v>
      </c>
    </row>
    <row r="441" spans="1:16">
      <c r="A441" s="74">
        <v>48</v>
      </c>
      <c r="B441" s="214">
        <v>0</v>
      </c>
      <c r="C441" s="214">
        <v>0</v>
      </c>
      <c r="D441" s="214">
        <v>3.7160000000000002</v>
      </c>
      <c r="E441" s="214">
        <v>0.48599999999999999</v>
      </c>
      <c r="F441" s="214">
        <v>2.2094999999999998</v>
      </c>
      <c r="G441" s="214">
        <v>0.48499999999999999</v>
      </c>
      <c r="H441" s="214">
        <v>2.4514999999999998</v>
      </c>
      <c r="I441" s="214">
        <v>0.51449999999999996</v>
      </c>
      <c r="J441" s="214">
        <v>1.6839999999999999</v>
      </c>
      <c r="K441" s="214">
        <v>0.52</v>
      </c>
      <c r="L441" s="214">
        <v>1.4079999999999999</v>
      </c>
      <c r="M441" s="214">
        <v>0.78300000000000003</v>
      </c>
      <c r="N441" s="214">
        <v>0.98250000000000004</v>
      </c>
      <c r="O441" s="214">
        <v>0.59299999999999997</v>
      </c>
      <c r="P441" s="214">
        <v>0</v>
      </c>
    </row>
    <row r="442" spans="1:16">
      <c r="B442" s="214"/>
      <c r="C442" s="214"/>
      <c r="D442" s="214"/>
      <c r="E442" s="214"/>
      <c r="F442" s="214"/>
      <c r="G442" s="214"/>
      <c r="H442" s="214"/>
      <c r="I442" s="214"/>
      <c r="J442" s="214"/>
      <c r="K442" s="214"/>
      <c r="L442" s="214"/>
      <c r="M442" s="214"/>
      <c r="N442" s="214"/>
      <c r="O442" s="214"/>
      <c r="P442" s="214"/>
    </row>
  </sheetData>
  <sheetProtection password="C620" sheet="1" objects="1" scenarios="1"/>
  <mergeCells count="16">
    <mergeCell ref="A4:P4"/>
    <mergeCell ref="A5:P5"/>
    <mergeCell ref="A59:P59"/>
    <mergeCell ref="A60:P60"/>
    <mergeCell ref="A114:P114"/>
    <mergeCell ref="A115:P115"/>
    <mergeCell ref="A334:P334"/>
    <mergeCell ref="A335:P335"/>
    <mergeCell ref="A389:P389"/>
    <mergeCell ref="A390:P390"/>
    <mergeCell ref="A169:P169"/>
    <mergeCell ref="A170:P170"/>
    <mergeCell ref="A224:P224"/>
    <mergeCell ref="A225:P225"/>
    <mergeCell ref="A279:P279"/>
    <mergeCell ref="A280:P280"/>
  </mergeCells>
  <phoneticPr fontId="4" type="noConversion"/>
  <pageMargins left="0.75" right="0.75" top="0.31" bottom="0.25" header="0.5" footer="0.5"/>
  <pageSetup orientation="landscape"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41"/>
  <sheetViews>
    <sheetView workbookViewId="0">
      <selection activeCell="A4" sqref="A4:P4"/>
    </sheetView>
  </sheetViews>
  <sheetFormatPr defaultRowHeight="13.5"/>
  <cols>
    <col min="1" max="1" width="8.28515625" style="1" customWidth="1"/>
    <col min="2" max="2" width="6.7109375" style="75" customWidth="1"/>
    <col min="3" max="3" width="7.28515625" style="75" bestFit="1" customWidth="1"/>
    <col min="4" max="4" width="7.5703125" style="75" customWidth="1"/>
    <col min="5" max="5" width="6.7109375" style="75" customWidth="1"/>
    <col min="6" max="6" width="8.140625" style="75" customWidth="1"/>
    <col min="7" max="7" width="6.7109375" style="75" customWidth="1"/>
    <col min="8" max="8" width="8.5703125" style="75"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11140</v>
      </c>
    </row>
    <row r="3" spans="1:16">
      <c r="A3" s="73" t="e">
        <f>HLOOKUP('Calculatrice des coûts NMETI'!$I$22, B7:Q56, MATCH('Calculatrice des coûts NMETI'!$K$22,A7:A56))</f>
        <v>#N/A</v>
      </c>
    </row>
    <row r="4" spans="1:16">
      <c r="A4" s="467" t="s">
        <v>3150</v>
      </c>
      <c r="B4" s="467"/>
      <c r="C4" s="467"/>
      <c r="D4" s="467"/>
      <c r="E4" s="467"/>
      <c r="F4" s="467"/>
      <c r="G4" s="467"/>
      <c r="H4" s="467"/>
      <c r="I4" s="467"/>
      <c r="J4" s="467"/>
      <c r="K4" s="467"/>
      <c r="L4" s="467"/>
      <c r="M4" s="467"/>
      <c r="N4" s="467"/>
      <c r="O4" s="467"/>
      <c r="P4" s="467"/>
    </row>
    <row r="5" spans="1:16">
      <c r="A5" s="471" t="s">
        <v>9426</v>
      </c>
      <c r="B5" s="471"/>
      <c r="C5" s="471"/>
      <c r="D5" s="471"/>
      <c r="E5" s="471"/>
      <c r="F5" s="471"/>
      <c r="G5" s="471"/>
      <c r="H5" s="471"/>
      <c r="I5" s="471"/>
      <c r="J5" s="471"/>
      <c r="K5" s="471"/>
      <c r="L5" s="471"/>
      <c r="M5" s="471"/>
      <c r="N5" s="471"/>
      <c r="O5" s="471"/>
      <c r="P5" s="471"/>
    </row>
    <row r="6" spans="1:16">
      <c r="A6" s="77" t="s">
        <v>8912</v>
      </c>
      <c r="B6" s="212" t="s">
        <v>8913</v>
      </c>
      <c r="C6" s="212" t="s">
        <v>8913</v>
      </c>
      <c r="D6" s="212" t="s">
        <v>8913</v>
      </c>
      <c r="E6" s="212" t="s">
        <v>8913</v>
      </c>
      <c r="F6" s="212" t="s">
        <v>8913</v>
      </c>
      <c r="G6" s="212" t="s">
        <v>8913</v>
      </c>
      <c r="H6" s="212" t="s">
        <v>8913</v>
      </c>
      <c r="I6" s="212" t="s">
        <v>8913</v>
      </c>
      <c r="J6" s="212" t="s">
        <v>8913</v>
      </c>
      <c r="K6" s="212" t="s">
        <v>8913</v>
      </c>
      <c r="L6" s="212" t="s">
        <v>8913</v>
      </c>
      <c r="M6" s="212" t="s">
        <v>8913</v>
      </c>
      <c r="N6" s="212" t="s">
        <v>8913</v>
      </c>
      <c r="O6" s="212" t="s">
        <v>8913</v>
      </c>
      <c r="P6" s="212" t="s">
        <v>8913</v>
      </c>
    </row>
    <row r="7" spans="1:16">
      <c r="A7" s="79" t="s">
        <v>8914</v>
      </c>
      <c r="B7" s="236">
        <v>1</v>
      </c>
      <c r="C7" s="236">
        <v>2</v>
      </c>
      <c r="D7" s="236">
        <v>3</v>
      </c>
      <c r="E7" s="236">
        <v>4</v>
      </c>
      <c r="F7" s="236">
        <v>5</v>
      </c>
      <c r="G7" s="236">
        <v>6</v>
      </c>
      <c r="H7" s="236">
        <v>7</v>
      </c>
      <c r="I7" s="236">
        <v>8</v>
      </c>
      <c r="J7" s="236">
        <v>9</v>
      </c>
      <c r="K7" s="236">
        <v>10</v>
      </c>
      <c r="L7" s="236">
        <v>11</v>
      </c>
      <c r="M7" s="236">
        <v>12</v>
      </c>
      <c r="N7" s="236">
        <v>13</v>
      </c>
      <c r="O7" s="236">
        <v>14</v>
      </c>
      <c r="P7" s="236">
        <v>15</v>
      </c>
    </row>
    <row r="8" spans="1:16">
      <c r="A8" s="74">
        <v>0</v>
      </c>
      <c r="B8" s="214">
        <v>0</v>
      </c>
      <c r="C8" s="214">
        <v>0</v>
      </c>
      <c r="D8" s="214">
        <v>19.323799999999999</v>
      </c>
      <c r="E8" s="214">
        <v>6.7205000000000004</v>
      </c>
      <c r="F8" s="214">
        <v>24.982500000000002</v>
      </c>
      <c r="G8" s="214">
        <v>6.8827999999999996</v>
      </c>
      <c r="H8" s="214">
        <v>23.441299999999998</v>
      </c>
      <c r="I8" s="214">
        <v>5.5750000000000002</v>
      </c>
      <c r="J8" s="214">
        <v>18.941299999999998</v>
      </c>
      <c r="K8" s="214">
        <v>3.0533000000000001</v>
      </c>
      <c r="L8" s="214">
        <v>8.6775000000000002</v>
      </c>
      <c r="M8" s="214">
        <v>6.6551</v>
      </c>
      <c r="N8" s="214">
        <v>0</v>
      </c>
      <c r="O8" s="214">
        <v>0</v>
      </c>
      <c r="P8" s="214">
        <v>0</v>
      </c>
    </row>
    <row r="9" spans="1:16">
      <c r="A9" s="74">
        <v>1</v>
      </c>
      <c r="B9" s="214">
        <v>0</v>
      </c>
      <c r="C9" s="214">
        <v>0</v>
      </c>
      <c r="D9" s="214">
        <v>17.1767</v>
      </c>
      <c r="E9" s="214">
        <v>5.9737999999999998</v>
      </c>
      <c r="F9" s="214">
        <v>22.206700000000001</v>
      </c>
      <c r="G9" s="214">
        <v>6.1180000000000003</v>
      </c>
      <c r="H9" s="214">
        <v>20.8367</v>
      </c>
      <c r="I9" s="214">
        <v>4.9555999999999996</v>
      </c>
      <c r="J9" s="214">
        <v>16.8367</v>
      </c>
      <c r="K9" s="214">
        <v>2.714</v>
      </c>
      <c r="L9" s="214">
        <v>7.7133000000000003</v>
      </c>
      <c r="M9" s="214">
        <v>5.9156000000000004</v>
      </c>
      <c r="N9" s="214">
        <v>0</v>
      </c>
      <c r="O9" s="214">
        <v>0</v>
      </c>
      <c r="P9" s="214">
        <v>0</v>
      </c>
    </row>
    <row r="10" spans="1:16">
      <c r="A10" s="74">
        <v>2</v>
      </c>
      <c r="B10" s="214">
        <v>0</v>
      </c>
      <c r="C10" s="214">
        <v>0</v>
      </c>
      <c r="D10" s="214">
        <v>15.0296</v>
      </c>
      <c r="E10" s="214">
        <v>5.2271000000000001</v>
      </c>
      <c r="F10" s="214">
        <v>19.430800000000001</v>
      </c>
      <c r="G10" s="214">
        <v>5.3532999999999999</v>
      </c>
      <c r="H10" s="214">
        <v>18.232099999999999</v>
      </c>
      <c r="I10" s="214">
        <v>4.3361000000000001</v>
      </c>
      <c r="J10" s="214">
        <v>14.732100000000001</v>
      </c>
      <c r="K10" s="214">
        <v>2.3748</v>
      </c>
      <c r="L10" s="214">
        <v>6.7492000000000001</v>
      </c>
      <c r="M10" s="214">
        <v>5.1761999999999997</v>
      </c>
      <c r="N10" s="214">
        <v>0</v>
      </c>
      <c r="O10" s="214">
        <v>0</v>
      </c>
      <c r="P10" s="214">
        <v>0</v>
      </c>
    </row>
    <row r="11" spans="1:16">
      <c r="A11" s="74">
        <v>3</v>
      </c>
      <c r="B11" s="214">
        <v>0</v>
      </c>
      <c r="C11" s="214">
        <v>0</v>
      </c>
      <c r="D11" s="214">
        <v>12.8825</v>
      </c>
      <c r="E11" s="214">
        <v>4.4802999999999997</v>
      </c>
      <c r="F11" s="214">
        <v>16.655000000000001</v>
      </c>
      <c r="G11" s="214">
        <v>4.5884999999999998</v>
      </c>
      <c r="H11" s="214">
        <v>15.6275</v>
      </c>
      <c r="I11" s="214">
        <v>3.7166999999999999</v>
      </c>
      <c r="J11" s="214">
        <v>12.6275</v>
      </c>
      <c r="K11" s="214">
        <v>2.0354999999999999</v>
      </c>
      <c r="L11" s="214">
        <v>5.7850000000000001</v>
      </c>
      <c r="M11" s="214">
        <v>4.4367000000000001</v>
      </c>
      <c r="N11" s="214">
        <v>0</v>
      </c>
      <c r="O11" s="214">
        <v>0</v>
      </c>
      <c r="P11" s="214">
        <v>0</v>
      </c>
    </row>
    <row r="12" spans="1:16">
      <c r="A12" s="74">
        <v>4</v>
      </c>
      <c r="B12" s="214">
        <v>0</v>
      </c>
      <c r="C12" s="214">
        <v>0</v>
      </c>
      <c r="D12" s="214">
        <v>10.7354</v>
      </c>
      <c r="E12" s="214">
        <v>3.7336</v>
      </c>
      <c r="F12" s="214">
        <v>13.879200000000001</v>
      </c>
      <c r="G12" s="214">
        <v>3.8237999999999999</v>
      </c>
      <c r="H12" s="214">
        <v>13.0229</v>
      </c>
      <c r="I12" s="214">
        <v>3.0972</v>
      </c>
      <c r="J12" s="214">
        <v>10.5229</v>
      </c>
      <c r="K12" s="214">
        <v>1.6962999999999999</v>
      </c>
      <c r="L12" s="214">
        <v>4.8208000000000002</v>
      </c>
      <c r="M12" s="214">
        <v>3.6972999999999998</v>
      </c>
      <c r="N12" s="214">
        <v>0</v>
      </c>
      <c r="O12" s="214">
        <v>0</v>
      </c>
      <c r="P12" s="214">
        <v>0</v>
      </c>
    </row>
    <row r="13" spans="1:16">
      <c r="A13" s="74">
        <v>5</v>
      </c>
      <c r="B13" s="214">
        <v>0</v>
      </c>
      <c r="C13" s="214">
        <v>0</v>
      </c>
      <c r="D13" s="214">
        <v>8.5883000000000003</v>
      </c>
      <c r="E13" s="214">
        <v>2.9868999999999999</v>
      </c>
      <c r="F13" s="214">
        <v>11.103300000000001</v>
      </c>
      <c r="G13" s="214">
        <v>3.0590000000000002</v>
      </c>
      <c r="H13" s="214">
        <v>10.4183</v>
      </c>
      <c r="I13" s="214">
        <v>2.4777999999999998</v>
      </c>
      <c r="J13" s="214">
        <v>8.4183000000000003</v>
      </c>
      <c r="K13" s="214">
        <v>1.357</v>
      </c>
      <c r="L13" s="214">
        <v>3.8567</v>
      </c>
      <c r="M13" s="214">
        <v>2.9578000000000002</v>
      </c>
      <c r="N13" s="214">
        <v>0</v>
      </c>
      <c r="O13" s="214">
        <v>0</v>
      </c>
      <c r="P13" s="214">
        <v>0</v>
      </c>
    </row>
    <row r="14" spans="1:16">
      <c r="A14" s="74">
        <v>6</v>
      </c>
      <c r="B14" s="214">
        <v>0</v>
      </c>
      <c r="C14" s="214">
        <v>0</v>
      </c>
      <c r="D14" s="214">
        <v>6.4413</v>
      </c>
      <c r="E14" s="214">
        <v>2.2402000000000002</v>
      </c>
      <c r="F14" s="214">
        <v>8.3275000000000006</v>
      </c>
      <c r="G14" s="214">
        <v>2.2942999999999998</v>
      </c>
      <c r="H14" s="214">
        <v>7.8137999999999996</v>
      </c>
      <c r="I14" s="214">
        <v>1.8583000000000001</v>
      </c>
      <c r="J14" s="214">
        <v>6.3137999999999996</v>
      </c>
      <c r="K14" s="214">
        <v>1.0178</v>
      </c>
      <c r="L14" s="214">
        <v>2.8925000000000001</v>
      </c>
      <c r="M14" s="214">
        <v>2.2183999999999999</v>
      </c>
      <c r="N14" s="214">
        <v>0</v>
      </c>
      <c r="O14" s="214">
        <v>0</v>
      </c>
      <c r="P14" s="214">
        <v>0</v>
      </c>
    </row>
    <row r="15" spans="1:16">
      <c r="A15" s="74">
        <v>7</v>
      </c>
      <c r="B15" s="214">
        <v>0</v>
      </c>
      <c r="C15" s="214">
        <v>0</v>
      </c>
      <c r="D15" s="214">
        <v>6.2370000000000001</v>
      </c>
      <c r="E15" s="214">
        <v>2.1779000000000002</v>
      </c>
      <c r="F15" s="214">
        <v>7.8821000000000003</v>
      </c>
      <c r="G15" s="214">
        <v>2.2305000000000001</v>
      </c>
      <c r="H15" s="214">
        <v>7.4797000000000002</v>
      </c>
      <c r="I15" s="214">
        <v>1.8067</v>
      </c>
      <c r="J15" s="214">
        <v>6.1646000000000001</v>
      </c>
      <c r="K15" s="214">
        <v>0.98950000000000005</v>
      </c>
      <c r="L15" s="214">
        <v>2.9134000000000002</v>
      </c>
      <c r="M15" s="214">
        <v>2.1566999999999998</v>
      </c>
      <c r="N15" s="214">
        <v>0</v>
      </c>
      <c r="O15" s="214">
        <v>0</v>
      </c>
      <c r="P15" s="214">
        <v>0</v>
      </c>
    </row>
    <row r="16" spans="1:16">
      <c r="A16" s="74">
        <v>8</v>
      </c>
      <c r="B16" s="214">
        <v>0</v>
      </c>
      <c r="C16" s="214">
        <v>0</v>
      </c>
      <c r="D16" s="214">
        <v>6.0327999999999999</v>
      </c>
      <c r="E16" s="214">
        <v>2.1156999999999999</v>
      </c>
      <c r="F16" s="214">
        <v>7.4367999999999999</v>
      </c>
      <c r="G16" s="214">
        <v>2.1667999999999998</v>
      </c>
      <c r="H16" s="214">
        <v>7.1456999999999997</v>
      </c>
      <c r="I16" s="214">
        <v>1.7551000000000001</v>
      </c>
      <c r="J16" s="214">
        <v>6.0155000000000003</v>
      </c>
      <c r="K16" s="214">
        <v>0.96120000000000005</v>
      </c>
      <c r="L16" s="214">
        <v>2.9342000000000001</v>
      </c>
      <c r="M16" s="214">
        <v>2.0951</v>
      </c>
      <c r="N16" s="214">
        <v>0</v>
      </c>
      <c r="O16" s="214">
        <v>0</v>
      </c>
      <c r="P16" s="214">
        <v>0</v>
      </c>
    </row>
    <row r="17" spans="1:16">
      <c r="A17" s="74">
        <v>9</v>
      </c>
      <c r="B17" s="214">
        <v>0</v>
      </c>
      <c r="C17" s="214">
        <v>0</v>
      </c>
      <c r="D17" s="214">
        <v>5.8285999999999998</v>
      </c>
      <c r="E17" s="214">
        <v>2.0535000000000001</v>
      </c>
      <c r="F17" s="214">
        <v>6.9913999999999996</v>
      </c>
      <c r="G17" s="214">
        <v>2.1031</v>
      </c>
      <c r="H17" s="214">
        <v>6.8117000000000001</v>
      </c>
      <c r="I17" s="214">
        <v>1.7035</v>
      </c>
      <c r="J17" s="214">
        <v>5.8662999999999998</v>
      </c>
      <c r="K17" s="214">
        <v>0.93289999999999995</v>
      </c>
      <c r="L17" s="214">
        <v>2.9550999999999998</v>
      </c>
      <c r="M17" s="214">
        <v>2.0335000000000001</v>
      </c>
      <c r="N17" s="214">
        <v>0</v>
      </c>
      <c r="O17" s="214">
        <v>0</v>
      </c>
      <c r="P17" s="214">
        <v>0</v>
      </c>
    </row>
    <row r="18" spans="1:16">
      <c r="A18" s="74">
        <v>10</v>
      </c>
      <c r="B18" s="214">
        <v>0</v>
      </c>
      <c r="C18" s="214">
        <v>0</v>
      </c>
      <c r="D18" s="214">
        <v>5.6243999999999996</v>
      </c>
      <c r="E18" s="214">
        <v>1.9913000000000001</v>
      </c>
      <c r="F18" s="214">
        <v>6.5460000000000003</v>
      </c>
      <c r="G18" s="214">
        <v>2.0392999999999999</v>
      </c>
      <c r="H18" s="214">
        <v>6.4775999999999998</v>
      </c>
      <c r="I18" s="214">
        <v>1.6518999999999999</v>
      </c>
      <c r="J18" s="214">
        <v>5.7172000000000001</v>
      </c>
      <c r="K18" s="214">
        <v>0.90469999999999995</v>
      </c>
      <c r="L18" s="214">
        <v>2.976</v>
      </c>
      <c r="M18" s="214">
        <v>1.9719</v>
      </c>
      <c r="N18" s="214">
        <v>0</v>
      </c>
      <c r="O18" s="214">
        <v>0</v>
      </c>
      <c r="P18" s="214">
        <v>0</v>
      </c>
    </row>
    <row r="19" spans="1:16">
      <c r="A19" s="74">
        <v>11</v>
      </c>
      <c r="B19" s="214">
        <v>0</v>
      </c>
      <c r="C19" s="214">
        <v>0</v>
      </c>
      <c r="D19" s="214">
        <v>5.4202000000000004</v>
      </c>
      <c r="E19" s="214">
        <v>1.929</v>
      </c>
      <c r="F19" s="214">
        <v>6.1006999999999998</v>
      </c>
      <c r="G19" s="214">
        <v>1.9756</v>
      </c>
      <c r="H19" s="214">
        <v>6.1436000000000002</v>
      </c>
      <c r="I19" s="214">
        <v>1.6002000000000001</v>
      </c>
      <c r="J19" s="214">
        <v>5.5681000000000003</v>
      </c>
      <c r="K19" s="214">
        <v>0.87639999999999996</v>
      </c>
      <c r="L19" s="214">
        <v>2.9969000000000001</v>
      </c>
      <c r="M19" s="214">
        <v>1.9101999999999999</v>
      </c>
      <c r="N19" s="214">
        <v>0</v>
      </c>
      <c r="O19" s="214">
        <v>0</v>
      </c>
      <c r="P19" s="214">
        <v>0</v>
      </c>
    </row>
    <row r="20" spans="1:16">
      <c r="A20" s="74">
        <v>12</v>
      </c>
      <c r="B20" s="214">
        <v>0</v>
      </c>
      <c r="C20" s="214">
        <v>0</v>
      </c>
      <c r="D20" s="214">
        <v>5.2160000000000002</v>
      </c>
      <c r="E20" s="214">
        <v>1.8668</v>
      </c>
      <c r="F20" s="214">
        <v>5.6553000000000004</v>
      </c>
      <c r="G20" s="214">
        <v>1.9118999999999999</v>
      </c>
      <c r="H20" s="214">
        <v>5.8095999999999997</v>
      </c>
      <c r="I20" s="214">
        <v>1.5486</v>
      </c>
      <c r="J20" s="214">
        <v>5.4188999999999998</v>
      </c>
      <c r="K20" s="214">
        <v>0.84809999999999997</v>
      </c>
      <c r="L20" s="214">
        <v>3.0177</v>
      </c>
      <c r="M20" s="214">
        <v>1.8486</v>
      </c>
      <c r="N20" s="214">
        <v>0</v>
      </c>
      <c r="O20" s="214">
        <v>0</v>
      </c>
      <c r="P20" s="214">
        <v>0</v>
      </c>
    </row>
    <row r="21" spans="1:16">
      <c r="A21" s="74">
        <v>13</v>
      </c>
      <c r="B21" s="214">
        <v>0</v>
      </c>
      <c r="C21" s="214">
        <v>0</v>
      </c>
      <c r="D21" s="214">
        <v>5.0118</v>
      </c>
      <c r="E21" s="214">
        <v>1.8046</v>
      </c>
      <c r="F21" s="214">
        <v>5.2099000000000002</v>
      </c>
      <c r="G21" s="214">
        <v>1.8481000000000001</v>
      </c>
      <c r="H21" s="214">
        <v>5.4755000000000003</v>
      </c>
      <c r="I21" s="214">
        <v>1.4970000000000001</v>
      </c>
      <c r="J21" s="214">
        <v>5.2698</v>
      </c>
      <c r="K21" s="214">
        <v>0.81989999999999996</v>
      </c>
      <c r="L21" s="214">
        <v>3.0386000000000002</v>
      </c>
      <c r="M21" s="214">
        <v>1.7869999999999999</v>
      </c>
      <c r="N21" s="214">
        <v>0</v>
      </c>
      <c r="O21" s="214">
        <v>0</v>
      </c>
      <c r="P21" s="214">
        <v>0</v>
      </c>
    </row>
    <row r="22" spans="1:16">
      <c r="A22" s="74">
        <v>14</v>
      </c>
      <c r="B22" s="214">
        <v>0</v>
      </c>
      <c r="C22" s="214">
        <v>0</v>
      </c>
      <c r="D22" s="214">
        <v>4.8075999999999999</v>
      </c>
      <c r="E22" s="214">
        <v>1.7423999999999999</v>
      </c>
      <c r="F22" s="214">
        <v>4.7645999999999997</v>
      </c>
      <c r="G22" s="214">
        <v>1.7844</v>
      </c>
      <c r="H22" s="214">
        <v>5.1414999999999997</v>
      </c>
      <c r="I22" s="214">
        <v>1.4454</v>
      </c>
      <c r="J22" s="214">
        <v>5.1207000000000003</v>
      </c>
      <c r="K22" s="214">
        <v>0.79159999999999997</v>
      </c>
      <c r="L22" s="214">
        <v>3.0594999999999999</v>
      </c>
      <c r="M22" s="214">
        <v>1.7254</v>
      </c>
      <c r="N22" s="214">
        <v>0</v>
      </c>
      <c r="O22" s="214">
        <v>0</v>
      </c>
      <c r="P22" s="214">
        <v>0</v>
      </c>
    </row>
    <row r="23" spans="1:16">
      <c r="A23" s="74">
        <v>15</v>
      </c>
      <c r="B23" s="214">
        <v>0</v>
      </c>
      <c r="C23" s="214">
        <v>0</v>
      </c>
      <c r="D23" s="214">
        <v>4.6033999999999997</v>
      </c>
      <c r="E23" s="214">
        <v>1.6800999999999999</v>
      </c>
      <c r="F23" s="214">
        <v>4.3192000000000004</v>
      </c>
      <c r="G23" s="214">
        <v>1.7206999999999999</v>
      </c>
      <c r="H23" s="214">
        <v>4.8075000000000001</v>
      </c>
      <c r="I23" s="214">
        <v>1.3937999999999999</v>
      </c>
      <c r="J23" s="214">
        <v>4.9714999999999998</v>
      </c>
      <c r="K23" s="214">
        <v>0.76329999999999998</v>
      </c>
      <c r="L23" s="214">
        <v>3.0802999999999998</v>
      </c>
      <c r="M23" s="214">
        <v>1.6637999999999999</v>
      </c>
      <c r="N23" s="214">
        <v>0</v>
      </c>
      <c r="O23" s="214">
        <v>0</v>
      </c>
      <c r="P23" s="214">
        <v>0</v>
      </c>
    </row>
    <row r="24" spans="1:16">
      <c r="A24" s="74">
        <v>16</v>
      </c>
      <c r="B24" s="214">
        <v>0</v>
      </c>
      <c r="C24" s="214">
        <v>0</v>
      </c>
      <c r="D24" s="214">
        <v>4.3992000000000004</v>
      </c>
      <c r="E24" s="214">
        <v>1.6178999999999999</v>
      </c>
      <c r="F24" s="214">
        <v>3.8738000000000001</v>
      </c>
      <c r="G24" s="214">
        <v>1.657</v>
      </c>
      <c r="H24" s="214">
        <v>4.4733999999999998</v>
      </c>
      <c r="I24" s="214">
        <v>1.3421000000000001</v>
      </c>
      <c r="J24" s="214">
        <v>4.8224</v>
      </c>
      <c r="K24" s="214">
        <v>0.73499999999999999</v>
      </c>
      <c r="L24" s="214">
        <v>3.1012</v>
      </c>
      <c r="M24" s="214">
        <v>1.6021000000000001</v>
      </c>
      <c r="N24" s="214">
        <v>0</v>
      </c>
      <c r="O24" s="214">
        <v>0</v>
      </c>
      <c r="P24" s="214">
        <v>0</v>
      </c>
    </row>
    <row r="25" spans="1:16">
      <c r="A25" s="74">
        <v>17</v>
      </c>
      <c r="B25" s="214">
        <v>0</v>
      </c>
      <c r="C25" s="214">
        <v>0</v>
      </c>
      <c r="D25" s="214">
        <v>4.1950000000000003</v>
      </c>
      <c r="E25" s="214">
        <v>1.5557000000000001</v>
      </c>
      <c r="F25" s="214">
        <v>3.4285000000000001</v>
      </c>
      <c r="G25" s="214">
        <v>1.5931999999999999</v>
      </c>
      <c r="H25" s="214">
        <v>4.1394000000000002</v>
      </c>
      <c r="I25" s="214">
        <v>1.2905</v>
      </c>
      <c r="J25" s="214">
        <v>4.6731999999999996</v>
      </c>
      <c r="K25" s="214">
        <v>0.70679999999999998</v>
      </c>
      <c r="L25" s="214">
        <v>3.1221000000000001</v>
      </c>
      <c r="M25" s="214">
        <v>1.5405</v>
      </c>
      <c r="N25" s="214">
        <v>0</v>
      </c>
      <c r="O25" s="214">
        <v>0</v>
      </c>
      <c r="P25" s="214">
        <v>0</v>
      </c>
    </row>
    <row r="26" spans="1:16">
      <c r="A26" s="74">
        <v>18</v>
      </c>
      <c r="B26" s="214">
        <v>0</v>
      </c>
      <c r="C26" s="214">
        <v>0</v>
      </c>
      <c r="D26" s="214">
        <v>3.9908000000000001</v>
      </c>
      <c r="E26" s="214">
        <v>1.4934000000000001</v>
      </c>
      <c r="F26" s="214">
        <v>2.9830999999999999</v>
      </c>
      <c r="G26" s="214">
        <v>1.5295000000000001</v>
      </c>
      <c r="H26" s="214">
        <v>3.8054000000000001</v>
      </c>
      <c r="I26" s="214">
        <v>1.2388999999999999</v>
      </c>
      <c r="J26" s="214">
        <v>4.5240999999999998</v>
      </c>
      <c r="K26" s="214">
        <v>0.67849999999999999</v>
      </c>
      <c r="L26" s="214">
        <v>3.1429999999999998</v>
      </c>
      <c r="M26" s="214">
        <v>1.4789000000000001</v>
      </c>
      <c r="N26" s="214">
        <v>3.8626999999999998</v>
      </c>
      <c r="O26" s="214">
        <v>1.4096</v>
      </c>
      <c r="P26" s="214">
        <v>0</v>
      </c>
    </row>
    <row r="27" spans="1:16">
      <c r="A27" s="74">
        <v>19</v>
      </c>
      <c r="B27" s="214">
        <v>0</v>
      </c>
      <c r="C27" s="214">
        <v>0</v>
      </c>
      <c r="D27" s="214">
        <v>3.9571000000000001</v>
      </c>
      <c r="E27" s="214">
        <v>1.4464999999999999</v>
      </c>
      <c r="F27" s="214">
        <v>3.0935000000000001</v>
      </c>
      <c r="G27" s="214">
        <v>1.4745999999999999</v>
      </c>
      <c r="H27" s="214">
        <v>3.74</v>
      </c>
      <c r="I27" s="214">
        <v>1.2254</v>
      </c>
      <c r="J27" s="214">
        <v>4.4096000000000002</v>
      </c>
      <c r="K27" s="214">
        <v>0.69589999999999996</v>
      </c>
      <c r="L27" s="214">
        <v>3.0766</v>
      </c>
      <c r="M27" s="214">
        <v>1.4474</v>
      </c>
      <c r="N27" s="214">
        <v>3.7553999999999998</v>
      </c>
      <c r="O27" s="214">
        <v>1.3705000000000001</v>
      </c>
      <c r="P27" s="214">
        <v>0</v>
      </c>
    </row>
    <row r="28" spans="1:16">
      <c r="A28" s="74">
        <v>20</v>
      </c>
      <c r="B28" s="214">
        <v>0</v>
      </c>
      <c r="C28" s="214">
        <v>0</v>
      </c>
      <c r="D28" s="214">
        <v>3.9232999999999998</v>
      </c>
      <c r="E28" s="214">
        <v>1.3996</v>
      </c>
      <c r="F28" s="214">
        <v>3.2039</v>
      </c>
      <c r="G28" s="214">
        <v>1.4198</v>
      </c>
      <c r="H28" s="214">
        <v>3.6747000000000001</v>
      </c>
      <c r="I28" s="214">
        <v>1.2119</v>
      </c>
      <c r="J28" s="214">
        <v>4.2952000000000004</v>
      </c>
      <c r="K28" s="214">
        <v>0.71340000000000003</v>
      </c>
      <c r="L28" s="214">
        <v>3.0102000000000002</v>
      </c>
      <c r="M28" s="214">
        <v>1.4158999999999999</v>
      </c>
      <c r="N28" s="214">
        <v>3.6480999999999999</v>
      </c>
      <c r="O28" s="214">
        <v>1.3312999999999999</v>
      </c>
      <c r="P28" s="214">
        <v>0</v>
      </c>
    </row>
    <row r="29" spans="1:16">
      <c r="A29" s="74">
        <v>21</v>
      </c>
      <c r="B29" s="214">
        <v>0</v>
      </c>
      <c r="C29" s="214">
        <v>0</v>
      </c>
      <c r="D29" s="214">
        <v>3.8896000000000002</v>
      </c>
      <c r="E29" s="214">
        <v>1.3527</v>
      </c>
      <c r="F29" s="214">
        <v>3.3142</v>
      </c>
      <c r="G29" s="214">
        <v>1.3649</v>
      </c>
      <c r="H29" s="214">
        <v>3.6093999999999999</v>
      </c>
      <c r="I29" s="214">
        <v>1.1983999999999999</v>
      </c>
      <c r="J29" s="214">
        <v>4.1806999999999999</v>
      </c>
      <c r="K29" s="214">
        <v>0.73080000000000001</v>
      </c>
      <c r="L29" s="214">
        <v>2.9438</v>
      </c>
      <c r="M29" s="214">
        <v>1.3845000000000001</v>
      </c>
      <c r="N29" s="214">
        <v>3.5407999999999999</v>
      </c>
      <c r="O29" s="214">
        <v>1.2921</v>
      </c>
      <c r="P29" s="214">
        <v>0</v>
      </c>
    </row>
    <row r="30" spans="1:16">
      <c r="A30" s="74">
        <v>22</v>
      </c>
      <c r="B30" s="214">
        <v>0</v>
      </c>
      <c r="C30" s="214">
        <v>0</v>
      </c>
      <c r="D30" s="214">
        <v>3.8559000000000001</v>
      </c>
      <c r="E30" s="214">
        <v>1.3058000000000001</v>
      </c>
      <c r="F30" s="214">
        <v>3.4245999999999999</v>
      </c>
      <c r="G30" s="214">
        <v>1.3101</v>
      </c>
      <c r="H30" s="214">
        <v>3.5440999999999998</v>
      </c>
      <c r="I30" s="214">
        <v>1.1849000000000001</v>
      </c>
      <c r="J30" s="214">
        <v>4.0662000000000003</v>
      </c>
      <c r="K30" s="214">
        <v>0.74819999999999998</v>
      </c>
      <c r="L30" s="214">
        <v>2.8774000000000002</v>
      </c>
      <c r="M30" s="214">
        <v>1.353</v>
      </c>
      <c r="N30" s="214">
        <v>3.4335</v>
      </c>
      <c r="O30" s="214">
        <v>1.2529999999999999</v>
      </c>
      <c r="P30" s="214">
        <v>0</v>
      </c>
    </row>
    <row r="31" spans="1:16">
      <c r="A31" s="74">
        <v>23</v>
      </c>
      <c r="B31" s="214">
        <v>0</v>
      </c>
      <c r="C31" s="214">
        <v>0</v>
      </c>
      <c r="D31" s="214">
        <v>3.8220999999999998</v>
      </c>
      <c r="E31" s="214">
        <v>1.2588999999999999</v>
      </c>
      <c r="F31" s="214">
        <v>3.5350000000000001</v>
      </c>
      <c r="G31" s="214">
        <v>1.2552000000000001</v>
      </c>
      <c r="H31" s="214">
        <v>3.4788000000000001</v>
      </c>
      <c r="I31" s="214">
        <v>1.1714</v>
      </c>
      <c r="J31" s="214">
        <v>3.9517000000000002</v>
      </c>
      <c r="K31" s="214">
        <v>0.76570000000000005</v>
      </c>
      <c r="L31" s="214">
        <v>2.8109999999999999</v>
      </c>
      <c r="M31" s="214">
        <v>1.3214999999999999</v>
      </c>
      <c r="N31" s="214">
        <v>3.3262</v>
      </c>
      <c r="O31" s="214">
        <v>1.2138</v>
      </c>
      <c r="P31" s="214">
        <v>0</v>
      </c>
    </row>
    <row r="32" spans="1:16">
      <c r="A32" s="74">
        <v>24</v>
      </c>
      <c r="B32" s="214">
        <v>0</v>
      </c>
      <c r="C32" s="214">
        <v>0</v>
      </c>
      <c r="D32" s="214">
        <v>3.7884000000000002</v>
      </c>
      <c r="E32" s="214">
        <v>1.212</v>
      </c>
      <c r="F32" s="214">
        <v>3.6454</v>
      </c>
      <c r="G32" s="214">
        <v>1.2003999999999999</v>
      </c>
      <c r="H32" s="214">
        <v>3.4135</v>
      </c>
      <c r="I32" s="214">
        <v>1.1578999999999999</v>
      </c>
      <c r="J32" s="214">
        <v>3.8372999999999999</v>
      </c>
      <c r="K32" s="214">
        <v>0.78310000000000002</v>
      </c>
      <c r="L32" s="214">
        <v>2.7446000000000002</v>
      </c>
      <c r="M32" s="214">
        <v>1.29</v>
      </c>
      <c r="N32" s="214">
        <v>3.2189000000000001</v>
      </c>
      <c r="O32" s="214">
        <v>1.1747000000000001</v>
      </c>
      <c r="P32" s="214">
        <v>0</v>
      </c>
    </row>
    <row r="33" spans="1:16">
      <c r="A33" s="74">
        <v>25</v>
      </c>
      <c r="B33" s="214">
        <v>0</v>
      </c>
      <c r="C33" s="214">
        <v>0</v>
      </c>
      <c r="D33" s="214">
        <v>3.7547000000000001</v>
      </c>
      <c r="E33" s="214">
        <v>1.1651</v>
      </c>
      <c r="F33" s="214">
        <v>3.7557</v>
      </c>
      <c r="G33" s="214">
        <v>1.1455</v>
      </c>
      <c r="H33" s="214">
        <v>3.3481999999999998</v>
      </c>
      <c r="I33" s="214">
        <v>1.1444000000000001</v>
      </c>
      <c r="J33" s="214">
        <v>3.7227999999999999</v>
      </c>
      <c r="K33" s="214">
        <v>0.80049999999999999</v>
      </c>
      <c r="L33" s="214">
        <v>2.6781999999999999</v>
      </c>
      <c r="M33" s="214">
        <v>1.2585</v>
      </c>
      <c r="N33" s="214">
        <v>3.1116000000000001</v>
      </c>
      <c r="O33" s="214">
        <v>1.1355</v>
      </c>
      <c r="P33" s="214">
        <v>0</v>
      </c>
    </row>
    <row r="34" spans="1:16">
      <c r="A34" s="74">
        <v>26</v>
      </c>
      <c r="B34" s="214">
        <v>0</v>
      </c>
      <c r="C34" s="214">
        <v>0</v>
      </c>
      <c r="D34" s="214">
        <v>3.7208999999999999</v>
      </c>
      <c r="E34" s="214">
        <v>1.1182000000000001</v>
      </c>
      <c r="F34" s="214">
        <v>3.8660999999999999</v>
      </c>
      <c r="G34" s="214">
        <v>1.0906</v>
      </c>
      <c r="H34" s="214">
        <v>3.2829000000000002</v>
      </c>
      <c r="I34" s="214">
        <v>1.1309</v>
      </c>
      <c r="J34" s="214">
        <v>3.6082999999999998</v>
      </c>
      <c r="K34" s="214">
        <v>0.81799999999999995</v>
      </c>
      <c r="L34" s="214">
        <v>2.6118999999999999</v>
      </c>
      <c r="M34" s="214">
        <v>1.2270000000000001</v>
      </c>
      <c r="N34" s="214">
        <v>3.0043000000000002</v>
      </c>
      <c r="O34" s="214">
        <v>1.0964</v>
      </c>
      <c r="P34" s="214">
        <v>0</v>
      </c>
    </row>
    <row r="35" spans="1:16">
      <c r="A35" s="74">
        <v>27</v>
      </c>
      <c r="B35" s="214">
        <v>0</v>
      </c>
      <c r="C35" s="214">
        <v>0</v>
      </c>
      <c r="D35" s="214">
        <v>3.6871999999999998</v>
      </c>
      <c r="E35" s="214">
        <v>1.0712999999999999</v>
      </c>
      <c r="F35" s="214">
        <v>3.9765000000000001</v>
      </c>
      <c r="G35" s="214">
        <v>1.0358000000000001</v>
      </c>
      <c r="H35" s="214">
        <v>3.2176</v>
      </c>
      <c r="I35" s="214">
        <v>1.1173999999999999</v>
      </c>
      <c r="J35" s="214">
        <v>3.4937999999999998</v>
      </c>
      <c r="K35" s="214">
        <v>0.83540000000000003</v>
      </c>
      <c r="L35" s="214">
        <v>2.5455000000000001</v>
      </c>
      <c r="M35" s="214">
        <v>1.1956</v>
      </c>
      <c r="N35" s="214">
        <v>2.8969999999999998</v>
      </c>
      <c r="O35" s="214">
        <v>1.0571999999999999</v>
      </c>
      <c r="P35" s="214">
        <v>0</v>
      </c>
    </row>
    <row r="36" spans="1:16">
      <c r="A36" s="74">
        <v>28</v>
      </c>
      <c r="B36" s="214">
        <v>0</v>
      </c>
      <c r="C36" s="214">
        <v>0</v>
      </c>
      <c r="D36" s="214">
        <v>3.6535000000000002</v>
      </c>
      <c r="E36" s="214">
        <v>1.0244</v>
      </c>
      <c r="F36" s="214">
        <v>4.0869</v>
      </c>
      <c r="G36" s="214">
        <v>0.98089999999999999</v>
      </c>
      <c r="H36" s="214">
        <v>3.1522999999999999</v>
      </c>
      <c r="I36" s="214">
        <v>1.1039000000000001</v>
      </c>
      <c r="J36" s="214">
        <v>3.3794</v>
      </c>
      <c r="K36" s="214">
        <v>0.8528</v>
      </c>
      <c r="L36" s="214">
        <v>2.4790999999999999</v>
      </c>
      <c r="M36" s="214">
        <v>1.1640999999999999</v>
      </c>
      <c r="N36" s="214">
        <v>2.7896999999999998</v>
      </c>
      <c r="O36" s="214">
        <v>1.0181</v>
      </c>
      <c r="P36" s="214">
        <v>0</v>
      </c>
    </row>
    <row r="37" spans="1:16">
      <c r="A37" s="74">
        <v>29</v>
      </c>
      <c r="B37" s="214">
        <v>0</v>
      </c>
      <c r="C37" s="214">
        <v>0</v>
      </c>
      <c r="D37" s="214">
        <v>3.6196999999999999</v>
      </c>
      <c r="E37" s="214">
        <v>0.97750000000000004</v>
      </c>
      <c r="F37" s="214">
        <v>4.1971999999999996</v>
      </c>
      <c r="G37" s="214">
        <v>0.92610000000000003</v>
      </c>
      <c r="H37" s="214">
        <v>3.0870000000000002</v>
      </c>
      <c r="I37" s="214">
        <v>1.0904</v>
      </c>
      <c r="J37" s="214">
        <v>3.2648999999999999</v>
      </c>
      <c r="K37" s="214">
        <v>0.87029999999999996</v>
      </c>
      <c r="L37" s="214">
        <v>2.4127000000000001</v>
      </c>
      <c r="M37" s="214">
        <v>1.1326000000000001</v>
      </c>
      <c r="N37" s="214">
        <v>2.6823999999999999</v>
      </c>
      <c r="O37" s="214">
        <v>0.97889999999999999</v>
      </c>
      <c r="P37" s="214">
        <v>0</v>
      </c>
    </row>
    <row r="38" spans="1:16">
      <c r="A38" s="74">
        <v>30</v>
      </c>
      <c r="B38" s="214">
        <v>0</v>
      </c>
      <c r="C38" s="214">
        <v>0</v>
      </c>
      <c r="D38" s="214">
        <v>3.5859999999999999</v>
      </c>
      <c r="E38" s="214">
        <v>0.93059999999999998</v>
      </c>
      <c r="F38" s="214">
        <v>4.3075999999999999</v>
      </c>
      <c r="G38" s="214">
        <v>0.87119999999999997</v>
      </c>
      <c r="H38" s="214">
        <v>3.0217000000000001</v>
      </c>
      <c r="I38" s="214">
        <v>1.0769</v>
      </c>
      <c r="J38" s="214">
        <v>3.1503999999999999</v>
      </c>
      <c r="K38" s="214">
        <v>0.88770000000000004</v>
      </c>
      <c r="L38" s="214">
        <v>2.3462999999999998</v>
      </c>
      <c r="M38" s="214">
        <v>1.1011</v>
      </c>
      <c r="N38" s="214">
        <v>2.5750999999999999</v>
      </c>
      <c r="O38" s="214">
        <v>0.93969999999999998</v>
      </c>
      <c r="P38" s="214">
        <v>0</v>
      </c>
    </row>
    <row r="39" spans="1:16">
      <c r="A39" s="74">
        <v>31</v>
      </c>
      <c r="B39" s="214">
        <v>0</v>
      </c>
      <c r="C39" s="214">
        <v>0</v>
      </c>
      <c r="D39" s="214">
        <v>3.4173</v>
      </c>
      <c r="E39" s="214">
        <v>0.91400000000000003</v>
      </c>
      <c r="F39" s="214">
        <v>4.3308999999999997</v>
      </c>
      <c r="G39" s="214">
        <v>0.85760000000000003</v>
      </c>
      <c r="H39" s="214">
        <v>2.8923000000000001</v>
      </c>
      <c r="I39" s="214">
        <v>1.0546</v>
      </c>
      <c r="J39" s="214">
        <v>3.1208999999999998</v>
      </c>
      <c r="K39" s="214">
        <v>0.87880000000000003</v>
      </c>
      <c r="L39" s="214">
        <v>2.3206000000000002</v>
      </c>
      <c r="M39" s="214">
        <v>1.1128</v>
      </c>
      <c r="N39" s="214">
        <v>2.4948999999999999</v>
      </c>
      <c r="O39" s="214">
        <v>0.92669999999999997</v>
      </c>
      <c r="P39" s="214">
        <v>0</v>
      </c>
    </row>
    <row r="40" spans="1:16">
      <c r="A40" s="74">
        <v>32</v>
      </c>
      <c r="B40" s="214">
        <v>0</v>
      </c>
      <c r="C40" s="214">
        <v>0</v>
      </c>
      <c r="D40" s="214">
        <v>3.2484999999999999</v>
      </c>
      <c r="E40" s="214">
        <v>0.89739999999999998</v>
      </c>
      <c r="F40" s="214">
        <v>4.3541999999999996</v>
      </c>
      <c r="G40" s="214">
        <v>0.84399999999999997</v>
      </c>
      <c r="H40" s="214">
        <v>2.7629000000000001</v>
      </c>
      <c r="I40" s="214">
        <v>1.0323</v>
      </c>
      <c r="J40" s="214">
        <v>3.0914000000000001</v>
      </c>
      <c r="K40" s="214">
        <v>0.86990000000000001</v>
      </c>
      <c r="L40" s="214">
        <v>2.2949999999999999</v>
      </c>
      <c r="M40" s="214">
        <v>1.1245000000000001</v>
      </c>
      <c r="N40" s="214">
        <v>2.4148000000000001</v>
      </c>
      <c r="O40" s="214">
        <v>0.91359999999999997</v>
      </c>
      <c r="P40" s="214">
        <v>0</v>
      </c>
    </row>
    <row r="41" spans="1:16">
      <c r="A41" s="74">
        <v>33</v>
      </c>
      <c r="B41" s="214">
        <v>0</v>
      </c>
      <c r="C41" s="214">
        <v>0</v>
      </c>
      <c r="D41" s="214">
        <v>3.0798000000000001</v>
      </c>
      <c r="E41" s="214">
        <v>0.88070000000000004</v>
      </c>
      <c r="F41" s="214">
        <v>4.3776000000000002</v>
      </c>
      <c r="G41" s="214">
        <v>0.83050000000000002</v>
      </c>
      <c r="H41" s="214">
        <v>2.6335999999999999</v>
      </c>
      <c r="I41" s="214">
        <v>1.01</v>
      </c>
      <c r="J41" s="214">
        <v>3.0619000000000001</v>
      </c>
      <c r="K41" s="214">
        <v>0.86099999999999999</v>
      </c>
      <c r="L41" s="214">
        <v>2.2692999999999999</v>
      </c>
      <c r="M41" s="214">
        <v>1.1363000000000001</v>
      </c>
      <c r="N41" s="214">
        <v>2.3346</v>
      </c>
      <c r="O41" s="214">
        <v>0.90059999999999996</v>
      </c>
      <c r="P41" s="214">
        <v>0</v>
      </c>
    </row>
    <row r="42" spans="1:16">
      <c r="A42" s="74">
        <v>34</v>
      </c>
      <c r="B42" s="214">
        <v>0</v>
      </c>
      <c r="C42" s="214">
        <v>0</v>
      </c>
      <c r="D42" s="214">
        <v>2.911</v>
      </c>
      <c r="E42" s="214">
        <v>0.86409999999999998</v>
      </c>
      <c r="F42" s="214">
        <v>4.4009</v>
      </c>
      <c r="G42" s="214">
        <v>0.81689999999999996</v>
      </c>
      <c r="H42" s="214">
        <v>2.5042</v>
      </c>
      <c r="I42" s="214">
        <v>0.98770000000000002</v>
      </c>
      <c r="J42" s="214">
        <v>3.0325000000000002</v>
      </c>
      <c r="K42" s="214">
        <v>0.85209999999999997</v>
      </c>
      <c r="L42" s="214">
        <v>2.2437</v>
      </c>
      <c r="M42" s="214">
        <v>1.1479999999999999</v>
      </c>
      <c r="N42" s="214">
        <v>2.2544</v>
      </c>
      <c r="O42" s="214">
        <v>0.88749999999999996</v>
      </c>
      <c r="P42" s="214">
        <v>0</v>
      </c>
    </row>
    <row r="43" spans="1:16">
      <c r="A43" s="74">
        <v>35</v>
      </c>
      <c r="B43" s="214">
        <v>0</v>
      </c>
      <c r="C43" s="214">
        <v>0</v>
      </c>
      <c r="D43" s="214">
        <v>2.7423000000000002</v>
      </c>
      <c r="E43" s="214">
        <v>0.84750000000000003</v>
      </c>
      <c r="F43" s="214">
        <v>4.4241999999999999</v>
      </c>
      <c r="G43" s="214">
        <v>0.80330000000000001</v>
      </c>
      <c r="H43" s="214">
        <v>2.3748</v>
      </c>
      <c r="I43" s="214">
        <v>0.96530000000000005</v>
      </c>
      <c r="J43" s="214">
        <v>3.0030000000000001</v>
      </c>
      <c r="K43" s="214">
        <v>0.84330000000000005</v>
      </c>
      <c r="L43" s="214">
        <v>2.218</v>
      </c>
      <c r="M43" s="214">
        <v>1.1597</v>
      </c>
      <c r="N43" s="214">
        <v>2.1741999999999999</v>
      </c>
      <c r="O43" s="214">
        <v>0.87450000000000006</v>
      </c>
      <c r="P43" s="214">
        <v>0</v>
      </c>
    </row>
    <row r="44" spans="1:16">
      <c r="A44" s="74">
        <v>36</v>
      </c>
      <c r="B44" s="214">
        <v>0</v>
      </c>
      <c r="C44" s="214">
        <v>0</v>
      </c>
      <c r="D44" s="214">
        <v>2.5735000000000001</v>
      </c>
      <c r="E44" s="214">
        <v>0.83089999999999997</v>
      </c>
      <c r="F44" s="214">
        <v>4.4474999999999998</v>
      </c>
      <c r="G44" s="214">
        <v>0.78969999999999996</v>
      </c>
      <c r="H44" s="214">
        <v>2.2454000000000001</v>
      </c>
      <c r="I44" s="214">
        <v>0.94299999999999995</v>
      </c>
      <c r="J44" s="214">
        <v>2.9735</v>
      </c>
      <c r="K44" s="214">
        <v>0.83440000000000003</v>
      </c>
      <c r="L44" s="214">
        <v>2.1924000000000001</v>
      </c>
      <c r="M44" s="214">
        <v>1.1714</v>
      </c>
      <c r="N44" s="214">
        <v>2.0941000000000001</v>
      </c>
      <c r="O44" s="214">
        <v>0.86140000000000005</v>
      </c>
      <c r="P44" s="214">
        <v>0</v>
      </c>
    </row>
    <row r="45" spans="1:16">
      <c r="A45" s="74">
        <v>37</v>
      </c>
      <c r="B45" s="214">
        <v>0</v>
      </c>
      <c r="C45" s="214">
        <v>0</v>
      </c>
      <c r="D45" s="214">
        <v>2.4047999999999998</v>
      </c>
      <c r="E45" s="214">
        <v>0.81420000000000003</v>
      </c>
      <c r="F45" s="214">
        <v>4.4709000000000003</v>
      </c>
      <c r="G45" s="214">
        <v>0.77610000000000001</v>
      </c>
      <c r="H45" s="214">
        <v>2.1160000000000001</v>
      </c>
      <c r="I45" s="214">
        <v>0.92069999999999996</v>
      </c>
      <c r="J45" s="214">
        <v>2.944</v>
      </c>
      <c r="K45" s="214">
        <v>0.82550000000000001</v>
      </c>
      <c r="L45" s="214">
        <v>2.1667000000000001</v>
      </c>
      <c r="M45" s="214">
        <v>1.1832</v>
      </c>
      <c r="N45" s="214">
        <v>2.0139</v>
      </c>
      <c r="O45" s="214">
        <v>0.84840000000000004</v>
      </c>
      <c r="P45" s="214">
        <v>0</v>
      </c>
    </row>
    <row r="46" spans="1:16">
      <c r="A46" s="74">
        <v>38</v>
      </c>
      <c r="B46" s="214">
        <v>0</v>
      </c>
      <c r="C46" s="214">
        <v>0</v>
      </c>
      <c r="D46" s="214">
        <v>2.2360000000000002</v>
      </c>
      <c r="E46" s="214">
        <v>0.79759999999999998</v>
      </c>
      <c r="F46" s="214">
        <v>4.4942000000000002</v>
      </c>
      <c r="G46" s="214">
        <v>0.76259999999999994</v>
      </c>
      <c r="H46" s="214">
        <v>1.9866999999999999</v>
      </c>
      <c r="I46" s="214">
        <v>0.89839999999999998</v>
      </c>
      <c r="J46" s="214">
        <v>2.9144999999999999</v>
      </c>
      <c r="K46" s="214">
        <v>0.81659999999999999</v>
      </c>
      <c r="L46" s="214">
        <v>2.141</v>
      </c>
      <c r="M46" s="214">
        <v>1.1949000000000001</v>
      </c>
      <c r="N46" s="214">
        <v>1.9337</v>
      </c>
      <c r="O46" s="214">
        <v>0.83530000000000004</v>
      </c>
      <c r="P46" s="214">
        <v>0</v>
      </c>
    </row>
    <row r="47" spans="1:16">
      <c r="A47" s="74">
        <v>39</v>
      </c>
      <c r="B47" s="214">
        <v>0</v>
      </c>
      <c r="C47" s="214">
        <v>0</v>
      </c>
      <c r="D47" s="214">
        <v>2.0672999999999999</v>
      </c>
      <c r="E47" s="214">
        <v>0.78100000000000003</v>
      </c>
      <c r="F47" s="214">
        <v>4.5175000000000001</v>
      </c>
      <c r="G47" s="214">
        <v>0.749</v>
      </c>
      <c r="H47" s="214">
        <v>1.8573</v>
      </c>
      <c r="I47" s="214">
        <v>0.87609999999999999</v>
      </c>
      <c r="J47" s="214">
        <v>2.8849999999999998</v>
      </c>
      <c r="K47" s="214">
        <v>0.80769999999999997</v>
      </c>
      <c r="L47" s="214">
        <v>2.1154000000000002</v>
      </c>
      <c r="M47" s="214">
        <v>1.2065999999999999</v>
      </c>
      <c r="N47" s="214">
        <v>1.8535999999999999</v>
      </c>
      <c r="O47" s="214">
        <v>0.82230000000000003</v>
      </c>
      <c r="P47" s="214">
        <v>0</v>
      </c>
    </row>
    <row r="48" spans="1:16">
      <c r="A48" s="74">
        <v>40</v>
      </c>
      <c r="B48" s="214">
        <v>0</v>
      </c>
      <c r="C48" s="214">
        <v>0</v>
      </c>
      <c r="D48" s="214">
        <v>1.8985000000000001</v>
      </c>
      <c r="E48" s="214">
        <v>0.76439999999999997</v>
      </c>
      <c r="F48" s="214">
        <v>4.5407999999999999</v>
      </c>
      <c r="G48" s="214">
        <v>0.73540000000000005</v>
      </c>
      <c r="H48" s="214">
        <v>1.7279</v>
      </c>
      <c r="I48" s="214">
        <v>0.8538</v>
      </c>
      <c r="J48" s="214">
        <v>2.8555000000000001</v>
      </c>
      <c r="K48" s="214">
        <v>0.79879999999999995</v>
      </c>
      <c r="L48" s="214">
        <v>2.0897000000000001</v>
      </c>
      <c r="M48" s="214">
        <v>1.2182999999999999</v>
      </c>
      <c r="N48" s="214">
        <v>1.7734000000000001</v>
      </c>
      <c r="O48" s="214">
        <v>0.80920000000000003</v>
      </c>
      <c r="P48" s="214">
        <v>0</v>
      </c>
    </row>
    <row r="49" spans="1:16">
      <c r="A49" s="74">
        <v>41</v>
      </c>
      <c r="B49" s="214">
        <v>0</v>
      </c>
      <c r="C49" s="214">
        <v>0</v>
      </c>
      <c r="D49" s="214">
        <v>1.7298</v>
      </c>
      <c r="E49" s="214">
        <v>0.74770000000000003</v>
      </c>
      <c r="F49" s="214">
        <v>4.5641999999999996</v>
      </c>
      <c r="G49" s="214">
        <v>0.7218</v>
      </c>
      <c r="H49" s="214">
        <v>1.5985</v>
      </c>
      <c r="I49" s="214">
        <v>0.83150000000000002</v>
      </c>
      <c r="J49" s="214">
        <v>2.8260000000000001</v>
      </c>
      <c r="K49" s="214">
        <v>0.78990000000000005</v>
      </c>
      <c r="L49" s="214">
        <v>2.0640999999999998</v>
      </c>
      <c r="M49" s="214">
        <v>1.23</v>
      </c>
      <c r="N49" s="214">
        <v>1.6932</v>
      </c>
      <c r="O49" s="214">
        <v>0.79620000000000002</v>
      </c>
      <c r="P49" s="214">
        <v>0</v>
      </c>
    </row>
    <row r="50" spans="1:16">
      <c r="A50" s="74">
        <v>42</v>
      </c>
      <c r="B50" s="214">
        <v>0</v>
      </c>
      <c r="C50" s="214">
        <v>0</v>
      </c>
      <c r="D50" s="214">
        <v>1.5609999999999999</v>
      </c>
      <c r="E50" s="214">
        <v>0.73109999999999997</v>
      </c>
      <c r="F50" s="214">
        <v>4.5875000000000004</v>
      </c>
      <c r="G50" s="214">
        <v>0.70820000000000005</v>
      </c>
      <c r="H50" s="214">
        <v>1.4692000000000001</v>
      </c>
      <c r="I50" s="214">
        <v>0.80920000000000003</v>
      </c>
      <c r="J50" s="214">
        <v>2.7966000000000002</v>
      </c>
      <c r="K50" s="214">
        <v>0.78100000000000003</v>
      </c>
      <c r="L50" s="214">
        <v>2.0384000000000002</v>
      </c>
      <c r="M50" s="214">
        <v>1.2418</v>
      </c>
      <c r="N50" s="214">
        <v>1.613</v>
      </c>
      <c r="O50" s="214">
        <v>0.78310000000000002</v>
      </c>
      <c r="P50" s="214">
        <v>0</v>
      </c>
    </row>
    <row r="51" spans="1:16">
      <c r="A51" s="74">
        <v>43</v>
      </c>
      <c r="B51" s="214">
        <v>0</v>
      </c>
      <c r="C51" s="214">
        <v>0</v>
      </c>
      <c r="D51" s="214">
        <v>1.7381</v>
      </c>
      <c r="E51" s="214">
        <v>0.7218</v>
      </c>
      <c r="F51" s="214">
        <v>4.3535000000000004</v>
      </c>
      <c r="G51" s="214">
        <v>0.7006</v>
      </c>
      <c r="H51" s="214">
        <v>1.7468999999999999</v>
      </c>
      <c r="I51" s="214">
        <v>0.79479999999999995</v>
      </c>
      <c r="J51" s="214">
        <v>2.7376999999999998</v>
      </c>
      <c r="K51" s="214">
        <v>0.77400000000000002</v>
      </c>
      <c r="L51" s="214">
        <v>2.0722</v>
      </c>
      <c r="M51" s="214">
        <v>1.2241</v>
      </c>
      <c r="N51" s="214">
        <v>1.5805</v>
      </c>
      <c r="O51" s="214">
        <v>0.78710000000000002</v>
      </c>
      <c r="P51" s="214">
        <v>0</v>
      </c>
    </row>
    <row r="52" spans="1:16">
      <c r="A52" s="74">
        <v>44</v>
      </c>
      <c r="B52" s="214">
        <v>0</v>
      </c>
      <c r="C52" s="214">
        <v>0</v>
      </c>
      <c r="D52" s="214">
        <v>1.9151</v>
      </c>
      <c r="E52" s="214">
        <v>0.71260000000000001</v>
      </c>
      <c r="F52" s="214">
        <v>4.1196000000000002</v>
      </c>
      <c r="G52" s="214">
        <v>0.69299999999999995</v>
      </c>
      <c r="H52" s="214">
        <v>2.0246</v>
      </c>
      <c r="I52" s="214">
        <v>0.78039999999999998</v>
      </c>
      <c r="J52" s="214">
        <v>2.6789000000000001</v>
      </c>
      <c r="K52" s="214">
        <v>0.76700000000000002</v>
      </c>
      <c r="L52" s="214">
        <v>2.1059999999999999</v>
      </c>
      <c r="M52" s="214">
        <v>1.2063999999999999</v>
      </c>
      <c r="N52" s="214">
        <v>1.548</v>
      </c>
      <c r="O52" s="214">
        <v>0.79110000000000003</v>
      </c>
      <c r="P52" s="214">
        <v>0</v>
      </c>
    </row>
    <row r="53" spans="1:16">
      <c r="A53" s="74">
        <v>45</v>
      </c>
      <c r="B53" s="214">
        <v>0</v>
      </c>
      <c r="C53" s="214">
        <v>0</v>
      </c>
      <c r="D53" s="214">
        <v>2.0922000000000001</v>
      </c>
      <c r="E53" s="214">
        <v>0.70330000000000004</v>
      </c>
      <c r="F53" s="214">
        <v>3.8856000000000002</v>
      </c>
      <c r="G53" s="214">
        <v>0.68540000000000001</v>
      </c>
      <c r="H53" s="214">
        <v>2.3022999999999998</v>
      </c>
      <c r="I53" s="214">
        <v>0.76600000000000001</v>
      </c>
      <c r="J53" s="214">
        <v>2.62</v>
      </c>
      <c r="K53" s="214">
        <v>0.76</v>
      </c>
      <c r="L53" s="214">
        <v>2.1398000000000001</v>
      </c>
      <c r="M53" s="214">
        <v>1.1887000000000001</v>
      </c>
      <c r="N53" s="214">
        <v>1.5155000000000001</v>
      </c>
      <c r="O53" s="214">
        <v>0.79510000000000003</v>
      </c>
      <c r="P53" s="214">
        <v>0</v>
      </c>
    </row>
    <row r="54" spans="1:16">
      <c r="A54" s="74">
        <v>46</v>
      </c>
      <c r="B54" s="214">
        <v>0</v>
      </c>
      <c r="C54" s="214">
        <v>0</v>
      </c>
      <c r="D54" s="214">
        <v>2.2692000000000001</v>
      </c>
      <c r="E54" s="214">
        <v>0.69399999999999995</v>
      </c>
      <c r="F54" s="214">
        <v>3.6516000000000002</v>
      </c>
      <c r="G54" s="214">
        <v>0.67769999999999997</v>
      </c>
      <c r="H54" s="214">
        <v>2.58</v>
      </c>
      <c r="I54" s="214">
        <v>0.75160000000000005</v>
      </c>
      <c r="J54" s="214">
        <v>2.5611999999999999</v>
      </c>
      <c r="K54" s="214">
        <v>0.753</v>
      </c>
      <c r="L54" s="214">
        <v>2.1736</v>
      </c>
      <c r="M54" s="214">
        <v>1.171</v>
      </c>
      <c r="N54" s="214">
        <v>1.4830000000000001</v>
      </c>
      <c r="O54" s="214">
        <v>0.79910000000000003</v>
      </c>
      <c r="P54" s="214">
        <v>0</v>
      </c>
    </row>
    <row r="55" spans="1:16">
      <c r="A55" s="74">
        <v>47</v>
      </c>
      <c r="B55" s="214">
        <v>0</v>
      </c>
      <c r="C55" s="214">
        <v>0</v>
      </c>
      <c r="D55" s="214">
        <v>2.4462000000000002</v>
      </c>
      <c r="E55" s="214">
        <v>0.68479999999999996</v>
      </c>
      <c r="F55" s="214">
        <v>3.4177</v>
      </c>
      <c r="G55" s="214">
        <v>0.67010000000000003</v>
      </c>
      <c r="H55" s="214">
        <v>2.8576999999999999</v>
      </c>
      <c r="I55" s="214">
        <v>0.73719999999999997</v>
      </c>
      <c r="J55" s="214">
        <v>2.5023</v>
      </c>
      <c r="K55" s="214">
        <v>0.74590000000000001</v>
      </c>
      <c r="L55" s="214">
        <v>2.2073999999999998</v>
      </c>
      <c r="M55" s="214">
        <v>1.1534</v>
      </c>
      <c r="N55" s="214">
        <v>1.4504999999999999</v>
      </c>
      <c r="O55" s="214">
        <v>0.80310000000000004</v>
      </c>
      <c r="P55" s="214">
        <v>0</v>
      </c>
    </row>
    <row r="56" spans="1:16">
      <c r="A56" s="74">
        <v>48</v>
      </c>
      <c r="B56" s="214">
        <v>0</v>
      </c>
      <c r="C56" s="214">
        <v>0</v>
      </c>
      <c r="D56" s="214">
        <v>2.6233</v>
      </c>
      <c r="E56" s="214">
        <v>0.67549999999999999</v>
      </c>
      <c r="F56" s="214">
        <v>3.1837</v>
      </c>
      <c r="G56" s="214">
        <v>0.66249999999999998</v>
      </c>
      <c r="H56" s="214">
        <v>3.1354000000000002</v>
      </c>
      <c r="I56" s="214">
        <v>0.7228</v>
      </c>
      <c r="J56" s="214">
        <v>2.4434999999999998</v>
      </c>
      <c r="K56" s="214">
        <v>0.7389</v>
      </c>
      <c r="L56" s="214">
        <v>2.2412000000000001</v>
      </c>
      <c r="M56" s="214">
        <v>1.1356999999999999</v>
      </c>
      <c r="N56" s="214">
        <v>1.4179999999999999</v>
      </c>
      <c r="O56" s="214">
        <v>0.80700000000000005</v>
      </c>
      <c r="P56" s="214">
        <v>0</v>
      </c>
    </row>
    <row r="58" spans="1:16">
      <c r="A58" s="73" t="e">
        <f>HLOOKUP('Calculatrice des coûts NMETI'!$I$22, B62:Q111, MATCH('Calculatrice des coûts NMETI'!$K$22,A62:A111))</f>
        <v>#N/A</v>
      </c>
    </row>
    <row r="59" spans="1:16">
      <c r="A59" s="467" t="s">
        <v>3150</v>
      </c>
      <c r="B59" s="467"/>
      <c r="C59" s="467"/>
      <c r="D59" s="467"/>
      <c r="E59" s="467"/>
      <c r="F59" s="467"/>
      <c r="G59" s="467"/>
      <c r="H59" s="467"/>
      <c r="I59" s="467"/>
      <c r="J59" s="467"/>
      <c r="K59" s="467"/>
      <c r="L59" s="467"/>
      <c r="M59" s="467"/>
      <c r="N59" s="467"/>
      <c r="O59" s="467"/>
      <c r="P59" s="467"/>
    </row>
    <row r="60" spans="1:16">
      <c r="A60" s="471" t="s">
        <v>6308</v>
      </c>
      <c r="B60" s="471"/>
      <c r="C60" s="471"/>
      <c r="D60" s="471"/>
      <c r="E60" s="471"/>
      <c r="F60" s="471"/>
      <c r="G60" s="471"/>
      <c r="H60" s="471"/>
      <c r="I60" s="471"/>
      <c r="J60" s="471"/>
      <c r="K60" s="471"/>
      <c r="L60" s="471"/>
      <c r="M60" s="471"/>
      <c r="N60" s="471"/>
      <c r="O60" s="471"/>
      <c r="P60" s="471"/>
    </row>
    <row r="61" spans="1:16">
      <c r="A61" s="77" t="s">
        <v>8912</v>
      </c>
      <c r="B61" s="212" t="s">
        <v>8913</v>
      </c>
      <c r="C61" s="212" t="s">
        <v>8913</v>
      </c>
      <c r="D61" s="212" t="s">
        <v>8913</v>
      </c>
      <c r="E61" s="212" t="s">
        <v>8913</v>
      </c>
      <c r="F61" s="212" t="s">
        <v>8913</v>
      </c>
      <c r="G61" s="212" t="s">
        <v>8913</v>
      </c>
      <c r="H61" s="212" t="s">
        <v>8913</v>
      </c>
      <c r="I61" s="212" t="s">
        <v>8913</v>
      </c>
      <c r="J61" s="212" t="s">
        <v>8913</v>
      </c>
      <c r="K61" s="212" t="s">
        <v>8913</v>
      </c>
      <c r="L61" s="212" t="s">
        <v>8913</v>
      </c>
      <c r="M61" s="212" t="s">
        <v>8913</v>
      </c>
      <c r="N61" s="212" t="s">
        <v>8913</v>
      </c>
      <c r="O61" s="212" t="s">
        <v>8913</v>
      </c>
      <c r="P61" s="212" t="s">
        <v>8913</v>
      </c>
    </row>
    <row r="62" spans="1:16">
      <c r="A62" s="79" t="s">
        <v>8914</v>
      </c>
      <c r="B62" s="236">
        <v>1</v>
      </c>
      <c r="C62" s="236">
        <v>2</v>
      </c>
      <c r="D62" s="236">
        <v>3</v>
      </c>
      <c r="E62" s="236">
        <v>4</v>
      </c>
      <c r="F62" s="236">
        <v>5</v>
      </c>
      <c r="G62" s="236">
        <v>6</v>
      </c>
      <c r="H62" s="236">
        <v>7</v>
      </c>
      <c r="I62" s="236">
        <v>8</v>
      </c>
      <c r="J62" s="236">
        <v>9</v>
      </c>
      <c r="K62" s="236">
        <v>10</v>
      </c>
      <c r="L62" s="236">
        <v>11</v>
      </c>
      <c r="M62" s="236">
        <v>12</v>
      </c>
      <c r="N62" s="236">
        <v>13</v>
      </c>
      <c r="O62" s="236">
        <v>14</v>
      </c>
      <c r="P62" s="236">
        <v>15</v>
      </c>
    </row>
    <row r="63" spans="1:16">
      <c r="A63" s="74">
        <v>0</v>
      </c>
      <c r="B63" s="214">
        <v>0</v>
      </c>
      <c r="C63" s="214">
        <v>0</v>
      </c>
      <c r="D63" s="214">
        <v>28.869800000000001</v>
      </c>
      <c r="E63" s="214">
        <v>7.1260000000000003</v>
      </c>
      <c r="F63" s="214">
        <v>31.781300000000002</v>
      </c>
      <c r="G63" s="214">
        <v>7.4432</v>
      </c>
      <c r="H63" s="214">
        <v>29.9025</v>
      </c>
      <c r="I63" s="214">
        <v>9.8222000000000005</v>
      </c>
      <c r="J63" s="214">
        <v>44.289000000000001</v>
      </c>
      <c r="K63" s="214">
        <v>7.6035000000000004</v>
      </c>
      <c r="L63" s="214">
        <v>17.100000000000001</v>
      </c>
      <c r="M63" s="214">
        <v>9.4339999999999993</v>
      </c>
      <c r="N63" s="214">
        <v>0</v>
      </c>
      <c r="O63" s="214">
        <v>0</v>
      </c>
      <c r="P63" s="214">
        <v>0</v>
      </c>
    </row>
    <row r="64" spans="1:16">
      <c r="A64" s="74">
        <v>1</v>
      </c>
      <c r="B64" s="214">
        <v>0</v>
      </c>
      <c r="C64" s="214">
        <v>0</v>
      </c>
      <c r="D64" s="214">
        <v>25.661999999999999</v>
      </c>
      <c r="E64" s="214">
        <v>6.3342000000000001</v>
      </c>
      <c r="F64" s="214">
        <v>28.25</v>
      </c>
      <c r="G64" s="214">
        <v>6.6162000000000001</v>
      </c>
      <c r="H64" s="214">
        <v>26.58</v>
      </c>
      <c r="I64" s="214">
        <v>8.7308000000000003</v>
      </c>
      <c r="J64" s="214">
        <v>39.368000000000002</v>
      </c>
      <c r="K64" s="214">
        <v>6.7586000000000004</v>
      </c>
      <c r="L64" s="214">
        <v>15.2</v>
      </c>
      <c r="M64" s="214">
        <v>8.3857999999999997</v>
      </c>
      <c r="N64" s="214">
        <v>0</v>
      </c>
      <c r="O64" s="214">
        <v>0</v>
      </c>
      <c r="P64" s="214">
        <v>0</v>
      </c>
    </row>
    <row r="65" spans="1:16">
      <c r="A65" s="74">
        <v>2</v>
      </c>
      <c r="B65" s="214">
        <v>0</v>
      </c>
      <c r="C65" s="214">
        <v>0</v>
      </c>
      <c r="D65" s="214">
        <v>22.4543</v>
      </c>
      <c r="E65" s="214">
        <v>5.5423999999999998</v>
      </c>
      <c r="F65" s="214">
        <v>24.718800000000002</v>
      </c>
      <c r="G65" s="214">
        <v>5.7892000000000001</v>
      </c>
      <c r="H65" s="214">
        <v>23.2575</v>
      </c>
      <c r="I65" s="214">
        <v>7.6395</v>
      </c>
      <c r="J65" s="214">
        <v>34.447000000000003</v>
      </c>
      <c r="K65" s="214">
        <v>5.9138000000000002</v>
      </c>
      <c r="L65" s="214">
        <v>13.3</v>
      </c>
      <c r="M65" s="214">
        <v>7.3376000000000001</v>
      </c>
      <c r="N65" s="214">
        <v>0</v>
      </c>
      <c r="O65" s="214">
        <v>0</v>
      </c>
      <c r="P65" s="214">
        <v>0</v>
      </c>
    </row>
    <row r="66" spans="1:16">
      <c r="A66" s="74">
        <v>3</v>
      </c>
      <c r="B66" s="214">
        <v>0</v>
      </c>
      <c r="C66" s="214">
        <v>0</v>
      </c>
      <c r="D66" s="214">
        <v>19.246500000000001</v>
      </c>
      <c r="E66" s="214">
        <v>4.7507000000000001</v>
      </c>
      <c r="F66" s="214">
        <v>21.1875</v>
      </c>
      <c r="G66" s="214">
        <v>4.9621000000000004</v>
      </c>
      <c r="H66" s="214">
        <v>19.934999999999999</v>
      </c>
      <c r="I66" s="214">
        <v>6.5480999999999998</v>
      </c>
      <c r="J66" s="214">
        <v>29.526</v>
      </c>
      <c r="K66" s="214">
        <v>5.069</v>
      </c>
      <c r="L66" s="214">
        <v>11.4</v>
      </c>
      <c r="M66" s="214">
        <v>6.2893999999999997</v>
      </c>
      <c r="N66" s="214">
        <v>0</v>
      </c>
      <c r="O66" s="214">
        <v>0</v>
      </c>
      <c r="P66" s="214">
        <v>0</v>
      </c>
    </row>
    <row r="67" spans="1:16">
      <c r="A67" s="74">
        <v>4</v>
      </c>
      <c r="B67" s="214">
        <v>0</v>
      </c>
      <c r="C67" s="214">
        <v>0</v>
      </c>
      <c r="D67" s="214">
        <v>16.038799999999998</v>
      </c>
      <c r="E67" s="214">
        <v>3.9588999999999999</v>
      </c>
      <c r="F67" s="214">
        <v>17.656300000000002</v>
      </c>
      <c r="G67" s="214">
        <v>4.1351000000000004</v>
      </c>
      <c r="H67" s="214">
        <v>16.612500000000001</v>
      </c>
      <c r="I67" s="214">
        <v>5.4568000000000003</v>
      </c>
      <c r="J67" s="214">
        <v>24.605</v>
      </c>
      <c r="K67" s="214">
        <v>4.2241999999999997</v>
      </c>
      <c r="L67" s="214">
        <v>9.5</v>
      </c>
      <c r="M67" s="214">
        <v>5.2411000000000003</v>
      </c>
      <c r="N67" s="214">
        <v>0</v>
      </c>
      <c r="O67" s="214">
        <v>0</v>
      </c>
      <c r="P67" s="214">
        <v>0</v>
      </c>
    </row>
    <row r="68" spans="1:16">
      <c r="A68" s="74">
        <v>5</v>
      </c>
      <c r="B68" s="214">
        <v>0</v>
      </c>
      <c r="C68" s="214">
        <v>0</v>
      </c>
      <c r="D68" s="214">
        <v>12.831</v>
      </c>
      <c r="E68" s="214">
        <v>3.1671</v>
      </c>
      <c r="F68" s="214">
        <v>14.125</v>
      </c>
      <c r="G68" s="214">
        <v>3.3081</v>
      </c>
      <c r="H68" s="214">
        <v>13.29</v>
      </c>
      <c r="I68" s="214">
        <v>4.3654000000000002</v>
      </c>
      <c r="J68" s="214">
        <v>19.684000000000001</v>
      </c>
      <c r="K68" s="214">
        <v>3.3793000000000002</v>
      </c>
      <c r="L68" s="214">
        <v>7.6</v>
      </c>
      <c r="M68" s="214">
        <v>4.1928999999999998</v>
      </c>
      <c r="N68" s="214">
        <v>0</v>
      </c>
      <c r="O68" s="214">
        <v>0</v>
      </c>
      <c r="P68" s="214">
        <v>0</v>
      </c>
    </row>
    <row r="69" spans="1:16">
      <c r="A69" s="74">
        <v>6</v>
      </c>
      <c r="B69" s="214">
        <v>0</v>
      </c>
      <c r="C69" s="214">
        <v>0</v>
      </c>
      <c r="D69" s="214">
        <v>9.6233000000000004</v>
      </c>
      <c r="E69" s="214">
        <v>2.3753000000000002</v>
      </c>
      <c r="F69" s="214">
        <v>10.5938</v>
      </c>
      <c r="G69" s="214">
        <v>2.4811000000000001</v>
      </c>
      <c r="H69" s="214">
        <v>9.9674999999999994</v>
      </c>
      <c r="I69" s="214">
        <v>3.2740999999999998</v>
      </c>
      <c r="J69" s="214">
        <v>14.763</v>
      </c>
      <c r="K69" s="214">
        <v>2.5345</v>
      </c>
      <c r="L69" s="214">
        <v>5.7</v>
      </c>
      <c r="M69" s="214">
        <v>3.1446999999999998</v>
      </c>
      <c r="N69" s="214">
        <v>0</v>
      </c>
      <c r="O69" s="214">
        <v>0</v>
      </c>
      <c r="P69" s="214">
        <v>0</v>
      </c>
    </row>
    <row r="70" spans="1:16">
      <c r="A70" s="74">
        <v>7</v>
      </c>
      <c r="B70" s="214">
        <v>0</v>
      </c>
      <c r="C70" s="214">
        <v>0</v>
      </c>
      <c r="D70" s="214">
        <v>9.0030000000000001</v>
      </c>
      <c r="E70" s="214">
        <v>2.3092999999999999</v>
      </c>
      <c r="F70" s="214">
        <v>9.9877000000000002</v>
      </c>
      <c r="G70" s="214">
        <v>2.4121000000000001</v>
      </c>
      <c r="H70" s="214">
        <v>9.4916999999999998</v>
      </c>
      <c r="I70" s="214">
        <v>3.1831</v>
      </c>
      <c r="J70" s="214">
        <v>13.9133</v>
      </c>
      <c r="K70" s="214">
        <v>2.4641000000000002</v>
      </c>
      <c r="L70" s="214">
        <v>5.5235000000000003</v>
      </c>
      <c r="M70" s="214">
        <v>3.0573000000000001</v>
      </c>
      <c r="N70" s="214">
        <v>0</v>
      </c>
      <c r="O70" s="214">
        <v>0</v>
      </c>
      <c r="P70" s="214">
        <v>0</v>
      </c>
    </row>
    <row r="71" spans="1:16">
      <c r="A71" s="74">
        <v>8</v>
      </c>
      <c r="B71" s="214">
        <v>0</v>
      </c>
      <c r="C71" s="214">
        <v>0</v>
      </c>
      <c r="D71" s="214">
        <v>8.3827999999999996</v>
      </c>
      <c r="E71" s="214">
        <v>2.2433999999999998</v>
      </c>
      <c r="F71" s="214">
        <v>9.3817000000000004</v>
      </c>
      <c r="G71" s="214">
        <v>2.3431999999999999</v>
      </c>
      <c r="H71" s="214">
        <v>9.016</v>
      </c>
      <c r="I71" s="214">
        <v>3.0922000000000001</v>
      </c>
      <c r="J71" s="214">
        <v>13.063599999999999</v>
      </c>
      <c r="K71" s="214">
        <v>2.3936999999999999</v>
      </c>
      <c r="L71" s="214">
        <v>5.3470000000000004</v>
      </c>
      <c r="M71" s="214">
        <v>2.97</v>
      </c>
      <c r="N71" s="214">
        <v>0</v>
      </c>
      <c r="O71" s="214">
        <v>0</v>
      </c>
      <c r="P71" s="214">
        <v>0</v>
      </c>
    </row>
    <row r="72" spans="1:16">
      <c r="A72" s="74">
        <v>9</v>
      </c>
      <c r="B72" s="214">
        <v>0</v>
      </c>
      <c r="C72" s="214">
        <v>0</v>
      </c>
      <c r="D72" s="214">
        <v>7.7625999999999999</v>
      </c>
      <c r="E72" s="214">
        <v>2.1774</v>
      </c>
      <c r="F72" s="214">
        <v>8.7756000000000007</v>
      </c>
      <c r="G72" s="214">
        <v>2.2743000000000002</v>
      </c>
      <c r="H72" s="214">
        <v>8.5402000000000005</v>
      </c>
      <c r="I72" s="214">
        <v>3.0011999999999999</v>
      </c>
      <c r="J72" s="214">
        <v>12.213900000000001</v>
      </c>
      <c r="K72" s="214">
        <v>2.3233000000000001</v>
      </c>
      <c r="L72" s="214">
        <v>5.1706000000000003</v>
      </c>
      <c r="M72" s="214">
        <v>2.8826000000000001</v>
      </c>
      <c r="N72" s="214">
        <v>0</v>
      </c>
      <c r="O72" s="214">
        <v>0</v>
      </c>
      <c r="P72" s="214">
        <v>0</v>
      </c>
    </row>
    <row r="73" spans="1:16">
      <c r="A73" s="74">
        <v>10</v>
      </c>
      <c r="B73" s="214">
        <v>0</v>
      </c>
      <c r="C73" s="214">
        <v>0</v>
      </c>
      <c r="D73" s="214">
        <v>7.1424000000000003</v>
      </c>
      <c r="E73" s="214">
        <v>2.1114000000000002</v>
      </c>
      <c r="F73" s="214">
        <v>8.1696000000000009</v>
      </c>
      <c r="G73" s="214">
        <v>2.2054</v>
      </c>
      <c r="H73" s="214">
        <v>8.0645000000000007</v>
      </c>
      <c r="I73" s="214">
        <v>2.9102999999999999</v>
      </c>
      <c r="J73" s="214">
        <v>11.3642</v>
      </c>
      <c r="K73" s="214">
        <v>2.2528999999999999</v>
      </c>
      <c r="L73" s="214">
        <v>4.9941000000000004</v>
      </c>
      <c r="M73" s="214">
        <v>2.7953000000000001</v>
      </c>
      <c r="N73" s="214">
        <v>0</v>
      </c>
      <c r="O73" s="214">
        <v>0</v>
      </c>
      <c r="P73" s="214">
        <v>0</v>
      </c>
    </row>
    <row r="74" spans="1:16">
      <c r="A74" s="74">
        <v>11</v>
      </c>
      <c r="B74" s="214">
        <v>0</v>
      </c>
      <c r="C74" s="214">
        <v>0</v>
      </c>
      <c r="D74" s="214">
        <v>6.5221999999999998</v>
      </c>
      <c r="E74" s="214">
        <v>2.0453999999999999</v>
      </c>
      <c r="F74" s="214">
        <v>7.5635000000000003</v>
      </c>
      <c r="G74" s="214">
        <v>2.1364999999999998</v>
      </c>
      <c r="H74" s="214">
        <v>7.5887000000000002</v>
      </c>
      <c r="I74" s="214">
        <v>2.8193000000000001</v>
      </c>
      <c r="J74" s="214">
        <v>10.5145</v>
      </c>
      <c r="K74" s="214">
        <v>2.1825000000000001</v>
      </c>
      <c r="L74" s="214">
        <v>4.8175999999999997</v>
      </c>
      <c r="M74" s="214">
        <v>2.7079</v>
      </c>
      <c r="N74" s="214">
        <v>0</v>
      </c>
      <c r="O74" s="214">
        <v>0</v>
      </c>
      <c r="P74" s="214">
        <v>0</v>
      </c>
    </row>
    <row r="75" spans="1:16">
      <c r="A75" s="74">
        <v>12</v>
      </c>
      <c r="B75" s="214">
        <v>0</v>
      </c>
      <c r="C75" s="214">
        <v>0</v>
      </c>
      <c r="D75" s="214">
        <v>5.9020000000000001</v>
      </c>
      <c r="E75" s="214">
        <v>1.9794</v>
      </c>
      <c r="F75" s="214">
        <v>6.9574999999999996</v>
      </c>
      <c r="G75" s="214">
        <v>2.0676000000000001</v>
      </c>
      <c r="H75" s="214">
        <v>7.1130000000000004</v>
      </c>
      <c r="I75" s="214">
        <v>2.7284000000000002</v>
      </c>
      <c r="J75" s="214">
        <v>9.6647999999999996</v>
      </c>
      <c r="K75" s="214">
        <v>2.1120999999999999</v>
      </c>
      <c r="L75" s="214">
        <v>4.6410999999999998</v>
      </c>
      <c r="M75" s="214">
        <v>2.6206</v>
      </c>
      <c r="N75" s="214">
        <v>0</v>
      </c>
      <c r="O75" s="214">
        <v>0</v>
      </c>
      <c r="P75" s="214">
        <v>0</v>
      </c>
    </row>
    <row r="76" spans="1:16">
      <c r="A76" s="74">
        <v>13</v>
      </c>
      <c r="B76" s="214">
        <v>0</v>
      </c>
      <c r="C76" s="214">
        <v>0</v>
      </c>
      <c r="D76" s="214">
        <v>5.2817999999999996</v>
      </c>
      <c r="E76" s="214">
        <v>1.9135</v>
      </c>
      <c r="F76" s="214">
        <v>6.3513999999999999</v>
      </c>
      <c r="G76" s="214">
        <v>1.9985999999999999</v>
      </c>
      <c r="H76" s="214">
        <v>6.6372</v>
      </c>
      <c r="I76" s="214">
        <v>2.6374</v>
      </c>
      <c r="J76" s="214">
        <v>8.8150999999999993</v>
      </c>
      <c r="K76" s="214">
        <v>2.0417000000000001</v>
      </c>
      <c r="L76" s="214">
        <v>4.4645999999999999</v>
      </c>
      <c r="M76" s="214">
        <v>2.5331999999999999</v>
      </c>
      <c r="N76" s="214">
        <v>0</v>
      </c>
      <c r="O76" s="214">
        <v>0</v>
      </c>
      <c r="P76" s="214">
        <v>0</v>
      </c>
    </row>
    <row r="77" spans="1:16">
      <c r="A77" s="74">
        <v>14</v>
      </c>
      <c r="B77" s="214">
        <v>0</v>
      </c>
      <c r="C77" s="214">
        <v>0</v>
      </c>
      <c r="D77" s="214">
        <v>4.6616</v>
      </c>
      <c r="E77" s="214">
        <v>1.8474999999999999</v>
      </c>
      <c r="F77" s="214">
        <v>5.7454000000000001</v>
      </c>
      <c r="G77" s="214">
        <v>1.9297</v>
      </c>
      <c r="H77" s="214">
        <v>6.1615000000000002</v>
      </c>
      <c r="I77" s="214">
        <v>2.5465</v>
      </c>
      <c r="J77" s="214">
        <v>7.9653999999999998</v>
      </c>
      <c r="K77" s="214">
        <v>1.9713000000000001</v>
      </c>
      <c r="L77" s="214">
        <v>4.2881999999999998</v>
      </c>
      <c r="M77" s="214">
        <v>2.4459</v>
      </c>
      <c r="N77" s="214">
        <v>0</v>
      </c>
      <c r="O77" s="214">
        <v>0</v>
      </c>
      <c r="P77" s="214">
        <v>0</v>
      </c>
    </row>
    <row r="78" spans="1:16">
      <c r="A78" s="74">
        <v>15</v>
      </c>
      <c r="B78" s="214">
        <v>0</v>
      </c>
      <c r="C78" s="214">
        <v>0</v>
      </c>
      <c r="D78" s="214">
        <v>4.0414000000000003</v>
      </c>
      <c r="E78" s="214">
        <v>1.7815000000000001</v>
      </c>
      <c r="F78" s="214">
        <v>5.1393000000000004</v>
      </c>
      <c r="G78" s="214">
        <v>1.8608</v>
      </c>
      <c r="H78" s="214">
        <v>5.6856999999999998</v>
      </c>
      <c r="I78" s="214">
        <v>2.4554999999999998</v>
      </c>
      <c r="J78" s="214">
        <v>7.1157000000000004</v>
      </c>
      <c r="K78" s="214">
        <v>1.9009</v>
      </c>
      <c r="L78" s="214">
        <v>4.1116999999999999</v>
      </c>
      <c r="M78" s="214">
        <v>2.3584999999999998</v>
      </c>
      <c r="N78" s="214">
        <v>0</v>
      </c>
      <c r="O78" s="214">
        <v>0</v>
      </c>
      <c r="P78" s="214">
        <v>0</v>
      </c>
    </row>
    <row r="79" spans="1:16">
      <c r="A79" s="74">
        <v>16</v>
      </c>
      <c r="B79" s="214">
        <v>0</v>
      </c>
      <c r="C79" s="214">
        <v>0</v>
      </c>
      <c r="D79" s="214">
        <v>3.4211999999999998</v>
      </c>
      <c r="E79" s="214">
        <v>1.7155</v>
      </c>
      <c r="F79" s="214">
        <v>4.5332999999999997</v>
      </c>
      <c r="G79" s="214">
        <v>1.7919</v>
      </c>
      <c r="H79" s="214">
        <v>5.21</v>
      </c>
      <c r="I79" s="214">
        <v>2.3645999999999998</v>
      </c>
      <c r="J79" s="214">
        <v>6.266</v>
      </c>
      <c r="K79" s="214">
        <v>1.8305</v>
      </c>
      <c r="L79" s="214">
        <v>3.9352</v>
      </c>
      <c r="M79" s="214">
        <v>2.2711999999999999</v>
      </c>
      <c r="N79" s="214">
        <v>0</v>
      </c>
      <c r="O79" s="214">
        <v>0</v>
      </c>
      <c r="P79" s="214">
        <v>0</v>
      </c>
    </row>
    <row r="80" spans="1:16">
      <c r="A80" s="74">
        <v>17</v>
      </c>
      <c r="B80" s="214">
        <v>0</v>
      </c>
      <c r="C80" s="214">
        <v>0</v>
      </c>
      <c r="D80" s="214">
        <v>2.8010000000000002</v>
      </c>
      <c r="E80" s="214">
        <v>1.6495</v>
      </c>
      <c r="F80" s="214">
        <v>3.9272</v>
      </c>
      <c r="G80" s="214">
        <v>1.7230000000000001</v>
      </c>
      <c r="H80" s="214">
        <v>4.7342000000000004</v>
      </c>
      <c r="I80" s="214">
        <v>2.2736000000000001</v>
      </c>
      <c r="J80" s="214">
        <v>5.4162999999999997</v>
      </c>
      <c r="K80" s="214">
        <v>1.7601</v>
      </c>
      <c r="L80" s="214">
        <v>3.7587000000000002</v>
      </c>
      <c r="M80" s="214">
        <v>2.1838000000000002</v>
      </c>
      <c r="N80" s="214">
        <v>0</v>
      </c>
      <c r="O80" s="214">
        <v>0</v>
      </c>
      <c r="P80" s="214">
        <v>0</v>
      </c>
    </row>
    <row r="81" spans="1:16">
      <c r="A81" s="74">
        <v>18</v>
      </c>
      <c r="B81" s="214">
        <v>0</v>
      </c>
      <c r="C81" s="214">
        <v>0</v>
      </c>
      <c r="D81" s="214">
        <v>2.1806999999999999</v>
      </c>
      <c r="E81" s="214">
        <v>1.5835999999999999</v>
      </c>
      <c r="F81" s="214">
        <v>3.3212000000000002</v>
      </c>
      <c r="G81" s="214">
        <v>1.6539999999999999</v>
      </c>
      <c r="H81" s="214">
        <v>4.2584999999999997</v>
      </c>
      <c r="I81" s="214">
        <v>2.1827000000000001</v>
      </c>
      <c r="J81" s="214">
        <v>4.5667</v>
      </c>
      <c r="K81" s="214">
        <v>1.6897</v>
      </c>
      <c r="L81" s="214">
        <v>3.5823</v>
      </c>
      <c r="M81" s="214">
        <v>2.0964999999999998</v>
      </c>
      <c r="N81" s="214">
        <v>4.0475000000000003</v>
      </c>
      <c r="O81" s="214">
        <v>1.3965000000000001</v>
      </c>
      <c r="P81" s="214">
        <v>0</v>
      </c>
    </row>
    <row r="82" spans="1:16">
      <c r="A82" s="74">
        <v>19</v>
      </c>
      <c r="B82" s="214">
        <v>0</v>
      </c>
      <c r="C82" s="214">
        <v>0</v>
      </c>
      <c r="D82" s="214">
        <v>2.1652999999999998</v>
      </c>
      <c r="E82" s="214">
        <v>1.5483</v>
      </c>
      <c r="F82" s="214">
        <v>3.4013</v>
      </c>
      <c r="G82" s="214">
        <v>1.607</v>
      </c>
      <c r="H82" s="214">
        <v>4.1429999999999998</v>
      </c>
      <c r="I82" s="214">
        <v>2.0941000000000001</v>
      </c>
      <c r="J82" s="214">
        <v>4.4002999999999997</v>
      </c>
      <c r="K82" s="214">
        <v>1.6362000000000001</v>
      </c>
      <c r="L82" s="214">
        <v>3.4455</v>
      </c>
      <c r="M82" s="214">
        <v>2.0790999999999999</v>
      </c>
      <c r="N82" s="214">
        <v>3.9350000000000001</v>
      </c>
      <c r="O82" s="214">
        <v>1.3576999999999999</v>
      </c>
      <c r="P82" s="214">
        <v>0</v>
      </c>
    </row>
    <row r="83" spans="1:16">
      <c r="A83" s="74">
        <v>20</v>
      </c>
      <c r="B83" s="214">
        <v>0</v>
      </c>
      <c r="C83" s="214">
        <v>0</v>
      </c>
      <c r="D83" s="214">
        <v>2.1499000000000001</v>
      </c>
      <c r="E83" s="214">
        <v>1.5129999999999999</v>
      </c>
      <c r="F83" s="214">
        <v>3.4813999999999998</v>
      </c>
      <c r="G83" s="214">
        <v>1.5599000000000001</v>
      </c>
      <c r="H83" s="214">
        <v>4.0275999999999996</v>
      </c>
      <c r="I83" s="214">
        <v>2.0055999999999998</v>
      </c>
      <c r="J83" s="214">
        <v>4.234</v>
      </c>
      <c r="K83" s="214">
        <v>1.5828</v>
      </c>
      <c r="L83" s="214">
        <v>3.3088000000000002</v>
      </c>
      <c r="M83" s="214">
        <v>2.0617999999999999</v>
      </c>
      <c r="N83" s="214">
        <v>3.8226</v>
      </c>
      <c r="O83" s="214">
        <v>1.3189</v>
      </c>
      <c r="P83" s="214">
        <v>0</v>
      </c>
    </row>
    <row r="84" spans="1:16">
      <c r="A84" s="74">
        <v>21</v>
      </c>
      <c r="B84" s="214">
        <v>0</v>
      </c>
      <c r="C84" s="214">
        <v>0</v>
      </c>
      <c r="D84" s="214">
        <v>2.1343999999999999</v>
      </c>
      <c r="E84" s="214">
        <v>1.4778</v>
      </c>
      <c r="F84" s="214">
        <v>3.5615000000000001</v>
      </c>
      <c r="G84" s="214">
        <v>1.5127999999999999</v>
      </c>
      <c r="H84" s="214">
        <v>3.9121000000000001</v>
      </c>
      <c r="I84" s="214">
        <v>1.917</v>
      </c>
      <c r="J84" s="214">
        <v>4.0677000000000003</v>
      </c>
      <c r="K84" s="214">
        <v>1.5293000000000001</v>
      </c>
      <c r="L84" s="214">
        <v>3.1720999999999999</v>
      </c>
      <c r="M84" s="214">
        <v>2.0445000000000002</v>
      </c>
      <c r="N84" s="214">
        <v>3.7101999999999999</v>
      </c>
      <c r="O84" s="214">
        <v>1.2801</v>
      </c>
      <c r="P84" s="214">
        <v>0</v>
      </c>
    </row>
    <row r="85" spans="1:16">
      <c r="A85" s="74">
        <v>22</v>
      </c>
      <c r="B85" s="214">
        <v>0</v>
      </c>
      <c r="C85" s="214">
        <v>0</v>
      </c>
      <c r="D85" s="214">
        <v>2.1190000000000002</v>
      </c>
      <c r="E85" s="214">
        <v>1.4424999999999999</v>
      </c>
      <c r="F85" s="214">
        <v>3.6415999999999999</v>
      </c>
      <c r="G85" s="214">
        <v>1.4657</v>
      </c>
      <c r="H85" s="214">
        <v>3.7967</v>
      </c>
      <c r="I85" s="214">
        <v>1.8284</v>
      </c>
      <c r="J85" s="214">
        <v>3.9013</v>
      </c>
      <c r="K85" s="214">
        <v>1.4759</v>
      </c>
      <c r="L85" s="214">
        <v>3.0352999999999999</v>
      </c>
      <c r="M85" s="214">
        <v>2.0272000000000001</v>
      </c>
      <c r="N85" s="214">
        <v>3.5977000000000001</v>
      </c>
      <c r="O85" s="214">
        <v>1.2413000000000001</v>
      </c>
      <c r="P85" s="214">
        <v>0</v>
      </c>
    </row>
    <row r="86" spans="1:16">
      <c r="A86" s="74">
        <v>23</v>
      </c>
      <c r="B86" s="214">
        <v>0</v>
      </c>
      <c r="C86" s="214">
        <v>0</v>
      </c>
      <c r="D86" s="214">
        <v>2.1034999999999999</v>
      </c>
      <c r="E86" s="214">
        <v>1.4073</v>
      </c>
      <c r="F86" s="214">
        <v>3.7216999999999998</v>
      </c>
      <c r="G86" s="214">
        <v>1.4186000000000001</v>
      </c>
      <c r="H86" s="214">
        <v>3.6812999999999998</v>
      </c>
      <c r="I86" s="214">
        <v>1.7398</v>
      </c>
      <c r="J86" s="214">
        <v>3.7349999999999999</v>
      </c>
      <c r="K86" s="214">
        <v>1.4224000000000001</v>
      </c>
      <c r="L86" s="214">
        <v>2.8986000000000001</v>
      </c>
      <c r="M86" s="214">
        <v>2.0099</v>
      </c>
      <c r="N86" s="214">
        <v>3.4853000000000001</v>
      </c>
      <c r="O86" s="214">
        <v>1.2025999999999999</v>
      </c>
      <c r="P86" s="214">
        <v>0</v>
      </c>
    </row>
    <row r="87" spans="1:16">
      <c r="A87" s="74">
        <v>24</v>
      </c>
      <c r="B87" s="214">
        <v>0</v>
      </c>
      <c r="C87" s="214">
        <v>0</v>
      </c>
      <c r="D87" s="214">
        <v>2.0880999999999998</v>
      </c>
      <c r="E87" s="214">
        <v>1.3720000000000001</v>
      </c>
      <c r="F87" s="214">
        <v>3.8018000000000001</v>
      </c>
      <c r="G87" s="214">
        <v>1.3714999999999999</v>
      </c>
      <c r="H87" s="214">
        <v>3.5657999999999999</v>
      </c>
      <c r="I87" s="214">
        <v>1.6513</v>
      </c>
      <c r="J87" s="214">
        <v>3.5687000000000002</v>
      </c>
      <c r="K87" s="214">
        <v>1.369</v>
      </c>
      <c r="L87" s="214">
        <v>2.7618999999999998</v>
      </c>
      <c r="M87" s="214">
        <v>1.9925999999999999</v>
      </c>
      <c r="N87" s="214">
        <v>3.3729</v>
      </c>
      <c r="O87" s="214">
        <v>1.1637999999999999</v>
      </c>
      <c r="P87" s="214">
        <v>0</v>
      </c>
    </row>
    <row r="88" spans="1:16">
      <c r="A88" s="74">
        <v>25</v>
      </c>
      <c r="B88" s="214">
        <v>0</v>
      </c>
      <c r="C88" s="214">
        <v>0</v>
      </c>
      <c r="D88" s="214">
        <v>2.0726</v>
      </c>
      <c r="E88" s="214">
        <v>1.3368</v>
      </c>
      <c r="F88" s="214">
        <v>3.8818000000000001</v>
      </c>
      <c r="G88" s="214">
        <v>1.3244</v>
      </c>
      <c r="H88" s="214">
        <v>3.4504000000000001</v>
      </c>
      <c r="I88" s="214">
        <v>1.5627</v>
      </c>
      <c r="J88" s="214">
        <v>3.4022999999999999</v>
      </c>
      <c r="K88" s="214">
        <v>1.3154999999999999</v>
      </c>
      <c r="L88" s="214">
        <v>2.6251000000000002</v>
      </c>
      <c r="M88" s="214">
        <v>1.9753000000000001</v>
      </c>
      <c r="N88" s="214">
        <v>3.2604000000000002</v>
      </c>
      <c r="O88" s="214">
        <v>1.125</v>
      </c>
      <c r="P88" s="214">
        <v>0</v>
      </c>
    </row>
    <row r="89" spans="1:16">
      <c r="A89" s="74">
        <v>26</v>
      </c>
      <c r="B89" s="214">
        <v>0</v>
      </c>
      <c r="C89" s="214">
        <v>0</v>
      </c>
      <c r="D89" s="214">
        <v>2.0571999999999999</v>
      </c>
      <c r="E89" s="214">
        <v>1.3015000000000001</v>
      </c>
      <c r="F89" s="214">
        <v>3.9619</v>
      </c>
      <c r="G89" s="214">
        <v>1.2773000000000001</v>
      </c>
      <c r="H89" s="214">
        <v>3.335</v>
      </c>
      <c r="I89" s="214">
        <v>1.4741</v>
      </c>
      <c r="J89" s="214">
        <v>3.2360000000000002</v>
      </c>
      <c r="K89" s="214">
        <v>1.2621</v>
      </c>
      <c r="L89" s="214">
        <v>2.4883999999999999</v>
      </c>
      <c r="M89" s="214">
        <v>1.958</v>
      </c>
      <c r="N89" s="214">
        <v>3.1480000000000001</v>
      </c>
      <c r="O89" s="214">
        <v>1.0862000000000001</v>
      </c>
      <c r="P89" s="214">
        <v>0</v>
      </c>
    </row>
    <row r="90" spans="1:16">
      <c r="A90" s="74">
        <v>27</v>
      </c>
      <c r="B90" s="214">
        <v>0</v>
      </c>
      <c r="C90" s="214">
        <v>0</v>
      </c>
      <c r="D90" s="214">
        <v>2.0417000000000001</v>
      </c>
      <c r="E90" s="214">
        <v>1.2663</v>
      </c>
      <c r="F90" s="214">
        <v>4.0419999999999998</v>
      </c>
      <c r="G90" s="214">
        <v>1.2302999999999999</v>
      </c>
      <c r="H90" s="214">
        <v>3.2195</v>
      </c>
      <c r="I90" s="214">
        <v>1.3855</v>
      </c>
      <c r="J90" s="214">
        <v>3.0697000000000001</v>
      </c>
      <c r="K90" s="214">
        <v>1.2085999999999999</v>
      </c>
      <c r="L90" s="214">
        <v>2.3517000000000001</v>
      </c>
      <c r="M90" s="214">
        <v>1.9406000000000001</v>
      </c>
      <c r="N90" s="214">
        <v>3.0356000000000001</v>
      </c>
      <c r="O90" s="214">
        <v>1.0474000000000001</v>
      </c>
      <c r="P90" s="214">
        <v>0</v>
      </c>
    </row>
    <row r="91" spans="1:16">
      <c r="A91" s="74">
        <v>28</v>
      </c>
      <c r="B91" s="214">
        <v>0</v>
      </c>
      <c r="C91" s="214">
        <v>0</v>
      </c>
      <c r="D91" s="214">
        <v>2.0263</v>
      </c>
      <c r="E91" s="214">
        <v>1.2310000000000001</v>
      </c>
      <c r="F91" s="214">
        <v>4.1220999999999997</v>
      </c>
      <c r="G91" s="214">
        <v>1.1832</v>
      </c>
      <c r="H91" s="214">
        <v>3.1040999999999999</v>
      </c>
      <c r="I91" s="214">
        <v>1.2969999999999999</v>
      </c>
      <c r="J91" s="214">
        <v>2.9034</v>
      </c>
      <c r="K91" s="214">
        <v>1.1552</v>
      </c>
      <c r="L91" s="214">
        <v>2.2149999999999999</v>
      </c>
      <c r="M91" s="214">
        <v>1.9233</v>
      </c>
      <c r="N91" s="214">
        <v>2.9232</v>
      </c>
      <c r="O91" s="214">
        <v>1.0085999999999999</v>
      </c>
      <c r="P91" s="214">
        <v>0</v>
      </c>
    </row>
    <row r="92" spans="1:16">
      <c r="A92" s="74">
        <v>29</v>
      </c>
      <c r="B92" s="214">
        <v>0</v>
      </c>
      <c r="C92" s="214">
        <v>0</v>
      </c>
      <c r="D92" s="214">
        <v>2.0108000000000001</v>
      </c>
      <c r="E92" s="214">
        <v>1.1958</v>
      </c>
      <c r="F92" s="214">
        <v>4.2022000000000004</v>
      </c>
      <c r="G92" s="214">
        <v>1.1361000000000001</v>
      </c>
      <c r="H92" s="214">
        <v>2.9885999999999999</v>
      </c>
      <c r="I92" s="214">
        <v>1.2083999999999999</v>
      </c>
      <c r="J92" s="214">
        <v>2.7370000000000001</v>
      </c>
      <c r="K92" s="214">
        <v>1.1016999999999999</v>
      </c>
      <c r="L92" s="214">
        <v>2.0781999999999998</v>
      </c>
      <c r="M92" s="214">
        <v>1.9059999999999999</v>
      </c>
      <c r="N92" s="214">
        <v>2.8107000000000002</v>
      </c>
      <c r="O92" s="214">
        <v>0.9698</v>
      </c>
      <c r="P92" s="214">
        <v>0</v>
      </c>
    </row>
    <row r="93" spans="1:16">
      <c r="A93" s="74">
        <v>30</v>
      </c>
      <c r="B93" s="214">
        <v>0</v>
      </c>
      <c r="C93" s="214">
        <v>0</v>
      </c>
      <c r="D93" s="214">
        <v>1.9954000000000001</v>
      </c>
      <c r="E93" s="214">
        <v>1.1605000000000001</v>
      </c>
      <c r="F93" s="214">
        <v>4.2823000000000002</v>
      </c>
      <c r="G93" s="214">
        <v>1.089</v>
      </c>
      <c r="H93" s="214">
        <v>2.8732000000000002</v>
      </c>
      <c r="I93" s="214">
        <v>1.1197999999999999</v>
      </c>
      <c r="J93" s="214">
        <v>2.5707</v>
      </c>
      <c r="K93" s="214">
        <v>1.0483</v>
      </c>
      <c r="L93" s="214">
        <v>1.9415</v>
      </c>
      <c r="M93" s="214">
        <v>1.8887</v>
      </c>
      <c r="N93" s="214">
        <v>2.6983000000000001</v>
      </c>
      <c r="O93" s="214">
        <v>0.93100000000000005</v>
      </c>
      <c r="P93" s="214">
        <v>0</v>
      </c>
    </row>
    <row r="94" spans="1:16">
      <c r="A94" s="74">
        <v>31</v>
      </c>
      <c r="B94" s="214">
        <v>0</v>
      </c>
      <c r="C94" s="214">
        <v>0</v>
      </c>
      <c r="D94" s="214">
        <v>1.9352</v>
      </c>
      <c r="E94" s="214">
        <v>1.1434</v>
      </c>
      <c r="F94" s="214">
        <v>4.0448000000000004</v>
      </c>
      <c r="G94" s="214">
        <v>1.0697000000000001</v>
      </c>
      <c r="H94" s="214">
        <v>2.8879999999999999</v>
      </c>
      <c r="I94" s="214">
        <v>1.1022000000000001</v>
      </c>
      <c r="J94" s="214">
        <v>2.5270000000000001</v>
      </c>
      <c r="K94" s="214">
        <v>1.0178</v>
      </c>
      <c r="L94" s="214">
        <v>1.9276</v>
      </c>
      <c r="M94" s="214">
        <v>1.8374999999999999</v>
      </c>
      <c r="N94" s="214">
        <v>2.6156999999999999</v>
      </c>
      <c r="O94" s="214">
        <v>0.91810000000000003</v>
      </c>
      <c r="P94" s="214">
        <v>0</v>
      </c>
    </row>
    <row r="95" spans="1:16">
      <c r="A95" s="74">
        <v>32</v>
      </c>
      <c r="B95" s="214">
        <v>0</v>
      </c>
      <c r="C95" s="214">
        <v>0</v>
      </c>
      <c r="D95" s="214">
        <v>1.875</v>
      </c>
      <c r="E95" s="214">
        <v>1.1264000000000001</v>
      </c>
      <c r="F95" s="214">
        <v>3.8073999999999999</v>
      </c>
      <c r="G95" s="214">
        <v>1.0503</v>
      </c>
      <c r="H95" s="214">
        <v>2.9028999999999998</v>
      </c>
      <c r="I95" s="214">
        <v>1.0847</v>
      </c>
      <c r="J95" s="214">
        <v>2.4834000000000001</v>
      </c>
      <c r="K95" s="214">
        <v>0.98729999999999996</v>
      </c>
      <c r="L95" s="214">
        <v>1.9137</v>
      </c>
      <c r="M95" s="214">
        <v>1.7863</v>
      </c>
      <c r="N95" s="214">
        <v>2.5329999999999999</v>
      </c>
      <c r="O95" s="214">
        <v>0.90510000000000002</v>
      </c>
      <c r="P95" s="214">
        <v>0</v>
      </c>
    </row>
    <row r="96" spans="1:16">
      <c r="A96" s="74">
        <v>33</v>
      </c>
      <c r="B96" s="214">
        <v>0</v>
      </c>
      <c r="C96" s="214">
        <v>0</v>
      </c>
      <c r="D96" s="214">
        <v>1.8148</v>
      </c>
      <c r="E96" s="214">
        <v>1.1093</v>
      </c>
      <c r="F96" s="214">
        <v>3.5699000000000001</v>
      </c>
      <c r="G96" s="214">
        <v>1.0309999999999999</v>
      </c>
      <c r="H96" s="214">
        <v>2.9177</v>
      </c>
      <c r="I96" s="214">
        <v>1.0670999999999999</v>
      </c>
      <c r="J96" s="214">
        <v>2.4397000000000002</v>
      </c>
      <c r="K96" s="214">
        <v>0.95679999999999998</v>
      </c>
      <c r="L96" s="214">
        <v>1.8997999999999999</v>
      </c>
      <c r="M96" s="214">
        <v>1.7350000000000001</v>
      </c>
      <c r="N96" s="214">
        <v>2.4504000000000001</v>
      </c>
      <c r="O96" s="214">
        <v>0.89219999999999999</v>
      </c>
      <c r="P96" s="214">
        <v>0</v>
      </c>
    </row>
    <row r="97" spans="1:16">
      <c r="A97" s="74">
        <v>34</v>
      </c>
      <c r="B97" s="214">
        <v>0</v>
      </c>
      <c r="C97" s="214">
        <v>0</v>
      </c>
      <c r="D97" s="214">
        <v>1.7545999999999999</v>
      </c>
      <c r="E97" s="214">
        <v>1.0923</v>
      </c>
      <c r="F97" s="214">
        <v>3.3323999999999998</v>
      </c>
      <c r="G97" s="214">
        <v>1.0117</v>
      </c>
      <c r="H97" s="214">
        <v>2.9325999999999999</v>
      </c>
      <c r="I97" s="214">
        <v>1.0495000000000001</v>
      </c>
      <c r="J97" s="214">
        <v>2.3959999999999999</v>
      </c>
      <c r="K97" s="214">
        <v>0.92630000000000001</v>
      </c>
      <c r="L97" s="214">
        <v>1.8857999999999999</v>
      </c>
      <c r="M97" s="214">
        <v>1.6838</v>
      </c>
      <c r="N97" s="214">
        <v>2.3677000000000001</v>
      </c>
      <c r="O97" s="214">
        <v>0.87929999999999997</v>
      </c>
      <c r="P97" s="214">
        <v>0</v>
      </c>
    </row>
    <row r="98" spans="1:16">
      <c r="A98" s="74">
        <v>35</v>
      </c>
      <c r="B98" s="214">
        <v>0</v>
      </c>
      <c r="C98" s="214">
        <v>0</v>
      </c>
      <c r="D98" s="214">
        <v>1.6943999999999999</v>
      </c>
      <c r="E98" s="214">
        <v>1.0751999999999999</v>
      </c>
      <c r="F98" s="214">
        <v>3.0950000000000002</v>
      </c>
      <c r="G98" s="214">
        <v>0.99229999999999996</v>
      </c>
      <c r="H98" s="214">
        <v>2.9474</v>
      </c>
      <c r="I98" s="214">
        <v>1.032</v>
      </c>
      <c r="J98" s="214">
        <v>2.3523999999999998</v>
      </c>
      <c r="K98" s="214">
        <v>0.89580000000000004</v>
      </c>
      <c r="L98" s="214">
        <v>1.8718999999999999</v>
      </c>
      <c r="M98" s="214">
        <v>1.6326000000000001</v>
      </c>
      <c r="N98" s="214">
        <v>2.2850999999999999</v>
      </c>
      <c r="O98" s="214">
        <v>0.86639999999999995</v>
      </c>
      <c r="P98" s="214">
        <v>0</v>
      </c>
    </row>
    <row r="99" spans="1:16">
      <c r="A99" s="74">
        <v>36</v>
      </c>
      <c r="B99" s="214">
        <v>0</v>
      </c>
      <c r="C99" s="214">
        <v>0</v>
      </c>
      <c r="D99" s="214">
        <v>1.6342000000000001</v>
      </c>
      <c r="E99" s="214">
        <v>1.0581</v>
      </c>
      <c r="F99" s="214">
        <v>2.8574999999999999</v>
      </c>
      <c r="G99" s="214">
        <v>0.97299999999999998</v>
      </c>
      <c r="H99" s="214">
        <v>2.9622999999999999</v>
      </c>
      <c r="I99" s="214">
        <v>1.0144</v>
      </c>
      <c r="J99" s="214">
        <v>2.3087</v>
      </c>
      <c r="K99" s="214">
        <v>0.86529999999999996</v>
      </c>
      <c r="L99" s="214">
        <v>1.8580000000000001</v>
      </c>
      <c r="M99" s="214">
        <v>1.5813999999999999</v>
      </c>
      <c r="N99" s="214">
        <v>2.2025000000000001</v>
      </c>
      <c r="O99" s="214">
        <v>0.85340000000000005</v>
      </c>
      <c r="P99" s="214">
        <v>0</v>
      </c>
    </row>
    <row r="100" spans="1:16">
      <c r="A100" s="74">
        <v>37</v>
      </c>
      <c r="B100" s="214">
        <v>0</v>
      </c>
      <c r="C100" s="214">
        <v>0</v>
      </c>
      <c r="D100" s="214">
        <v>1.5740000000000001</v>
      </c>
      <c r="E100" s="214">
        <v>1.0410999999999999</v>
      </c>
      <c r="F100" s="214">
        <v>2.62</v>
      </c>
      <c r="G100" s="214">
        <v>0.9536</v>
      </c>
      <c r="H100" s="214">
        <v>2.9771000000000001</v>
      </c>
      <c r="I100" s="214">
        <v>0.99680000000000002</v>
      </c>
      <c r="J100" s="214">
        <v>2.2650000000000001</v>
      </c>
      <c r="K100" s="214">
        <v>0.83479999999999999</v>
      </c>
      <c r="L100" s="214">
        <v>1.8441000000000001</v>
      </c>
      <c r="M100" s="214">
        <v>1.5301</v>
      </c>
      <c r="N100" s="214">
        <v>2.1198000000000001</v>
      </c>
      <c r="O100" s="214">
        <v>0.84050000000000002</v>
      </c>
      <c r="P100" s="214">
        <v>0</v>
      </c>
    </row>
    <row r="101" spans="1:16">
      <c r="A101" s="74">
        <v>38</v>
      </c>
      <c r="B101" s="214">
        <v>0</v>
      </c>
      <c r="C101" s="214">
        <v>0</v>
      </c>
      <c r="D101" s="214">
        <v>1.5138</v>
      </c>
      <c r="E101" s="214">
        <v>1.024</v>
      </c>
      <c r="F101" s="214">
        <v>2.3826000000000001</v>
      </c>
      <c r="G101" s="214">
        <v>0.93430000000000002</v>
      </c>
      <c r="H101" s="214">
        <v>2.992</v>
      </c>
      <c r="I101" s="214">
        <v>0.97919999999999996</v>
      </c>
      <c r="J101" s="214">
        <v>2.2214</v>
      </c>
      <c r="K101" s="214">
        <v>0.80430000000000001</v>
      </c>
      <c r="L101" s="214">
        <v>1.8302</v>
      </c>
      <c r="M101" s="214">
        <v>1.4789000000000001</v>
      </c>
      <c r="N101" s="214">
        <v>2.0371999999999999</v>
      </c>
      <c r="O101" s="214">
        <v>0.8276</v>
      </c>
      <c r="P101" s="214">
        <v>0</v>
      </c>
    </row>
    <row r="102" spans="1:16">
      <c r="A102" s="74">
        <v>39</v>
      </c>
      <c r="B102" s="214">
        <v>0</v>
      </c>
      <c r="C102" s="214">
        <v>0</v>
      </c>
      <c r="D102" s="214">
        <v>1.4536</v>
      </c>
      <c r="E102" s="214">
        <v>1.0068999999999999</v>
      </c>
      <c r="F102" s="214">
        <v>2.1450999999999998</v>
      </c>
      <c r="G102" s="214">
        <v>0.91500000000000004</v>
      </c>
      <c r="H102" s="214">
        <v>3.0068000000000001</v>
      </c>
      <c r="I102" s="214">
        <v>0.9617</v>
      </c>
      <c r="J102" s="214">
        <v>2.1777000000000002</v>
      </c>
      <c r="K102" s="214">
        <v>0.77380000000000004</v>
      </c>
      <c r="L102" s="214">
        <v>1.8163</v>
      </c>
      <c r="M102" s="214">
        <v>1.4277</v>
      </c>
      <c r="N102" s="214">
        <v>1.9545999999999999</v>
      </c>
      <c r="O102" s="214">
        <v>0.81459999999999999</v>
      </c>
      <c r="P102" s="214">
        <v>0</v>
      </c>
    </row>
    <row r="103" spans="1:16">
      <c r="A103" s="74">
        <v>40</v>
      </c>
      <c r="B103" s="214">
        <v>0</v>
      </c>
      <c r="C103" s="214">
        <v>0</v>
      </c>
      <c r="D103" s="214">
        <v>1.3934</v>
      </c>
      <c r="E103" s="214">
        <v>0.9899</v>
      </c>
      <c r="F103" s="214">
        <v>1.9076</v>
      </c>
      <c r="G103" s="214">
        <v>0.89559999999999995</v>
      </c>
      <c r="H103" s="214">
        <v>3.0217000000000001</v>
      </c>
      <c r="I103" s="214">
        <v>0.94410000000000005</v>
      </c>
      <c r="J103" s="214">
        <v>2.1341000000000001</v>
      </c>
      <c r="K103" s="214">
        <v>0.74329999999999996</v>
      </c>
      <c r="L103" s="214">
        <v>1.8023</v>
      </c>
      <c r="M103" s="214">
        <v>1.3765000000000001</v>
      </c>
      <c r="N103" s="214">
        <v>1.8718999999999999</v>
      </c>
      <c r="O103" s="214">
        <v>0.80169999999999997</v>
      </c>
      <c r="P103" s="214">
        <v>0</v>
      </c>
    </row>
    <row r="104" spans="1:16">
      <c r="A104" s="74">
        <v>41</v>
      </c>
      <c r="B104" s="214">
        <v>0</v>
      </c>
      <c r="C104" s="214">
        <v>0</v>
      </c>
      <c r="D104" s="214">
        <v>1.3331999999999999</v>
      </c>
      <c r="E104" s="214">
        <v>0.9728</v>
      </c>
      <c r="F104" s="214">
        <v>1.6701999999999999</v>
      </c>
      <c r="G104" s="214">
        <v>0.87629999999999997</v>
      </c>
      <c r="H104" s="214">
        <v>3.0365000000000002</v>
      </c>
      <c r="I104" s="214">
        <v>0.92649999999999999</v>
      </c>
      <c r="J104" s="214">
        <v>2.0903999999999998</v>
      </c>
      <c r="K104" s="214">
        <v>0.7127</v>
      </c>
      <c r="L104" s="214">
        <v>1.7884</v>
      </c>
      <c r="M104" s="214">
        <v>1.3251999999999999</v>
      </c>
      <c r="N104" s="214">
        <v>1.7892999999999999</v>
      </c>
      <c r="O104" s="214">
        <v>0.78879999999999995</v>
      </c>
      <c r="P104" s="214">
        <v>0</v>
      </c>
    </row>
    <row r="105" spans="1:16">
      <c r="A105" s="74">
        <v>42</v>
      </c>
      <c r="B105" s="214">
        <v>0</v>
      </c>
      <c r="C105" s="214">
        <v>0</v>
      </c>
      <c r="D105" s="214">
        <v>1.2729999999999999</v>
      </c>
      <c r="E105" s="214">
        <v>0.95579999999999998</v>
      </c>
      <c r="F105" s="214">
        <v>1.4327000000000001</v>
      </c>
      <c r="G105" s="214">
        <v>0.85699999999999998</v>
      </c>
      <c r="H105" s="214">
        <v>3.0514000000000001</v>
      </c>
      <c r="I105" s="214">
        <v>0.90900000000000003</v>
      </c>
      <c r="J105" s="214">
        <v>2.0467</v>
      </c>
      <c r="K105" s="214">
        <v>0.68220000000000003</v>
      </c>
      <c r="L105" s="214">
        <v>1.7745</v>
      </c>
      <c r="M105" s="214">
        <v>1.274</v>
      </c>
      <c r="N105" s="214">
        <v>1.7065999999999999</v>
      </c>
      <c r="O105" s="214">
        <v>0.77580000000000005</v>
      </c>
      <c r="P105" s="214">
        <v>0</v>
      </c>
    </row>
    <row r="106" spans="1:16">
      <c r="A106" s="74">
        <v>43</v>
      </c>
      <c r="B106" s="214">
        <v>0</v>
      </c>
      <c r="C106" s="214">
        <v>0</v>
      </c>
      <c r="D106" s="214">
        <v>1.2373000000000001</v>
      </c>
      <c r="E106" s="214">
        <v>0.93479999999999996</v>
      </c>
      <c r="F106" s="214">
        <v>1.4314</v>
      </c>
      <c r="G106" s="214">
        <v>0.84889999999999999</v>
      </c>
      <c r="H106" s="214">
        <v>3.1118999999999999</v>
      </c>
      <c r="I106" s="214">
        <v>0.89</v>
      </c>
      <c r="J106" s="214">
        <v>2.0444</v>
      </c>
      <c r="K106" s="214">
        <v>0.68149999999999999</v>
      </c>
      <c r="L106" s="214">
        <v>1.7769999999999999</v>
      </c>
      <c r="M106" s="214">
        <v>1.2682</v>
      </c>
      <c r="N106" s="214">
        <v>1.6657</v>
      </c>
      <c r="O106" s="214">
        <v>0.79169999999999996</v>
      </c>
      <c r="P106" s="214">
        <v>0</v>
      </c>
    </row>
    <row r="107" spans="1:16">
      <c r="A107" s="74">
        <v>44</v>
      </c>
      <c r="B107" s="214">
        <v>0</v>
      </c>
      <c r="C107" s="214">
        <v>0</v>
      </c>
      <c r="D107" s="214">
        <v>1.2016</v>
      </c>
      <c r="E107" s="214">
        <v>0.91379999999999995</v>
      </c>
      <c r="F107" s="214">
        <v>1.43</v>
      </c>
      <c r="G107" s="214">
        <v>0.84079999999999999</v>
      </c>
      <c r="H107" s="214">
        <v>3.1722999999999999</v>
      </c>
      <c r="I107" s="214">
        <v>0.871</v>
      </c>
      <c r="J107" s="214">
        <v>2.0419999999999998</v>
      </c>
      <c r="K107" s="214">
        <v>0.68069999999999997</v>
      </c>
      <c r="L107" s="214">
        <v>1.7794000000000001</v>
      </c>
      <c r="M107" s="214">
        <v>1.2624</v>
      </c>
      <c r="N107" s="214">
        <v>1.6248</v>
      </c>
      <c r="O107" s="214">
        <v>0.80759999999999998</v>
      </c>
      <c r="P107" s="214">
        <v>0</v>
      </c>
    </row>
    <row r="108" spans="1:16">
      <c r="A108" s="74">
        <v>45</v>
      </c>
      <c r="B108" s="214">
        <v>0</v>
      </c>
      <c r="C108" s="214">
        <v>0</v>
      </c>
      <c r="D108" s="214">
        <v>1.1658999999999999</v>
      </c>
      <c r="E108" s="214">
        <v>0.89280000000000004</v>
      </c>
      <c r="F108" s="214">
        <v>1.4286000000000001</v>
      </c>
      <c r="G108" s="214">
        <v>0.83279999999999998</v>
      </c>
      <c r="H108" s="214">
        <v>3.2328000000000001</v>
      </c>
      <c r="I108" s="214">
        <v>0.85199999999999998</v>
      </c>
      <c r="J108" s="214">
        <v>2.0396999999999998</v>
      </c>
      <c r="K108" s="214">
        <v>0.67989999999999995</v>
      </c>
      <c r="L108" s="214">
        <v>1.7819</v>
      </c>
      <c r="M108" s="214">
        <v>1.2565999999999999</v>
      </c>
      <c r="N108" s="214">
        <v>1.5839000000000001</v>
      </c>
      <c r="O108" s="214">
        <v>0.82340000000000002</v>
      </c>
      <c r="P108" s="214">
        <v>0</v>
      </c>
    </row>
    <row r="109" spans="1:16">
      <c r="A109" s="74">
        <v>46</v>
      </c>
      <c r="B109" s="214">
        <v>0</v>
      </c>
      <c r="C109" s="214">
        <v>0</v>
      </c>
      <c r="D109" s="214">
        <v>1.1303000000000001</v>
      </c>
      <c r="E109" s="214">
        <v>0.87190000000000001</v>
      </c>
      <c r="F109" s="214">
        <v>1.4273</v>
      </c>
      <c r="G109" s="214">
        <v>0.82469999999999999</v>
      </c>
      <c r="H109" s="214">
        <v>3.2932999999999999</v>
      </c>
      <c r="I109" s="214">
        <v>0.83299999999999996</v>
      </c>
      <c r="J109" s="214">
        <v>2.0373999999999999</v>
      </c>
      <c r="K109" s="214">
        <v>0.67910000000000004</v>
      </c>
      <c r="L109" s="214">
        <v>1.7844</v>
      </c>
      <c r="M109" s="214">
        <v>1.2507999999999999</v>
      </c>
      <c r="N109" s="214">
        <v>1.5429999999999999</v>
      </c>
      <c r="O109" s="214">
        <v>0.83930000000000005</v>
      </c>
      <c r="P109" s="214">
        <v>0</v>
      </c>
    </row>
    <row r="110" spans="1:16">
      <c r="A110" s="74">
        <v>47</v>
      </c>
      <c r="B110" s="214">
        <v>0</v>
      </c>
      <c r="C110" s="214">
        <v>0</v>
      </c>
      <c r="D110" s="214">
        <v>1.0946</v>
      </c>
      <c r="E110" s="214">
        <v>0.85089999999999999</v>
      </c>
      <c r="F110" s="214">
        <v>1.4258999999999999</v>
      </c>
      <c r="G110" s="214">
        <v>0.81669999999999998</v>
      </c>
      <c r="H110" s="214">
        <v>3.3538000000000001</v>
      </c>
      <c r="I110" s="214">
        <v>0.81410000000000005</v>
      </c>
      <c r="J110" s="214">
        <v>2.0350000000000001</v>
      </c>
      <c r="K110" s="214">
        <v>0.67830000000000001</v>
      </c>
      <c r="L110" s="214">
        <v>1.7867999999999999</v>
      </c>
      <c r="M110" s="214">
        <v>1.2450000000000001</v>
      </c>
      <c r="N110" s="214">
        <v>1.5021</v>
      </c>
      <c r="O110" s="214">
        <v>0.85509999999999997</v>
      </c>
      <c r="P110" s="214">
        <v>0</v>
      </c>
    </row>
    <row r="111" spans="1:16">
      <c r="A111" s="74">
        <v>48</v>
      </c>
      <c r="B111" s="214">
        <v>0</v>
      </c>
      <c r="C111" s="214">
        <v>0</v>
      </c>
      <c r="D111" s="214">
        <v>1.0589</v>
      </c>
      <c r="E111" s="214">
        <v>0.82989999999999997</v>
      </c>
      <c r="F111" s="214">
        <v>1.4246000000000001</v>
      </c>
      <c r="G111" s="214">
        <v>0.80859999999999999</v>
      </c>
      <c r="H111" s="214">
        <v>3.4142999999999999</v>
      </c>
      <c r="I111" s="214">
        <v>0.79510000000000003</v>
      </c>
      <c r="J111" s="214">
        <v>2.0327000000000002</v>
      </c>
      <c r="K111" s="214">
        <v>0.67759999999999998</v>
      </c>
      <c r="L111" s="214">
        <v>1.7892999999999999</v>
      </c>
      <c r="M111" s="214">
        <v>1.2392000000000001</v>
      </c>
      <c r="N111" s="214">
        <v>1.4612000000000001</v>
      </c>
      <c r="O111" s="214">
        <v>0.871</v>
      </c>
      <c r="P111" s="214">
        <v>0</v>
      </c>
    </row>
    <row r="113" spans="1:16">
      <c r="A113" s="73" t="e">
        <f>HLOOKUP('Calculatrice des coûts NMETI'!$I$22, B117:Q166, MATCH('Calculatrice des coûts NMETI'!$K$22,A117:A166))</f>
        <v>#N/A</v>
      </c>
    </row>
    <row r="114" spans="1:16">
      <c r="A114" s="467" t="s">
        <v>3150</v>
      </c>
      <c r="B114" s="467"/>
      <c r="C114" s="467"/>
      <c r="D114" s="467"/>
      <c r="E114" s="467"/>
      <c r="F114" s="467"/>
      <c r="G114" s="467"/>
      <c r="H114" s="467"/>
      <c r="I114" s="467"/>
      <c r="J114" s="467"/>
      <c r="K114" s="467"/>
      <c r="L114" s="467"/>
      <c r="M114" s="467"/>
      <c r="N114" s="467"/>
      <c r="O114" s="467"/>
      <c r="P114" s="467"/>
    </row>
    <row r="115" spans="1:16">
      <c r="A115" s="471" t="s">
        <v>7335</v>
      </c>
      <c r="B115" s="471"/>
      <c r="C115" s="471"/>
      <c r="D115" s="471"/>
      <c r="E115" s="471"/>
      <c r="F115" s="471"/>
      <c r="G115" s="471"/>
      <c r="H115" s="471"/>
      <c r="I115" s="471"/>
      <c r="J115" s="471"/>
      <c r="K115" s="471"/>
      <c r="L115" s="471"/>
      <c r="M115" s="471"/>
      <c r="N115" s="471"/>
      <c r="O115" s="471"/>
      <c r="P115" s="471"/>
    </row>
    <row r="116" spans="1:16">
      <c r="A116" s="77" t="s">
        <v>8912</v>
      </c>
      <c r="B116" s="212" t="s">
        <v>8913</v>
      </c>
      <c r="C116" s="212" t="s">
        <v>8913</v>
      </c>
      <c r="D116" s="212" t="s">
        <v>8913</v>
      </c>
      <c r="E116" s="212" t="s">
        <v>8913</v>
      </c>
      <c r="F116" s="212" t="s">
        <v>8913</v>
      </c>
      <c r="G116" s="212" t="s">
        <v>8913</v>
      </c>
      <c r="H116" s="212" t="s">
        <v>8913</v>
      </c>
      <c r="I116" s="212" t="s">
        <v>8913</v>
      </c>
      <c r="J116" s="212" t="s">
        <v>8913</v>
      </c>
      <c r="K116" s="212" t="s">
        <v>8913</v>
      </c>
      <c r="L116" s="212" t="s">
        <v>8913</v>
      </c>
      <c r="M116" s="212" t="s">
        <v>8913</v>
      </c>
      <c r="N116" s="212" t="s">
        <v>8913</v>
      </c>
      <c r="O116" s="212" t="s">
        <v>8913</v>
      </c>
      <c r="P116" s="212" t="s">
        <v>8913</v>
      </c>
    </row>
    <row r="117" spans="1:16">
      <c r="A117" s="79" t="s">
        <v>8914</v>
      </c>
      <c r="B117" s="236">
        <v>1</v>
      </c>
      <c r="C117" s="236">
        <v>2</v>
      </c>
      <c r="D117" s="236">
        <v>3</v>
      </c>
      <c r="E117" s="236">
        <v>4</v>
      </c>
      <c r="F117" s="236">
        <v>5</v>
      </c>
      <c r="G117" s="236">
        <v>6</v>
      </c>
      <c r="H117" s="236">
        <v>7</v>
      </c>
      <c r="I117" s="236">
        <v>8</v>
      </c>
      <c r="J117" s="236">
        <v>9</v>
      </c>
      <c r="K117" s="236">
        <v>10</v>
      </c>
      <c r="L117" s="236">
        <v>11</v>
      </c>
      <c r="M117" s="236">
        <v>12</v>
      </c>
      <c r="N117" s="236">
        <v>13</v>
      </c>
      <c r="O117" s="236">
        <v>14</v>
      </c>
      <c r="P117" s="236">
        <v>15</v>
      </c>
    </row>
    <row r="118" spans="1:16">
      <c r="A118" s="74">
        <v>0</v>
      </c>
      <c r="B118" s="214">
        <v>0</v>
      </c>
      <c r="C118" s="214">
        <v>0</v>
      </c>
      <c r="D118" s="214">
        <v>10.005000000000001</v>
      </c>
      <c r="E118" s="214">
        <v>4.4401999999999999</v>
      </c>
      <c r="F118" s="214">
        <v>14.321300000000001</v>
      </c>
      <c r="G118" s="214">
        <v>3.4258999999999999</v>
      </c>
      <c r="H118" s="214">
        <v>15.795</v>
      </c>
      <c r="I118" s="214">
        <v>3.3586</v>
      </c>
      <c r="J118" s="214">
        <v>12.3756</v>
      </c>
      <c r="K118" s="214">
        <v>2.3184</v>
      </c>
      <c r="L118" s="214">
        <v>6.6524999999999999</v>
      </c>
      <c r="M118" s="214">
        <v>5.8994999999999997</v>
      </c>
      <c r="N118" s="214">
        <v>0</v>
      </c>
      <c r="O118" s="214">
        <v>0</v>
      </c>
      <c r="P118" s="214">
        <v>0</v>
      </c>
    </row>
    <row r="119" spans="1:16">
      <c r="A119" s="74">
        <v>1</v>
      </c>
      <c r="B119" s="214">
        <v>0</v>
      </c>
      <c r="C119" s="214">
        <v>0</v>
      </c>
      <c r="D119" s="214">
        <v>8.8933</v>
      </c>
      <c r="E119" s="214">
        <v>3.9468000000000001</v>
      </c>
      <c r="F119" s="214">
        <v>12.73</v>
      </c>
      <c r="G119" s="214">
        <v>3.0451999999999999</v>
      </c>
      <c r="H119" s="214">
        <v>14.04</v>
      </c>
      <c r="I119" s="214">
        <v>2.9853999999999998</v>
      </c>
      <c r="J119" s="214">
        <v>11.000500000000001</v>
      </c>
      <c r="K119" s="214">
        <v>2.0608</v>
      </c>
      <c r="L119" s="214">
        <v>5.9132999999999996</v>
      </c>
      <c r="M119" s="214">
        <v>5.2439999999999998</v>
      </c>
      <c r="N119" s="214">
        <v>0</v>
      </c>
      <c r="O119" s="214">
        <v>0</v>
      </c>
      <c r="P119" s="214">
        <v>0</v>
      </c>
    </row>
    <row r="120" spans="1:16">
      <c r="A120" s="74">
        <v>2</v>
      </c>
      <c r="B120" s="214">
        <v>0</v>
      </c>
      <c r="C120" s="214">
        <v>0</v>
      </c>
      <c r="D120" s="214">
        <v>7.7816999999999998</v>
      </c>
      <c r="E120" s="214">
        <v>3.4535</v>
      </c>
      <c r="F120" s="214">
        <v>11.1388</v>
      </c>
      <c r="G120" s="214">
        <v>2.6646000000000001</v>
      </c>
      <c r="H120" s="214">
        <v>12.285</v>
      </c>
      <c r="I120" s="214">
        <v>2.6122000000000001</v>
      </c>
      <c r="J120" s="214">
        <v>9.6254000000000008</v>
      </c>
      <c r="K120" s="214">
        <v>1.8031999999999999</v>
      </c>
      <c r="L120" s="214">
        <v>5.1741999999999999</v>
      </c>
      <c r="M120" s="214">
        <v>4.5884999999999998</v>
      </c>
      <c r="N120" s="214">
        <v>0</v>
      </c>
      <c r="O120" s="214">
        <v>0</v>
      </c>
      <c r="P120" s="214">
        <v>0</v>
      </c>
    </row>
    <row r="121" spans="1:16">
      <c r="A121" s="74">
        <v>3</v>
      </c>
      <c r="B121" s="214">
        <v>0</v>
      </c>
      <c r="C121" s="214">
        <v>0</v>
      </c>
      <c r="D121" s="214">
        <v>6.67</v>
      </c>
      <c r="E121" s="214">
        <v>2.9601000000000002</v>
      </c>
      <c r="F121" s="214">
        <v>9.5474999999999994</v>
      </c>
      <c r="G121" s="214">
        <v>2.2839</v>
      </c>
      <c r="H121" s="214">
        <v>10.53</v>
      </c>
      <c r="I121" s="214">
        <v>2.2391000000000001</v>
      </c>
      <c r="J121" s="214">
        <v>8.2504000000000008</v>
      </c>
      <c r="K121" s="214">
        <v>1.5456000000000001</v>
      </c>
      <c r="L121" s="214">
        <v>4.4349999999999996</v>
      </c>
      <c r="M121" s="214">
        <v>3.9329999999999998</v>
      </c>
      <c r="N121" s="214">
        <v>0</v>
      </c>
      <c r="O121" s="214">
        <v>0</v>
      </c>
      <c r="P121" s="214">
        <v>0</v>
      </c>
    </row>
    <row r="122" spans="1:16">
      <c r="A122" s="74">
        <v>4</v>
      </c>
      <c r="B122" s="214">
        <v>0</v>
      </c>
      <c r="C122" s="214">
        <v>0</v>
      </c>
      <c r="D122" s="214">
        <v>5.5583</v>
      </c>
      <c r="E122" s="214">
        <v>2.4668000000000001</v>
      </c>
      <c r="F122" s="214">
        <v>7.9562999999999997</v>
      </c>
      <c r="G122" s="214">
        <v>1.9033</v>
      </c>
      <c r="H122" s="214">
        <v>8.7750000000000004</v>
      </c>
      <c r="I122" s="214">
        <v>1.8658999999999999</v>
      </c>
      <c r="J122" s="214">
        <v>6.8753000000000002</v>
      </c>
      <c r="K122" s="214">
        <v>1.288</v>
      </c>
      <c r="L122" s="214">
        <v>3.6958000000000002</v>
      </c>
      <c r="M122" s="214">
        <v>3.2774999999999999</v>
      </c>
      <c r="N122" s="214">
        <v>0</v>
      </c>
      <c r="O122" s="214">
        <v>0</v>
      </c>
      <c r="P122" s="214">
        <v>0</v>
      </c>
    </row>
    <row r="123" spans="1:16">
      <c r="A123" s="74">
        <v>5</v>
      </c>
      <c r="B123" s="214">
        <v>0</v>
      </c>
      <c r="C123" s="214">
        <v>0</v>
      </c>
      <c r="D123" s="214">
        <v>4.4466999999999999</v>
      </c>
      <c r="E123" s="214">
        <v>1.9734</v>
      </c>
      <c r="F123" s="214">
        <v>6.3650000000000002</v>
      </c>
      <c r="G123" s="214">
        <v>1.5226</v>
      </c>
      <c r="H123" s="214">
        <v>7.02</v>
      </c>
      <c r="I123" s="214">
        <v>1.4926999999999999</v>
      </c>
      <c r="J123" s="214">
        <v>5.5003000000000002</v>
      </c>
      <c r="K123" s="214">
        <v>1.0304</v>
      </c>
      <c r="L123" s="214">
        <v>2.9567000000000001</v>
      </c>
      <c r="M123" s="214">
        <v>2.6219999999999999</v>
      </c>
      <c r="N123" s="214">
        <v>0</v>
      </c>
      <c r="O123" s="214">
        <v>0</v>
      </c>
      <c r="P123" s="214">
        <v>0</v>
      </c>
    </row>
    <row r="124" spans="1:16">
      <c r="A124" s="74">
        <v>6</v>
      </c>
      <c r="B124" s="214">
        <v>0</v>
      </c>
      <c r="C124" s="214">
        <v>0</v>
      </c>
      <c r="D124" s="214">
        <v>3.335</v>
      </c>
      <c r="E124" s="214">
        <v>1.4801</v>
      </c>
      <c r="F124" s="214">
        <v>4.7737999999999996</v>
      </c>
      <c r="G124" s="214">
        <v>1.1419999999999999</v>
      </c>
      <c r="H124" s="214">
        <v>5.2649999999999997</v>
      </c>
      <c r="I124" s="214">
        <v>1.1194999999999999</v>
      </c>
      <c r="J124" s="214">
        <v>4.1252000000000004</v>
      </c>
      <c r="K124" s="214">
        <v>0.77280000000000004</v>
      </c>
      <c r="L124" s="214">
        <v>2.2174999999999998</v>
      </c>
      <c r="M124" s="214">
        <v>1.9664999999999999</v>
      </c>
      <c r="N124" s="214">
        <v>0</v>
      </c>
      <c r="O124" s="214">
        <v>0</v>
      </c>
      <c r="P124" s="214">
        <v>0</v>
      </c>
    </row>
    <row r="125" spans="1:16">
      <c r="A125" s="74">
        <v>7</v>
      </c>
      <c r="B125" s="214">
        <v>0</v>
      </c>
      <c r="C125" s="214">
        <v>0</v>
      </c>
      <c r="D125" s="214">
        <v>3.1892999999999998</v>
      </c>
      <c r="E125" s="214">
        <v>1.4389000000000001</v>
      </c>
      <c r="F125" s="214">
        <v>4.4653999999999998</v>
      </c>
      <c r="G125" s="214">
        <v>1.1102000000000001</v>
      </c>
      <c r="H125" s="214">
        <v>5.0401999999999996</v>
      </c>
      <c r="I125" s="214">
        <v>1.0884</v>
      </c>
      <c r="J125" s="214">
        <v>4.0218999999999996</v>
      </c>
      <c r="K125" s="214">
        <v>0.75129999999999997</v>
      </c>
      <c r="L125" s="214">
        <v>2.1960999999999999</v>
      </c>
      <c r="M125" s="214">
        <v>1.9392</v>
      </c>
      <c r="N125" s="214">
        <v>0</v>
      </c>
      <c r="O125" s="214">
        <v>0</v>
      </c>
      <c r="P125" s="214">
        <v>0</v>
      </c>
    </row>
    <row r="126" spans="1:16">
      <c r="A126" s="74">
        <v>8</v>
      </c>
      <c r="B126" s="214">
        <v>0</v>
      </c>
      <c r="C126" s="214">
        <v>0</v>
      </c>
      <c r="D126" s="214">
        <v>3.0436000000000001</v>
      </c>
      <c r="E126" s="214">
        <v>1.3977999999999999</v>
      </c>
      <c r="F126" s="214">
        <v>4.1570999999999998</v>
      </c>
      <c r="G126" s="214">
        <v>1.0785</v>
      </c>
      <c r="H126" s="214">
        <v>4.8152999999999997</v>
      </c>
      <c r="I126" s="214">
        <v>1.0572999999999999</v>
      </c>
      <c r="J126" s="214">
        <v>3.9184999999999999</v>
      </c>
      <c r="K126" s="214">
        <v>0.72989999999999999</v>
      </c>
      <c r="L126" s="214">
        <v>2.1747000000000001</v>
      </c>
      <c r="M126" s="214">
        <v>1.9118999999999999</v>
      </c>
      <c r="N126" s="214">
        <v>0</v>
      </c>
      <c r="O126" s="214">
        <v>0</v>
      </c>
      <c r="P126" s="214">
        <v>0</v>
      </c>
    </row>
    <row r="127" spans="1:16">
      <c r="A127" s="74">
        <v>9</v>
      </c>
      <c r="B127" s="214">
        <v>0</v>
      </c>
      <c r="C127" s="214">
        <v>0</v>
      </c>
      <c r="D127" s="214">
        <v>2.8978000000000002</v>
      </c>
      <c r="E127" s="214">
        <v>1.3567</v>
      </c>
      <c r="F127" s="214">
        <v>3.8488000000000002</v>
      </c>
      <c r="G127" s="214">
        <v>1.0468</v>
      </c>
      <c r="H127" s="214">
        <v>4.5904999999999996</v>
      </c>
      <c r="I127" s="214">
        <v>1.0262</v>
      </c>
      <c r="J127" s="214">
        <v>3.8151999999999999</v>
      </c>
      <c r="K127" s="214">
        <v>0.70840000000000003</v>
      </c>
      <c r="L127" s="214">
        <v>2.1533000000000002</v>
      </c>
      <c r="M127" s="214">
        <v>1.8846000000000001</v>
      </c>
      <c r="N127" s="214">
        <v>0</v>
      </c>
      <c r="O127" s="214">
        <v>0</v>
      </c>
      <c r="P127" s="214">
        <v>0</v>
      </c>
    </row>
    <row r="128" spans="1:16">
      <c r="A128" s="74">
        <v>10</v>
      </c>
      <c r="B128" s="214">
        <v>0</v>
      </c>
      <c r="C128" s="214">
        <v>0</v>
      </c>
      <c r="D128" s="214">
        <v>2.7521</v>
      </c>
      <c r="E128" s="214">
        <v>1.3156000000000001</v>
      </c>
      <c r="F128" s="214">
        <v>3.5405000000000002</v>
      </c>
      <c r="G128" s="214">
        <v>1.0150999999999999</v>
      </c>
      <c r="H128" s="214">
        <v>4.3655999999999997</v>
      </c>
      <c r="I128" s="214">
        <v>0.99509999999999998</v>
      </c>
      <c r="J128" s="214">
        <v>3.7119</v>
      </c>
      <c r="K128" s="214">
        <v>0.68689999999999996</v>
      </c>
      <c r="L128" s="214">
        <v>2.1318999999999999</v>
      </c>
      <c r="M128" s="214">
        <v>1.8573</v>
      </c>
      <c r="N128" s="214">
        <v>0</v>
      </c>
      <c r="O128" s="214">
        <v>0</v>
      </c>
      <c r="P128" s="214">
        <v>0</v>
      </c>
    </row>
    <row r="129" spans="1:16">
      <c r="A129" s="74">
        <v>11</v>
      </c>
      <c r="B129" s="214">
        <v>0</v>
      </c>
      <c r="C129" s="214">
        <v>0</v>
      </c>
      <c r="D129" s="214">
        <v>2.6063999999999998</v>
      </c>
      <c r="E129" s="214">
        <v>1.2745</v>
      </c>
      <c r="F129" s="214">
        <v>3.2322000000000002</v>
      </c>
      <c r="G129" s="214">
        <v>0.98329999999999995</v>
      </c>
      <c r="H129" s="214">
        <v>4.1407999999999996</v>
      </c>
      <c r="I129" s="214">
        <v>0.96399999999999997</v>
      </c>
      <c r="J129" s="214">
        <v>3.6086</v>
      </c>
      <c r="K129" s="214">
        <v>0.66549999999999998</v>
      </c>
      <c r="L129" s="214">
        <v>2.1105</v>
      </c>
      <c r="M129" s="214">
        <v>1.8299000000000001</v>
      </c>
      <c r="N129" s="214">
        <v>0</v>
      </c>
      <c r="O129" s="214">
        <v>0</v>
      </c>
      <c r="P129" s="214">
        <v>0</v>
      </c>
    </row>
    <row r="130" spans="1:16">
      <c r="A130" s="74">
        <v>12</v>
      </c>
      <c r="B130" s="214">
        <v>0</v>
      </c>
      <c r="C130" s="214">
        <v>0</v>
      </c>
      <c r="D130" s="214">
        <v>2.4607000000000001</v>
      </c>
      <c r="E130" s="214">
        <v>1.2334000000000001</v>
      </c>
      <c r="F130" s="214">
        <v>2.9238</v>
      </c>
      <c r="G130" s="214">
        <v>0.9516</v>
      </c>
      <c r="H130" s="214">
        <v>3.9159000000000002</v>
      </c>
      <c r="I130" s="214">
        <v>0.93289999999999995</v>
      </c>
      <c r="J130" s="214">
        <v>3.5053000000000001</v>
      </c>
      <c r="K130" s="214">
        <v>0.64400000000000002</v>
      </c>
      <c r="L130" s="214">
        <v>2.0891000000000002</v>
      </c>
      <c r="M130" s="214">
        <v>1.8026</v>
      </c>
      <c r="N130" s="214">
        <v>0</v>
      </c>
      <c r="O130" s="214">
        <v>0</v>
      </c>
      <c r="P130" s="214">
        <v>0</v>
      </c>
    </row>
    <row r="131" spans="1:16">
      <c r="A131" s="74">
        <v>13</v>
      </c>
      <c r="B131" s="214">
        <v>0</v>
      </c>
      <c r="C131" s="214">
        <v>0</v>
      </c>
      <c r="D131" s="214">
        <v>2.3149000000000002</v>
      </c>
      <c r="E131" s="214">
        <v>1.1922999999999999</v>
      </c>
      <c r="F131" s="214">
        <v>2.6154999999999999</v>
      </c>
      <c r="G131" s="214">
        <v>0.91990000000000005</v>
      </c>
      <c r="H131" s="214">
        <v>3.6911</v>
      </c>
      <c r="I131" s="214">
        <v>0.90180000000000005</v>
      </c>
      <c r="J131" s="214">
        <v>3.4018999999999999</v>
      </c>
      <c r="K131" s="214">
        <v>0.62250000000000005</v>
      </c>
      <c r="L131" s="214">
        <v>2.0676999999999999</v>
      </c>
      <c r="M131" s="214">
        <v>1.7753000000000001</v>
      </c>
      <c r="N131" s="214">
        <v>0</v>
      </c>
      <c r="O131" s="214">
        <v>0</v>
      </c>
      <c r="P131" s="214">
        <v>0</v>
      </c>
    </row>
    <row r="132" spans="1:16">
      <c r="A132" s="74">
        <v>14</v>
      </c>
      <c r="B132" s="214">
        <v>0</v>
      </c>
      <c r="C132" s="214">
        <v>0</v>
      </c>
      <c r="D132" s="214">
        <v>2.1692</v>
      </c>
      <c r="E132" s="214">
        <v>1.1512</v>
      </c>
      <c r="F132" s="214">
        <v>2.3071999999999999</v>
      </c>
      <c r="G132" s="214">
        <v>0.88819999999999999</v>
      </c>
      <c r="H132" s="214">
        <v>3.4662000000000002</v>
      </c>
      <c r="I132" s="214">
        <v>0.87070000000000003</v>
      </c>
      <c r="J132" s="214">
        <v>3.2986</v>
      </c>
      <c r="K132" s="214">
        <v>0.60109999999999997</v>
      </c>
      <c r="L132" s="214">
        <v>2.0463</v>
      </c>
      <c r="M132" s="214">
        <v>1.748</v>
      </c>
      <c r="N132" s="214">
        <v>0</v>
      </c>
      <c r="O132" s="214">
        <v>0</v>
      </c>
      <c r="P132" s="214">
        <v>0</v>
      </c>
    </row>
    <row r="133" spans="1:16">
      <c r="A133" s="74">
        <v>15</v>
      </c>
      <c r="B133" s="214">
        <v>0</v>
      </c>
      <c r="C133" s="214">
        <v>0</v>
      </c>
      <c r="D133" s="214">
        <v>2.0234999999999999</v>
      </c>
      <c r="E133" s="214">
        <v>1.1100000000000001</v>
      </c>
      <c r="F133" s="214">
        <v>1.9988999999999999</v>
      </c>
      <c r="G133" s="214">
        <v>0.85650000000000004</v>
      </c>
      <c r="H133" s="214">
        <v>3.2414000000000001</v>
      </c>
      <c r="I133" s="214">
        <v>0.83960000000000001</v>
      </c>
      <c r="J133" s="214">
        <v>3.1953</v>
      </c>
      <c r="K133" s="214">
        <v>0.5796</v>
      </c>
      <c r="L133" s="214">
        <v>2.0249000000000001</v>
      </c>
      <c r="M133" s="214">
        <v>1.7206999999999999</v>
      </c>
      <c r="N133" s="214">
        <v>0</v>
      </c>
      <c r="O133" s="214">
        <v>0</v>
      </c>
      <c r="P133" s="214">
        <v>0</v>
      </c>
    </row>
    <row r="134" spans="1:16">
      <c r="A134" s="74">
        <v>16</v>
      </c>
      <c r="B134" s="214">
        <v>0</v>
      </c>
      <c r="C134" s="214">
        <v>0</v>
      </c>
      <c r="D134" s="214">
        <v>1.8777999999999999</v>
      </c>
      <c r="E134" s="214">
        <v>1.0689</v>
      </c>
      <c r="F134" s="214">
        <v>1.6906000000000001</v>
      </c>
      <c r="G134" s="214">
        <v>0.82469999999999999</v>
      </c>
      <c r="H134" s="214">
        <v>3.0165000000000002</v>
      </c>
      <c r="I134" s="214">
        <v>0.8085</v>
      </c>
      <c r="J134" s="214">
        <v>3.0920000000000001</v>
      </c>
      <c r="K134" s="214">
        <v>0.55810000000000004</v>
      </c>
      <c r="L134" s="214">
        <v>2.0034999999999998</v>
      </c>
      <c r="M134" s="214">
        <v>1.6934</v>
      </c>
      <c r="N134" s="214">
        <v>0</v>
      </c>
      <c r="O134" s="214">
        <v>0</v>
      </c>
      <c r="P134" s="214">
        <v>0</v>
      </c>
    </row>
    <row r="135" spans="1:16">
      <c r="A135" s="74">
        <v>17</v>
      </c>
      <c r="B135" s="214">
        <v>0</v>
      </c>
      <c r="C135" s="214">
        <v>0</v>
      </c>
      <c r="D135" s="214">
        <v>1.732</v>
      </c>
      <c r="E135" s="214">
        <v>1.0278</v>
      </c>
      <c r="F135" s="214">
        <v>1.3822000000000001</v>
      </c>
      <c r="G135" s="214">
        <v>0.79300000000000004</v>
      </c>
      <c r="H135" s="214">
        <v>2.7917000000000001</v>
      </c>
      <c r="I135" s="214">
        <v>0.77739999999999998</v>
      </c>
      <c r="J135" s="214">
        <v>2.9887000000000001</v>
      </c>
      <c r="K135" s="214">
        <v>0.53669999999999995</v>
      </c>
      <c r="L135" s="214">
        <v>1.9821</v>
      </c>
      <c r="M135" s="214">
        <v>1.6660999999999999</v>
      </c>
      <c r="N135" s="214">
        <v>0</v>
      </c>
      <c r="O135" s="214">
        <v>0</v>
      </c>
      <c r="P135" s="214">
        <v>0</v>
      </c>
    </row>
    <row r="136" spans="1:16">
      <c r="A136" s="74">
        <v>18</v>
      </c>
      <c r="B136" s="214">
        <v>0</v>
      </c>
      <c r="C136" s="214">
        <v>0</v>
      </c>
      <c r="D136" s="214">
        <v>1.5863</v>
      </c>
      <c r="E136" s="214">
        <v>0.98670000000000002</v>
      </c>
      <c r="F136" s="214">
        <v>1.0739000000000001</v>
      </c>
      <c r="G136" s="214">
        <v>0.76129999999999998</v>
      </c>
      <c r="H136" s="214">
        <v>2.5668000000000002</v>
      </c>
      <c r="I136" s="214">
        <v>0.74639999999999995</v>
      </c>
      <c r="J136" s="214">
        <v>2.8854000000000002</v>
      </c>
      <c r="K136" s="214">
        <v>0.51519999999999999</v>
      </c>
      <c r="L136" s="214">
        <v>1.9608000000000001</v>
      </c>
      <c r="M136" s="214">
        <v>1.6388</v>
      </c>
      <c r="N136" s="214">
        <v>2.48</v>
      </c>
      <c r="O136" s="214">
        <v>0.76229999999999998</v>
      </c>
      <c r="P136" s="214">
        <v>0</v>
      </c>
    </row>
    <row r="137" spans="1:16">
      <c r="A137" s="74">
        <v>19</v>
      </c>
      <c r="B137" s="214">
        <v>0</v>
      </c>
      <c r="C137" s="214">
        <v>0</v>
      </c>
      <c r="D137" s="214">
        <v>1.6113</v>
      </c>
      <c r="E137" s="214">
        <v>0.95230000000000004</v>
      </c>
      <c r="F137" s="214">
        <v>1.1229</v>
      </c>
      <c r="G137" s="214">
        <v>0.74650000000000005</v>
      </c>
      <c r="H137" s="214">
        <v>2.7275</v>
      </c>
      <c r="I137" s="214">
        <v>0.74219999999999997</v>
      </c>
      <c r="J137" s="214">
        <v>2.7829999999999999</v>
      </c>
      <c r="K137" s="214">
        <v>0.54949999999999999</v>
      </c>
      <c r="L137" s="214">
        <v>1.9071</v>
      </c>
      <c r="M137" s="214">
        <v>1.5806</v>
      </c>
      <c r="N137" s="214">
        <v>2.4110999999999998</v>
      </c>
      <c r="O137" s="214">
        <v>0.74109999999999998</v>
      </c>
      <c r="P137" s="214">
        <v>0</v>
      </c>
    </row>
    <row r="138" spans="1:16">
      <c r="A138" s="74">
        <v>20</v>
      </c>
      <c r="B138" s="214">
        <v>0</v>
      </c>
      <c r="C138" s="214">
        <v>0</v>
      </c>
      <c r="D138" s="214">
        <v>1.6363000000000001</v>
      </c>
      <c r="E138" s="214">
        <v>0.91800000000000004</v>
      </c>
      <c r="F138" s="214">
        <v>1.1718</v>
      </c>
      <c r="G138" s="214">
        <v>0.73180000000000001</v>
      </c>
      <c r="H138" s="214">
        <v>2.8883000000000001</v>
      </c>
      <c r="I138" s="214">
        <v>0.73799999999999999</v>
      </c>
      <c r="J138" s="214">
        <v>2.6806999999999999</v>
      </c>
      <c r="K138" s="214">
        <v>0.5837</v>
      </c>
      <c r="L138" s="214">
        <v>1.8533999999999999</v>
      </c>
      <c r="M138" s="214">
        <v>1.5224</v>
      </c>
      <c r="N138" s="214">
        <v>2.3422000000000001</v>
      </c>
      <c r="O138" s="214">
        <v>0.72</v>
      </c>
      <c r="P138" s="214">
        <v>0</v>
      </c>
    </row>
    <row r="139" spans="1:16">
      <c r="A139" s="74">
        <v>21</v>
      </c>
      <c r="B139" s="214">
        <v>0</v>
      </c>
      <c r="C139" s="214">
        <v>0</v>
      </c>
      <c r="D139" s="214">
        <v>1.6614</v>
      </c>
      <c r="E139" s="214">
        <v>0.88360000000000005</v>
      </c>
      <c r="F139" s="214">
        <v>1.2206999999999999</v>
      </c>
      <c r="G139" s="214">
        <v>0.71699999999999997</v>
      </c>
      <c r="H139" s="214">
        <v>3.0489999999999999</v>
      </c>
      <c r="I139" s="214">
        <v>0.73380000000000001</v>
      </c>
      <c r="J139" s="214">
        <v>2.5783999999999998</v>
      </c>
      <c r="K139" s="214">
        <v>0.61799999999999999</v>
      </c>
      <c r="L139" s="214">
        <v>1.7997000000000001</v>
      </c>
      <c r="M139" s="214">
        <v>1.4641999999999999</v>
      </c>
      <c r="N139" s="214">
        <v>2.2732999999999999</v>
      </c>
      <c r="O139" s="214">
        <v>0.69879999999999998</v>
      </c>
      <c r="P139" s="214">
        <v>0</v>
      </c>
    </row>
    <row r="140" spans="1:16">
      <c r="A140" s="74">
        <v>22</v>
      </c>
      <c r="B140" s="214">
        <v>0</v>
      </c>
      <c r="C140" s="214">
        <v>0</v>
      </c>
      <c r="D140" s="214">
        <v>1.6863999999999999</v>
      </c>
      <c r="E140" s="214">
        <v>0.84919999999999995</v>
      </c>
      <c r="F140" s="214">
        <v>1.2696000000000001</v>
      </c>
      <c r="G140" s="214">
        <v>0.70230000000000004</v>
      </c>
      <c r="H140" s="214">
        <v>3.2098</v>
      </c>
      <c r="I140" s="214">
        <v>0.72960000000000003</v>
      </c>
      <c r="J140" s="214">
        <v>2.4761000000000002</v>
      </c>
      <c r="K140" s="214">
        <v>0.6522</v>
      </c>
      <c r="L140" s="214">
        <v>1.7461</v>
      </c>
      <c r="M140" s="214">
        <v>1.4059999999999999</v>
      </c>
      <c r="N140" s="214">
        <v>2.2044000000000001</v>
      </c>
      <c r="O140" s="214">
        <v>0.67759999999999998</v>
      </c>
      <c r="P140" s="214">
        <v>0</v>
      </c>
    </row>
    <row r="141" spans="1:16">
      <c r="A141" s="74">
        <v>23</v>
      </c>
      <c r="B141" s="214">
        <v>0</v>
      </c>
      <c r="C141" s="214">
        <v>0</v>
      </c>
      <c r="D141" s="214">
        <v>1.7114</v>
      </c>
      <c r="E141" s="214">
        <v>0.81479999999999997</v>
      </c>
      <c r="F141" s="214">
        <v>1.3185</v>
      </c>
      <c r="G141" s="214">
        <v>0.6875</v>
      </c>
      <c r="H141" s="214">
        <v>3.3704999999999998</v>
      </c>
      <c r="I141" s="214">
        <v>0.72540000000000004</v>
      </c>
      <c r="J141" s="214">
        <v>2.3738000000000001</v>
      </c>
      <c r="K141" s="214">
        <v>0.6865</v>
      </c>
      <c r="L141" s="214">
        <v>1.6923999999999999</v>
      </c>
      <c r="M141" s="214">
        <v>1.3478000000000001</v>
      </c>
      <c r="N141" s="214">
        <v>2.1355</v>
      </c>
      <c r="O141" s="214">
        <v>0.65639999999999998</v>
      </c>
      <c r="P141" s="214">
        <v>0</v>
      </c>
    </row>
    <row r="142" spans="1:16">
      <c r="A142" s="74">
        <v>24</v>
      </c>
      <c r="B142" s="214">
        <v>0</v>
      </c>
      <c r="C142" s="214">
        <v>0</v>
      </c>
      <c r="D142" s="214">
        <v>1.7363999999999999</v>
      </c>
      <c r="E142" s="214">
        <v>0.78049999999999997</v>
      </c>
      <c r="F142" s="214">
        <v>1.3674999999999999</v>
      </c>
      <c r="G142" s="214">
        <v>0.67269999999999996</v>
      </c>
      <c r="H142" s="214">
        <v>3.5312999999999999</v>
      </c>
      <c r="I142" s="214">
        <v>0.72119999999999995</v>
      </c>
      <c r="J142" s="214">
        <v>2.2715000000000001</v>
      </c>
      <c r="K142" s="214">
        <v>0.72070000000000001</v>
      </c>
      <c r="L142" s="214">
        <v>1.6387</v>
      </c>
      <c r="M142" s="214">
        <v>1.2896000000000001</v>
      </c>
      <c r="N142" s="214">
        <v>2.0666000000000002</v>
      </c>
      <c r="O142" s="214">
        <v>0.63529999999999998</v>
      </c>
      <c r="P142" s="214">
        <v>0</v>
      </c>
    </row>
    <row r="143" spans="1:16">
      <c r="A143" s="74">
        <v>25</v>
      </c>
      <c r="B143" s="214">
        <v>0</v>
      </c>
      <c r="C143" s="214">
        <v>0</v>
      </c>
      <c r="D143" s="214">
        <v>1.7614000000000001</v>
      </c>
      <c r="E143" s="214">
        <v>0.74609999999999999</v>
      </c>
      <c r="F143" s="214">
        <v>1.4164000000000001</v>
      </c>
      <c r="G143" s="214">
        <v>0.65800000000000003</v>
      </c>
      <c r="H143" s="214">
        <v>3.6920000000000002</v>
      </c>
      <c r="I143" s="214">
        <v>0.71699999999999997</v>
      </c>
      <c r="J143" s="214">
        <v>2.1692</v>
      </c>
      <c r="K143" s="214">
        <v>0.755</v>
      </c>
      <c r="L143" s="214">
        <v>1.5851</v>
      </c>
      <c r="M143" s="214">
        <v>1.2314000000000001</v>
      </c>
      <c r="N143" s="214">
        <v>1.9977</v>
      </c>
      <c r="O143" s="214">
        <v>0.61409999999999998</v>
      </c>
      <c r="P143" s="214">
        <v>0</v>
      </c>
    </row>
    <row r="144" spans="1:16">
      <c r="A144" s="74">
        <v>26</v>
      </c>
      <c r="B144" s="214">
        <v>0</v>
      </c>
      <c r="C144" s="214">
        <v>0</v>
      </c>
      <c r="D144" s="214">
        <v>1.7864</v>
      </c>
      <c r="E144" s="214">
        <v>0.7117</v>
      </c>
      <c r="F144" s="214">
        <v>1.4653</v>
      </c>
      <c r="G144" s="214">
        <v>0.64319999999999999</v>
      </c>
      <c r="H144" s="214">
        <v>3.8527</v>
      </c>
      <c r="I144" s="214">
        <v>0.71279999999999999</v>
      </c>
      <c r="J144" s="214">
        <v>2.0669</v>
      </c>
      <c r="K144" s="214">
        <v>0.78920000000000001</v>
      </c>
      <c r="L144" s="214">
        <v>1.5314000000000001</v>
      </c>
      <c r="M144" s="214">
        <v>1.1733</v>
      </c>
      <c r="N144" s="214">
        <v>1.9289000000000001</v>
      </c>
      <c r="O144" s="214">
        <v>0.59289999999999998</v>
      </c>
      <c r="P144" s="214">
        <v>0</v>
      </c>
    </row>
    <row r="145" spans="1:16">
      <c r="A145" s="74">
        <v>27</v>
      </c>
      <c r="B145" s="214">
        <v>0</v>
      </c>
      <c r="C145" s="214">
        <v>0</v>
      </c>
      <c r="D145" s="214">
        <v>1.8115000000000001</v>
      </c>
      <c r="E145" s="214">
        <v>0.67730000000000001</v>
      </c>
      <c r="F145" s="214">
        <v>1.5142</v>
      </c>
      <c r="G145" s="214">
        <v>0.62839999999999996</v>
      </c>
      <c r="H145" s="214">
        <v>4.0134999999999996</v>
      </c>
      <c r="I145" s="214">
        <v>0.70860000000000001</v>
      </c>
      <c r="J145" s="214">
        <v>1.9645999999999999</v>
      </c>
      <c r="K145" s="214">
        <v>0.82350000000000001</v>
      </c>
      <c r="L145" s="214">
        <v>1.4777</v>
      </c>
      <c r="M145" s="214">
        <v>1.1151</v>
      </c>
      <c r="N145" s="214">
        <v>1.86</v>
      </c>
      <c r="O145" s="214">
        <v>0.57169999999999999</v>
      </c>
      <c r="P145" s="214">
        <v>0</v>
      </c>
    </row>
    <row r="146" spans="1:16">
      <c r="A146" s="74">
        <v>28</v>
      </c>
      <c r="B146" s="214">
        <v>0</v>
      </c>
      <c r="C146" s="214">
        <v>0</v>
      </c>
      <c r="D146" s="214">
        <v>1.8365</v>
      </c>
      <c r="E146" s="214">
        <v>0.64300000000000002</v>
      </c>
      <c r="F146" s="214">
        <v>1.5631999999999999</v>
      </c>
      <c r="G146" s="214">
        <v>0.61370000000000002</v>
      </c>
      <c r="H146" s="214">
        <v>4.1741999999999999</v>
      </c>
      <c r="I146" s="214">
        <v>0.70440000000000003</v>
      </c>
      <c r="J146" s="214">
        <v>1.8623000000000001</v>
      </c>
      <c r="K146" s="214">
        <v>0.85770000000000002</v>
      </c>
      <c r="L146" s="214">
        <v>1.4239999999999999</v>
      </c>
      <c r="M146" s="214">
        <v>1.0569</v>
      </c>
      <c r="N146" s="214">
        <v>1.7910999999999999</v>
      </c>
      <c r="O146" s="214">
        <v>0.55059999999999998</v>
      </c>
      <c r="P146" s="214">
        <v>0</v>
      </c>
    </row>
    <row r="147" spans="1:16">
      <c r="A147" s="74">
        <v>29</v>
      </c>
      <c r="B147" s="214">
        <v>0</v>
      </c>
      <c r="C147" s="214">
        <v>0</v>
      </c>
      <c r="D147" s="214">
        <v>1.8614999999999999</v>
      </c>
      <c r="E147" s="214">
        <v>0.60860000000000003</v>
      </c>
      <c r="F147" s="214">
        <v>1.6121000000000001</v>
      </c>
      <c r="G147" s="214">
        <v>0.59889999999999999</v>
      </c>
      <c r="H147" s="214">
        <v>4.335</v>
      </c>
      <c r="I147" s="214">
        <v>0.70020000000000004</v>
      </c>
      <c r="J147" s="214">
        <v>1.76</v>
      </c>
      <c r="K147" s="214">
        <v>0.89200000000000002</v>
      </c>
      <c r="L147" s="214">
        <v>1.3704000000000001</v>
      </c>
      <c r="M147" s="214">
        <v>0.99870000000000003</v>
      </c>
      <c r="N147" s="214">
        <v>1.7222</v>
      </c>
      <c r="O147" s="214">
        <v>0.52939999999999998</v>
      </c>
      <c r="P147" s="214">
        <v>0</v>
      </c>
    </row>
    <row r="148" spans="1:16">
      <c r="A148" s="74">
        <v>30</v>
      </c>
      <c r="B148" s="214">
        <v>0</v>
      </c>
      <c r="C148" s="214">
        <v>0</v>
      </c>
      <c r="D148" s="214">
        <v>1.8865000000000001</v>
      </c>
      <c r="E148" s="214">
        <v>0.57420000000000004</v>
      </c>
      <c r="F148" s="214">
        <v>1.661</v>
      </c>
      <c r="G148" s="214">
        <v>0.58420000000000005</v>
      </c>
      <c r="H148" s="214">
        <v>4.4957000000000003</v>
      </c>
      <c r="I148" s="214">
        <v>0.69599999999999995</v>
      </c>
      <c r="J148" s="214">
        <v>1.6577</v>
      </c>
      <c r="K148" s="214">
        <v>0.92620000000000002</v>
      </c>
      <c r="L148" s="214">
        <v>1.3167</v>
      </c>
      <c r="M148" s="214">
        <v>0.9405</v>
      </c>
      <c r="N148" s="214">
        <v>1.6533</v>
      </c>
      <c r="O148" s="214">
        <v>0.50819999999999999</v>
      </c>
      <c r="P148" s="214">
        <v>0</v>
      </c>
    </row>
    <row r="149" spans="1:16">
      <c r="A149" s="74">
        <v>31</v>
      </c>
      <c r="B149" s="214">
        <v>0</v>
      </c>
      <c r="C149" s="214">
        <v>0</v>
      </c>
      <c r="D149" s="214">
        <v>1.8392999999999999</v>
      </c>
      <c r="E149" s="214">
        <v>0.56989999999999996</v>
      </c>
      <c r="F149" s="214">
        <v>1.6469</v>
      </c>
      <c r="G149" s="214">
        <v>0.57789999999999997</v>
      </c>
      <c r="H149" s="214">
        <v>4.4282000000000004</v>
      </c>
      <c r="I149" s="214">
        <v>0.68710000000000004</v>
      </c>
      <c r="J149" s="214">
        <v>1.6387</v>
      </c>
      <c r="K149" s="214">
        <v>0.88870000000000005</v>
      </c>
      <c r="L149" s="214">
        <v>1.2962</v>
      </c>
      <c r="M149" s="214">
        <v>0.94</v>
      </c>
      <c r="N149" s="214">
        <v>1.6067</v>
      </c>
      <c r="O149" s="214">
        <v>0.51970000000000005</v>
      </c>
      <c r="P149" s="214">
        <v>0</v>
      </c>
    </row>
    <row r="150" spans="1:16">
      <c r="A150" s="74">
        <v>32</v>
      </c>
      <c r="B150" s="214">
        <v>0</v>
      </c>
      <c r="C150" s="214">
        <v>0</v>
      </c>
      <c r="D150" s="214">
        <v>1.792</v>
      </c>
      <c r="E150" s="214">
        <v>0.56569999999999998</v>
      </c>
      <c r="F150" s="214">
        <v>1.6327</v>
      </c>
      <c r="G150" s="214">
        <v>0.57169999999999999</v>
      </c>
      <c r="H150" s="214">
        <v>4.3608000000000002</v>
      </c>
      <c r="I150" s="214">
        <v>0.67830000000000001</v>
      </c>
      <c r="J150" s="214">
        <v>1.6197999999999999</v>
      </c>
      <c r="K150" s="214">
        <v>0.85119999999999996</v>
      </c>
      <c r="L150" s="214">
        <v>1.2756000000000001</v>
      </c>
      <c r="M150" s="214">
        <v>0.93959999999999999</v>
      </c>
      <c r="N150" s="214">
        <v>1.5601</v>
      </c>
      <c r="O150" s="214">
        <v>0.53110000000000002</v>
      </c>
      <c r="P150" s="214">
        <v>0</v>
      </c>
    </row>
    <row r="151" spans="1:16">
      <c r="A151" s="74">
        <v>33</v>
      </c>
      <c r="B151" s="214">
        <v>0</v>
      </c>
      <c r="C151" s="214">
        <v>0</v>
      </c>
      <c r="D151" s="214">
        <v>1.7447999999999999</v>
      </c>
      <c r="E151" s="214">
        <v>0.56140000000000001</v>
      </c>
      <c r="F151" s="214">
        <v>1.6186</v>
      </c>
      <c r="G151" s="214">
        <v>0.5655</v>
      </c>
      <c r="H151" s="214">
        <v>4.2933000000000003</v>
      </c>
      <c r="I151" s="214">
        <v>0.6694</v>
      </c>
      <c r="J151" s="214">
        <v>1.6008</v>
      </c>
      <c r="K151" s="214">
        <v>0.81369999999999998</v>
      </c>
      <c r="L151" s="214">
        <v>1.2551000000000001</v>
      </c>
      <c r="M151" s="214">
        <v>0.93910000000000005</v>
      </c>
      <c r="N151" s="214">
        <v>1.5135000000000001</v>
      </c>
      <c r="O151" s="214">
        <v>0.54259999999999997</v>
      </c>
      <c r="P151" s="214">
        <v>0</v>
      </c>
    </row>
    <row r="152" spans="1:16">
      <c r="A152" s="74">
        <v>34</v>
      </c>
      <c r="B152" s="214">
        <v>0</v>
      </c>
      <c r="C152" s="214">
        <v>0</v>
      </c>
      <c r="D152" s="214">
        <v>1.6976</v>
      </c>
      <c r="E152" s="214">
        <v>0.55720000000000003</v>
      </c>
      <c r="F152" s="214">
        <v>1.6045</v>
      </c>
      <c r="G152" s="214">
        <v>0.55930000000000002</v>
      </c>
      <c r="H152" s="214">
        <v>4.2259000000000002</v>
      </c>
      <c r="I152" s="214">
        <v>0.66059999999999997</v>
      </c>
      <c r="J152" s="214">
        <v>1.5818000000000001</v>
      </c>
      <c r="K152" s="214">
        <v>0.7762</v>
      </c>
      <c r="L152" s="214">
        <v>1.2344999999999999</v>
      </c>
      <c r="M152" s="214">
        <v>0.93869999999999998</v>
      </c>
      <c r="N152" s="214">
        <v>1.4669000000000001</v>
      </c>
      <c r="O152" s="214">
        <v>0.55410000000000004</v>
      </c>
      <c r="P152" s="214">
        <v>0</v>
      </c>
    </row>
    <row r="153" spans="1:16">
      <c r="A153" s="74">
        <v>35</v>
      </c>
      <c r="B153" s="214">
        <v>0</v>
      </c>
      <c r="C153" s="214">
        <v>0</v>
      </c>
      <c r="D153" s="214">
        <v>1.6504000000000001</v>
      </c>
      <c r="E153" s="214">
        <v>0.55289999999999995</v>
      </c>
      <c r="F153" s="214">
        <v>1.5903</v>
      </c>
      <c r="G153" s="214">
        <v>0.55310000000000004</v>
      </c>
      <c r="H153" s="214">
        <v>4.1584000000000003</v>
      </c>
      <c r="I153" s="214">
        <v>0.65169999999999995</v>
      </c>
      <c r="J153" s="214">
        <v>1.5628</v>
      </c>
      <c r="K153" s="214">
        <v>0.73880000000000001</v>
      </c>
      <c r="L153" s="214">
        <v>1.214</v>
      </c>
      <c r="M153" s="214">
        <v>0.93820000000000003</v>
      </c>
      <c r="N153" s="214">
        <v>1.4202999999999999</v>
      </c>
      <c r="O153" s="214">
        <v>0.56559999999999999</v>
      </c>
      <c r="P153" s="214">
        <v>0</v>
      </c>
    </row>
    <row r="154" spans="1:16">
      <c r="A154" s="74">
        <v>36</v>
      </c>
      <c r="B154" s="214">
        <v>0</v>
      </c>
      <c r="C154" s="214">
        <v>0</v>
      </c>
      <c r="D154" s="214">
        <v>1.6031</v>
      </c>
      <c r="E154" s="214">
        <v>0.54869999999999997</v>
      </c>
      <c r="F154" s="214">
        <v>1.5762</v>
      </c>
      <c r="G154" s="214">
        <v>0.54690000000000005</v>
      </c>
      <c r="H154" s="214">
        <v>4.0910000000000002</v>
      </c>
      <c r="I154" s="214">
        <v>0.64290000000000003</v>
      </c>
      <c r="J154" s="214">
        <v>1.5439000000000001</v>
      </c>
      <c r="K154" s="214">
        <v>0.70130000000000003</v>
      </c>
      <c r="L154" s="214">
        <v>1.1934</v>
      </c>
      <c r="M154" s="214">
        <v>0.93769999999999998</v>
      </c>
      <c r="N154" s="214">
        <v>1.3736999999999999</v>
      </c>
      <c r="O154" s="214">
        <v>0.57699999999999996</v>
      </c>
      <c r="P154" s="214">
        <v>0</v>
      </c>
    </row>
    <row r="155" spans="1:16">
      <c r="A155" s="74">
        <v>37</v>
      </c>
      <c r="B155" s="214">
        <v>0</v>
      </c>
      <c r="C155" s="214">
        <v>0</v>
      </c>
      <c r="D155" s="214">
        <v>1.5559000000000001</v>
      </c>
      <c r="E155" s="214">
        <v>0.5444</v>
      </c>
      <c r="F155" s="214">
        <v>1.5620000000000001</v>
      </c>
      <c r="G155" s="214">
        <v>0.54069999999999996</v>
      </c>
      <c r="H155" s="214">
        <v>4.0235000000000003</v>
      </c>
      <c r="I155" s="214">
        <v>0.6341</v>
      </c>
      <c r="J155" s="214">
        <v>1.5248999999999999</v>
      </c>
      <c r="K155" s="214">
        <v>0.66379999999999995</v>
      </c>
      <c r="L155" s="214">
        <v>1.1729000000000001</v>
      </c>
      <c r="M155" s="214">
        <v>0.93730000000000002</v>
      </c>
      <c r="N155" s="214">
        <v>1.3270999999999999</v>
      </c>
      <c r="O155" s="214">
        <v>0.58850000000000002</v>
      </c>
      <c r="P155" s="214">
        <v>0</v>
      </c>
    </row>
    <row r="156" spans="1:16">
      <c r="A156" s="74">
        <v>38</v>
      </c>
      <c r="B156" s="214">
        <v>0</v>
      </c>
      <c r="C156" s="214">
        <v>0</v>
      </c>
      <c r="D156" s="214">
        <v>1.5086999999999999</v>
      </c>
      <c r="E156" s="214">
        <v>0.54010000000000002</v>
      </c>
      <c r="F156" s="214">
        <v>1.5479000000000001</v>
      </c>
      <c r="G156" s="214">
        <v>0.53449999999999998</v>
      </c>
      <c r="H156" s="214">
        <v>3.9561000000000002</v>
      </c>
      <c r="I156" s="214">
        <v>0.62519999999999998</v>
      </c>
      <c r="J156" s="214">
        <v>1.5059</v>
      </c>
      <c r="K156" s="214">
        <v>0.62629999999999997</v>
      </c>
      <c r="L156" s="214">
        <v>1.1523000000000001</v>
      </c>
      <c r="M156" s="214">
        <v>0.93679999999999997</v>
      </c>
      <c r="N156" s="214">
        <v>1.2805</v>
      </c>
      <c r="O156" s="214">
        <v>0.6</v>
      </c>
      <c r="P156" s="214">
        <v>0</v>
      </c>
    </row>
    <row r="157" spans="1:16">
      <c r="A157" s="74">
        <v>39</v>
      </c>
      <c r="B157" s="214">
        <v>0</v>
      </c>
      <c r="C157" s="214">
        <v>0</v>
      </c>
      <c r="D157" s="214">
        <v>1.4614</v>
      </c>
      <c r="E157" s="214">
        <v>0.53590000000000004</v>
      </c>
      <c r="F157" s="214">
        <v>1.5338000000000001</v>
      </c>
      <c r="G157" s="214">
        <v>0.5282</v>
      </c>
      <c r="H157" s="214">
        <v>3.8885999999999998</v>
      </c>
      <c r="I157" s="214">
        <v>0.61639999999999995</v>
      </c>
      <c r="J157" s="214">
        <v>1.4869000000000001</v>
      </c>
      <c r="K157" s="214">
        <v>0.58879999999999999</v>
      </c>
      <c r="L157" s="214">
        <v>1.1317999999999999</v>
      </c>
      <c r="M157" s="214">
        <v>0.93630000000000002</v>
      </c>
      <c r="N157" s="214">
        <v>1.2339</v>
      </c>
      <c r="O157" s="214">
        <v>0.61140000000000005</v>
      </c>
      <c r="P157" s="214">
        <v>0</v>
      </c>
    </row>
    <row r="158" spans="1:16">
      <c r="A158" s="74">
        <v>40</v>
      </c>
      <c r="B158" s="214">
        <v>0</v>
      </c>
      <c r="C158" s="214">
        <v>0</v>
      </c>
      <c r="D158" s="214">
        <v>1.4141999999999999</v>
      </c>
      <c r="E158" s="214">
        <v>0.53159999999999996</v>
      </c>
      <c r="F158" s="214">
        <v>1.5196000000000001</v>
      </c>
      <c r="G158" s="214">
        <v>0.52200000000000002</v>
      </c>
      <c r="H158" s="214">
        <v>3.8210999999999999</v>
      </c>
      <c r="I158" s="214">
        <v>0.60750000000000004</v>
      </c>
      <c r="J158" s="214">
        <v>1.468</v>
      </c>
      <c r="K158" s="214">
        <v>0.55130000000000001</v>
      </c>
      <c r="L158" s="214">
        <v>1.1113</v>
      </c>
      <c r="M158" s="214">
        <v>0.93589999999999995</v>
      </c>
      <c r="N158" s="214">
        <v>1.1873</v>
      </c>
      <c r="O158" s="214">
        <v>0.62290000000000001</v>
      </c>
      <c r="P158" s="214">
        <v>0</v>
      </c>
    </row>
    <row r="159" spans="1:16">
      <c r="A159" s="74">
        <v>41</v>
      </c>
      <c r="B159" s="214">
        <v>0</v>
      </c>
      <c r="C159" s="214">
        <v>0</v>
      </c>
      <c r="D159" s="214">
        <v>1.367</v>
      </c>
      <c r="E159" s="214">
        <v>0.52739999999999998</v>
      </c>
      <c r="F159" s="214">
        <v>1.5055000000000001</v>
      </c>
      <c r="G159" s="214">
        <v>0.51580000000000004</v>
      </c>
      <c r="H159" s="214">
        <v>3.7536999999999998</v>
      </c>
      <c r="I159" s="214">
        <v>0.59870000000000001</v>
      </c>
      <c r="J159" s="214">
        <v>1.4490000000000001</v>
      </c>
      <c r="K159" s="214">
        <v>0.51380000000000003</v>
      </c>
      <c r="L159" s="214">
        <v>1.0907</v>
      </c>
      <c r="M159" s="214">
        <v>0.93540000000000001</v>
      </c>
      <c r="N159" s="214">
        <v>1.1407</v>
      </c>
      <c r="O159" s="214">
        <v>0.63439999999999996</v>
      </c>
      <c r="P159" s="214">
        <v>0</v>
      </c>
    </row>
    <row r="160" spans="1:16">
      <c r="A160" s="74">
        <v>42</v>
      </c>
      <c r="B160" s="214">
        <v>0</v>
      </c>
      <c r="C160" s="214">
        <v>0</v>
      </c>
      <c r="D160" s="214">
        <v>1.3198000000000001</v>
      </c>
      <c r="E160" s="214">
        <v>0.52310000000000001</v>
      </c>
      <c r="F160" s="214">
        <v>1.4914000000000001</v>
      </c>
      <c r="G160" s="214">
        <v>0.50960000000000005</v>
      </c>
      <c r="H160" s="214">
        <v>3.6861999999999999</v>
      </c>
      <c r="I160" s="214">
        <v>0.58979999999999999</v>
      </c>
      <c r="J160" s="214">
        <v>1.43</v>
      </c>
      <c r="K160" s="214">
        <v>0.4763</v>
      </c>
      <c r="L160" s="214">
        <v>1.0702</v>
      </c>
      <c r="M160" s="214">
        <v>0.93500000000000005</v>
      </c>
      <c r="N160" s="214">
        <v>1.0941000000000001</v>
      </c>
      <c r="O160" s="214">
        <v>0.64580000000000004</v>
      </c>
      <c r="P160" s="214">
        <v>0</v>
      </c>
    </row>
    <row r="161" spans="1:16">
      <c r="A161" s="74">
        <v>43</v>
      </c>
      <c r="B161" s="214">
        <v>0</v>
      </c>
      <c r="C161" s="214">
        <v>0</v>
      </c>
      <c r="D161" s="214">
        <v>1.2666999999999999</v>
      </c>
      <c r="E161" s="214">
        <v>0.52110000000000001</v>
      </c>
      <c r="F161" s="214">
        <v>1.4789000000000001</v>
      </c>
      <c r="G161" s="214">
        <v>0.50760000000000005</v>
      </c>
      <c r="H161" s="214">
        <v>3.5369999999999999</v>
      </c>
      <c r="I161" s="214">
        <v>0.58099999999999996</v>
      </c>
      <c r="J161" s="214">
        <v>1.3847</v>
      </c>
      <c r="K161" s="214">
        <v>0.47599999999999998</v>
      </c>
      <c r="L161" s="214">
        <v>1.077</v>
      </c>
      <c r="M161" s="214">
        <v>0.92400000000000004</v>
      </c>
      <c r="N161" s="214">
        <v>1.0741000000000001</v>
      </c>
      <c r="O161" s="214">
        <v>0.64639999999999997</v>
      </c>
      <c r="P161" s="214">
        <v>0</v>
      </c>
    </row>
    <row r="162" spans="1:16">
      <c r="A162" s="74">
        <v>44</v>
      </c>
      <c r="B162" s="214">
        <v>0</v>
      </c>
      <c r="C162" s="214">
        <v>0</v>
      </c>
      <c r="D162" s="214">
        <v>1.2136</v>
      </c>
      <c r="E162" s="214">
        <v>0.51910000000000001</v>
      </c>
      <c r="F162" s="214">
        <v>1.4663999999999999</v>
      </c>
      <c r="G162" s="214">
        <v>0.50560000000000005</v>
      </c>
      <c r="H162" s="214">
        <v>3.3877999999999999</v>
      </c>
      <c r="I162" s="214">
        <v>0.57210000000000005</v>
      </c>
      <c r="J162" s="214">
        <v>1.3392999999999999</v>
      </c>
      <c r="K162" s="214">
        <v>0.47560000000000002</v>
      </c>
      <c r="L162" s="214">
        <v>1.0838000000000001</v>
      </c>
      <c r="M162" s="214">
        <v>0.91310000000000002</v>
      </c>
      <c r="N162" s="214">
        <v>1.0542</v>
      </c>
      <c r="O162" s="214">
        <v>0.64710000000000001</v>
      </c>
      <c r="P162" s="214">
        <v>0</v>
      </c>
    </row>
    <row r="163" spans="1:16">
      <c r="A163" s="74">
        <v>45</v>
      </c>
      <c r="B163" s="214">
        <v>0</v>
      </c>
      <c r="C163" s="214">
        <v>0</v>
      </c>
      <c r="D163" s="214">
        <v>1.1604000000000001</v>
      </c>
      <c r="E163" s="214">
        <v>0.5171</v>
      </c>
      <c r="F163" s="214">
        <v>1.4539</v>
      </c>
      <c r="G163" s="214">
        <v>0.50360000000000005</v>
      </c>
      <c r="H163" s="214">
        <v>3.2387000000000001</v>
      </c>
      <c r="I163" s="214">
        <v>0.56330000000000002</v>
      </c>
      <c r="J163" s="214">
        <v>1.294</v>
      </c>
      <c r="K163" s="214">
        <v>0.4753</v>
      </c>
      <c r="L163" s="214">
        <v>1.0906</v>
      </c>
      <c r="M163" s="214">
        <v>0.9022</v>
      </c>
      <c r="N163" s="214">
        <v>1.0343</v>
      </c>
      <c r="O163" s="214">
        <v>0.64770000000000005</v>
      </c>
      <c r="P163" s="214">
        <v>0</v>
      </c>
    </row>
    <row r="164" spans="1:16">
      <c r="A164" s="74">
        <v>46</v>
      </c>
      <c r="B164" s="214">
        <v>0</v>
      </c>
      <c r="C164" s="214">
        <v>0</v>
      </c>
      <c r="D164" s="214">
        <v>1.1073</v>
      </c>
      <c r="E164" s="214">
        <v>0.5151</v>
      </c>
      <c r="F164" s="214">
        <v>1.4415</v>
      </c>
      <c r="G164" s="214">
        <v>0.50160000000000005</v>
      </c>
      <c r="H164" s="214">
        <v>3.0895000000000001</v>
      </c>
      <c r="I164" s="214">
        <v>0.5544</v>
      </c>
      <c r="J164" s="214">
        <v>1.2486999999999999</v>
      </c>
      <c r="K164" s="214">
        <v>0.47489999999999999</v>
      </c>
      <c r="L164" s="214">
        <v>1.0974999999999999</v>
      </c>
      <c r="M164" s="214">
        <v>0.89129999999999998</v>
      </c>
      <c r="N164" s="214">
        <v>1.0143</v>
      </c>
      <c r="O164" s="214">
        <v>0.64829999999999999</v>
      </c>
      <c r="P164" s="214">
        <v>0</v>
      </c>
    </row>
    <row r="165" spans="1:16">
      <c r="A165" s="74">
        <v>47</v>
      </c>
      <c r="B165" s="214">
        <v>0</v>
      </c>
      <c r="C165" s="214">
        <v>0</v>
      </c>
      <c r="D165" s="214">
        <v>1.0542</v>
      </c>
      <c r="E165" s="214">
        <v>0.51319999999999999</v>
      </c>
      <c r="F165" s="214">
        <v>1.429</v>
      </c>
      <c r="G165" s="214">
        <v>0.49959999999999999</v>
      </c>
      <c r="H165" s="214">
        <v>2.9403000000000001</v>
      </c>
      <c r="I165" s="214">
        <v>0.54559999999999997</v>
      </c>
      <c r="J165" s="214">
        <v>1.2034</v>
      </c>
      <c r="K165" s="214">
        <v>0.47460000000000002</v>
      </c>
      <c r="L165" s="214">
        <v>1.1043000000000001</v>
      </c>
      <c r="M165" s="214">
        <v>0.88039999999999996</v>
      </c>
      <c r="N165" s="214">
        <v>0.99439999999999995</v>
      </c>
      <c r="O165" s="214">
        <v>0.64890000000000003</v>
      </c>
      <c r="P165" s="214">
        <v>0</v>
      </c>
    </row>
    <row r="166" spans="1:16">
      <c r="A166" s="74">
        <v>48</v>
      </c>
      <c r="B166" s="214">
        <v>0</v>
      </c>
      <c r="C166" s="214">
        <v>0</v>
      </c>
      <c r="D166" s="214">
        <v>1.0011000000000001</v>
      </c>
      <c r="E166" s="214">
        <v>0.51119999999999999</v>
      </c>
      <c r="F166" s="214">
        <v>1.4165000000000001</v>
      </c>
      <c r="G166" s="214">
        <v>0.49759999999999999</v>
      </c>
      <c r="H166" s="214">
        <v>2.7911000000000001</v>
      </c>
      <c r="I166" s="214">
        <v>0.53669999999999995</v>
      </c>
      <c r="J166" s="214">
        <v>1.1579999999999999</v>
      </c>
      <c r="K166" s="214">
        <v>0.47420000000000001</v>
      </c>
      <c r="L166" s="214">
        <v>1.1111</v>
      </c>
      <c r="M166" s="214">
        <v>0.86939999999999995</v>
      </c>
      <c r="N166" s="214">
        <v>0.97450000000000003</v>
      </c>
      <c r="O166" s="214">
        <v>0.64949999999999997</v>
      </c>
      <c r="P166" s="214">
        <v>0</v>
      </c>
    </row>
    <row r="168" spans="1:16">
      <c r="A168" s="73" t="e">
        <f>HLOOKUP('Calculatrice des coûts NMETI'!$I$22, B172:Q221, MATCH('Calculatrice des coûts NMETI'!$K$22,A172:A221))</f>
        <v>#N/A</v>
      </c>
    </row>
    <row r="169" spans="1:16">
      <c r="A169" s="467" t="s">
        <v>3150</v>
      </c>
      <c r="B169" s="467"/>
      <c r="C169" s="467"/>
      <c r="D169" s="467"/>
      <c r="E169" s="467"/>
      <c r="F169" s="467"/>
      <c r="G169" s="467"/>
      <c r="H169" s="467"/>
      <c r="I169" s="467"/>
      <c r="J169" s="467"/>
      <c r="K169" s="467"/>
      <c r="L169" s="467"/>
      <c r="M169" s="467"/>
      <c r="N169" s="467"/>
      <c r="O169" s="467"/>
      <c r="P169" s="467"/>
    </row>
    <row r="170" spans="1:16">
      <c r="A170" s="471" t="s">
        <v>2097</v>
      </c>
      <c r="B170" s="471"/>
      <c r="C170" s="471"/>
      <c r="D170" s="471"/>
      <c r="E170" s="471"/>
      <c r="F170" s="471"/>
      <c r="G170" s="471"/>
      <c r="H170" s="471"/>
      <c r="I170" s="471"/>
      <c r="J170" s="471"/>
      <c r="K170" s="471"/>
      <c r="L170" s="471"/>
      <c r="M170" s="471"/>
      <c r="N170" s="471"/>
      <c r="O170" s="471"/>
      <c r="P170" s="471"/>
    </row>
    <row r="171" spans="1:16">
      <c r="A171" s="77" t="s">
        <v>8912</v>
      </c>
      <c r="B171" s="212" t="s">
        <v>8913</v>
      </c>
      <c r="C171" s="212" t="s">
        <v>8913</v>
      </c>
      <c r="D171" s="212" t="s">
        <v>8913</v>
      </c>
      <c r="E171" s="212" t="s">
        <v>8913</v>
      </c>
      <c r="F171" s="212" t="s">
        <v>8913</v>
      </c>
      <c r="G171" s="212" t="s">
        <v>8913</v>
      </c>
      <c r="H171" s="212" t="s">
        <v>8913</v>
      </c>
      <c r="I171" s="212" t="s">
        <v>8913</v>
      </c>
      <c r="J171" s="212" t="s">
        <v>8913</v>
      </c>
      <c r="K171" s="212" t="s">
        <v>8913</v>
      </c>
      <c r="L171" s="212" t="s">
        <v>8913</v>
      </c>
      <c r="M171" s="212" t="s">
        <v>8913</v>
      </c>
      <c r="N171" s="212" t="s">
        <v>8913</v>
      </c>
      <c r="O171" s="212" t="s">
        <v>8913</v>
      </c>
      <c r="P171" s="212" t="s">
        <v>8913</v>
      </c>
    </row>
    <row r="172" spans="1:16">
      <c r="A172" s="79" t="s">
        <v>8914</v>
      </c>
      <c r="B172" s="236">
        <v>1</v>
      </c>
      <c r="C172" s="236">
        <v>2</v>
      </c>
      <c r="D172" s="236">
        <v>3</v>
      </c>
      <c r="E172" s="236">
        <v>4</v>
      </c>
      <c r="F172" s="236">
        <v>5</v>
      </c>
      <c r="G172" s="236">
        <v>6</v>
      </c>
      <c r="H172" s="236">
        <v>7</v>
      </c>
      <c r="I172" s="236">
        <v>8</v>
      </c>
      <c r="J172" s="236">
        <v>9</v>
      </c>
      <c r="K172" s="236">
        <v>10</v>
      </c>
      <c r="L172" s="236">
        <v>11</v>
      </c>
      <c r="M172" s="236">
        <v>12</v>
      </c>
      <c r="N172" s="236">
        <v>13</v>
      </c>
      <c r="O172" s="236">
        <v>14</v>
      </c>
      <c r="P172" s="236">
        <v>15</v>
      </c>
    </row>
    <row r="173" spans="1:16">
      <c r="A173" s="74">
        <v>0</v>
      </c>
      <c r="B173" s="214">
        <v>0</v>
      </c>
      <c r="C173" s="214">
        <v>0</v>
      </c>
      <c r="D173" s="214">
        <v>11.366300000000001</v>
      </c>
      <c r="E173" s="214">
        <v>5.2577999999999996</v>
      </c>
      <c r="F173" s="214">
        <v>15.8588</v>
      </c>
      <c r="G173" s="214">
        <v>5.1595000000000004</v>
      </c>
      <c r="H173" s="214">
        <v>20.355</v>
      </c>
      <c r="I173" s="214">
        <v>5.9874999999999998</v>
      </c>
      <c r="J173" s="214">
        <v>25.305</v>
      </c>
      <c r="K173" s="214">
        <v>7.0856000000000003</v>
      </c>
      <c r="L173" s="214">
        <v>11.2088</v>
      </c>
      <c r="M173" s="214">
        <v>6.5670999999999999</v>
      </c>
      <c r="N173" s="214">
        <v>0</v>
      </c>
      <c r="O173" s="214">
        <v>0</v>
      </c>
      <c r="P173" s="214">
        <v>0</v>
      </c>
    </row>
    <row r="174" spans="1:16">
      <c r="A174" s="74">
        <v>1</v>
      </c>
      <c r="B174" s="214">
        <v>0</v>
      </c>
      <c r="C174" s="214">
        <v>0</v>
      </c>
      <c r="D174" s="214">
        <v>10.103300000000001</v>
      </c>
      <c r="E174" s="214">
        <v>4.6736000000000004</v>
      </c>
      <c r="F174" s="214">
        <v>14.0967</v>
      </c>
      <c r="G174" s="214">
        <v>4.5861999999999998</v>
      </c>
      <c r="H174" s="214">
        <v>18.093299999999999</v>
      </c>
      <c r="I174" s="214">
        <v>5.3221999999999996</v>
      </c>
      <c r="J174" s="214">
        <v>22.493300000000001</v>
      </c>
      <c r="K174" s="214">
        <v>6.2983000000000002</v>
      </c>
      <c r="L174" s="214">
        <v>9.9633000000000003</v>
      </c>
      <c r="M174" s="214">
        <v>5.8373999999999997</v>
      </c>
      <c r="N174" s="214">
        <v>0</v>
      </c>
      <c r="O174" s="214">
        <v>0</v>
      </c>
      <c r="P174" s="214">
        <v>0</v>
      </c>
    </row>
    <row r="175" spans="1:16">
      <c r="A175" s="74">
        <v>2</v>
      </c>
      <c r="B175" s="214">
        <v>0</v>
      </c>
      <c r="C175" s="214">
        <v>0</v>
      </c>
      <c r="D175" s="214">
        <v>8.8404000000000007</v>
      </c>
      <c r="E175" s="214">
        <v>4.0894000000000004</v>
      </c>
      <c r="F175" s="214">
        <v>12.3346</v>
      </c>
      <c r="G175" s="214">
        <v>4.0129000000000001</v>
      </c>
      <c r="H175" s="214">
        <v>15.8317</v>
      </c>
      <c r="I175" s="214">
        <v>4.6569000000000003</v>
      </c>
      <c r="J175" s="214">
        <v>19.681699999999999</v>
      </c>
      <c r="K175" s="214">
        <v>5.5110000000000001</v>
      </c>
      <c r="L175" s="214">
        <v>8.7179000000000002</v>
      </c>
      <c r="M175" s="214">
        <v>5.1077000000000004</v>
      </c>
      <c r="N175" s="214">
        <v>0</v>
      </c>
      <c r="O175" s="214">
        <v>0</v>
      </c>
      <c r="P175" s="214">
        <v>0</v>
      </c>
    </row>
    <row r="176" spans="1:16">
      <c r="A176" s="74">
        <v>3</v>
      </c>
      <c r="B176" s="214">
        <v>0</v>
      </c>
      <c r="C176" s="214">
        <v>0</v>
      </c>
      <c r="D176" s="214">
        <v>7.5774999999999997</v>
      </c>
      <c r="E176" s="214">
        <v>3.5051999999999999</v>
      </c>
      <c r="F176" s="214">
        <v>10.5725</v>
      </c>
      <c r="G176" s="214">
        <v>3.4397000000000002</v>
      </c>
      <c r="H176" s="214">
        <v>13.57</v>
      </c>
      <c r="I176" s="214">
        <v>3.9916999999999998</v>
      </c>
      <c r="J176" s="214">
        <v>16.87</v>
      </c>
      <c r="K176" s="214">
        <v>4.7237</v>
      </c>
      <c r="L176" s="214">
        <v>7.4725000000000001</v>
      </c>
      <c r="M176" s="214">
        <v>4.3780999999999999</v>
      </c>
      <c r="N176" s="214">
        <v>0</v>
      </c>
      <c r="O176" s="214">
        <v>0</v>
      </c>
      <c r="P176" s="214">
        <v>0</v>
      </c>
    </row>
    <row r="177" spans="1:16">
      <c r="A177" s="74">
        <v>4</v>
      </c>
      <c r="B177" s="214">
        <v>0</v>
      </c>
      <c r="C177" s="214">
        <v>0</v>
      </c>
      <c r="D177" s="214">
        <v>6.3146000000000004</v>
      </c>
      <c r="E177" s="214">
        <v>2.9209999999999998</v>
      </c>
      <c r="F177" s="214">
        <v>8.8103999999999996</v>
      </c>
      <c r="G177" s="214">
        <v>2.8664000000000001</v>
      </c>
      <c r="H177" s="214">
        <v>11.308299999999999</v>
      </c>
      <c r="I177" s="214">
        <v>3.3264</v>
      </c>
      <c r="J177" s="214">
        <v>14.058299999999999</v>
      </c>
      <c r="K177" s="214">
        <v>3.9365000000000001</v>
      </c>
      <c r="L177" s="214">
        <v>6.2271000000000001</v>
      </c>
      <c r="M177" s="214">
        <v>3.6484000000000001</v>
      </c>
      <c r="N177" s="214">
        <v>0</v>
      </c>
      <c r="O177" s="214">
        <v>0</v>
      </c>
      <c r="P177" s="214">
        <v>0</v>
      </c>
    </row>
    <row r="178" spans="1:16">
      <c r="A178" s="74">
        <v>5</v>
      </c>
      <c r="B178" s="214">
        <v>0</v>
      </c>
      <c r="C178" s="214">
        <v>0</v>
      </c>
      <c r="D178" s="214">
        <v>5.0517000000000003</v>
      </c>
      <c r="E178" s="214">
        <v>2.3368000000000002</v>
      </c>
      <c r="F178" s="214">
        <v>7.0483000000000002</v>
      </c>
      <c r="G178" s="214">
        <v>2.2930999999999999</v>
      </c>
      <c r="H178" s="214">
        <v>9.0466999999999995</v>
      </c>
      <c r="I178" s="214">
        <v>2.6610999999999998</v>
      </c>
      <c r="J178" s="214">
        <v>11.246700000000001</v>
      </c>
      <c r="K178" s="214">
        <v>3.1492</v>
      </c>
      <c r="L178" s="214">
        <v>4.9817</v>
      </c>
      <c r="M178" s="214">
        <v>2.9186999999999999</v>
      </c>
      <c r="N178" s="214">
        <v>0</v>
      </c>
      <c r="O178" s="214">
        <v>0</v>
      </c>
      <c r="P178" s="214">
        <v>0</v>
      </c>
    </row>
    <row r="179" spans="1:16">
      <c r="A179" s="74">
        <v>6</v>
      </c>
      <c r="B179" s="214">
        <v>0</v>
      </c>
      <c r="C179" s="214">
        <v>0</v>
      </c>
      <c r="D179" s="214">
        <v>3.7888000000000002</v>
      </c>
      <c r="E179" s="214">
        <v>1.7525999999999999</v>
      </c>
      <c r="F179" s="214">
        <v>5.2862999999999998</v>
      </c>
      <c r="G179" s="214">
        <v>1.7198</v>
      </c>
      <c r="H179" s="214">
        <v>6.7850000000000001</v>
      </c>
      <c r="I179" s="214">
        <v>1.9958</v>
      </c>
      <c r="J179" s="214">
        <v>8.4350000000000005</v>
      </c>
      <c r="K179" s="214">
        <v>2.3618999999999999</v>
      </c>
      <c r="L179" s="214">
        <v>3.7363</v>
      </c>
      <c r="M179" s="214">
        <v>2.1890000000000001</v>
      </c>
      <c r="N179" s="214">
        <v>0</v>
      </c>
      <c r="O179" s="214">
        <v>0</v>
      </c>
      <c r="P179" s="214">
        <v>0</v>
      </c>
    </row>
    <row r="180" spans="1:16">
      <c r="A180" s="74">
        <v>7</v>
      </c>
      <c r="B180" s="214">
        <v>0</v>
      </c>
      <c r="C180" s="214">
        <v>0</v>
      </c>
      <c r="D180" s="214">
        <v>3.7768999999999999</v>
      </c>
      <c r="E180" s="214">
        <v>1.7039</v>
      </c>
      <c r="F180" s="214">
        <v>5.0773999999999999</v>
      </c>
      <c r="G180" s="214">
        <v>1.6720999999999999</v>
      </c>
      <c r="H180" s="214">
        <v>6.5060000000000002</v>
      </c>
      <c r="I180" s="214">
        <v>1.9403999999999999</v>
      </c>
      <c r="J180" s="214">
        <v>8.0714000000000006</v>
      </c>
      <c r="K180" s="214">
        <v>2.2963</v>
      </c>
      <c r="L180" s="214">
        <v>3.6572</v>
      </c>
      <c r="M180" s="214">
        <v>2.1282000000000001</v>
      </c>
      <c r="N180" s="214">
        <v>0</v>
      </c>
      <c r="O180" s="214">
        <v>0</v>
      </c>
      <c r="P180" s="214">
        <v>0</v>
      </c>
    </row>
    <row r="181" spans="1:16">
      <c r="A181" s="74">
        <v>8</v>
      </c>
      <c r="B181" s="214">
        <v>0</v>
      </c>
      <c r="C181" s="214">
        <v>0</v>
      </c>
      <c r="D181" s="214">
        <v>3.7650999999999999</v>
      </c>
      <c r="E181" s="214">
        <v>1.6552</v>
      </c>
      <c r="F181" s="214">
        <v>4.8685</v>
      </c>
      <c r="G181" s="214">
        <v>1.6243000000000001</v>
      </c>
      <c r="H181" s="214">
        <v>6.2271000000000001</v>
      </c>
      <c r="I181" s="214">
        <v>1.8849</v>
      </c>
      <c r="J181" s="214">
        <v>7.7079000000000004</v>
      </c>
      <c r="K181" s="214">
        <v>2.2307000000000001</v>
      </c>
      <c r="L181" s="214">
        <v>3.5781000000000001</v>
      </c>
      <c r="M181" s="214">
        <v>2.0674000000000001</v>
      </c>
      <c r="N181" s="214">
        <v>0</v>
      </c>
      <c r="O181" s="214">
        <v>0</v>
      </c>
      <c r="P181" s="214">
        <v>0</v>
      </c>
    </row>
    <row r="182" spans="1:16">
      <c r="A182" s="74">
        <v>9</v>
      </c>
      <c r="B182" s="214">
        <v>0</v>
      </c>
      <c r="C182" s="214">
        <v>0</v>
      </c>
      <c r="D182" s="214">
        <v>3.7532000000000001</v>
      </c>
      <c r="E182" s="214">
        <v>1.6066</v>
      </c>
      <c r="F182" s="214">
        <v>4.6596000000000002</v>
      </c>
      <c r="G182" s="214">
        <v>1.5765</v>
      </c>
      <c r="H182" s="214">
        <v>5.9481000000000002</v>
      </c>
      <c r="I182" s="214">
        <v>1.8294999999999999</v>
      </c>
      <c r="J182" s="214">
        <v>7.3442999999999996</v>
      </c>
      <c r="K182" s="214">
        <v>2.165</v>
      </c>
      <c r="L182" s="214">
        <v>3.4990999999999999</v>
      </c>
      <c r="M182" s="214">
        <v>2.0066000000000002</v>
      </c>
      <c r="N182" s="214">
        <v>0</v>
      </c>
      <c r="O182" s="214">
        <v>0</v>
      </c>
      <c r="P182" s="214">
        <v>0</v>
      </c>
    </row>
    <row r="183" spans="1:16">
      <c r="A183" s="74">
        <v>10</v>
      </c>
      <c r="B183" s="214">
        <v>0</v>
      </c>
      <c r="C183" s="214">
        <v>0</v>
      </c>
      <c r="D183" s="214">
        <v>3.7414000000000001</v>
      </c>
      <c r="E183" s="214">
        <v>1.5579000000000001</v>
      </c>
      <c r="F183" s="214">
        <v>4.4507000000000003</v>
      </c>
      <c r="G183" s="214">
        <v>1.5286999999999999</v>
      </c>
      <c r="H183" s="214">
        <v>5.6691000000000003</v>
      </c>
      <c r="I183" s="214">
        <v>1.7741</v>
      </c>
      <c r="J183" s="214">
        <v>6.9806999999999997</v>
      </c>
      <c r="K183" s="214">
        <v>2.0994000000000002</v>
      </c>
      <c r="L183" s="214">
        <v>3.42</v>
      </c>
      <c r="M183" s="214">
        <v>1.9458</v>
      </c>
      <c r="N183" s="214">
        <v>0</v>
      </c>
      <c r="O183" s="214">
        <v>0</v>
      </c>
      <c r="P183" s="214">
        <v>0</v>
      </c>
    </row>
    <row r="184" spans="1:16">
      <c r="A184" s="74">
        <v>11</v>
      </c>
      <c r="B184" s="214">
        <v>0</v>
      </c>
      <c r="C184" s="214">
        <v>0</v>
      </c>
      <c r="D184" s="214">
        <v>3.7294999999999998</v>
      </c>
      <c r="E184" s="214">
        <v>1.5092000000000001</v>
      </c>
      <c r="F184" s="214">
        <v>4.2417999999999996</v>
      </c>
      <c r="G184" s="214">
        <v>1.4810000000000001</v>
      </c>
      <c r="H184" s="214">
        <v>5.3901000000000003</v>
      </c>
      <c r="I184" s="214">
        <v>1.7185999999999999</v>
      </c>
      <c r="J184" s="214">
        <v>6.6170999999999998</v>
      </c>
      <c r="K184" s="214">
        <v>2.0337999999999998</v>
      </c>
      <c r="L184" s="214">
        <v>3.3410000000000002</v>
      </c>
      <c r="M184" s="214">
        <v>1.885</v>
      </c>
      <c r="N184" s="214">
        <v>0</v>
      </c>
      <c r="O184" s="214">
        <v>0</v>
      </c>
      <c r="P184" s="214">
        <v>0</v>
      </c>
    </row>
    <row r="185" spans="1:16">
      <c r="A185" s="74">
        <v>12</v>
      </c>
      <c r="B185" s="214">
        <v>0</v>
      </c>
      <c r="C185" s="214">
        <v>0</v>
      </c>
      <c r="D185" s="214">
        <v>3.7176999999999998</v>
      </c>
      <c r="E185" s="214">
        <v>1.4604999999999999</v>
      </c>
      <c r="F185" s="214">
        <v>4.0328999999999997</v>
      </c>
      <c r="G185" s="214">
        <v>1.4332</v>
      </c>
      <c r="H185" s="214">
        <v>5.1112000000000002</v>
      </c>
      <c r="I185" s="214">
        <v>1.6632</v>
      </c>
      <c r="J185" s="214">
        <v>6.2535999999999996</v>
      </c>
      <c r="K185" s="214">
        <v>1.9681999999999999</v>
      </c>
      <c r="L185" s="214">
        <v>3.2618999999999998</v>
      </c>
      <c r="M185" s="214">
        <v>1.8242</v>
      </c>
      <c r="N185" s="214">
        <v>0</v>
      </c>
      <c r="O185" s="214">
        <v>0</v>
      </c>
      <c r="P185" s="214">
        <v>0</v>
      </c>
    </row>
    <row r="186" spans="1:16">
      <c r="A186" s="74">
        <v>13</v>
      </c>
      <c r="B186" s="214">
        <v>0</v>
      </c>
      <c r="C186" s="214">
        <v>0</v>
      </c>
      <c r="D186" s="214">
        <v>3.7059000000000002</v>
      </c>
      <c r="E186" s="214">
        <v>1.4117999999999999</v>
      </c>
      <c r="F186" s="214">
        <v>3.8239999999999998</v>
      </c>
      <c r="G186" s="214">
        <v>1.3854</v>
      </c>
      <c r="H186" s="214">
        <v>4.8322000000000003</v>
      </c>
      <c r="I186" s="214">
        <v>1.6076999999999999</v>
      </c>
      <c r="J186" s="214">
        <v>5.89</v>
      </c>
      <c r="K186" s="214">
        <v>1.9026000000000001</v>
      </c>
      <c r="L186" s="214">
        <v>3.1829000000000001</v>
      </c>
      <c r="M186" s="214">
        <v>1.7634000000000001</v>
      </c>
      <c r="N186" s="214">
        <v>0</v>
      </c>
      <c r="O186" s="214">
        <v>0</v>
      </c>
      <c r="P186" s="214">
        <v>0</v>
      </c>
    </row>
    <row r="187" spans="1:16">
      <c r="A187" s="74">
        <v>14</v>
      </c>
      <c r="B187" s="214">
        <v>0</v>
      </c>
      <c r="C187" s="214">
        <v>0</v>
      </c>
      <c r="D187" s="214">
        <v>3.694</v>
      </c>
      <c r="E187" s="214">
        <v>1.3631</v>
      </c>
      <c r="F187" s="214">
        <v>3.6151</v>
      </c>
      <c r="G187" s="214">
        <v>1.3375999999999999</v>
      </c>
      <c r="H187" s="214">
        <v>4.5532000000000004</v>
      </c>
      <c r="I187" s="214">
        <v>1.5523</v>
      </c>
      <c r="J187" s="214">
        <v>5.5263999999999998</v>
      </c>
      <c r="K187" s="214">
        <v>1.837</v>
      </c>
      <c r="L187" s="214">
        <v>3.1038000000000001</v>
      </c>
      <c r="M187" s="214">
        <v>1.7025999999999999</v>
      </c>
      <c r="N187" s="214">
        <v>0</v>
      </c>
      <c r="O187" s="214">
        <v>0</v>
      </c>
      <c r="P187" s="214">
        <v>0</v>
      </c>
    </row>
    <row r="188" spans="1:16">
      <c r="A188" s="74">
        <v>15</v>
      </c>
      <c r="B188" s="214">
        <v>0</v>
      </c>
      <c r="C188" s="214">
        <v>0</v>
      </c>
      <c r="D188" s="214">
        <v>3.6821999999999999</v>
      </c>
      <c r="E188" s="214">
        <v>1.3145</v>
      </c>
      <c r="F188" s="214">
        <v>3.4062000000000001</v>
      </c>
      <c r="G188" s="214">
        <v>1.2899</v>
      </c>
      <c r="H188" s="214">
        <v>4.2743000000000002</v>
      </c>
      <c r="I188" s="214">
        <v>1.4968999999999999</v>
      </c>
      <c r="J188" s="214">
        <v>5.1628999999999996</v>
      </c>
      <c r="K188" s="214">
        <v>1.7714000000000001</v>
      </c>
      <c r="L188" s="214">
        <v>3.0247999999999999</v>
      </c>
      <c r="M188" s="214">
        <v>1.6417999999999999</v>
      </c>
      <c r="N188" s="214">
        <v>0</v>
      </c>
      <c r="O188" s="214">
        <v>0</v>
      </c>
      <c r="P188" s="214">
        <v>0</v>
      </c>
    </row>
    <row r="189" spans="1:16">
      <c r="A189" s="74">
        <v>16</v>
      </c>
      <c r="B189" s="214">
        <v>0</v>
      </c>
      <c r="C189" s="214">
        <v>0</v>
      </c>
      <c r="D189" s="214">
        <v>3.6703000000000001</v>
      </c>
      <c r="E189" s="214">
        <v>1.2658</v>
      </c>
      <c r="F189" s="214">
        <v>3.1972999999999998</v>
      </c>
      <c r="G189" s="214">
        <v>1.2421</v>
      </c>
      <c r="H189" s="214">
        <v>3.9952999999999999</v>
      </c>
      <c r="I189" s="214">
        <v>1.4414</v>
      </c>
      <c r="J189" s="214">
        <v>4.7992999999999997</v>
      </c>
      <c r="K189" s="214">
        <v>1.7058</v>
      </c>
      <c r="L189" s="214">
        <v>2.9457</v>
      </c>
      <c r="M189" s="214">
        <v>1.581</v>
      </c>
      <c r="N189" s="214">
        <v>0</v>
      </c>
      <c r="O189" s="214">
        <v>0</v>
      </c>
      <c r="P189" s="214">
        <v>0</v>
      </c>
    </row>
    <row r="190" spans="1:16">
      <c r="A190" s="74">
        <v>17</v>
      </c>
      <c r="B190" s="214">
        <v>0</v>
      </c>
      <c r="C190" s="214">
        <v>0</v>
      </c>
      <c r="D190" s="214">
        <v>3.6585000000000001</v>
      </c>
      <c r="E190" s="214">
        <v>1.2171000000000001</v>
      </c>
      <c r="F190" s="214">
        <v>2.9883999999999999</v>
      </c>
      <c r="G190" s="214">
        <v>1.1942999999999999</v>
      </c>
      <c r="H190" s="214">
        <v>3.7162999999999999</v>
      </c>
      <c r="I190" s="214">
        <v>1.3859999999999999</v>
      </c>
      <c r="J190" s="214">
        <v>4.4356999999999998</v>
      </c>
      <c r="K190" s="214">
        <v>1.6402000000000001</v>
      </c>
      <c r="L190" s="214">
        <v>2.8666999999999998</v>
      </c>
      <c r="M190" s="214">
        <v>1.5202</v>
      </c>
      <c r="N190" s="214">
        <v>0</v>
      </c>
      <c r="O190" s="214">
        <v>0</v>
      </c>
      <c r="P190" s="214">
        <v>0</v>
      </c>
    </row>
    <row r="191" spans="1:16">
      <c r="A191" s="74">
        <v>18</v>
      </c>
      <c r="B191" s="214">
        <v>0</v>
      </c>
      <c r="C191" s="214">
        <v>0</v>
      </c>
      <c r="D191" s="214">
        <v>3.6467000000000001</v>
      </c>
      <c r="E191" s="214">
        <v>1.1684000000000001</v>
      </c>
      <c r="F191" s="214">
        <v>2.7795999999999998</v>
      </c>
      <c r="G191" s="214">
        <v>1.1466000000000001</v>
      </c>
      <c r="H191" s="214">
        <v>3.4373999999999998</v>
      </c>
      <c r="I191" s="214">
        <v>1.3306</v>
      </c>
      <c r="J191" s="214">
        <v>4.0721999999999996</v>
      </c>
      <c r="K191" s="214">
        <v>1.5746</v>
      </c>
      <c r="L191" s="214">
        <v>2.7875999999999999</v>
      </c>
      <c r="M191" s="214">
        <v>1.4594</v>
      </c>
      <c r="N191" s="214">
        <v>3.4073000000000002</v>
      </c>
      <c r="O191" s="214">
        <v>1.3085</v>
      </c>
      <c r="P191" s="214">
        <v>0</v>
      </c>
    </row>
    <row r="192" spans="1:16">
      <c r="A192" s="74">
        <v>19</v>
      </c>
      <c r="B192" s="214">
        <v>0</v>
      </c>
      <c r="C192" s="214">
        <v>0</v>
      </c>
      <c r="D192" s="214">
        <v>3.8043999999999998</v>
      </c>
      <c r="E192" s="214">
        <v>1.1465000000000001</v>
      </c>
      <c r="F192" s="214">
        <v>2.8569</v>
      </c>
      <c r="G192" s="214">
        <v>1.1223000000000001</v>
      </c>
      <c r="H192" s="214">
        <v>3.4228999999999998</v>
      </c>
      <c r="I192" s="214">
        <v>1.3026</v>
      </c>
      <c r="J192" s="214">
        <v>3.9413999999999998</v>
      </c>
      <c r="K192" s="214">
        <v>1.5350999999999999</v>
      </c>
      <c r="L192" s="214">
        <v>2.7299000000000002</v>
      </c>
      <c r="M192" s="214">
        <v>1.4486000000000001</v>
      </c>
      <c r="N192" s="214">
        <v>3.3126000000000002</v>
      </c>
      <c r="O192" s="214">
        <v>1.2721</v>
      </c>
      <c r="P192" s="214">
        <v>0</v>
      </c>
    </row>
    <row r="193" spans="1:16">
      <c r="A193" s="74">
        <v>20</v>
      </c>
      <c r="B193" s="214">
        <v>0</v>
      </c>
      <c r="C193" s="214">
        <v>0</v>
      </c>
      <c r="D193" s="214">
        <v>3.9621</v>
      </c>
      <c r="E193" s="214">
        <v>1.1246</v>
      </c>
      <c r="F193" s="214">
        <v>2.9342999999999999</v>
      </c>
      <c r="G193" s="214">
        <v>1.0981000000000001</v>
      </c>
      <c r="H193" s="214">
        <v>3.4083999999999999</v>
      </c>
      <c r="I193" s="214">
        <v>1.2746999999999999</v>
      </c>
      <c r="J193" s="214">
        <v>3.8107000000000002</v>
      </c>
      <c r="K193" s="214">
        <v>1.4957</v>
      </c>
      <c r="L193" s="214">
        <v>2.6722999999999999</v>
      </c>
      <c r="M193" s="214">
        <v>1.4378</v>
      </c>
      <c r="N193" s="214">
        <v>3.218</v>
      </c>
      <c r="O193" s="214">
        <v>1.2358</v>
      </c>
      <c r="P193" s="214">
        <v>0</v>
      </c>
    </row>
    <row r="194" spans="1:16">
      <c r="A194" s="74">
        <v>21</v>
      </c>
      <c r="B194" s="214">
        <v>0</v>
      </c>
      <c r="C194" s="214">
        <v>0</v>
      </c>
      <c r="D194" s="214">
        <v>4.1199000000000003</v>
      </c>
      <c r="E194" s="214">
        <v>1.1026</v>
      </c>
      <c r="F194" s="214">
        <v>3.0116999999999998</v>
      </c>
      <c r="G194" s="214">
        <v>1.0739000000000001</v>
      </c>
      <c r="H194" s="214">
        <v>3.3938999999999999</v>
      </c>
      <c r="I194" s="214">
        <v>1.2467999999999999</v>
      </c>
      <c r="J194" s="214">
        <v>3.68</v>
      </c>
      <c r="K194" s="214">
        <v>1.4561999999999999</v>
      </c>
      <c r="L194" s="214">
        <v>2.6145999999999998</v>
      </c>
      <c r="M194" s="214">
        <v>1.427</v>
      </c>
      <c r="N194" s="214">
        <v>3.1233</v>
      </c>
      <c r="O194" s="214">
        <v>1.1994</v>
      </c>
      <c r="P194" s="214">
        <v>0</v>
      </c>
    </row>
    <row r="195" spans="1:16">
      <c r="A195" s="74">
        <v>22</v>
      </c>
      <c r="B195" s="214">
        <v>0</v>
      </c>
      <c r="C195" s="214">
        <v>0</v>
      </c>
      <c r="D195" s="214">
        <v>4.2775999999999996</v>
      </c>
      <c r="E195" s="214">
        <v>1.0807</v>
      </c>
      <c r="F195" s="214">
        <v>3.0891000000000002</v>
      </c>
      <c r="G195" s="214">
        <v>1.0496000000000001</v>
      </c>
      <c r="H195" s="214">
        <v>3.3795000000000002</v>
      </c>
      <c r="I195" s="214">
        <v>1.2189000000000001</v>
      </c>
      <c r="J195" s="214">
        <v>3.5493000000000001</v>
      </c>
      <c r="K195" s="214">
        <v>1.4168000000000001</v>
      </c>
      <c r="L195" s="214">
        <v>2.5569000000000002</v>
      </c>
      <c r="M195" s="214">
        <v>1.4161999999999999</v>
      </c>
      <c r="N195" s="214">
        <v>3.0287000000000002</v>
      </c>
      <c r="O195" s="214">
        <v>1.1631</v>
      </c>
      <c r="P195" s="214">
        <v>0</v>
      </c>
    </row>
    <row r="196" spans="1:16">
      <c r="A196" s="74">
        <v>23</v>
      </c>
      <c r="B196" s="214">
        <v>0</v>
      </c>
      <c r="C196" s="214">
        <v>0</v>
      </c>
      <c r="D196" s="214">
        <v>4.4353999999999996</v>
      </c>
      <c r="E196" s="214">
        <v>1.0588</v>
      </c>
      <c r="F196" s="214">
        <v>3.1663999999999999</v>
      </c>
      <c r="G196" s="214">
        <v>1.0254000000000001</v>
      </c>
      <c r="H196" s="214">
        <v>3.3650000000000002</v>
      </c>
      <c r="I196" s="214">
        <v>1.1909000000000001</v>
      </c>
      <c r="J196" s="214">
        <v>3.4186000000000001</v>
      </c>
      <c r="K196" s="214">
        <v>1.3773</v>
      </c>
      <c r="L196" s="214">
        <v>2.4992000000000001</v>
      </c>
      <c r="M196" s="214">
        <v>1.4054</v>
      </c>
      <c r="N196" s="214">
        <v>2.9340000000000002</v>
      </c>
      <c r="O196" s="214">
        <v>1.1267</v>
      </c>
      <c r="P196" s="214">
        <v>0</v>
      </c>
    </row>
    <row r="197" spans="1:16">
      <c r="A197" s="74">
        <v>24</v>
      </c>
      <c r="B197" s="214">
        <v>0</v>
      </c>
      <c r="C197" s="214">
        <v>0</v>
      </c>
      <c r="D197" s="214">
        <v>4.5930999999999997</v>
      </c>
      <c r="E197" s="214">
        <v>1.0368999999999999</v>
      </c>
      <c r="F197" s="214">
        <v>3.2437999999999998</v>
      </c>
      <c r="G197" s="214">
        <v>1.0012000000000001</v>
      </c>
      <c r="H197" s="214">
        <v>3.3504999999999998</v>
      </c>
      <c r="I197" s="214">
        <v>1.163</v>
      </c>
      <c r="J197" s="214">
        <v>3.2879</v>
      </c>
      <c r="K197" s="214">
        <v>1.3378000000000001</v>
      </c>
      <c r="L197" s="214">
        <v>2.4416000000000002</v>
      </c>
      <c r="M197" s="214">
        <v>1.3946000000000001</v>
      </c>
      <c r="N197" s="214">
        <v>2.8393999999999999</v>
      </c>
      <c r="O197" s="214">
        <v>1.0904</v>
      </c>
      <c r="P197" s="214">
        <v>0</v>
      </c>
    </row>
    <row r="198" spans="1:16">
      <c r="A198" s="74">
        <v>25</v>
      </c>
      <c r="B198" s="214">
        <v>0</v>
      </c>
      <c r="C198" s="214">
        <v>0</v>
      </c>
      <c r="D198" s="214">
        <v>4.7508999999999997</v>
      </c>
      <c r="E198" s="214">
        <v>1.0148999999999999</v>
      </c>
      <c r="F198" s="214">
        <v>3.3212000000000002</v>
      </c>
      <c r="G198" s="214">
        <v>0.97689999999999999</v>
      </c>
      <c r="H198" s="214">
        <v>3.3361000000000001</v>
      </c>
      <c r="I198" s="214">
        <v>1.1351</v>
      </c>
      <c r="J198" s="214">
        <v>3.1572</v>
      </c>
      <c r="K198" s="214">
        <v>1.2984</v>
      </c>
      <c r="L198" s="214">
        <v>2.3839000000000001</v>
      </c>
      <c r="M198" s="214">
        <v>1.3837999999999999</v>
      </c>
      <c r="N198" s="214">
        <v>2.7446999999999999</v>
      </c>
      <c r="O198" s="214">
        <v>1.054</v>
      </c>
      <c r="P198" s="214">
        <v>0</v>
      </c>
    </row>
    <row r="199" spans="1:16">
      <c r="A199" s="74">
        <v>26</v>
      </c>
      <c r="B199" s="214">
        <v>0</v>
      </c>
      <c r="C199" s="214">
        <v>0</v>
      </c>
      <c r="D199" s="214">
        <v>4.9085999999999999</v>
      </c>
      <c r="E199" s="214">
        <v>0.99299999999999999</v>
      </c>
      <c r="F199" s="214">
        <v>3.3986000000000001</v>
      </c>
      <c r="G199" s="214">
        <v>0.95269999999999999</v>
      </c>
      <c r="H199" s="214">
        <v>3.3216000000000001</v>
      </c>
      <c r="I199" s="214">
        <v>1.1072</v>
      </c>
      <c r="J199" s="214">
        <v>3.0265</v>
      </c>
      <c r="K199" s="214">
        <v>1.2588999999999999</v>
      </c>
      <c r="L199" s="214">
        <v>2.3262</v>
      </c>
      <c r="M199" s="214">
        <v>1.3731</v>
      </c>
      <c r="N199" s="214">
        <v>2.6501000000000001</v>
      </c>
      <c r="O199" s="214">
        <v>1.0177</v>
      </c>
      <c r="P199" s="214">
        <v>0</v>
      </c>
    </row>
    <row r="200" spans="1:16">
      <c r="A200" s="74">
        <v>27</v>
      </c>
      <c r="B200" s="214">
        <v>0</v>
      </c>
      <c r="C200" s="214">
        <v>0</v>
      </c>
      <c r="D200" s="214">
        <v>5.0663999999999998</v>
      </c>
      <c r="E200" s="214">
        <v>0.97109999999999996</v>
      </c>
      <c r="F200" s="214">
        <v>3.476</v>
      </c>
      <c r="G200" s="214">
        <v>0.92849999999999999</v>
      </c>
      <c r="H200" s="214">
        <v>3.3071000000000002</v>
      </c>
      <c r="I200" s="214">
        <v>1.0792999999999999</v>
      </c>
      <c r="J200" s="214">
        <v>2.8957000000000002</v>
      </c>
      <c r="K200" s="214">
        <v>1.2195</v>
      </c>
      <c r="L200" s="214">
        <v>2.2685</v>
      </c>
      <c r="M200" s="214">
        <v>1.3623000000000001</v>
      </c>
      <c r="N200" s="214">
        <v>2.5554000000000001</v>
      </c>
      <c r="O200" s="214">
        <v>0.98129999999999995</v>
      </c>
      <c r="P200" s="214">
        <v>0</v>
      </c>
    </row>
    <row r="201" spans="1:16">
      <c r="A201" s="74">
        <v>28</v>
      </c>
      <c r="B201" s="214">
        <v>0</v>
      </c>
      <c r="C201" s="214">
        <v>0</v>
      </c>
      <c r="D201" s="214">
        <v>5.2241</v>
      </c>
      <c r="E201" s="214">
        <v>0.94920000000000004</v>
      </c>
      <c r="F201" s="214">
        <v>3.5533000000000001</v>
      </c>
      <c r="G201" s="214">
        <v>0.90429999999999999</v>
      </c>
      <c r="H201" s="214">
        <v>3.2926000000000002</v>
      </c>
      <c r="I201" s="214">
        <v>1.0512999999999999</v>
      </c>
      <c r="J201" s="214">
        <v>2.7650000000000001</v>
      </c>
      <c r="K201" s="214">
        <v>1.18</v>
      </c>
      <c r="L201" s="214">
        <v>2.2109000000000001</v>
      </c>
      <c r="M201" s="214">
        <v>1.3514999999999999</v>
      </c>
      <c r="N201" s="214">
        <v>2.4607999999999999</v>
      </c>
      <c r="O201" s="214">
        <v>0.94499999999999995</v>
      </c>
      <c r="P201" s="214">
        <v>0</v>
      </c>
    </row>
    <row r="202" spans="1:16">
      <c r="A202" s="74">
        <v>29</v>
      </c>
      <c r="B202" s="214">
        <v>0</v>
      </c>
      <c r="C202" s="214">
        <v>0</v>
      </c>
      <c r="D202" s="214">
        <v>5.3818999999999999</v>
      </c>
      <c r="E202" s="214">
        <v>0.92720000000000002</v>
      </c>
      <c r="F202" s="214">
        <v>3.6307</v>
      </c>
      <c r="G202" s="214">
        <v>0.88</v>
      </c>
      <c r="H202" s="214">
        <v>3.2782</v>
      </c>
      <c r="I202" s="214">
        <v>1.0234000000000001</v>
      </c>
      <c r="J202" s="214">
        <v>2.6343000000000001</v>
      </c>
      <c r="K202" s="214">
        <v>1.1406000000000001</v>
      </c>
      <c r="L202" s="214">
        <v>2.1532</v>
      </c>
      <c r="M202" s="214">
        <v>1.3407</v>
      </c>
      <c r="N202" s="214">
        <v>2.3660999999999999</v>
      </c>
      <c r="O202" s="214">
        <v>0.90859999999999996</v>
      </c>
      <c r="P202" s="214">
        <v>0</v>
      </c>
    </row>
    <row r="203" spans="1:16">
      <c r="A203" s="74">
        <v>30</v>
      </c>
      <c r="B203" s="214">
        <v>0</v>
      </c>
      <c r="C203" s="214">
        <v>0</v>
      </c>
      <c r="D203" s="214">
        <v>5.5396000000000001</v>
      </c>
      <c r="E203" s="214">
        <v>0.90529999999999999</v>
      </c>
      <c r="F203" s="214">
        <v>3.7081</v>
      </c>
      <c r="G203" s="214">
        <v>0.85580000000000001</v>
      </c>
      <c r="H203" s="214">
        <v>3.2637</v>
      </c>
      <c r="I203" s="214">
        <v>0.99550000000000005</v>
      </c>
      <c r="J203" s="214">
        <v>2.5036</v>
      </c>
      <c r="K203" s="214">
        <v>1.1011</v>
      </c>
      <c r="L203" s="214">
        <v>2.0954999999999999</v>
      </c>
      <c r="M203" s="214">
        <v>1.3299000000000001</v>
      </c>
      <c r="N203" s="214">
        <v>2.2715000000000001</v>
      </c>
      <c r="O203" s="214">
        <v>0.87229999999999996</v>
      </c>
      <c r="P203" s="214">
        <v>0</v>
      </c>
    </row>
    <row r="204" spans="1:16">
      <c r="A204" s="74">
        <v>31</v>
      </c>
      <c r="B204" s="214">
        <v>0</v>
      </c>
      <c r="C204" s="214">
        <v>0</v>
      </c>
      <c r="D204" s="214">
        <v>5.4321000000000002</v>
      </c>
      <c r="E204" s="214">
        <v>0.88970000000000005</v>
      </c>
      <c r="F204" s="214">
        <v>3.7084000000000001</v>
      </c>
      <c r="G204" s="214">
        <v>0.84019999999999995</v>
      </c>
      <c r="H204" s="214">
        <v>3.2321</v>
      </c>
      <c r="I204" s="214">
        <v>0.97440000000000004</v>
      </c>
      <c r="J204" s="214">
        <v>2.5055000000000001</v>
      </c>
      <c r="K204" s="214">
        <v>1.0862000000000001</v>
      </c>
      <c r="L204" s="214">
        <v>2.0788000000000002</v>
      </c>
      <c r="M204" s="214">
        <v>1.3103</v>
      </c>
      <c r="N204" s="214">
        <v>2.2010999999999998</v>
      </c>
      <c r="O204" s="214">
        <v>0.87490000000000001</v>
      </c>
      <c r="P204" s="214">
        <v>0</v>
      </c>
    </row>
    <row r="205" spans="1:16">
      <c r="A205" s="74">
        <v>32</v>
      </c>
      <c r="B205" s="214">
        <v>0</v>
      </c>
      <c r="C205" s="214">
        <v>0</v>
      </c>
      <c r="D205" s="214">
        <v>5.3246000000000002</v>
      </c>
      <c r="E205" s="214">
        <v>0.874</v>
      </c>
      <c r="F205" s="214">
        <v>3.7086999999999999</v>
      </c>
      <c r="G205" s="214">
        <v>0.8246</v>
      </c>
      <c r="H205" s="214">
        <v>3.2004000000000001</v>
      </c>
      <c r="I205" s="214">
        <v>0.95330000000000004</v>
      </c>
      <c r="J205" s="214">
        <v>2.5074000000000001</v>
      </c>
      <c r="K205" s="214">
        <v>1.0712999999999999</v>
      </c>
      <c r="L205" s="214">
        <v>2.0621</v>
      </c>
      <c r="M205" s="214">
        <v>1.2907999999999999</v>
      </c>
      <c r="N205" s="214">
        <v>2.1307</v>
      </c>
      <c r="O205" s="214">
        <v>0.87749999999999995</v>
      </c>
      <c r="P205" s="214">
        <v>0</v>
      </c>
    </row>
    <row r="206" spans="1:16">
      <c r="A206" s="74">
        <v>33</v>
      </c>
      <c r="B206" s="214">
        <v>0</v>
      </c>
      <c r="C206" s="214">
        <v>0</v>
      </c>
      <c r="D206" s="214">
        <v>5.2169999999999996</v>
      </c>
      <c r="E206" s="214">
        <v>0.85840000000000005</v>
      </c>
      <c r="F206" s="214">
        <v>3.7090000000000001</v>
      </c>
      <c r="G206" s="214">
        <v>0.80900000000000005</v>
      </c>
      <c r="H206" s="214">
        <v>3.1688000000000001</v>
      </c>
      <c r="I206" s="214">
        <v>0.93230000000000002</v>
      </c>
      <c r="J206" s="214">
        <v>2.5091999999999999</v>
      </c>
      <c r="K206" s="214">
        <v>1.0564</v>
      </c>
      <c r="L206" s="214">
        <v>2.0453000000000001</v>
      </c>
      <c r="M206" s="214">
        <v>1.2712000000000001</v>
      </c>
      <c r="N206" s="214">
        <v>2.0602999999999998</v>
      </c>
      <c r="O206" s="214">
        <v>0.88019999999999998</v>
      </c>
      <c r="P206" s="214">
        <v>0</v>
      </c>
    </row>
    <row r="207" spans="1:16">
      <c r="A207" s="74">
        <v>34</v>
      </c>
      <c r="B207" s="214">
        <v>0</v>
      </c>
      <c r="C207" s="214">
        <v>0</v>
      </c>
      <c r="D207" s="214">
        <v>5.1094999999999997</v>
      </c>
      <c r="E207" s="214">
        <v>0.8427</v>
      </c>
      <c r="F207" s="214">
        <v>3.7092999999999998</v>
      </c>
      <c r="G207" s="214">
        <v>0.79339999999999999</v>
      </c>
      <c r="H207" s="214">
        <v>3.1371000000000002</v>
      </c>
      <c r="I207" s="214">
        <v>0.91120000000000001</v>
      </c>
      <c r="J207" s="214">
        <v>2.5110999999999999</v>
      </c>
      <c r="K207" s="214">
        <v>1.0416000000000001</v>
      </c>
      <c r="L207" s="214">
        <v>2.0286</v>
      </c>
      <c r="M207" s="214">
        <v>1.2516</v>
      </c>
      <c r="N207" s="214">
        <v>1.99</v>
      </c>
      <c r="O207" s="214">
        <v>0.88280000000000003</v>
      </c>
      <c r="P207" s="214">
        <v>0</v>
      </c>
    </row>
    <row r="208" spans="1:16">
      <c r="A208" s="74">
        <v>35</v>
      </c>
      <c r="B208" s="214">
        <v>0</v>
      </c>
      <c r="C208" s="214">
        <v>0</v>
      </c>
      <c r="D208" s="214">
        <v>5.0019999999999998</v>
      </c>
      <c r="E208" s="214">
        <v>0.82709999999999995</v>
      </c>
      <c r="F208" s="214">
        <v>3.7096</v>
      </c>
      <c r="G208" s="214">
        <v>0.77790000000000004</v>
      </c>
      <c r="H208" s="214">
        <v>3.1055000000000001</v>
      </c>
      <c r="I208" s="214">
        <v>0.8901</v>
      </c>
      <c r="J208" s="214">
        <v>2.5129999999999999</v>
      </c>
      <c r="K208" s="214">
        <v>1.0266999999999999</v>
      </c>
      <c r="L208" s="214">
        <v>2.0118999999999998</v>
      </c>
      <c r="M208" s="214">
        <v>1.2321</v>
      </c>
      <c r="N208" s="214">
        <v>1.9196</v>
      </c>
      <c r="O208" s="214">
        <v>0.88539999999999996</v>
      </c>
      <c r="P208" s="214">
        <v>0</v>
      </c>
    </row>
    <row r="209" spans="1:16">
      <c r="A209" s="74">
        <v>36</v>
      </c>
      <c r="B209" s="214">
        <v>0</v>
      </c>
      <c r="C209" s="214">
        <v>0</v>
      </c>
      <c r="D209" s="214">
        <v>4.8944999999999999</v>
      </c>
      <c r="E209" s="214">
        <v>0.8115</v>
      </c>
      <c r="F209" s="214">
        <v>3.7099000000000002</v>
      </c>
      <c r="G209" s="214">
        <v>0.76229999999999998</v>
      </c>
      <c r="H209" s="214">
        <v>3.0737999999999999</v>
      </c>
      <c r="I209" s="214">
        <v>0.86899999999999999</v>
      </c>
      <c r="J209" s="214">
        <v>2.5148999999999999</v>
      </c>
      <c r="K209" s="214">
        <v>1.0118</v>
      </c>
      <c r="L209" s="214">
        <v>1.9952000000000001</v>
      </c>
      <c r="M209" s="214">
        <v>1.2124999999999999</v>
      </c>
      <c r="N209" s="214">
        <v>1.8492</v>
      </c>
      <c r="O209" s="214">
        <v>0.88800000000000001</v>
      </c>
      <c r="P209" s="214">
        <v>0</v>
      </c>
    </row>
    <row r="210" spans="1:16">
      <c r="A210" s="74">
        <v>37</v>
      </c>
      <c r="B210" s="214">
        <v>0</v>
      </c>
      <c r="C210" s="214">
        <v>0</v>
      </c>
      <c r="D210" s="214">
        <v>4.7869999999999999</v>
      </c>
      <c r="E210" s="214">
        <v>0.79579999999999995</v>
      </c>
      <c r="F210" s="214">
        <v>3.7101999999999999</v>
      </c>
      <c r="G210" s="214">
        <v>0.74670000000000003</v>
      </c>
      <c r="H210" s="214">
        <v>3.0421999999999998</v>
      </c>
      <c r="I210" s="214">
        <v>0.84799999999999998</v>
      </c>
      <c r="J210" s="214">
        <v>2.5167999999999999</v>
      </c>
      <c r="K210" s="214">
        <v>0.99690000000000001</v>
      </c>
      <c r="L210" s="214">
        <v>1.9784999999999999</v>
      </c>
      <c r="M210" s="214">
        <v>1.1929000000000001</v>
      </c>
      <c r="N210" s="214">
        <v>1.7787999999999999</v>
      </c>
      <c r="O210" s="214">
        <v>0.89070000000000005</v>
      </c>
      <c r="P210" s="214">
        <v>0</v>
      </c>
    </row>
    <row r="211" spans="1:16">
      <c r="A211" s="74">
        <v>38</v>
      </c>
      <c r="B211" s="214">
        <v>0</v>
      </c>
      <c r="C211" s="214">
        <v>0</v>
      </c>
      <c r="D211" s="214">
        <v>4.6795</v>
      </c>
      <c r="E211" s="214">
        <v>0.7802</v>
      </c>
      <c r="F211" s="214">
        <v>3.7105000000000001</v>
      </c>
      <c r="G211" s="214">
        <v>0.73109999999999997</v>
      </c>
      <c r="H211" s="214">
        <v>3.0105</v>
      </c>
      <c r="I211" s="214">
        <v>0.82689999999999997</v>
      </c>
      <c r="J211" s="214">
        <v>2.5186000000000002</v>
      </c>
      <c r="K211" s="214">
        <v>0.98199999999999998</v>
      </c>
      <c r="L211" s="214">
        <v>1.9618</v>
      </c>
      <c r="M211" s="214">
        <v>1.1734</v>
      </c>
      <c r="N211" s="214">
        <v>1.7083999999999999</v>
      </c>
      <c r="O211" s="214">
        <v>0.89329999999999998</v>
      </c>
      <c r="P211" s="214">
        <v>0</v>
      </c>
    </row>
    <row r="212" spans="1:16">
      <c r="A212" s="74">
        <v>39</v>
      </c>
      <c r="B212" s="214">
        <v>0</v>
      </c>
      <c r="C212" s="214">
        <v>0</v>
      </c>
      <c r="D212" s="214">
        <v>4.5719000000000003</v>
      </c>
      <c r="E212" s="214">
        <v>0.76449999999999996</v>
      </c>
      <c r="F212" s="214">
        <v>3.7107999999999999</v>
      </c>
      <c r="G212" s="214">
        <v>0.71550000000000002</v>
      </c>
      <c r="H212" s="214">
        <v>2.9788999999999999</v>
      </c>
      <c r="I212" s="214">
        <v>0.80579999999999996</v>
      </c>
      <c r="J212" s="214">
        <v>2.5205000000000002</v>
      </c>
      <c r="K212" s="214">
        <v>0.96709999999999996</v>
      </c>
      <c r="L212" s="214">
        <v>1.9450000000000001</v>
      </c>
      <c r="M212" s="214">
        <v>1.1537999999999999</v>
      </c>
      <c r="N212" s="214">
        <v>1.6379999999999999</v>
      </c>
      <c r="O212" s="214">
        <v>0.89590000000000003</v>
      </c>
      <c r="P212" s="214">
        <v>0</v>
      </c>
    </row>
    <row r="213" spans="1:16">
      <c r="A213" s="74">
        <v>40</v>
      </c>
      <c r="B213" s="214">
        <v>0</v>
      </c>
      <c r="C213" s="214">
        <v>0</v>
      </c>
      <c r="D213" s="214">
        <v>4.4644000000000004</v>
      </c>
      <c r="E213" s="214">
        <v>0.74890000000000001</v>
      </c>
      <c r="F213" s="214">
        <v>3.7111999999999998</v>
      </c>
      <c r="G213" s="214">
        <v>0.69989999999999997</v>
      </c>
      <c r="H213" s="214">
        <v>2.9472</v>
      </c>
      <c r="I213" s="214">
        <v>0.78469999999999995</v>
      </c>
      <c r="J213" s="214">
        <v>2.5224000000000002</v>
      </c>
      <c r="K213" s="214">
        <v>0.95230000000000004</v>
      </c>
      <c r="L213" s="214">
        <v>1.9282999999999999</v>
      </c>
      <c r="M213" s="214">
        <v>1.1343000000000001</v>
      </c>
      <c r="N213" s="214">
        <v>1.5677000000000001</v>
      </c>
      <c r="O213" s="214">
        <v>0.89849999999999997</v>
      </c>
      <c r="P213" s="214">
        <v>0</v>
      </c>
    </row>
    <row r="214" spans="1:16">
      <c r="A214" s="74">
        <v>41</v>
      </c>
      <c r="B214" s="214">
        <v>0</v>
      </c>
      <c r="C214" s="214">
        <v>0</v>
      </c>
      <c r="D214" s="214">
        <v>4.3569000000000004</v>
      </c>
      <c r="E214" s="214">
        <v>0.73319999999999996</v>
      </c>
      <c r="F214" s="214">
        <v>3.7115</v>
      </c>
      <c r="G214" s="214">
        <v>0.68430000000000002</v>
      </c>
      <c r="H214" s="214">
        <v>2.9156</v>
      </c>
      <c r="I214" s="214">
        <v>0.76359999999999995</v>
      </c>
      <c r="J214" s="214">
        <v>2.5243000000000002</v>
      </c>
      <c r="K214" s="214">
        <v>0.93740000000000001</v>
      </c>
      <c r="L214" s="214">
        <v>1.9116</v>
      </c>
      <c r="M214" s="214">
        <v>1.1147</v>
      </c>
      <c r="N214" s="214">
        <v>1.4973000000000001</v>
      </c>
      <c r="O214" s="214">
        <v>0.90110000000000001</v>
      </c>
      <c r="P214" s="214">
        <v>0</v>
      </c>
    </row>
    <row r="215" spans="1:16">
      <c r="A215" s="74">
        <v>42</v>
      </c>
      <c r="B215" s="214">
        <v>0</v>
      </c>
      <c r="C215" s="214">
        <v>0</v>
      </c>
      <c r="D215" s="214">
        <v>4.2493999999999996</v>
      </c>
      <c r="E215" s="214">
        <v>0.71760000000000002</v>
      </c>
      <c r="F215" s="214">
        <v>3.7118000000000002</v>
      </c>
      <c r="G215" s="214">
        <v>0.66869999999999996</v>
      </c>
      <c r="H215" s="214">
        <v>2.8839000000000001</v>
      </c>
      <c r="I215" s="214">
        <v>0.74260000000000004</v>
      </c>
      <c r="J215" s="214">
        <v>2.5261999999999998</v>
      </c>
      <c r="K215" s="214">
        <v>0.92249999999999999</v>
      </c>
      <c r="L215" s="214">
        <v>1.8949</v>
      </c>
      <c r="M215" s="214">
        <v>1.0951</v>
      </c>
      <c r="N215" s="214">
        <v>1.4269000000000001</v>
      </c>
      <c r="O215" s="214">
        <v>0.90380000000000005</v>
      </c>
      <c r="P215" s="214">
        <v>0</v>
      </c>
    </row>
    <row r="216" spans="1:16">
      <c r="A216" s="74">
        <v>43</v>
      </c>
      <c r="B216" s="214">
        <v>0</v>
      </c>
      <c r="C216" s="214">
        <v>0</v>
      </c>
      <c r="D216" s="214">
        <v>4.4252000000000002</v>
      </c>
      <c r="E216" s="214">
        <v>0.70889999999999997</v>
      </c>
      <c r="F216" s="214">
        <v>3.5724</v>
      </c>
      <c r="G216" s="214">
        <v>0.66110000000000002</v>
      </c>
      <c r="H216" s="214">
        <v>2.8563999999999998</v>
      </c>
      <c r="I216" s="214">
        <v>0.73009999999999997</v>
      </c>
      <c r="J216" s="214">
        <v>2.4809000000000001</v>
      </c>
      <c r="K216" s="214">
        <v>0.90239999999999998</v>
      </c>
      <c r="L216" s="214">
        <v>1.8727</v>
      </c>
      <c r="M216" s="214">
        <v>1.081</v>
      </c>
      <c r="N216" s="214">
        <v>1.3932</v>
      </c>
      <c r="O216" s="214">
        <v>0.88819999999999999</v>
      </c>
      <c r="P216" s="214">
        <v>0</v>
      </c>
    </row>
    <row r="217" spans="1:16">
      <c r="A217" s="74">
        <v>44</v>
      </c>
      <c r="B217" s="214">
        <v>0</v>
      </c>
      <c r="C217" s="214">
        <v>0</v>
      </c>
      <c r="D217" s="214">
        <v>4.6010999999999997</v>
      </c>
      <c r="E217" s="214">
        <v>0.70030000000000003</v>
      </c>
      <c r="F217" s="214">
        <v>3.4329999999999998</v>
      </c>
      <c r="G217" s="214">
        <v>0.65349999999999997</v>
      </c>
      <c r="H217" s="214">
        <v>2.8288000000000002</v>
      </c>
      <c r="I217" s="214">
        <v>0.71760000000000002</v>
      </c>
      <c r="J217" s="214">
        <v>2.4357000000000002</v>
      </c>
      <c r="K217" s="214">
        <v>0.88229999999999997</v>
      </c>
      <c r="L217" s="214">
        <v>1.8505</v>
      </c>
      <c r="M217" s="214">
        <v>1.0669</v>
      </c>
      <c r="N217" s="214">
        <v>1.3594999999999999</v>
      </c>
      <c r="O217" s="214">
        <v>0.87270000000000003</v>
      </c>
      <c r="P217" s="214">
        <v>0</v>
      </c>
    </row>
    <row r="218" spans="1:16">
      <c r="A218" s="74">
        <v>45</v>
      </c>
      <c r="B218" s="214">
        <v>0</v>
      </c>
      <c r="C218" s="214">
        <v>0</v>
      </c>
      <c r="D218" s="214">
        <v>4.7769000000000004</v>
      </c>
      <c r="E218" s="214">
        <v>0.69159999999999999</v>
      </c>
      <c r="F218" s="214">
        <v>3.2936999999999999</v>
      </c>
      <c r="G218" s="214">
        <v>0.64580000000000004</v>
      </c>
      <c r="H218" s="214">
        <v>2.8012000000000001</v>
      </c>
      <c r="I218" s="214">
        <v>0.70509999999999995</v>
      </c>
      <c r="J218" s="214">
        <v>2.3904000000000001</v>
      </c>
      <c r="K218" s="214">
        <v>0.86219999999999997</v>
      </c>
      <c r="L218" s="214">
        <v>1.8283</v>
      </c>
      <c r="M218" s="214">
        <v>1.0527</v>
      </c>
      <c r="N218" s="214">
        <v>1.3257000000000001</v>
      </c>
      <c r="O218" s="214">
        <v>0.85719999999999996</v>
      </c>
      <c r="P218" s="214">
        <v>0</v>
      </c>
    </row>
    <row r="219" spans="1:16">
      <c r="A219" s="74">
        <v>46</v>
      </c>
      <c r="B219" s="214">
        <v>0</v>
      </c>
      <c r="C219" s="214">
        <v>0</v>
      </c>
      <c r="D219" s="214">
        <v>4.9527999999999999</v>
      </c>
      <c r="E219" s="214">
        <v>0.68289999999999995</v>
      </c>
      <c r="F219" s="214">
        <v>3.1543000000000001</v>
      </c>
      <c r="G219" s="214">
        <v>0.63819999999999999</v>
      </c>
      <c r="H219" s="214">
        <v>2.7736999999999998</v>
      </c>
      <c r="I219" s="214">
        <v>0.69259999999999999</v>
      </c>
      <c r="J219" s="214">
        <v>2.3452000000000002</v>
      </c>
      <c r="K219" s="214">
        <v>0.84209999999999996</v>
      </c>
      <c r="L219" s="214">
        <v>1.8061</v>
      </c>
      <c r="M219" s="214">
        <v>1.0386</v>
      </c>
      <c r="N219" s="214">
        <v>1.292</v>
      </c>
      <c r="O219" s="214">
        <v>0.8417</v>
      </c>
      <c r="P219" s="214">
        <v>0</v>
      </c>
    </row>
    <row r="220" spans="1:16">
      <c r="A220" s="74">
        <v>47</v>
      </c>
      <c r="B220" s="214">
        <v>0</v>
      </c>
      <c r="C220" s="214">
        <v>0</v>
      </c>
      <c r="D220" s="214">
        <v>5.1285999999999996</v>
      </c>
      <c r="E220" s="214">
        <v>0.67430000000000001</v>
      </c>
      <c r="F220" s="214">
        <v>3.0150000000000001</v>
      </c>
      <c r="G220" s="214">
        <v>0.63060000000000005</v>
      </c>
      <c r="H220" s="214">
        <v>2.7461000000000002</v>
      </c>
      <c r="I220" s="214">
        <v>0.68020000000000003</v>
      </c>
      <c r="J220" s="214">
        <v>2.2999999999999998</v>
      </c>
      <c r="K220" s="214">
        <v>0.82189999999999996</v>
      </c>
      <c r="L220" s="214">
        <v>1.7839</v>
      </c>
      <c r="M220" s="214">
        <v>1.0245</v>
      </c>
      <c r="N220" s="214">
        <v>1.2583</v>
      </c>
      <c r="O220" s="214">
        <v>0.82620000000000005</v>
      </c>
      <c r="P220" s="214">
        <v>0</v>
      </c>
    </row>
    <row r="221" spans="1:16">
      <c r="A221" s="74">
        <v>48</v>
      </c>
      <c r="B221" s="214">
        <v>0</v>
      </c>
      <c r="C221" s="214">
        <v>0</v>
      </c>
      <c r="D221" s="214">
        <v>5.3045</v>
      </c>
      <c r="E221" s="214">
        <v>0.66559999999999997</v>
      </c>
      <c r="F221" s="214">
        <v>2.8755999999999999</v>
      </c>
      <c r="G221" s="214">
        <v>0.623</v>
      </c>
      <c r="H221" s="214">
        <v>2.7185999999999999</v>
      </c>
      <c r="I221" s="214">
        <v>0.66769999999999996</v>
      </c>
      <c r="J221" s="214">
        <v>2.2547000000000001</v>
      </c>
      <c r="K221" s="214">
        <v>0.80179999999999996</v>
      </c>
      <c r="L221" s="214">
        <v>1.7618</v>
      </c>
      <c r="M221" s="214">
        <v>1.0104</v>
      </c>
      <c r="N221" s="214">
        <v>1.2245999999999999</v>
      </c>
      <c r="O221" s="214">
        <v>0.81069999999999998</v>
      </c>
      <c r="P221" s="214">
        <v>0</v>
      </c>
    </row>
    <row r="223" spans="1:16">
      <c r="A223" s="73" t="e">
        <f>HLOOKUP('Calculatrice des coûts NMETI'!$I$22, B227:Q276, MATCH('Calculatrice des coûts NMETI'!$K$22,A227:A276))</f>
        <v>#N/A</v>
      </c>
    </row>
    <row r="224" spans="1:16">
      <c r="A224" s="467" t="s">
        <v>3150</v>
      </c>
      <c r="B224" s="467"/>
      <c r="C224" s="467"/>
      <c r="D224" s="467"/>
      <c r="E224" s="467"/>
      <c r="F224" s="467"/>
      <c r="G224" s="467"/>
      <c r="H224" s="467"/>
      <c r="I224" s="467"/>
      <c r="J224" s="467"/>
      <c r="K224" s="467"/>
      <c r="L224" s="467"/>
      <c r="M224" s="467"/>
      <c r="N224" s="467"/>
      <c r="O224" s="467"/>
      <c r="P224" s="467"/>
    </row>
    <row r="225" spans="1:16">
      <c r="A225" s="471" t="s">
        <v>8269</v>
      </c>
      <c r="B225" s="471"/>
      <c r="C225" s="471"/>
      <c r="D225" s="471"/>
      <c r="E225" s="471"/>
      <c r="F225" s="471"/>
      <c r="G225" s="471"/>
      <c r="H225" s="471"/>
      <c r="I225" s="471"/>
      <c r="J225" s="471"/>
      <c r="K225" s="471"/>
      <c r="L225" s="471"/>
      <c r="M225" s="471"/>
      <c r="N225" s="471"/>
      <c r="O225" s="471"/>
      <c r="P225" s="471"/>
    </row>
    <row r="226" spans="1:16">
      <c r="A226" s="77" t="s">
        <v>8912</v>
      </c>
      <c r="B226" s="212" t="s">
        <v>8913</v>
      </c>
      <c r="C226" s="212" t="s">
        <v>8913</v>
      </c>
      <c r="D226" s="212" t="s">
        <v>8913</v>
      </c>
      <c r="E226" s="212" t="s">
        <v>8913</v>
      </c>
      <c r="F226" s="212" t="s">
        <v>8913</v>
      </c>
      <c r="G226" s="212" t="s">
        <v>8913</v>
      </c>
      <c r="H226" s="212" t="s">
        <v>8913</v>
      </c>
      <c r="I226" s="212" t="s">
        <v>8913</v>
      </c>
      <c r="J226" s="212" t="s">
        <v>8913</v>
      </c>
      <c r="K226" s="212" t="s">
        <v>8913</v>
      </c>
      <c r="L226" s="212" t="s">
        <v>8913</v>
      </c>
      <c r="M226" s="212" t="s">
        <v>8913</v>
      </c>
      <c r="N226" s="212" t="s">
        <v>8913</v>
      </c>
      <c r="O226" s="212" t="s">
        <v>8913</v>
      </c>
      <c r="P226" s="212" t="s">
        <v>8913</v>
      </c>
    </row>
    <row r="227" spans="1:16">
      <c r="A227" s="79" t="s">
        <v>8914</v>
      </c>
      <c r="B227" s="236">
        <v>1</v>
      </c>
      <c r="C227" s="236">
        <v>2</v>
      </c>
      <c r="D227" s="236">
        <v>3</v>
      </c>
      <c r="E227" s="236">
        <v>4</v>
      </c>
      <c r="F227" s="236">
        <v>5</v>
      </c>
      <c r="G227" s="236">
        <v>6</v>
      </c>
      <c r="H227" s="236">
        <v>7</v>
      </c>
      <c r="I227" s="236">
        <v>8</v>
      </c>
      <c r="J227" s="236">
        <v>9</v>
      </c>
      <c r="K227" s="236">
        <v>10</v>
      </c>
      <c r="L227" s="236">
        <v>11</v>
      </c>
      <c r="M227" s="236">
        <v>12</v>
      </c>
      <c r="N227" s="236">
        <v>13</v>
      </c>
      <c r="O227" s="236">
        <v>14</v>
      </c>
      <c r="P227" s="236">
        <v>15</v>
      </c>
    </row>
    <row r="228" spans="1:16">
      <c r="A228" s="74">
        <v>0</v>
      </c>
      <c r="B228" s="214">
        <v>0</v>
      </c>
      <c r="C228" s="214">
        <v>0</v>
      </c>
      <c r="D228" s="214">
        <v>7.4663000000000004</v>
      </c>
      <c r="E228" s="214">
        <v>2.7235999999999998</v>
      </c>
      <c r="F228" s="214">
        <v>14.283799999999999</v>
      </c>
      <c r="G228" s="214">
        <v>3.3896000000000002</v>
      </c>
      <c r="H228" s="214">
        <v>17.6325</v>
      </c>
      <c r="I228" s="214">
        <v>3.7330000000000001</v>
      </c>
      <c r="J228" s="214">
        <v>17.498999999999999</v>
      </c>
      <c r="K228" s="214">
        <v>4.4619</v>
      </c>
      <c r="L228" s="214">
        <v>29.679200000000002</v>
      </c>
      <c r="M228" s="214">
        <v>4.2165999999999997</v>
      </c>
      <c r="N228" s="214">
        <v>0</v>
      </c>
      <c r="O228" s="214">
        <v>0</v>
      </c>
      <c r="P228" s="214">
        <v>0</v>
      </c>
    </row>
    <row r="229" spans="1:16">
      <c r="A229" s="74">
        <v>1</v>
      </c>
      <c r="B229" s="214">
        <v>0</v>
      </c>
      <c r="C229" s="214">
        <v>0</v>
      </c>
      <c r="D229" s="214">
        <v>6.6367000000000003</v>
      </c>
      <c r="E229" s="214">
        <v>2.4209999999999998</v>
      </c>
      <c r="F229" s="214">
        <v>12.6967</v>
      </c>
      <c r="G229" s="214">
        <v>3.0129999999999999</v>
      </c>
      <c r="H229" s="214">
        <v>15.673299999999999</v>
      </c>
      <c r="I229" s="214">
        <v>3.3182</v>
      </c>
      <c r="J229" s="214">
        <v>15.5547</v>
      </c>
      <c r="K229" s="214">
        <v>3.9661</v>
      </c>
      <c r="L229" s="214">
        <v>26.381499999999999</v>
      </c>
      <c r="M229" s="214">
        <v>3.7481</v>
      </c>
      <c r="N229" s="214">
        <v>0</v>
      </c>
      <c r="O229" s="214">
        <v>0</v>
      </c>
      <c r="P229" s="214">
        <v>0</v>
      </c>
    </row>
    <row r="230" spans="1:16">
      <c r="A230" s="74">
        <v>2</v>
      </c>
      <c r="B230" s="214">
        <v>0</v>
      </c>
      <c r="C230" s="214">
        <v>0</v>
      </c>
      <c r="D230" s="214">
        <v>5.8071000000000002</v>
      </c>
      <c r="E230" s="214">
        <v>2.1183999999999998</v>
      </c>
      <c r="F230" s="214">
        <v>11.1096</v>
      </c>
      <c r="G230" s="214">
        <v>2.6364000000000001</v>
      </c>
      <c r="H230" s="214">
        <v>13.7142</v>
      </c>
      <c r="I230" s="214">
        <v>2.9034</v>
      </c>
      <c r="J230" s="214">
        <v>13.610300000000001</v>
      </c>
      <c r="K230" s="214">
        <v>3.4704000000000002</v>
      </c>
      <c r="L230" s="214">
        <v>23.0838</v>
      </c>
      <c r="M230" s="214">
        <v>3.2795999999999998</v>
      </c>
      <c r="N230" s="214">
        <v>0</v>
      </c>
      <c r="O230" s="214">
        <v>0</v>
      </c>
      <c r="P230" s="214">
        <v>0</v>
      </c>
    </row>
    <row r="231" spans="1:16">
      <c r="A231" s="74">
        <v>3</v>
      </c>
      <c r="B231" s="214">
        <v>0</v>
      </c>
      <c r="C231" s="214">
        <v>0</v>
      </c>
      <c r="D231" s="214">
        <v>4.9775</v>
      </c>
      <c r="E231" s="214">
        <v>1.8157000000000001</v>
      </c>
      <c r="F231" s="214">
        <v>9.5225000000000009</v>
      </c>
      <c r="G231" s="214">
        <v>2.2597999999999998</v>
      </c>
      <c r="H231" s="214">
        <v>11.755000000000001</v>
      </c>
      <c r="I231" s="214">
        <v>2.4887000000000001</v>
      </c>
      <c r="J231" s="214">
        <v>11.666</v>
      </c>
      <c r="K231" s="214">
        <v>2.9746000000000001</v>
      </c>
      <c r="L231" s="214">
        <v>19.786100000000001</v>
      </c>
      <c r="M231" s="214">
        <v>2.8111000000000002</v>
      </c>
      <c r="N231" s="214">
        <v>0</v>
      </c>
      <c r="O231" s="214">
        <v>0</v>
      </c>
      <c r="P231" s="214">
        <v>0</v>
      </c>
    </row>
    <row r="232" spans="1:16">
      <c r="A232" s="74">
        <v>4</v>
      </c>
      <c r="B232" s="214">
        <v>0</v>
      </c>
      <c r="C232" s="214">
        <v>0</v>
      </c>
      <c r="D232" s="214">
        <v>4.1478999999999999</v>
      </c>
      <c r="E232" s="214">
        <v>1.5130999999999999</v>
      </c>
      <c r="F232" s="214">
        <v>7.9353999999999996</v>
      </c>
      <c r="G232" s="214">
        <v>1.8831</v>
      </c>
      <c r="H232" s="214">
        <v>9.7957999999999998</v>
      </c>
      <c r="I232" s="214">
        <v>2.0739000000000001</v>
      </c>
      <c r="J232" s="214">
        <v>9.7217000000000002</v>
      </c>
      <c r="K232" s="214">
        <v>2.4788000000000001</v>
      </c>
      <c r="L232" s="214">
        <v>16.488399999999999</v>
      </c>
      <c r="M232" s="214">
        <v>2.3426</v>
      </c>
      <c r="N232" s="214">
        <v>0</v>
      </c>
      <c r="O232" s="214">
        <v>0</v>
      </c>
      <c r="P232" s="214">
        <v>0</v>
      </c>
    </row>
    <row r="233" spans="1:16">
      <c r="A233" s="74">
        <v>5</v>
      </c>
      <c r="B233" s="214">
        <v>0</v>
      </c>
      <c r="C233" s="214">
        <v>0</v>
      </c>
      <c r="D233" s="214">
        <v>3.3182999999999998</v>
      </c>
      <c r="E233" s="214">
        <v>1.2104999999999999</v>
      </c>
      <c r="F233" s="214">
        <v>6.3483000000000001</v>
      </c>
      <c r="G233" s="214">
        <v>1.5065</v>
      </c>
      <c r="H233" s="214">
        <v>7.8367000000000004</v>
      </c>
      <c r="I233" s="214">
        <v>1.6591</v>
      </c>
      <c r="J233" s="214">
        <v>7.7773000000000003</v>
      </c>
      <c r="K233" s="214">
        <v>1.9831000000000001</v>
      </c>
      <c r="L233" s="214">
        <v>13.190799999999999</v>
      </c>
      <c r="M233" s="214">
        <v>1.8740000000000001</v>
      </c>
      <c r="N233" s="214">
        <v>0</v>
      </c>
      <c r="O233" s="214">
        <v>0</v>
      </c>
      <c r="P233" s="214">
        <v>0</v>
      </c>
    </row>
    <row r="234" spans="1:16">
      <c r="A234" s="74">
        <v>6</v>
      </c>
      <c r="B234" s="214">
        <v>0</v>
      </c>
      <c r="C234" s="214">
        <v>0</v>
      </c>
      <c r="D234" s="214">
        <v>2.4887999999999999</v>
      </c>
      <c r="E234" s="214">
        <v>0.90790000000000004</v>
      </c>
      <c r="F234" s="214">
        <v>4.7613000000000003</v>
      </c>
      <c r="G234" s="214">
        <v>1.1298999999999999</v>
      </c>
      <c r="H234" s="214">
        <v>5.8775000000000004</v>
      </c>
      <c r="I234" s="214">
        <v>1.2443</v>
      </c>
      <c r="J234" s="214">
        <v>5.8330000000000002</v>
      </c>
      <c r="K234" s="214">
        <v>1.4873000000000001</v>
      </c>
      <c r="L234" s="214">
        <v>9.8931000000000004</v>
      </c>
      <c r="M234" s="214">
        <v>1.4055</v>
      </c>
      <c r="N234" s="214">
        <v>0</v>
      </c>
      <c r="O234" s="214">
        <v>0</v>
      </c>
      <c r="P234" s="214">
        <v>0</v>
      </c>
    </row>
    <row r="235" spans="1:16">
      <c r="A235" s="74">
        <v>7</v>
      </c>
      <c r="B235" s="214">
        <v>0</v>
      </c>
      <c r="C235" s="214">
        <v>0</v>
      </c>
      <c r="D235" s="214">
        <v>2.379</v>
      </c>
      <c r="E235" s="214">
        <v>0.88260000000000005</v>
      </c>
      <c r="F235" s="214">
        <v>4.4997999999999996</v>
      </c>
      <c r="G235" s="214">
        <v>1.0985</v>
      </c>
      <c r="H235" s="214">
        <v>5.6143000000000001</v>
      </c>
      <c r="I235" s="214">
        <v>1.2098</v>
      </c>
      <c r="J235" s="214">
        <v>5.6223000000000001</v>
      </c>
      <c r="K235" s="214">
        <v>1.446</v>
      </c>
      <c r="L235" s="214">
        <v>9.2563999999999993</v>
      </c>
      <c r="M235" s="214">
        <v>1.3665</v>
      </c>
      <c r="N235" s="214">
        <v>0</v>
      </c>
      <c r="O235" s="214">
        <v>0</v>
      </c>
      <c r="P235" s="214">
        <v>0</v>
      </c>
    </row>
    <row r="236" spans="1:16">
      <c r="A236" s="74">
        <v>8</v>
      </c>
      <c r="B236" s="214">
        <v>0</v>
      </c>
      <c r="C236" s="214">
        <v>0</v>
      </c>
      <c r="D236" s="214">
        <v>2.2692000000000001</v>
      </c>
      <c r="E236" s="214">
        <v>0.85740000000000005</v>
      </c>
      <c r="F236" s="214">
        <v>4.2382999999999997</v>
      </c>
      <c r="G236" s="214">
        <v>1.0670999999999999</v>
      </c>
      <c r="H236" s="214">
        <v>5.351</v>
      </c>
      <c r="I236" s="214">
        <v>1.1752</v>
      </c>
      <c r="J236" s="214">
        <v>5.4116999999999997</v>
      </c>
      <c r="K236" s="214">
        <v>1.4047000000000001</v>
      </c>
      <c r="L236" s="214">
        <v>8.6196999999999999</v>
      </c>
      <c r="M236" s="214">
        <v>1.3273999999999999</v>
      </c>
      <c r="N236" s="214">
        <v>0</v>
      </c>
      <c r="O236" s="214">
        <v>0</v>
      </c>
      <c r="P236" s="214">
        <v>0</v>
      </c>
    </row>
    <row r="237" spans="1:16">
      <c r="A237" s="74">
        <v>9</v>
      </c>
      <c r="B237" s="214">
        <v>0</v>
      </c>
      <c r="C237" s="214">
        <v>0</v>
      </c>
      <c r="D237" s="214">
        <v>2.1594000000000002</v>
      </c>
      <c r="E237" s="214">
        <v>0.83220000000000005</v>
      </c>
      <c r="F237" s="214">
        <v>3.9767999999999999</v>
      </c>
      <c r="G237" s="214">
        <v>1.0357000000000001</v>
      </c>
      <c r="H237" s="214">
        <v>5.0877999999999997</v>
      </c>
      <c r="I237" s="214">
        <v>1.1406000000000001</v>
      </c>
      <c r="J237" s="214">
        <v>5.2009999999999996</v>
      </c>
      <c r="K237" s="214">
        <v>1.3633999999999999</v>
      </c>
      <c r="L237" s="214">
        <v>7.9829999999999997</v>
      </c>
      <c r="M237" s="214">
        <v>1.2884</v>
      </c>
      <c r="N237" s="214">
        <v>0</v>
      </c>
      <c r="O237" s="214">
        <v>0</v>
      </c>
      <c r="P237" s="214">
        <v>0</v>
      </c>
    </row>
    <row r="238" spans="1:16">
      <c r="A238" s="74">
        <v>10</v>
      </c>
      <c r="B238" s="214">
        <v>0</v>
      </c>
      <c r="C238" s="214">
        <v>0</v>
      </c>
      <c r="D238" s="214">
        <v>2.0495999999999999</v>
      </c>
      <c r="E238" s="214">
        <v>0.80700000000000005</v>
      </c>
      <c r="F238" s="214">
        <v>3.7153</v>
      </c>
      <c r="G238" s="214">
        <v>1.0043</v>
      </c>
      <c r="H238" s="214">
        <v>4.8244999999999996</v>
      </c>
      <c r="I238" s="214">
        <v>1.1061000000000001</v>
      </c>
      <c r="J238" s="214">
        <v>4.9904000000000002</v>
      </c>
      <c r="K238" s="214">
        <v>1.3220000000000001</v>
      </c>
      <c r="L238" s="214">
        <v>7.3463000000000003</v>
      </c>
      <c r="M238" s="214">
        <v>1.2494000000000001</v>
      </c>
      <c r="N238" s="214">
        <v>0</v>
      </c>
      <c r="O238" s="214">
        <v>0</v>
      </c>
      <c r="P238" s="214">
        <v>0</v>
      </c>
    </row>
    <row r="239" spans="1:16">
      <c r="A239" s="74">
        <v>11</v>
      </c>
      <c r="B239" s="214">
        <v>0</v>
      </c>
      <c r="C239" s="214">
        <v>0</v>
      </c>
      <c r="D239" s="214">
        <v>1.9398</v>
      </c>
      <c r="E239" s="214">
        <v>0.78180000000000005</v>
      </c>
      <c r="F239" s="214">
        <v>3.4538000000000002</v>
      </c>
      <c r="G239" s="214">
        <v>0.97289999999999999</v>
      </c>
      <c r="H239" s="214">
        <v>4.5613000000000001</v>
      </c>
      <c r="I239" s="214">
        <v>1.0714999999999999</v>
      </c>
      <c r="J239" s="214">
        <v>4.7797000000000001</v>
      </c>
      <c r="K239" s="214">
        <v>1.2806999999999999</v>
      </c>
      <c r="L239" s="214">
        <v>6.7096</v>
      </c>
      <c r="M239" s="214">
        <v>1.2102999999999999</v>
      </c>
      <c r="N239" s="214">
        <v>0</v>
      </c>
      <c r="O239" s="214">
        <v>0</v>
      </c>
      <c r="P239" s="214">
        <v>0</v>
      </c>
    </row>
    <row r="240" spans="1:16">
      <c r="A240" s="74">
        <v>12</v>
      </c>
      <c r="B240" s="214">
        <v>0</v>
      </c>
      <c r="C240" s="214">
        <v>0</v>
      </c>
      <c r="D240" s="214">
        <v>1.83</v>
      </c>
      <c r="E240" s="214">
        <v>0.75660000000000005</v>
      </c>
      <c r="F240" s="214">
        <v>3.1924000000000001</v>
      </c>
      <c r="G240" s="214">
        <v>0.94159999999999999</v>
      </c>
      <c r="H240" s="214">
        <v>4.2980999999999998</v>
      </c>
      <c r="I240" s="214">
        <v>1.0368999999999999</v>
      </c>
      <c r="J240" s="214">
        <v>4.5690999999999997</v>
      </c>
      <c r="K240" s="214">
        <v>1.2394000000000001</v>
      </c>
      <c r="L240" s="214">
        <v>6.0730000000000004</v>
      </c>
      <c r="M240" s="214">
        <v>1.1713</v>
      </c>
      <c r="N240" s="214">
        <v>0</v>
      </c>
      <c r="O240" s="214">
        <v>0</v>
      </c>
      <c r="P240" s="214">
        <v>0</v>
      </c>
    </row>
    <row r="241" spans="1:16">
      <c r="A241" s="74">
        <v>13</v>
      </c>
      <c r="B241" s="214">
        <v>0</v>
      </c>
      <c r="C241" s="214">
        <v>0</v>
      </c>
      <c r="D241" s="214">
        <v>1.7202</v>
      </c>
      <c r="E241" s="214">
        <v>0.73129999999999995</v>
      </c>
      <c r="F241" s="214">
        <v>2.9308999999999998</v>
      </c>
      <c r="G241" s="214">
        <v>0.91020000000000001</v>
      </c>
      <c r="H241" s="214">
        <v>4.0347999999999997</v>
      </c>
      <c r="I241" s="214">
        <v>1.0024</v>
      </c>
      <c r="J241" s="214">
        <v>4.3583999999999996</v>
      </c>
      <c r="K241" s="214">
        <v>1.1980999999999999</v>
      </c>
      <c r="L241" s="214">
        <v>5.4363000000000001</v>
      </c>
      <c r="M241" s="214">
        <v>1.1322000000000001</v>
      </c>
      <c r="N241" s="214">
        <v>0</v>
      </c>
      <c r="O241" s="214">
        <v>0</v>
      </c>
      <c r="P241" s="214">
        <v>0</v>
      </c>
    </row>
    <row r="242" spans="1:16">
      <c r="A242" s="74">
        <v>14</v>
      </c>
      <c r="B242" s="214">
        <v>0</v>
      </c>
      <c r="C242" s="214">
        <v>0</v>
      </c>
      <c r="D242" s="214">
        <v>1.6104000000000001</v>
      </c>
      <c r="E242" s="214">
        <v>0.70609999999999995</v>
      </c>
      <c r="F242" s="214">
        <v>2.6694</v>
      </c>
      <c r="G242" s="214">
        <v>0.87880000000000003</v>
      </c>
      <c r="H242" s="214">
        <v>3.7715999999999998</v>
      </c>
      <c r="I242" s="214">
        <v>0.96779999999999999</v>
      </c>
      <c r="J242" s="214">
        <v>4.1477000000000004</v>
      </c>
      <c r="K242" s="214">
        <v>1.1568000000000001</v>
      </c>
      <c r="L242" s="214">
        <v>4.7995999999999999</v>
      </c>
      <c r="M242" s="214">
        <v>1.0931999999999999</v>
      </c>
      <c r="N242" s="214">
        <v>0</v>
      </c>
      <c r="O242" s="214">
        <v>0</v>
      </c>
      <c r="P242" s="214">
        <v>0</v>
      </c>
    </row>
    <row r="243" spans="1:16">
      <c r="A243" s="74">
        <v>15</v>
      </c>
      <c r="B243" s="214">
        <v>0</v>
      </c>
      <c r="C243" s="214">
        <v>0</v>
      </c>
      <c r="D243" s="214">
        <v>1.5005999999999999</v>
      </c>
      <c r="E243" s="214">
        <v>0.68089999999999995</v>
      </c>
      <c r="F243" s="214">
        <v>2.4079000000000002</v>
      </c>
      <c r="G243" s="214">
        <v>0.84740000000000004</v>
      </c>
      <c r="H243" s="214">
        <v>3.5083000000000002</v>
      </c>
      <c r="I243" s="214">
        <v>0.93320000000000003</v>
      </c>
      <c r="J243" s="214">
        <v>3.9371</v>
      </c>
      <c r="K243" s="214">
        <v>1.1154999999999999</v>
      </c>
      <c r="L243" s="214">
        <v>4.1628999999999996</v>
      </c>
      <c r="M243" s="214">
        <v>1.0541</v>
      </c>
      <c r="N243" s="214">
        <v>0</v>
      </c>
      <c r="O243" s="214">
        <v>0</v>
      </c>
      <c r="P243" s="214">
        <v>0</v>
      </c>
    </row>
    <row r="244" spans="1:16">
      <c r="A244" s="74">
        <v>16</v>
      </c>
      <c r="B244" s="214">
        <v>0</v>
      </c>
      <c r="C244" s="214">
        <v>0</v>
      </c>
      <c r="D244" s="214">
        <v>1.3909</v>
      </c>
      <c r="E244" s="214">
        <v>0.65569999999999995</v>
      </c>
      <c r="F244" s="214">
        <v>2.1463999999999999</v>
      </c>
      <c r="G244" s="214">
        <v>0.81599999999999995</v>
      </c>
      <c r="H244" s="214">
        <v>3.2450999999999999</v>
      </c>
      <c r="I244" s="214">
        <v>0.89870000000000005</v>
      </c>
      <c r="J244" s="214">
        <v>3.7263999999999999</v>
      </c>
      <c r="K244" s="214">
        <v>1.0742</v>
      </c>
      <c r="L244" s="214">
        <v>3.5261999999999998</v>
      </c>
      <c r="M244" s="214">
        <v>1.0150999999999999</v>
      </c>
      <c r="N244" s="214">
        <v>0</v>
      </c>
      <c r="O244" s="214">
        <v>0</v>
      </c>
      <c r="P244" s="214">
        <v>0</v>
      </c>
    </row>
    <row r="245" spans="1:16">
      <c r="A245" s="74">
        <v>17</v>
      </c>
      <c r="B245" s="214">
        <v>0</v>
      </c>
      <c r="C245" s="214">
        <v>0</v>
      </c>
      <c r="D245" s="214">
        <v>1.2810999999999999</v>
      </c>
      <c r="E245" s="214">
        <v>0.63049999999999995</v>
      </c>
      <c r="F245" s="214">
        <v>1.8849</v>
      </c>
      <c r="G245" s="214">
        <v>0.78459999999999996</v>
      </c>
      <c r="H245" s="214">
        <v>2.9817999999999998</v>
      </c>
      <c r="I245" s="214">
        <v>0.86409999999999998</v>
      </c>
      <c r="J245" s="214">
        <v>3.5158</v>
      </c>
      <c r="K245" s="214">
        <v>1.0327999999999999</v>
      </c>
      <c r="L245" s="214">
        <v>2.8895</v>
      </c>
      <c r="M245" s="214">
        <v>0.97609999999999997</v>
      </c>
      <c r="N245" s="214">
        <v>0</v>
      </c>
      <c r="O245" s="214">
        <v>0</v>
      </c>
      <c r="P245" s="214">
        <v>0</v>
      </c>
    </row>
    <row r="246" spans="1:16">
      <c r="A246" s="74">
        <v>18</v>
      </c>
      <c r="B246" s="214">
        <v>0</v>
      </c>
      <c r="C246" s="214">
        <v>0</v>
      </c>
      <c r="D246" s="214">
        <v>1.1713</v>
      </c>
      <c r="E246" s="214">
        <v>0.60519999999999996</v>
      </c>
      <c r="F246" s="214">
        <v>1.6234999999999999</v>
      </c>
      <c r="G246" s="214">
        <v>0.75329999999999997</v>
      </c>
      <c r="H246" s="214">
        <v>2.7185999999999999</v>
      </c>
      <c r="I246" s="214">
        <v>0.8296</v>
      </c>
      <c r="J246" s="214">
        <v>3.3050999999999999</v>
      </c>
      <c r="K246" s="214">
        <v>0.99150000000000005</v>
      </c>
      <c r="L246" s="214">
        <v>2.2528999999999999</v>
      </c>
      <c r="M246" s="214">
        <v>0.93700000000000006</v>
      </c>
      <c r="N246" s="214">
        <v>2.7159</v>
      </c>
      <c r="O246" s="214">
        <v>0.56120000000000003</v>
      </c>
      <c r="P246" s="214">
        <v>0</v>
      </c>
    </row>
    <row r="247" spans="1:16">
      <c r="A247" s="74">
        <v>19</v>
      </c>
      <c r="B247" s="214">
        <v>0</v>
      </c>
      <c r="C247" s="214">
        <v>0</v>
      </c>
      <c r="D247" s="214">
        <v>1.2989999999999999</v>
      </c>
      <c r="E247" s="214">
        <v>0.5927</v>
      </c>
      <c r="F247" s="214">
        <v>1.772</v>
      </c>
      <c r="G247" s="214">
        <v>0.73960000000000004</v>
      </c>
      <c r="H247" s="214">
        <v>2.7037</v>
      </c>
      <c r="I247" s="214">
        <v>0.82589999999999997</v>
      </c>
      <c r="J247" s="214">
        <v>3.1892999999999998</v>
      </c>
      <c r="K247" s="214">
        <v>0.94930000000000003</v>
      </c>
      <c r="L247" s="214">
        <v>2.1636000000000002</v>
      </c>
      <c r="M247" s="214">
        <v>0.92420000000000002</v>
      </c>
      <c r="N247" s="214">
        <v>2.6404999999999998</v>
      </c>
      <c r="O247" s="214">
        <v>0.54559999999999997</v>
      </c>
      <c r="P247" s="214">
        <v>0</v>
      </c>
    </row>
    <row r="248" spans="1:16">
      <c r="A248" s="74">
        <v>20</v>
      </c>
      <c r="B248" s="214">
        <v>0</v>
      </c>
      <c r="C248" s="214">
        <v>0</v>
      </c>
      <c r="D248" s="214">
        <v>1.4267000000000001</v>
      </c>
      <c r="E248" s="214">
        <v>0.58009999999999995</v>
      </c>
      <c r="F248" s="214">
        <v>1.9205000000000001</v>
      </c>
      <c r="G248" s="214">
        <v>0.72599999999999998</v>
      </c>
      <c r="H248" s="214">
        <v>2.6888999999999998</v>
      </c>
      <c r="I248" s="214">
        <v>0.82220000000000004</v>
      </c>
      <c r="J248" s="214">
        <v>3.0733999999999999</v>
      </c>
      <c r="K248" s="214">
        <v>0.90710000000000002</v>
      </c>
      <c r="L248" s="214">
        <v>2.0743</v>
      </c>
      <c r="M248" s="214">
        <v>0.91139999999999999</v>
      </c>
      <c r="N248" s="214">
        <v>2.5649999999999999</v>
      </c>
      <c r="O248" s="214">
        <v>0.53</v>
      </c>
      <c r="P248" s="214">
        <v>0</v>
      </c>
    </row>
    <row r="249" spans="1:16">
      <c r="A249" s="74">
        <v>21</v>
      </c>
      <c r="B249" s="214">
        <v>0</v>
      </c>
      <c r="C249" s="214">
        <v>0</v>
      </c>
      <c r="D249" s="214">
        <v>1.5544</v>
      </c>
      <c r="E249" s="214">
        <v>0.56759999999999999</v>
      </c>
      <c r="F249" s="214">
        <v>2.069</v>
      </c>
      <c r="G249" s="214">
        <v>0.71230000000000004</v>
      </c>
      <c r="H249" s="214">
        <v>2.6739999999999999</v>
      </c>
      <c r="I249" s="214">
        <v>0.81850000000000001</v>
      </c>
      <c r="J249" s="214">
        <v>2.9575999999999998</v>
      </c>
      <c r="K249" s="214">
        <v>0.8649</v>
      </c>
      <c r="L249" s="214">
        <v>1.9850000000000001</v>
      </c>
      <c r="M249" s="214">
        <v>0.89859999999999995</v>
      </c>
      <c r="N249" s="214">
        <v>2.4895999999999998</v>
      </c>
      <c r="O249" s="214">
        <v>0.51439999999999997</v>
      </c>
      <c r="P249" s="214">
        <v>0</v>
      </c>
    </row>
    <row r="250" spans="1:16">
      <c r="A250" s="74">
        <v>22</v>
      </c>
      <c r="B250" s="214">
        <v>0</v>
      </c>
      <c r="C250" s="214">
        <v>0</v>
      </c>
      <c r="D250" s="214">
        <v>1.6820999999999999</v>
      </c>
      <c r="E250" s="214">
        <v>0.55500000000000005</v>
      </c>
      <c r="F250" s="214">
        <v>2.2174999999999998</v>
      </c>
      <c r="G250" s="214">
        <v>0.69869999999999999</v>
      </c>
      <c r="H250" s="214">
        <v>2.6591999999999998</v>
      </c>
      <c r="I250" s="214">
        <v>0.81479999999999997</v>
      </c>
      <c r="J250" s="214">
        <v>2.8418000000000001</v>
      </c>
      <c r="K250" s="214">
        <v>0.82269999999999999</v>
      </c>
      <c r="L250" s="214">
        <v>1.8956999999999999</v>
      </c>
      <c r="M250" s="214">
        <v>0.88570000000000004</v>
      </c>
      <c r="N250" s="214">
        <v>2.4140999999999999</v>
      </c>
      <c r="O250" s="214">
        <v>0.49880000000000002</v>
      </c>
      <c r="P250" s="214">
        <v>0</v>
      </c>
    </row>
    <row r="251" spans="1:16">
      <c r="A251" s="74">
        <v>23</v>
      </c>
      <c r="B251" s="214">
        <v>0</v>
      </c>
      <c r="C251" s="214">
        <v>0</v>
      </c>
      <c r="D251" s="214">
        <v>1.8099000000000001</v>
      </c>
      <c r="E251" s="214">
        <v>0.54249999999999998</v>
      </c>
      <c r="F251" s="214">
        <v>2.3660000000000001</v>
      </c>
      <c r="G251" s="214">
        <v>0.68510000000000004</v>
      </c>
      <c r="H251" s="214">
        <v>2.6442999999999999</v>
      </c>
      <c r="I251" s="214">
        <v>0.81120000000000003</v>
      </c>
      <c r="J251" s="214">
        <v>2.7259000000000002</v>
      </c>
      <c r="K251" s="214">
        <v>0.78049999999999997</v>
      </c>
      <c r="L251" s="214">
        <v>1.8064</v>
      </c>
      <c r="M251" s="214">
        <v>0.87290000000000001</v>
      </c>
      <c r="N251" s="214">
        <v>2.3386999999999998</v>
      </c>
      <c r="O251" s="214">
        <v>0.48320000000000002</v>
      </c>
      <c r="P251" s="214">
        <v>0</v>
      </c>
    </row>
    <row r="252" spans="1:16">
      <c r="A252" s="74">
        <v>24</v>
      </c>
      <c r="B252" s="214">
        <v>0</v>
      </c>
      <c r="C252" s="214">
        <v>0</v>
      </c>
      <c r="D252" s="214">
        <v>1.9376</v>
      </c>
      <c r="E252" s="214">
        <v>0.52990000000000004</v>
      </c>
      <c r="F252" s="214">
        <v>2.5146000000000002</v>
      </c>
      <c r="G252" s="214">
        <v>0.6714</v>
      </c>
      <c r="H252" s="214">
        <v>2.6295000000000002</v>
      </c>
      <c r="I252" s="214">
        <v>0.8075</v>
      </c>
      <c r="J252" s="214">
        <v>2.6101000000000001</v>
      </c>
      <c r="K252" s="214">
        <v>0.73829999999999996</v>
      </c>
      <c r="L252" s="214">
        <v>1.7171000000000001</v>
      </c>
      <c r="M252" s="214">
        <v>0.86009999999999998</v>
      </c>
      <c r="N252" s="214">
        <v>2.2633000000000001</v>
      </c>
      <c r="O252" s="214">
        <v>0.46760000000000002</v>
      </c>
      <c r="P252" s="214">
        <v>0</v>
      </c>
    </row>
    <row r="253" spans="1:16">
      <c r="A253" s="74">
        <v>25</v>
      </c>
      <c r="B253" s="214">
        <v>0</v>
      </c>
      <c r="C253" s="214">
        <v>0</v>
      </c>
      <c r="D253" s="214">
        <v>2.0653000000000001</v>
      </c>
      <c r="E253" s="214">
        <v>0.51739999999999997</v>
      </c>
      <c r="F253" s="214">
        <v>2.6631</v>
      </c>
      <c r="G253" s="214">
        <v>0.65780000000000005</v>
      </c>
      <c r="H253" s="214">
        <v>2.6145999999999998</v>
      </c>
      <c r="I253" s="214">
        <v>0.80379999999999996</v>
      </c>
      <c r="J253" s="214">
        <v>2.4943</v>
      </c>
      <c r="K253" s="214">
        <v>0.69610000000000005</v>
      </c>
      <c r="L253" s="214">
        <v>1.6277999999999999</v>
      </c>
      <c r="M253" s="214">
        <v>0.84730000000000005</v>
      </c>
      <c r="N253" s="214">
        <v>2.1878000000000002</v>
      </c>
      <c r="O253" s="214">
        <v>0.45200000000000001</v>
      </c>
      <c r="P253" s="214">
        <v>0</v>
      </c>
    </row>
    <row r="254" spans="1:16">
      <c r="A254" s="74">
        <v>26</v>
      </c>
      <c r="B254" s="214">
        <v>0</v>
      </c>
      <c r="C254" s="214">
        <v>0</v>
      </c>
      <c r="D254" s="214">
        <v>2.1930000000000001</v>
      </c>
      <c r="E254" s="214">
        <v>0.50480000000000003</v>
      </c>
      <c r="F254" s="214">
        <v>2.8115999999999999</v>
      </c>
      <c r="G254" s="214">
        <v>0.64419999999999999</v>
      </c>
      <c r="H254" s="214">
        <v>2.5998000000000001</v>
      </c>
      <c r="I254" s="214">
        <v>0.80010000000000003</v>
      </c>
      <c r="J254" s="214">
        <v>2.3784000000000001</v>
      </c>
      <c r="K254" s="214">
        <v>0.65390000000000004</v>
      </c>
      <c r="L254" s="214">
        <v>1.5386</v>
      </c>
      <c r="M254" s="214">
        <v>0.83450000000000002</v>
      </c>
      <c r="N254" s="214">
        <v>2.1124000000000001</v>
      </c>
      <c r="O254" s="214">
        <v>0.4365</v>
      </c>
      <c r="P254" s="214">
        <v>0</v>
      </c>
    </row>
    <row r="255" spans="1:16">
      <c r="A255" s="74">
        <v>27</v>
      </c>
      <c r="B255" s="214">
        <v>0</v>
      </c>
      <c r="C255" s="214">
        <v>0</v>
      </c>
      <c r="D255" s="214">
        <v>2.3207</v>
      </c>
      <c r="E255" s="214">
        <v>0.49220000000000003</v>
      </c>
      <c r="F255" s="214">
        <v>2.9601000000000002</v>
      </c>
      <c r="G255" s="214">
        <v>0.63049999999999995</v>
      </c>
      <c r="H255" s="214">
        <v>2.5849000000000002</v>
      </c>
      <c r="I255" s="214">
        <v>0.7964</v>
      </c>
      <c r="J255" s="214">
        <v>2.2625999999999999</v>
      </c>
      <c r="K255" s="214">
        <v>0.61170000000000002</v>
      </c>
      <c r="L255" s="214">
        <v>1.4493</v>
      </c>
      <c r="M255" s="214">
        <v>0.82169999999999999</v>
      </c>
      <c r="N255" s="214">
        <v>2.0369000000000002</v>
      </c>
      <c r="O255" s="214">
        <v>0.4209</v>
      </c>
      <c r="P255" s="214">
        <v>0</v>
      </c>
    </row>
    <row r="256" spans="1:16">
      <c r="A256" s="74">
        <v>28</v>
      </c>
      <c r="B256" s="214">
        <v>0</v>
      </c>
      <c r="C256" s="214">
        <v>0</v>
      </c>
      <c r="D256" s="214">
        <v>2.4483999999999999</v>
      </c>
      <c r="E256" s="214">
        <v>0.47970000000000002</v>
      </c>
      <c r="F256" s="214">
        <v>3.1086</v>
      </c>
      <c r="G256" s="214">
        <v>0.6169</v>
      </c>
      <c r="H256" s="214">
        <v>2.5701000000000001</v>
      </c>
      <c r="I256" s="214">
        <v>0.79279999999999995</v>
      </c>
      <c r="J256" s="214">
        <v>2.1467999999999998</v>
      </c>
      <c r="K256" s="214">
        <v>0.56950000000000001</v>
      </c>
      <c r="L256" s="214">
        <v>1.36</v>
      </c>
      <c r="M256" s="214">
        <v>0.80879999999999996</v>
      </c>
      <c r="N256" s="214">
        <v>1.9615</v>
      </c>
      <c r="O256" s="214">
        <v>0.40529999999999999</v>
      </c>
      <c r="P256" s="214">
        <v>0</v>
      </c>
    </row>
    <row r="257" spans="1:16">
      <c r="A257" s="74">
        <v>29</v>
      </c>
      <c r="B257" s="214">
        <v>0</v>
      </c>
      <c r="C257" s="214">
        <v>0</v>
      </c>
      <c r="D257" s="214">
        <v>2.5760999999999998</v>
      </c>
      <c r="E257" s="214">
        <v>0.46710000000000002</v>
      </c>
      <c r="F257" s="214">
        <v>3.2570999999999999</v>
      </c>
      <c r="G257" s="214">
        <v>0.60319999999999996</v>
      </c>
      <c r="H257" s="214">
        <v>2.5552000000000001</v>
      </c>
      <c r="I257" s="214">
        <v>0.78910000000000002</v>
      </c>
      <c r="J257" s="214">
        <v>2.0308999999999999</v>
      </c>
      <c r="K257" s="214">
        <v>0.52729999999999999</v>
      </c>
      <c r="L257" s="214">
        <v>1.2706999999999999</v>
      </c>
      <c r="M257" s="214">
        <v>0.79600000000000004</v>
      </c>
      <c r="N257" s="214">
        <v>1.8859999999999999</v>
      </c>
      <c r="O257" s="214">
        <v>0.38969999999999999</v>
      </c>
      <c r="P257" s="214">
        <v>0</v>
      </c>
    </row>
    <row r="258" spans="1:16">
      <c r="A258" s="74">
        <v>30</v>
      </c>
      <c r="B258" s="214">
        <v>0</v>
      </c>
      <c r="C258" s="214">
        <v>0</v>
      </c>
      <c r="D258" s="214">
        <v>2.7039</v>
      </c>
      <c r="E258" s="214">
        <v>0.4546</v>
      </c>
      <c r="F258" s="214">
        <v>3.4056999999999999</v>
      </c>
      <c r="G258" s="214">
        <v>0.58960000000000001</v>
      </c>
      <c r="H258" s="214">
        <v>2.5404</v>
      </c>
      <c r="I258" s="214">
        <v>0.78539999999999999</v>
      </c>
      <c r="J258" s="214">
        <v>1.9151</v>
      </c>
      <c r="K258" s="214">
        <v>0.48509999999999998</v>
      </c>
      <c r="L258" s="214">
        <v>1.1814</v>
      </c>
      <c r="M258" s="214">
        <v>0.78320000000000001</v>
      </c>
      <c r="N258" s="214">
        <v>1.8106</v>
      </c>
      <c r="O258" s="214">
        <v>0.37409999999999999</v>
      </c>
      <c r="P258" s="214">
        <v>0</v>
      </c>
    </row>
    <row r="259" spans="1:16">
      <c r="A259" s="74">
        <v>31</v>
      </c>
      <c r="B259" s="214">
        <v>0</v>
      </c>
      <c r="C259" s="214">
        <v>0</v>
      </c>
      <c r="D259" s="214">
        <v>2.6002000000000001</v>
      </c>
      <c r="E259" s="214">
        <v>0.4501</v>
      </c>
      <c r="F259" s="214">
        <v>3.3679999999999999</v>
      </c>
      <c r="G259" s="214">
        <v>0.57830000000000004</v>
      </c>
      <c r="H259" s="214">
        <v>2.4801000000000002</v>
      </c>
      <c r="I259" s="214">
        <v>0.76539999999999997</v>
      </c>
      <c r="J259" s="214">
        <v>1.849</v>
      </c>
      <c r="K259" s="214">
        <v>0.4748</v>
      </c>
      <c r="L259" s="214">
        <v>1.1597999999999999</v>
      </c>
      <c r="M259" s="214">
        <v>0.76390000000000002</v>
      </c>
      <c r="N259" s="214">
        <v>1.7529999999999999</v>
      </c>
      <c r="O259" s="214">
        <v>0.38750000000000001</v>
      </c>
      <c r="P259" s="214">
        <v>0</v>
      </c>
    </row>
    <row r="260" spans="1:16">
      <c r="A260" s="74">
        <v>32</v>
      </c>
      <c r="B260" s="214">
        <v>0</v>
      </c>
      <c r="C260" s="214">
        <v>0</v>
      </c>
      <c r="D260" s="214">
        <v>2.4965000000000002</v>
      </c>
      <c r="E260" s="214">
        <v>0.44569999999999999</v>
      </c>
      <c r="F260" s="214">
        <v>3.3302999999999998</v>
      </c>
      <c r="G260" s="214">
        <v>0.56710000000000005</v>
      </c>
      <c r="H260" s="214">
        <v>2.4198</v>
      </c>
      <c r="I260" s="214">
        <v>0.74539999999999995</v>
      </c>
      <c r="J260" s="214">
        <v>1.7828999999999999</v>
      </c>
      <c r="K260" s="214">
        <v>0.46460000000000001</v>
      </c>
      <c r="L260" s="214">
        <v>1.1382000000000001</v>
      </c>
      <c r="M260" s="214">
        <v>0.74450000000000005</v>
      </c>
      <c r="N260" s="214">
        <v>1.6953</v>
      </c>
      <c r="O260" s="214">
        <v>0.40089999999999998</v>
      </c>
      <c r="P260" s="214">
        <v>0</v>
      </c>
    </row>
    <row r="261" spans="1:16">
      <c r="A261" s="74">
        <v>33</v>
      </c>
      <c r="B261" s="214">
        <v>0</v>
      </c>
      <c r="C261" s="214">
        <v>0</v>
      </c>
      <c r="D261" s="214">
        <v>2.3929</v>
      </c>
      <c r="E261" s="214">
        <v>0.44130000000000003</v>
      </c>
      <c r="F261" s="214">
        <v>3.2926000000000002</v>
      </c>
      <c r="G261" s="214">
        <v>0.55579999999999996</v>
      </c>
      <c r="H261" s="214">
        <v>2.3595000000000002</v>
      </c>
      <c r="I261" s="214">
        <v>0.72540000000000004</v>
      </c>
      <c r="J261" s="214">
        <v>1.7169000000000001</v>
      </c>
      <c r="K261" s="214">
        <v>0.45429999999999998</v>
      </c>
      <c r="L261" s="214">
        <v>1.1167</v>
      </c>
      <c r="M261" s="214">
        <v>0.72519999999999996</v>
      </c>
      <c r="N261" s="214">
        <v>1.6376999999999999</v>
      </c>
      <c r="O261" s="214">
        <v>0.41420000000000001</v>
      </c>
      <c r="P261" s="214">
        <v>0</v>
      </c>
    </row>
    <row r="262" spans="1:16">
      <c r="A262" s="74">
        <v>34</v>
      </c>
      <c r="B262" s="214">
        <v>0</v>
      </c>
      <c r="C262" s="214">
        <v>0</v>
      </c>
      <c r="D262" s="214">
        <v>2.2892000000000001</v>
      </c>
      <c r="E262" s="214">
        <v>0.43690000000000001</v>
      </c>
      <c r="F262" s="214">
        <v>3.2549999999999999</v>
      </c>
      <c r="G262" s="214">
        <v>0.54459999999999997</v>
      </c>
      <c r="H262" s="214">
        <v>2.2991999999999999</v>
      </c>
      <c r="I262" s="214">
        <v>0.70540000000000003</v>
      </c>
      <c r="J262" s="214">
        <v>1.6508</v>
      </c>
      <c r="K262" s="214">
        <v>0.44400000000000001</v>
      </c>
      <c r="L262" s="214">
        <v>1.0951</v>
      </c>
      <c r="M262" s="214">
        <v>0.70589999999999997</v>
      </c>
      <c r="N262" s="214">
        <v>1.5801000000000001</v>
      </c>
      <c r="O262" s="214">
        <v>0.42759999999999998</v>
      </c>
      <c r="P262" s="214">
        <v>0</v>
      </c>
    </row>
    <row r="263" spans="1:16">
      <c r="A263" s="74">
        <v>35</v>
      </c>
      <c r="B263" s="214">
        <v>0</v>
      </c>
      <c r="C263" s="214">
        <v>0</v>
      </c>
      <c r="D263" s="214">
        <v>2.1856</v>
      </c>
      <c r="E263" s="214">
        <v>0.43240000000000001</v>
      </c>
      <c r="F263" s="214">
        <v>3.2172999999999998</v>
      </c>
      <c r="G263" s="214">
        <v>0.5333</v>
      </c>
      <c r="H263" s="214">
        <v>2.2389000000000001</v>
      </c>
      <c r="I263" s="214">
        <v>0.68540000000000001</v>
      </c>
      <c r="J263" s="214">
        <v>1.5847</v>
      </c>
      <c r="K263" s="214">
        <v>0.43380000000000002</v>
      </c>
      <c r="L263" s="214">
        <v>1.0734999999999999</v>
      </c>
      <c r="M263" s="214">
        <v>0.6865</v>
      </c>
      <c r="N263" s="214">
        <v>1.5225</v>
      </c>
      <c r="O263" s="214">
        <v>0.441</v>
      </c>
      <c r="P263" s="214">
        <v>0</v>
      </c>
    </row>
    <row r="264" spans="1:16">
      <c r="A264" s="74">
        <v>36</v>
      </c>
      <c r="B264" s="214">
        <v>0</v>
      </c>
      <c r="C264" s="214">
        <v>0</v>
      </c>
      <c r="D264" s="214">
        <v>2.0819000000000001</v>
      </c>
      <c r="E264" s="214">
        <v>0.42799999999999999</v>
      </c>
      <c r="F264" s="214">
        <v>3.1796000000000002</v>
      </c>
      <c r="G264" s="214">
        <v>0.52200000000000002</v>
      </c>
      <c r="H264" s="214">
        <v>2.1785999999999999</v>
      </c>
      <c r="I264" s="214">
        <v>0.66539999999999999</v>
      </c>
      <c r="J264" s="214">
        <v>1.5185999999999999</v>
      </c>
      <c r="K264" s="214">
        <v>0.42349999999999999</v>
      </c>
      <c r="L264" s="214">
        <v>1.0519000000000001</v>
      </c>
      <c r="M264" s="214">
        <v>0.66720000000000002</v>
      </c>
      <c r="N264" s="214">
        <v>1.4648000000000001</v>
      </c>
      <c r="O264" s="214">
        <v>0.45429999999999998</v>
      </c>
      <c r="P264" s="214">
        <v>0</v>
      </c>
    </row>
    <row r="265" spans="1:16">
      <c r="A265" s="74">
        <v>37</v>
      </c>
      <c r="B265" s="214">
        <v>0</v>
      </c>
      <c r="C265" s="214">
        <v>0</v>
      </c>
      <c r="D265" s="214">
        <v>1.9782999999999999</v>
      </c>
      <c r="E265" s="214">
        <v>0.42359999999999998</v>
      </c>
      <c r="F265" s="214">
        <v>3.1419999999999999</v>
      </c>
      <c r="G265" s="214">
        <v>0.51080000000000003</v>
      </c>
      <c r="H265" s="214">
        <v>2.1183000000000001</v>
      </c>
      <c r="I265" s="214">
        <v>0.64539999999999997</v>
      </c>
      <c r="J265" s="214">
        <v>1.4525999999999999</v>
      </c>
      <c r="K265" s="214">
        <v>0.41320000000000001</v>
      </c>
      <c r="L265" s="214">
        <v>1.0304</v>
      </c>
      <c r="M265" s="214">
        <v>0.64790000000000003</v>
      </c>
      <c r="N265" s="214">
        <v>1.4072</v>
      </c>
      <c r="O265" s="214">
        <v>0.4677</v>
      </c>
      <c r="P265" s="214">
        <v>0</v>
      </c>
    </row>
    <row r="266" spans="1:16">
      <c r="A266" s="74">
        <v>38</v>
      </c>
      <c r="B266" s="214">
        <v>0</v>
      </c>
      <c r="C266" s="214">
        <v>0</v>
      </c>
      <c r="D266" s="214">
        <v>1.8746</v>
      </c>
      <c r="E266" s="214">
        <v>0.41920000000000002</v>
      </c>
      <c r="F266" s="214">
        <v>3.1042999999999998</v>
      </c>
      <c r="G266" s="214">
        <v>0.4995</v>
      </c>
      <c r="H266" s="214">
        <v>2.0581</v>
      </c>
      <c r="I266" s="214">
        <v>0.62539999999999996</v>
      </c>
      <c r="J266" s="214">
        <v>1.3865000000000001</v>
      </c>
      <c r="K266" s="214">
        <v>0.40300000000000002</v>
      </c>
      <c r="L266" s="214">
        <v>1.0087999999999999</v>
      </c>
      <c r="M266" s="214">
        <v>0.62849999999999995</v>
      </c>
      <c r="N266" s="214">
        <v>1.3495999999999999</v>
      </c>
      <c r="O266" s="214">
        <v>0.48110000000000003</v>
      </c>
      <c r="P266" s="214">
        <v>0</v>
      </c>
    </row>
    <row r="267" spans="1:16">
      <c r="A267" s="74">
        <v>39</v>
      </c>
      <c r="B267" s="214">
        <v>0</v>
      </c>
      <c r="C267" s="214">
        <v>0</v>
      </c>
      <c r="D267" s="214">
        <v>1.7709999999999999</v>
      </c>
      <c r="E267" s="214">
        <v>0.41470000000000001</v>
      </c>
      <c r="F267" s="214">
        <v>3.0666000000000002</v>
      </c>
      <c r="G267" s="214">
        <v>0.48830000000000001</v>
      </c>
      <c r="H267" s="214">
        <v>1.9978</v>
      </c>
      <c r="I267" s="214">
        <v>0.60540000000000005</v>
      </c>
      <c r="J267" s="214">
        <v>1.3204</v>
      </c>
      <c r="K267" s="214">
        <v>0.39269999999999999</v>
      </c>
      <c r="L267" s="214">
        <v>0.98719999999999997</v>
      </c>
      <c r="M267" s="214">
        <v>0.60919999999999996</v>
      </c>
      <c r="N267" s="214">
        <v>1.2919</v>
      </c>
      <c r="O267" s="214">
        <v>0.49440000000000001</v>
      </c>
      <c r="P267" s="214">
        <v>0</v>
      </c>
    </row>
    <row r="268" spans="1:16">
      <c r="A268" s="74">
        <v>40</v>
      </c>
      <c r="B268" s="214">
        <v>0</v>
      </c>
      <c r="C268" s="214">
        <v>0</v>
      </c>
      <c r="D268" s="214">
        <v>1.6673</v>
      </c>
      <c r="E268" s="214">
        <v>0.4103</v>
      </c>
      <c r="F268" s="214">
        <v>3.0289000000000001</v>
      </c>
      <c r="G268" s="214">
        <v>0.47699999999999998</v>
      </c>
      <c r="H268" s="214">
        <v>1.9375</v>
      </c>
      <c r="I268" s="214">
        <v>0.58540000000000003</v>
      </c>
      <c r="J268" s="214">
        <v>1.2543</v>
      </c>
      <c r="K268" s="214">
        <v>0.38250000000000001</v>
      </c>
      <c r="L268" s="214">
        <v>0.96560000000000001</v>
      </c>
      <c r="M268" s="214">
        <v>0.58989999999999998</v>
      </c>
      <c r="N268" s="214">
        <v>1.2343</v>
      </c>
      <c r="O268" s="214">
        <v>0.50780000000000003</v>
      </c>
      <c r="P268" s="214">
        <v>0</v>
      </c>
    </row>
    <row r="269" spans="1:16">
      <c r="A269" s="74">
        <v>41</v>
      </c>
      <c r="B269" s="214">
        <v>0</v>
      </c>
      <c r="C269" s="214">
        <v>0</v>
      </c>
      <c r="D269" s="214">
        <v>1.5637000000000001</v>
      </c>
      <c r="E269" s="214">
        <v>0.40589999999999998</v>
      </c>
      <c r="F269" s="214">
        <v>2.9912999999999998</v>
      </c>
      <c r="G269" s="214">
        <v>0.4657</v>
      </c>
      <c r="H269" s="214">
        <v>1.8772</v>
      </c>
      <c r="I269" s="214">
        <v>0.56540000000000001</v>
      </c>
      <c r="J269" s="214">
        <v>1.1881999999999999</v>
      </c>
      <c r="K269" s="214">
        <v>0.37219999999999998</v>
      </c>
      <c r="L269" s="214">
        <v>0.94410000000000005</v>
      </c>
      <c r="M269" s="214">
        <v>0.57050000000000001</v>
      </c>
      <c r="N269" s="214">
        <v>1.1767000000000001</v>
      </c>
      <c r="O269" s="214">
        <v>0.5212</v>
      </c>
      <c r="P269" s="214">
        <v>0</v>
      </c>
    </row>
    <row r="270" spans="1:16">
      <c r="A270" s="74">
        <v>42</v>
      </c>
      <c r="B270" s="214">
        <v>0</v>
      </c>
      <c r="C270" s="214">
        <v>0</v>
      </c>
      <c r="D270" s="214">
        <v>1.46</v>
      </c>
      <c r="E270" s="214">
        <v>0.40139999999999998</v>
      </c>
      <c r="F270" s="214">
        <v>2.9535999999999998</v>
      </c>
      <c r="G270" s="214">
        <v>0.45450000000000002</v>
      </c>
      <c r="H270" s="214">
        <v>1.8169</v>
      </c>
      <c r="I270" s="214">
        <v>0.5454</v>
      </c>
      <c r="J270" s="214">
        <v>1.1222000000000001</v>
      </c>
      <c r="K270" s="214">
        <v>0.3619</v>
      </c>
      <c r="L270" s="214">
        <v>0.92249999999999999</v>
      </c>
      <c r="M270" s="214">
        <v>0.55120000000000002</v>
      </c>
      <c r="N270" s="214">
        <v>1.119</v>
      </c>
      <c r="O270" s="214">
        <v>0.53459999999999996</v>
      </c>
      <c r="P270" s="214">
        <v>0</v>
      </c>
    </row>
    <row r="271" spans="1:16">
      <c r="A271" s="74">
        <v>43</v>
      </c>
      <c r="B271" s="214">
        <v>0</v>
      </c>
      <c r="C271" s="214">
        <v>0</v>
      </c>
      <c r="D271" s="214">
        <v>1.6951000000000001</v>
      </c>
      <c r="E271" s="214">
        <v>0.39950000000000002</v>
      </c>
      <c r="F271" s="214">
        <v>2.7612000000000001</v>
      </c>
      <c r="G271" s="214">
        <v>0.44879999999999998</v>
      </c>
      <c r="H271" s="214">
        <v>1.9121999999999999</v>
      </c>
      <c r="I271" s="214">
        <v>0.53469999999999995</v>
      </c>
      <c r="J271" s="214">
        <v>1.1508</v>
      </c>
      <c r="K271" s="214">
        <v>0.36170000000000002</v>
      </c>
      <c r="L271" s="214">
        <v>0.9577</v>
      </c>
      <c r="M271" s="214">
        <v>0.5474</v>
      </c>
      <c r="N271" s="214">
        <v>1.0886</v>
      </c>
      <c r="O271" s="214">
        <v>0.52470000000000006</v>
      </c>
      <c r="P271" s="214">
        <v>0</v>
      </c>
    </row>
    <row r="272" spans="1:16">
      <c r="A272" s="74">
        <v>44</v>
      </c>
      <c r="B272" s="214">
        <v>0</v>
      </c>
      <c r="C272" s="214">
        <v>0</v>
      </c>
      <c r="D272" s="214">
        <v>1.9302999999999999</v>
      </c>
      <c r="E272" s="214">
        <v>0.39760000000000001</v>
      </c>
      <c r="F272" s="214">
        <v>2.5687000000000002</v>
      </c>
      <c r="G272" s="214">
        <v>0.44319999999999998</v>
      </c>
      <c r="H272" s="214">
        <v>2.0074999999999998</v>
      </c>
      <c r="I272" s="214">
        <v>0.52400000000000002</v>
      </c>
      <c r="J272" s="214">
        <v>1.1794</v>
      </c>
      <c r="K272" s="214">
        <v>0.3614</v>
      </c>
      <c r="L272" s="214">
        <v>0.99280000000000002</v>
      </c>
      <c r="M272" s="214">
        <v>0.54359999999999997</v>
      </c>
      <c r="N272" s="214">
        <v>1.0582</v>
      </c>
      <c r="O272" s="214">
        <v>0.51480000000000004</v>
      </c>
      <c r="P272" s="214">
        <v>0</v>
      </c>
    </row>
    <row r="273" spans="1:16">
      <c r="A273" s="74">
        <v>45</v>
      </c>
      <c r="B273" s="214">
        <v>0</v>
      </c>
      <c r="C273" s="214">
        <v>0</v>
      </c>
      <c r="D273" s="214">
        <v>2.1654</v>
      </c>
      <c r="E273" s="214">
        <v>0.3957</v>
      </c>
      <c r="F273" s="214">
        <v>2.3763000000000001</v>
      </c>
      <c r="G273" s="214">
        <v>0.43759999999999999</v>
      </c>
      <c r="H273" s="214">
        <v>2.1027999999999998</v>
      </c>
      <c r="I273" s="214">
        <v>0.51329999999999998</v>
      </c>
      <c r="J273" s="214">
        <v>1.208</v>
      </c>
      <c r="K273" s="214">
        <v>0.36109999999999998</v>
      </c>
      <c r="L273" s="214">
        <v>1.028</v>
      </c>
      <c r="M273" s="214">
        <v>0.53979999999999995</v>
      </c>
      <c r="N273" s="214">
        <v>1.0278</v>
      </c>
      <c r="O273" s="214">
        <v>0.50490000000000002</v>
      </c>
      <c r="P273" s="214">
        <v>0</v>
      </c>
    </row>
    <row r="274" spans="1:16">
      <c r="A274" s="74">
        <v>46</v>
      </c>
      <c r="B274" s="214">
        <v>0</v>
      </c>
      <c r="C274" s="214">
        <v>0</v>
      </c>
      <c r="D274" s="214">
        <v>2.4005999999999998</v>
      </c>
      <c r="E274" s="214">
        <v>0.39379999999999998</v>
      </c>
      <c r="F274" s="214">
        <v>2.1838000000000002</v>
      </c>
      <c r="G274" s="214">
        <v>0.43190000000000001</v>
      </c>
      <c r="H274" s="214">
        <v>2.1981000000000002</v>
      </c>
      <c r="I274" s="214">
        <v>0.50260000000000005</v>
      </c>
      <c r="J274" s="214">
        <v>1.2365999999999999</v>
      </c>
      <c r="K274" s="214">
        <v>0.3609</v>
      </c>
      <c r="L274" s="214">
        <v>1.0631999999999999</v>
      </c>
      <c r="M274" s="214">
        <v>0.53590000000000004</v>
      </c>
      <c r="N274" s="214">
        <v>0.99739999999999995</v>
      </c>
      <c r="O274" s="214">
        <v>0.495</v>
      </c>
      <c r="P274" s="214">
        <v>0</v>
      </c>
    </row>
    <row r="275" spans="1:16">
      <c r="A275" s="74">
        <v>47</v>
      </c>
      <c r="B275" s="214">
        <v>0</v>
      </c>
      <c r="C275" s="214">
        <v>0</v>
      </c>
      <c r="D275" s="214">
        <v>2.6356999999999999</v>
      </c>
      <c r="E275" s="214">
        <v>0.39190000000000003</v>
      </c>
      <c r="F275" s="214">
        <v>1.9914000000000001</v>
      </c>
      <c r="G275" s="214">
        <v>0.42630000000000001</v>
      </c>
      <c r="H275" s="214">
        <v>2.2934000000000001</v>
      </c>
      <c r="I275" s="214">
        <v>0.4919</v>
      </c>
      <c r="J275" s="214">
        <v>1.2652000000000001</v>
      </c>
      <c r="K275" s="214">
        <v>0.36059999999999998</v>
      </c>
      <c r="L275" s="214">
        <v>1.0984</v>
      </c>
      <c r="M275" s="214">
        <v>0.53210000000000002</v>
      </c>
      <c r="N275" s="214">
        <v>0.96689999999999998</v>
      </c>
      <c r="O275" s="214">
        <v>0.48520000000000002</v>
      </c>
      <c r="P275" s="214">
        <v>0</v>
      </c>
    </row>
    <row r="276" spans="1:16">
      <c r="A276" s="74">
        <v>48</v>
      </c>
      <c r="B276" s="214">
        <v>0</v>
      </c>
      <c r="C276" s="214">
        <v>0</v>
      </c>
      <c r="D276" s="214">
        <v>2.8708999999999998</v>
      </c>
      <c r="E276" s="214">
        <v>0.39</v>
      </c>
      <c r="F276" s="214">
        <v>1.7988999999999999</v>
      </c>
      <c r="G276" s="214">
        <v>0.42070000000000002</v>
      </c>
      <c r="H276" s="214">
        <v>2.3885999999999998</v>
      </c>
      <c r="I276" s="214">
        <v>0.48120000000000002</v>
      </c>
      <c r="J276" s="214">
        <v>1.2938000000000001</v>
      </c>
      <c r="K276" s="214">
        <v>0.3604</v>
      </c>
      <c r="L276" s="214">
        <v>1.1335999999999999</v>
      </c>
      <c r="M276" s="214">
        <v>0.52829999999999999</v>
      </c>
      <c r="N276" s="214">
        <v>0.9365</v>
      </c>
      <c r="O276" s="214">
        <v>0.4753</v>
      </c>
      <c r="P276" s="214">
        <v>0</v>
      </c>
    </row>
    <row r="278" spans="1:16">
      <c r="A278" s="73" t="e">
        <f>HLOOKUP('Calculatrice des coûts NMETI'!$I$22, B282:Q331, MATCH('Calculatrice des coûts NMETI'!$K$22,A282:A331))</f>
        <v>#N/A</v>
      </c>
    </row>
    <row r="279" spans="1:16">
      <c r="A279" s="467" t="s">
        <v>3150</v>
      </c>
      <c r="B279" s="467"/>
      <c r="C279" s="467"/>
      <c r="D279" s="467"/>
      <c r="E279" s="467"/>
      <c r="F279" s="467"/>
      <c r="G279" s="467"/>
      <c r="H279" s="467"/>
      <c r="I279" s="467"/>
      <c r="J279" s="467"/>
      <c r="K279" s="467"/>
      <c r="L279" s="467"/>
      <c r="M279" s="467"/>
      <c r="N279" s="467"/>
      <c r="O279" s="467"/>
      <c r="P279" s="467"/>
    </row>
    <row r="280" spans="1:16">
      <c r="A280" s="471" t="s">
        <v>9997</v>
      </c>
      <c r="B280" s="471"/>
      <c r="C280" s="471"/>
      <c r="D280" s="471"/>
      <c r="E280" s="471"/>
      <c r="F280" s="471"/>
      <c r="G280" s="471"/>
      <c r="H280" s="471"/>
      <c r="I280" s="471"/>
      <c r="J280" s="471"/>
      <c r="K280" s="471"/>
      <c r="L280" s="471"/>
      <c r="M280" s="471"/>
      <c r="N280" s="471"/>
      <c r="O280" s="471"/>
      <c r="P280" s="471"/>
    </row>
    <row r="281" spans="1:16">
      <c r="A281" s="77" t="s">
        <v>8912</v>
      </c>
      <c r="B281" s="212" t="s">
        <v>8913</v>
      </c>
      <c r="C281" s="212" t="s">
        <v>8913</v>
      </c>
      <c r="D281" s="212" t="s">
        <v>8913</v>
      </c>
      <c r="E281" s="212" t="s">
        <v>8913</v>
      </c>
      <c r="F281" s="212" t="s">
        <v>8913</v>
      </c>
      <c r="G281" s="212" t="s">
        <v>8913</v>
      </c>
      <c r="H281" s="212" t="s">
        <v>8913</v>
      </c>
      <c r="I281" s="212" t="s">
        <v>8913</v>
      </c>
      <c r="J281" s="212" t="s">
        <v>8913</v>
      </c>
      <c r="K281" s="212" t="s">
        <v>8913</v>
      </c>
      <c r="L281" s="212" t="s">
        <v>8913</v>
      </c>
      <c r="M281" s="212" t="s">
        <v>8913</v>
      </c>
      <c r="N281" s="212" t="s">
        <v>8913</v>
      </c>
      <c r="O281" s="212" t="s">
        <v>8913</v>
      </c>
      <c r="P281" s="212" t="s">
        <v>8913</v>
      </c>
    </row>
    <row r="282" spans="1:16">
      <c r="A282" s="79" t="s">
        <v>8914</v>
      </c>
      <c r="B282" s="236">
        <v>1</v>
      </c>
      <c r="C282" s="236">
        <v>2</v>
      </c>
      <c r="D282" s="236">
        <v>3</v>
      </c>
      <c r="E282" s="236">
        <v>4</v>
      </c>
      <c r="F282" s="236">
        <v>5</v>
      </c>
      <c r="G282" s="236">
        <v>6</v>
      </c>
      <c r="H282" s="236">
        <v>7</v>
      </c>
      <c r="I282" s="236">
        <v>8</v>
      </c>
      <c r="J282" s="236">
        <v>9</v>
      </c>
      <c r="K282" s="236">
        <v>10</v>
      </c>
      <c r="L282" s="236">
        <v>11</v>
      </c>
      <c r="M282" s="236">
        <v>12</v>
      </c>
      <c r="N282" s="236">
        <v>13</v>
      </c>
      <c r="O282" s="236">
        <v>14</v>
      </c>
      <c r="P282" s="236">
        <v>15</v>
      </c>
    </row>
    <row r="283" spans="1:16">
      <c r="A283" s="74">
        <v>0</v>
      </c>
      <c r="B283" s="214">
        <v>0</v>
      </c>
      <c r="C283" s="214">
        <v>0</v>
      </c>
      <c r="D283" s="214">
        <v>8.1188000000000002</v>
      </c>
      <c r="E283" s="214">
        <v>3.2654000000000001</v>
      </c>
      <c r="F283" s="214">
        <v>12.768800000000001</v>
      </c>
      <c r="G283" s="214">
        <v>3.3845000000000001</v>
      </c>
      <c r="H283" s="214">
        <v>16.785</v>
      </c>
      <c r="I283" s="214">
        <v>4.1814</v>
      </c>
      <c r="J283" s="214">
        <v>15.2325</v>
      </c>
      <c r="K283" s="214">
        <v>3.6070000000000002</v>
      </c>
      <c r="L283" s="214">
        <v>6.7606999999999999</v>
      </c>
      <c r="M283" s="214">
        <v>4.8849</v>
      </c>
      <c r="N283" s="214">
        <v>0</v>
      </c>
      <c r="O283" s="214">
        <v>0</v>
      </c>
      <c r="P283" s="214">
        <v>0</v>
      </c>
    </row>
    <row r="284" spans="1:16">
      <c r="A284" s="74">
        <v>1</v>
      </c>
      <c r="B284" s="214">
        <v>0</v>
      </c>
      <c r="C284" s="214">
        <v>0</v>
      </c>
      <c r="D284" s="214">
        <v>7.2167000000000003</v>
      </c>
      <c r="E284" s="214">
        <v>2.9026000000000001</v>
      </c>
      <c r="F284" s="214">
        <v>11.35</v>
      </c>
      <c r="G284" s="214">
        <v>3.0084</v>
      </c>
      <c r="H284" s="214">
        <v>14.92</v>
      </c>
      <c r="I284" s="214">
        <v>3.7168000000000001</v>
      </c>
      <c r="J284" s="214">
        <v>13.54</v>
      </c>
      <c r="K284" s="214">
        <v>3.2061999999999999</v>
      </c>
      <c r="L284" s="214">
        <v>6.0095000000000001</v>
      </c>
      <c r="M284" s="214">
        <v>4.3422000000000001</v>
      </c>
      <c r="N284" s="214">
        <v>0</v>
      </c>
      <c r="O284" s="214">
        <v>0</v>
      </c>
      <c r="P284" s="214">
        <v>0</v>
      </c>
    </row>
    <row r="285" spans="1:16">
      <c r="A285" s="74">
        <v>2</v>
      </c>
      <c r="B285" s="214">
        <v>0</v>
      </c>
      <c r="C285" s="214">
        <v>0</v>
      </c>
      <c r="D285" s="214">
        <v>6.3146000000000004</v>
      </c>
      <c r="E285" s="214">
        <v>2.5398000000000001</v>
      </c>
      <c r="F285" s="214">
        <v>9.9313000000000002</v>
      </c>
      <c r="G285" s="214">
        <v>2.6324000000000001</v>
      </c>
      <c r="H285" s="214">
        <v>13.055</v>
      </c>
      <c r="I285" s="214">
        <v>3.2522000000000002</v>
      </c>
      <c r="J285" s="214">
        <v>11.8475</v>
      </c>
      <c r="K285" s="214">
        <v>2.8054000000000001</v>
      </c>
      <c r="L285" s="214">
        <v>5.2583000000000002</v>
      </c>
      <c r="M285" s="214">
        <v>3.7993999999999999</v>
      </c>
      <c r="N285" s="214">
        <v>0</v>
      </c>
      <c r="O285" s="214">
        <v>0</v>
      </c>
      <c r="P285" s="214">
        <v>0</v>
      </c>
    </row>
    <row r="286" spans="1:16">
      <c r="A286" s="74">
        <v>3</v>
      </c>
      <c r="B286" s="214">
        <v>0</v>
      </c>
      <c r="C286" s="214">
        <v>0</v>
      </c>
      <c r="D286" s="214">
        <v>5.4124999999999996</v>
      </c>
      <c r="E286" s="214">
        <v>2.177</v>
      </c>
      <c r="F286" s="214">
        <v>8.5124999999999993</v>
      </c>
      <c r="G286" s="214">
        <v>2.2563</v>
      </c>
      <c r="H286" s="214">
        <v>11.19</v>
      </c>
      <c r="I286" s="214">
        <v>2.7875999999999999</v>
      </c>
      <c r="J286" s="214">
        <v>10.154999999999999</v>
      </c>
      <c r="K286" s="214">
        <v>2.4047000000000001</v>
      </c>
      <c r="L286" s="214">
        <v>4.5071000000000003</v>
      </c>
      <c r="M286" s="214">
        <v>3.2566000000000002</v>
      </c>
      <c r="N286" s="214">
        <v>0</v>
      </c>
      <c r="O286" s="214">
        <v>0</v>
      </c>
      <c r="P286" s="214">
        <v>0</v>
      </c>
    </row>
    <row r="287" spans="1:16">
      <c r="A287" s="74">
        <v>4</v>
      </c>
      <c r="B287" s="214">
        <v>0</v>
      </c>
      <c r="C287" s="214">
        <v>0</v>
      </c>
      <c r="D287" s="214">
        <v>4.5103999999999997</v>
      </c>
      <c r="E287" s="214">
        <v>1.8141</v>
      </c>
      <c r="F287" s="214">
        <v>7.0937999999999999</v>
      </c>
      <c r="G287" s="214">
        <v>1.8803000000000001</v>
      </c>
      <c r="H287" s="214">
        <v>9.3249999999999993</v>
      </c>
      <c r="I287" s="214">
        <v>2.323</v>
      </c>
      <c r="J287" s="214">
        <v>8.4625000000000004</v>
      </c>
      <c r="K287" s="214">
        <v>2.0038999999999998</v>
      </c>
      <c r="L287" s="214">
        <v>3.7559</v>
      </c>
      <c r="M287" s="214">
        <v>2.7139000000000002</v>
      </c>
      <c r="N287" s="214">
        <v>0</v>
      </c>
      <c r="O287" s="214">
        <v>0</v>
      </c>
      <c r="P287" s="214">
        <v>0</v>
      </c>
    </row>
    <row r="288" spans="1:16">
      <c r="A288" s="74">
        <v>5</v>
      </c>
      <c r="B288" s="214">
        <v>0</v>
      </c>
      <c r="C288" s="214">
        <v>0</v>
      </c>
      <c r="D288" s="214">
        <v>3.6082999999999998</v>
      </c>
      <c r="E288" s="214">
        <v>1.4513</v>
      </c>
      <c r="F288" s="214">
        <v>5.6749999999999998</v>
      </c>
      <c r="G288" s="214">
        <v>1.5042</v>
      </c>
      <c r="H288" s="214">
        <v>7.46</v>
      </c>
      <c r="I288" s="214">
        <v>1.8584000000000001</v>
      </c>
      <c r="J288" s="214">
        <v>6.77</v>
      </c>
      <c r="K288" s="214">
        <v>1.6031</v>
      </c>
      <c r="L288" s="214">
        <v>3.0047999999999999</v>
      </c>
      <c r="M288" s="214">
        <v>2.1711</v>
      </c>
      <c r="N288" s="214">
        <v>0</v>
      </c>
      <c r="O288" s="214">
        <v>0</v>
      </c>
      <c r="P288" s="214">
        <v>0</v>
      </c>
    </row>
    <row r="289" spans="1:16">
      <c r="A289" s="74">
        <v>6</v>
      </c>
      <c r="B289" s="214">
        <v>0</v>
      </c>
      <c r="C289" s="214">
        <v>0</v>
      </c>
      <c r="D289" s="214">
        <v>2.7063000000000001</v>
      </c>
      <c r="E289" s="214">
        <v>1.0885</v>
      </c>
      <c r="F289" s="214">
        <v>4.2563000000000004</v>
      </c>
      <c r="G289" s="214">
        <v>1.1282000000000001</v>
      </c>
      <c r="H289" s="214">
        <v>5.5949999999999998</v>
      </c>
      <c r="I289" s="214">
        <v>1.3937999999999999</v>
      </c>
      <c r="J289" s="214">
        <v>5.0774999999999997</v>
      </c>
      <c r="K289" s="214">
        <v>1.2022999999999999</v>
      </c>
      <c r="L289" s="214">
        <v>2.2536</v>
      </c>
      <c r="M289" s="214">
        <v>1.6283000000000001</v>
      </c>
      <c r="N289" s="214">
        <v>0</v>
      </c>
      <c r="O289" s="214">
        <v>0</v>
      </c>
      <c r="P289" s="214">
        <v>0</v>
      </c>
    </row>
    <row r="290" spans="1:16">
      <c r="A290" s="74">
        <v>7</v>
      </c>
      <c r="B290" s="214">
        <v>0</v>
      </c>
      <c r="C290" s="214">
        <v>0</v>
      </c>
      <c r="D290" s="214">
        <v>2.6017999999999999</v>
      </c>
      <c r="E290" s="214">
        <v>1.0582</v>
      </c>
      <c r="F290" s="214">
        <v>4.0622999999999996</v>
      </c>
      <c r="G290" s="214">
        <v>1.0968</v>
      </c>
      <c r="H290" s="214">
        <v>5.3677000000000001</v>
      </c>
      <c r="I290" s="214">
        <v>1.3551</v>
      </c>
      <c r="J290" s="214">
        <v>4.9385000000000003</v>
      </c>
      <c r="K290" s="214">
        <v>1.1689000000000001</v>
      </c>
      <c r="L290" s="214">
        <v>2.2606000000000002</v>
      </c>
      <c r="M290" s="214">
        <v>1.5831</v>
      </c>
      <c r="N290" s="214">
        <v>0</v>
      </c>
      <c r="O290" s="214">
        <v>0</v>
      </c>
      <c r="P290" s="214">
        <v>0</v>
      </c>
    </row>
    <row r="291" spans="1:16">
      <c r="A291" s="74">
        <v>8</v>
      </c>
      <c r="B291" s="214">
        <v>0</v>
      </c>
      <c r="C291" s="214">
        <v>0</v>
      </c>
      <c r="D291" s="214">
        <v>2.4973000000000001</v>
      </c>
      <c r="E291" s="214">
        <v>1.028</v>
      </c>
      <c r="F291" s="214">
        <v>3.8683000000000001</v>
      </c>
      <c r="G291" s="214">
        <v>1.0654999999999999</v>
      </c>
      <c r="H291" s="214">
        <v>5.1402999999999999</v>
      </c>
      <c r="I291" s="214">
        <v>1.3164</v>
      </c>
      <c r="J291" s="214">
        <v>4.7995000000000001</v>
      </c>
      <c r="K291" s="214">
        <v>1.1355</v>
      </c>
      <c r="L291" s="214">
        <v>2.2675999999999998</v>
      </c>
      <c r="M291" s="214">
        <v>1.5379</v>
      </c>
      <c r="N291" s="214">
        <v>0</v>
      </c>
      <c r="O291" s="214">
        <v>0</v>
      </c>
      <c r="P291" s="214">
        <v>0</v>
      </c>
    </row>
    <row r="292" spans="1:16">
      <c r="A292" s="74">
        <v>9</v>
      </c>
      <c r="B292" s="214">
        <v>0</v>
      </c>
      <c r="C292" s="214">
        <v>0</v>
      </c>
      <c r="D292" s="214">
        <v>2.3927999999999998</v>
      </c>
      <c r="E292" s="214">
        <v>0.99780000000000002</v>
      </c>
      <c r="F292" s="214">
        <v>3.6743000000000001</v>
      </c>
      <c r="G292" s="214">
        <v>1.0341</v>
      </c>
      <c r="H292" s="214">
        <v>4.9130000000000003</v>
      </c>
      <c r="I292" s="214">
        <v>1.2777000000000001</v>
      </c>
      <c r="J292" s="214">
        <v>4.6605999999999996</v>
      </c>
      <c r="K292" s="214">
        <v>1.1021000000000001</v>
      </c>
      <c r="L292" s="214">
        <v>2.2747000000000002</v>
      </c>
      <c r="M292" s="214">
        <v>1.4925999999999999</v>
      </c>
      <c r="N292" s="214">
        <v>0</v>
      </c>
      <c r="O292" s="214">
        <v>0</v>
      </c>
      <c r="P292" s="214">
        <v>0</v>
      </c>
    </row>
    <row r="293" spans="1:16">
      <c r="A293" s="74">
        <v>10</v>
      </c>
      <c r="B293" s="214">
        <v>0</v>
      </c>
      <c r="C293" s="214">
        <v>0</v>
      </c>
      <c r="D293" s="214">
        <v>2.2883</v>
      </c>
      <c r="E293" s="214">
        <v>0.96750000000000003</v>
      </c>
      <c r="F293" s="214">
        <v>3.4803999999999999</v>
      </c>
      <c r="G293" s="214">
        <v>1.0027999999999999</v>
      </c>
      <c r="H293" s="214">
        <v>4.6856999999999998</v>
      </c>
      <c r="I293" s="214">
        <v>1.2388999999999999</v>
      </c>
      <c r="J293" s="214">
        <v>4.5216000000000003</v>
      </c>
      <c r="K293" s="214">
        <v>1.0687</v>
      </c>
      <c r="L293" s="214">
        <v>2.2816999999999998</v>
      </c>
      <c r="M293" s="214">
        <v>1.4474</v>
      </c>
      <c r="N293" s="214">
        <v>0</v>
      </c>
      <c r="O293" s="214">
        <v>0</v>
      </c>
      <c r="P293" s="214">
        <v>0</v>
      </c>
    </row>
    <row r="294" spans="1:16">
      <c r="A294" s="74">
        <v>11</v>
      </c>
      <c r="B294" s="214">
        <v>0</v>
      </c>
      <c r="C294" s="214">
        <v>0</v>
      </c>
      <c r="D294" s="214">
        <v>2.1838000000000002</v>
      </c>
      <c r="E294" s="214">
        <v>0.93730000000000002</v>
      </c>
      <c r="F294" s="214">
        <v>3.2864</v>
      </c>
      <c r="G294" s="214">
        <v>0.97150000000000003</v>
      </c>
      <c r="H294" s="214">
        <v>4.4583000000000004</v>
      </c>
      <c r="I294" s="214">
        <v>1.2001999999999999</v>
      </c>
      <c r="J294" s="214">
        <v>4.3826000000000001</v>
      </c>
      <c r="K294" s="214">
        <v>1.0353000000000001</v>
      </c>
      <c r="L294" s="214">
        <v>2.2887</v>
      </c>
      <c r="M294" s="214">
        <v>1.4021999999999999</v>
      </c>
      <c r="N294" s="214">
        <v>0</v>
      </c>
      <c r="O294" s="214">
        <v>0</v>
      </c>
      <c r="P294" s="214">
        <v>0</v>
      </c>
    </row>
    <row r="295" spans="1:16">
      <c r="A295" s="74">
        <v>12</v>
      </c>
      <c r="B295" s="214">
        <v>0</v>
      </c>
      <c r="C295" s="214">
        <v>0</v>
      </c>
      <c r="D295" s="214">
        <v>2.0794000000000001</v>
      </c>
      <c r="E295" s="214">
        <v>0.90710000000000002</v>
      </c>
      <c r="F295" s="214">
        <v>3.0924</v>
      </c>
      <c r="G295" s="214">
        <v>0.94010000000000005</v>
      </c>
      <c r="H295" s="214">
        <v>4.2309999999999999</v>
      </c>
      <c r="I295" s="214">
        <v>1.1615</v>
      </c>
      <c r="J295" s="214">
        <v>4.2435999999999998</v>
      </c>
      <c r="K295" s="214">
        <v>1.0019</v>
      </c>
      <c r="L295" s="214">
        <v>2.2957999999999998</v>
      </c>
      <c r="M295" s="214">
        <v>1.3569</v>
      </c>
      <c r="N295" s="214">
        <v>0</v>
      </c>
      <c r="O295" s="214">
        <v>0</v>
      </c>
      <c r="P295" s="214">
        <v>0</v>
      </c>
    </row>
    <row r="296" spans="1:16">
      <c r="A296" s="74">
        <v>13</v>
      </c>
      <c r="B296" s="214">
        <v>0</v>
      </c>
      <c r="C296" s="214">
        <v>0</v>
      </c>
      <c r="D296" s="214">
        <v>1.9749000000000001</v>
      </c>
      <c r="E296" s="214">
        <v>0.87680000000000002</v>
      </c>
      <c r="F296" s="214">
        <v>2.8984000000000001</v>
      </c>
      <c r="G296" s="214">
        <v>0.90880000000000005</v>
      </c>
      <c r="H296" s="214">
        <v>4.0035999999999996</v>
      </c>
      <c r="I296" s="214">
        <v>1.1228</v>
      </c>
      <c r="J296" s="214">
        <v>4.1045999999999996</v>
      </c>
      <c r="K296" s="214">
        <v>0.96850000000000003</v>
      </c>
      <c r="L296" s="214">
        <v>2.3028</v>
      </c>
      <c r="M296" s="214">
        <v>1.3117000000000001</v>
      </c>
      <c r="N296" s="214">
        <v>0</v>
      </c>
      <c r="O296" s="214">
        <v>0</v>
      </c>
      <c r="P296" s="214">
        <v>0</v>
      </c>
    </row>
    <row r="297" spans="1:16">
      <c r="A297" s="74">
        <v>14</v>
      </c>
      <c r="B297" s="214">
        <v>0</v>
      </c>
      <c r="C297" s="214">
        <v>0</v>
      </c>
      <c r="D297" s="214">
        <v>1.8704000000000001</v>
      </c>
      <c r="E297" s="214">
        <v>0.84660000000000002</v>
      </c>
      <c r="F297" s="214">
        <v>2.7044999999999999</v>
      </c>
      <c r="G297" s="214">
        <v>0.87749999999999995</v>
      </c>
      <c r="H297" s="214">
        <v>3.7763</v>
      </c>
      <c r="I297" s="214">
        <v>1.0841000000000001</v>
      </c>
      <c r="J297" s="214">
        <v>3.9657</v>
      </c>
      <c r="K297" s="214">
        <v>0.93510000000000004</v>
      </c>
      <c r="L297" s="214">
        <v>2.3098000000000001</v>
      </c>
      <c r="M297" s="214">
        <v>1.2665</v>
      </c>
      <c r="N297" s="214">
        <v>0</v>
      </c>
      <c r="O297" s="214">
        <v>0</v>
      </c>
      <c r="P297" s="214">
        <v>0</v>
      </c>
    </row>
    <row r="298" spans="1:16">
      <c r="A298" s="74">
        <v>15</v>
      </c>
      <c r="B298" s="214">
        <v>0</v>
      </c>
      <c r="C298" s="214">
        <v>0</v>
      </c>
      <c r="D298" s="214">
        <v>1.7659</v>
      </c>
      <c r="E298" s="214">
        <v>0.81640000000000001</v>
      </c>
      <c r="F298" s="214">
        <v>2.5105</v>
      </c>
      <c r="G298" s="214">
        <v>0.84609999999999996</v>
      </c>
      <c r="H298" s="214">
        <v>3.5489999999999999</v>
      </c>
      <c r="I298" s="214">
        <v>1.0454000000000001</v>
      </c>
      <c r="J298" s="214">
        <v>3.8267000000000002</v>
      </c>
      <c r="K298" s="214">
        <v>0.90169999999999995</v>
      </c>
      <c r="L298" s="214">
        <v>2.3169</v>
      </c>
      <c r="M298" s="214">
        <v>1.2212000000000001</v>
      </c>
      <c r="N298" s="214">
        <v>0</v>
      </c>
      <c r="O298" s="214">
        <v>0</v>
      </c>
      <c r="P298" s="214">
        <v>0</v>
      </c>
    </row>
    <row r="299" spans="1:16">
      <c r="A299" s="74">
        <v>16</v>
      </c>
      <c r="B299" s="214">
        <v>0</v>
      </c>
      <c r="C299" s="214">
        <v>0</v>
      </c>
      <c r="D299" s="214">
        <v>1.6614</v>
      </c>
      <c r="E299" s="214">
        <v>0.78610000000000002</v>
      </c>
      <c r="F299" s="214">
        <v>2.3165</v>
      </c>
      <c r="G299" s="214">
        <v>0.81479999999999997</v>
      </c>
      <c r="H299" s="214">
        <v>3.3216000000000001</v>
      </c>
      <c r="I299" s="214">
        <v>1.0065999999999999</v>
      </c>
      <c r="J299" s="214">
        <v>3.6877</v>
      </c>
      <c r="K299" s="214">
        <v>0.86829999999999996</v>
      </c>
      <c r="L299" s="214">
        <v>2.3239000000000001</v>
      </c>
      <c r="M299" s="214">
        <v>1.1759999999999999</v>
      </c>
      <c r="N299" s="214">
        <v>0</v>
      </c>
      <c r="O299" s="214">
        <v>0</v>
      </c>
      <c r="P299" s="214">
        <v>0</v>
      </c>
    </row>
    <row r="300" spans="1:16">
      <c r="A300" s="74">
        <v>17</v>
      </c>
      <c r="B300" s="214">
        <v>0</v>
      </c>
      <c r="C300" s="214">
        <v>0</v>
      </c>
      <c r="D300" s="214">
        <v>1.5569</v>
      </c>
      <c r="E300" s="214">
        <v>0.75590000000000002</v>
      </c>
      <c r="F300" s="214">
        <v>2.1225000000000001</v>
      </c>
      <c r="G300" s="214">
        <v>0.78339999999999999</v>
      </c>
      <c r="H300" s="214">
        <v>3.0943000000000001</v>
      </c>
      <c r="I300" s="214">
        <v>0.96789999999999998</v>
      </c>
      <c r="J300" s="214">
        <v>3.5487000000000002</v>
      </c>
      <c r="K300" s="214">
        <v>0.83489999999999998</v>
      </c>
      <c r="L300" s="214">
        <v>2.3309000000000002</v>
      </c>
      <c r="M300" s="214">
        <v>1.1308</v>
      </c>
      <c r="N300" s="214">
        <v>0</v>
      </c>
      <c r="O300" s="214">
        <v>0</v>
      </c>
      <c r="P300" s="214">
        <v>0</v>
      </c>
    </row>
    <row r="301" spans="1:16">
      <c r="A301" s="74">
        <v>18</v>
      </c>
      <c r="B301" s="214">
        <v>0</v>
      </c>
      <c r="C301" s="214">
        <v>0</v>
      </c>
      <c r="D301" s="214">
        <v>1.4524999999999999</v>
      </c>
      <c r="E301" s="214">
        <v>0.72570000000000001</v>
      </c>
      <c r="F301" s="214">
        <v>1.9286000000000001</v>
      </c>
      <c r="G301" s="214">
        <v>0.75209999999999999</v>
      </c>
      <c r="H301" s="214">
        <v>2.867</v>
      </c>
      <c r="I301" s="214">
        <v>0.92920000000000003</v>
      </c>
      <c r="J301" s="214">
        <v>3.4098000000000002</v>
      </c>
      <c r="K301" s="214">
        <v>0.80159999999999998</v>
      </c>
      <c r="L301" s="214">
        <v>2.3380000000000001</v>
      </c>
      <c r="M301" s="214">
        <v>1.0854999999999999</v>
      </c>
      <c r="N301" s="214">
        <v>2.8264999999999998</v>
      </c>
      <c r="O301" s="214">
        <v>0.76490000000000002</v>
      </c>
      <c r="P301" s="214">
        <v>0</v>
      </c>
    </row>
    <row r="302" spans="1:16">
      <c r="A302" s="74">
        <v>19</v>
      </c>
      <c r="B302" s="214">
        <v>0</v>
      </c>
      <c r="C302" s="214">
        <v>0</v>
      </c>
      <c r="D302" s="214">
        <v>1.6166</v>
      </c>
      <c r="E302" s="214">
        <v>0.70879999999999999</v>
      </c>
      <c r="F302" s="214">
        <v>2.0781000000000001</v>
      </c>
      <c r="G302" s="214">
        <v>0.74099999999999999</v>
      </c>
      <c r="H302" s="214">
        <v>2.8226</v>
      </c>
      <c r="I302" s="214">
        <v>0.91090000000000004</v>
      </c>
      <c r="J302" s="214">
        <v>3.2808999999999999</v>
      </c>
      <c r="K302" s="214">
        <v>0.79620000000000002</v>
      </c>
      <c r="L302" s="214">
        <v>2.2524000000000002</v>
      </c>
      <c r="M302" s="214">
        <v>1.0785</v>
      </c>
      <c r="N302" s="214">
        <v>2.7479</v>
      </c>
      <c r="O302" s="214">
        <v>0.74370000000000003</v>
      </c>
      <c r="P302" s="214">
        <v>0</v>
      </c>
    </row>
    <row r="303" spans="1:16">
      <c r="A303" s="74">
        <v>20</v>
      </c>
      <c r="B303" s="214">
        <v>0</v>
      </c>
      <c r="C303" s="214">
        <v>0</v>
      </c>
      <c r="D303" s="214">
        <v>1.7806999999999999</v>
      </c>
      <c r="E303" s="214">
        <v>0.69199999999999995</v>
      </c>
      <c r="F303" s="214">
        <v>2.2275999999999998</v>
      </c>
      <c r="G303" s="214">
        <v>0.73</v>
      </c>
      <c r="H303" s="214">
        <v>2.7783000000000002</v>
      </c>
      <c r="I303" s="214">
        <v>0.89259999999999995</v>
      </c>
      <c r="J303" s="214">
        <v>3.1520000000000001</v>
      </c>
      <c r="K303" s="214">
        <v>0.79079999999999995</v>
      </c>
      <c r="L303" s="214">
        <v>2.1667999999999998</v>
      </c>
      <c r="M303" s="214">
        <v>1.0714999999999999</v>
      </c>
      <c r="N303" s="214">
        <v>2.6694</v>
      </c>
      <c r="O303" s="214">
        <v>0.72240000000000004</v>
      </c>
      <c r="P303" s="214">
        <v>0</v>
      </c>
    </row>
    <row r="304" spans="1:16">
      <c r="A304" s="74">
        <v>21</v>
      </c>
      <c r="B304" s="214">
        <v>0</v>
      </c>
      <c r="C304" s="214">
        <v>0</v>
      </c>
      <c r="D304" s="214">
        <v>1.9449000000000001</v>
      </c>
      <c r="E304" s="214">
        <v>0.67510000000000003</v>
      </c>
      <c r="F304" s="214">
        <v>2.3771</v>
      </c>
      <c r="G304" s="214">
        <v>0.71889999999999998</v>
      </c>
      <c r="H304" s="214">
        <v>2.734</v>
      </c>
      <c r="I304" s="214">
        <v>0.87429999999999997</v>
      </c>
      <c r="J304" s="214">
        <v>3.0232000000000001</v>
      </c>
      <c r="K304" s="214">
        <v>0.78539999999999999</v>
      </c>
      <c r="L304" s="214">
        <v>2.0813000000000001</v>
      </c>
      <c r="M304" s="214">
        <v>1.0644</v>
      </c>
      <c r="N304" s="214">
        <v>2.5909</v>
      </c>
      <c r="O304" s="214">
        <v>0.70120000000000005</v>
      </c>
      <c r="P304" s="214">
        <v>0</v>
      </c>
    </row>
    <row r="305" spans="1:16">
      <c r="A305" s="74">
        <v>22</v>
      </c>
      <c r="B305" s="214">
        <v>0</v>
      </c>
      <c r="C305" s="214">
        <v>0</v>
      </c>
      <c r="D305" s="214">
        <v>2.109</v>
      </c>
      <c r="E305" s="214">
        <v>0.6583</v>
      </c>
      <c r="F305" s="214">
        <v>2.5266000000000002</v>
      </c>
      <c r="G305" s="214">
        <v>0.70779999999999998</v>
      </c>
      <c r="H305" s="214">
        <v>2.6897000000000002</v>
      </c>
      <c r="I305" s="214">
        <v>0.85599999999999998</v>
      </c>
      <c r="J305" s="214">
        <v>2.8942999999999999</v>
      </c>
      <c r="K305" s="214">
        <v>0.78</v>
      </c>
      <c r="L305" s="214">
        <v>1.9957</v>
      </c>
      <c r="M305" s="214">
        <v>1.0573999999999999</v>
      </c>
      <c r="N305" s="214">
        <v>2.5124</v>
      </c>
      <c r="O305" s="214">
        <v>0.67989999999999995</v>
      </c>
      <c r="P305" s="214">
        <v>0</v>
      </c>
    </row>
    <row r="306" spans="1:16">
      <c r="A306" s="74">
        <v>23</v>
      </c>
      <c r="B306" s="214">
        <v>0</v>
      </c>
      <c r="C306" s="214">
        <v>0</v>
      </c>
      <c r="D306" s="214">
        <v>2.2730999999999999</v>
      </c>
      <c r="E306" s="214">
        <v>0.64149999999999996</v>
      </c>
      <c r="F306" s="214">
        <v>2.6760999999999999</v>
      </c>
      <c r="G306" s="214">
        <v>0.69679999999999997</v>
      </c>
      <c r="H306" s="214">
        <v>2.6454</v>
      </c>
      <c r="I306" s="214">
        <v>0.8377</v>
      </c>
      <c r="J306" s="214">
        <v>2.7654000000000001</v>
      </c>
      <c r="K306" s="214">
        <v>0.77470000000000006</v>
      </c>
      <c r="L306" s="214">
        <v>1.9100999999999999</v>
      </c>
      <c r="M306" s="214">
        <v>1.0503</v>
      </c>
      <c r="N306" s="214">
        <v>2.4339</v>
      </c>
      <c r="O306" s="214">
        <v>0.65869999999999995</v>
      </c>
      <c r="P306" s="214">
        <v>0</v>
      </c>
    </row>
    <row r="307" spans="1:16">
      <c r="A307" s="74">
        <v>24</v>
      </c>
      <c r="B307" s="214">
        <v>0</v>
      </c>
      <c r="C307" s="214">
        <v>0</v>
      </c>
      <c r="D307" s="214">
        <v>2.4373</v>
      </c>
      <c r="E307" s="214">
        <v>0.62460000000000004</v>
      </c>
      <c r="F307" s="214">
        <v>2.8256000000000001</v>
      </c>
      <c r="G307" s="214">
        <v>0.68569999999999998</v>
      </c>
      <c r="H307" s="214">
        <v>2.6011000000000002</v>
      </c>
      <c r="I307" s="214">
        <v>0.81940000000000002</v>
      </c>
      <c r="J307" s="214">
        <v>2.6366000000000001</v>
      </c>
      <c r="K307" s="214">
        <v>0.76929999999999998</v>
      </c>
      <c r="L307" s="214">
        <v>1.8246</v>
      </c>
      <c r="M307" s="214">
        <v>1.0432999999999999</v>
      </c>
      <c r="N307" s="214">
        <v>2.3553999999999999</v>
      </c>
      <c r="O307" s="214">
        <v>0.63749999999999996</v>
      </c>
      <c r="P307" s="214">
        <v>0</v>
      </c>
    </row>
    <row r="308" spans="1:16">
      <c r="A308" s="74">
        <v>25</v>
      </c>
      <c r="B308" s="214">
        <v>0</v>
      </c>
      <c r="C308" s="214">
        <v>0</v>
      </c>
      <c r="D308" s="214">
        <v>2.6013999999999999</v>
      </c>
      <c r="E308" s="214">
        <v>0.60780000000000001</v>
      </c>
      <c r="F308" s="214">
        <v>2.9750999999999999</v>
      </c>
      <c r="G308" s="214">
        <v>0.67459999999999998</v>
      </c>
      <c r="H308" s="214">
        <v>2.5568</v>
      </c>
      <c r="I308" s="214">
        <v>0.80100000000000005</v>
      </c>
      <c r="J308" s="214">
        <v>2.5076999999999998</v>
      </c>
      <c r="K308" s="214">
        <v>0.76390000000000002</v>
      </c>
      <c r="L308" s="214">
        <v>1.7390000000000001</v>
      </c>
      <c r="M308" s="214">
        <v>1.0362</v>
      </c>
      <c r="N308" s="214">
        <v>2.2768999999999999</v>
      </c>
      <c r="O308" s="214">
        <v>0.61619999999999997</v>
      </c>
      <c r="P308" s="214">
        <v>0</v>
      </c>
    </row>
    <row r="309" spans="1:16">
      <c r="A309" s="74">
        <v>26</v>
      </c>
      <c r="B309" s="214">
        <v>0</v>
      </c>
      <c r="C309" s="214">
        <v>0</v>
      </c>
      <c r="D309" s="214">
        <v>2.7656000000000001</v>
      </c>
      <c r="E309" s="214">
        <v>0.59099999999999997</v>
      </c>
      <c r="F309" s="214">
        <v>3.1246</v>
      </c>
      <c r="G309" s="214">
        <v>0.66359999999999997</v>
      </c>
      <c r="H309" s="214">
        <v>2.5125000000000002</v>
      </c>
      <c r="I309" s="214">
        <v>0.78269999999999995</v>
      </c>
      <c r="J309" s="214">
        <v>2.3788999999999998</v>
      </c>
      <c r="K309" s="214">
        <v>0.75849999999999995</v>
      </c>
      <c r="L309" s="214">
        <v>1.6535</v>
      </c>
      <c r="M309" s="214">
        <v>1.0291999999999999</v>
      </c>
      <c r="N309" s="214">
        <v>2.1983999999999999</v>
      </c>
      <c r="O309" s="214">
        <v>0.59499999999999997</v>
      </c>
      <c r="P309" s="214">
        <v>0</v>
      </c>
    </row>
    <row r="310" spans="1:16">
      <c r="A310" s="74">
        <v>27</v>
      </c>
      <c r="B310" s="214">
        <v>0</v>
      </c>
      <c r="C310" s="214">
        <v>0</v>
      </c>
      <c r="D310" s="214">
        <v>2.9297</v>
      </c>
      <c r="E310" s="214">
        <v>0.57410000000000005</v>
      </c>
      <c r="F310" s="214">
        <v>3.2740999999999998</v>
      </c>
      <c r="G310" s="214">
        <v>0.65249999999999997</v>
      </c>
      <c r="H310" s="214">
        <v>2.4681999999999999</v>
      </c>
      <c r="I310" s="214">
        <v>0.76439999999999997</v>
      </c>
      <c r="J310" s="214">
        <v>2.25</v>
      </c>
      <c r="K310" s="214">
        <v>0.75309999999999999</v>
      </c>
      <c r="L310" s="214">
        <v>1.5679000000000001</v>
      </c>
      <c r="M310" s="214">
        <v>1.0221</v>
      </c>
      <c r="N310" s="214">
        <v>2.1198000000000001</v>
      </c>
      <c r="O310" s="214">
        <v>0.57369999999999999</v>
      </c>
      <c r="P310" s="214">
        <v>0</v>
      </c>
    </row>
    <row r="311" spans="1:16">
      <c r="A311" s="74">
        <v>28</v>
      </c>
      <c r="B311" s="214">
        <v>0</v>
      </c>
      <c r="C311" s="214">
        <v>0</v>
      </c>
      <c r="D311" s="214">
        <v>3.0937999999999999</v>
      </c>
      <c r="E311" s="214">
        <v>0.55730000000000002</v>
      </c>
      <c r="F311" s="214">
        <v>3.4236</v>
      </c>
      <c r="G311" s="214">
        <v>0.64139999999999997</v>
      </c>
      <c r="H311" s="214">
        <v>2.4239000000000002</v>
      </c>
      <c r="I311" s="214">
        <v>0.74609999999999999</v>
      </c>
      <c r="J311" s="214">
        <v>2.1211000000000002</v>
      </c>
      <c r="K311" s="214">
        <v>0.74780000000000002</v>
      </c>
      <c r="L311" s="214">
        <v>1.4823</v>
      </c>
      <c r="M311" s="214">
        <v>1.0150999999999999</v>
      </c>
      <c r="N311" s="214">
        <v>2.0413000000000001</v>
      </c>
      <c r="O311" s="214">
        <v>0.55249999999999999</v>
      </c>
      <c r="P311" s="214">
        <v>0</v>
      </c>
    </row>
    <row r="312" spans="1:16">
      <c r="A312" s="74">
        <v>29</v>
      </c>
      <c r="B312" s="214">
        <v>0</v>
      </c>
      <c r="C312" s="214">
        <v>0</v>
      </c>
      <c r="D312" s="214">
        <v>3.258</v>
      </c>
      <c r="E312" s="214">
        <v>0.54039999999999999</v>
      </c>
      <c r="F312" s="214">
        <v>3.5731000000000002</v>
      </c>
      <c r="G312" s="214">
        <v>0.63039999999999996</v>
      </c>
      <c r="H312" s="214">
        <v>2.3795999999999999</v>
      </c>
      <c r="I312" s="214">
        <v>0.7278</v>
      </c>
      <c r="J312" s="214">
        <v>1.9923</v>
      </c>
      <c r="K312" s="214">
        <v>0.74239999999999995</v>
      </c>
      <c r="L312" s="214">
        <v>1.3968</v>
      </c>
      <c r="M312" s="214">
        <v>1.008</v>
      </c>
      <c r="N312" s="214">
        <v>1.9628000000000001</v>
      </c>
      <c r="O312" s="214">
        <v>0.53120000000000001</v>
      </c>
      <c r="P312" s="214">
        <v>0</v>
      </c>
    </row>
    <row r="313" spans="1:16">
      <c r="A313" s="74">
        <v>30</v>
      </c>
      <c r="B313" s="214">
        <v>0</v>
      </c>
      <c r="C313" s="214">
        <v>0</v>
      </c>
      <c r="D313" s="214">
        <v>3.4220999999999999</v>
      </c>
      <c r="E313" s="214">
        <v>0.52359999999999995</v>
      </c>
      <c r="F313" s="214">
        <v>3.7225999999999999</v>
      </c>
      <c r="G313" s="214">
        <v>0.61929999999999996</v>
      </c>
      <c r="H313" s="214">
        <v>2.3353000000000002</v>
      </c>
      <c r="I313" s="214">
        <v>0.70950000000000002</v>
      </c>
      <c r="J313" s="214">
        <v>1.8633999999999999</v>
      </c>
      <c r="K313" s="214">
        <v>0.73699999999999999</v>
      </c>
      <c r="L313" s="214">
        <v>1.3111999999999999</v>
      </c>
      <c r="M313" s="214">
        <v>1.0009999999999999</v>
      </c>
      <c r="N313" s="214">
        <v>1.8843000000000001</v>
      </c>
      <c r="O313" s="214">
        <v>0.51</v>
      </c>
      <c r="P313" s="214">
        <v>0</v>
      </c>
    </row>
    <row r="314" spans="1:16">
      <c r="A314" s="74">
        <v>31</v>
      </c>
      <c r="B314" s="214">
        <v>0</v>
      </c>
      <c r="C314" s="214">
        <v>0</v>
      </c>
      <c r="D314" s="214">
        <v>3.5611999999999999</v>
      </c>
      <c r="E314" s="214">
        <v>0.51470000000000005</v>
      </c>
      <c r="F314" s="214">
        <v>3.5903</v>
      </c>
      <c r="G314" s="214">
        <v>0.61070000000000002</v>
      </c>
      <c r="H314" s="214">
        <v>2.3252999999999999</v>
      </c>
      <c r="I314" s="214">
        <v>0.69879999999999998</v>
      </c>
      <c r="J314" s="214">
        <v>1.8735999999999999</v>
      </c>
      <c r="K314" s="214">
        <v>0.72389999999999999</v>
      </c>
      <c r="L314" s="214">
        <v>1.3033999999999999</v>
      </c>
      <c r="M314" s="214">
        <v>0.97860000000000003</v>
      </c>
      <c r="N314" s="214">
        <v>1.8223</v>
      </c>
      <c r="O314" s="214">
        <v>0.52869999999999995</v>
      </c>
      <c r="P314" s="214">
        <v>0</v>
      </c>
    </row>
    <row r="315" spans="1:16">
      <c r="A315" s="74">
        <v>32</v>
      </c>
      <c r="B315" s="214">
        <v>0</v>
      </c>
      <c r="C315" s="214">
        <v>0</v>
      </c>
      <c r="D315" s="214">
        <v>3.7002000000000002</v>
      </c>
      <c r="E315" s="214">
        <v>0.50580000000000003</v>
      </c>
      <c r="F315" s="214">
        <v>3.4580000000000002</v>
      </c>
      <c r="G315" s="214">
        <v>0.60209999999999997</v>
      </c>
      <c r="H315" s="214">
        <v>2.3153000000000001</v>
      </c>
      <c r="I315" s="214">
        <v>0.68810000000000004</v>
      </c>
      <c r="J315" s="214">
        <v>1.8836999999999999</v>
      </c>
      <c r="K315" s="214">
        <v>0.7107</v>
      </c>
      <c r="L315" s="214">
        <v>1.2956000000000001</v>
      </c>
      <c r="M315" s="214">
        <v>0.95620000000000005</v>
      </c>
      <c r="N315" s="214">
        <v>1.7602</v>
      </c>
      <c r="O315" s="214">
        <v>0.54749999999999999</v>
      </c>
      <c r="P315" s="214">
        <v>0</v>
      </c>
    </row>
    <row r="316" spans="1:16">
      <c r="A316" s="74">
        <v>33</v>
      </c>
      <c r="B316" s="214">
        <v>0</v>
      </c>
      <c r="C316" s="214">
        <v>0</v>
      </c>
      <c r="D316" s="214">
        <v>3.8393000000000002</v>
      </c>
      <c r="E316" s="214">
        <v>0.497</v>
      </c>
      <c r="F316" s="214">
        <v>3.3256999999999999</v>
      </c>
      <c r="G316" s="214">
        <v>0.59340000000000004</v>
      </c>
      <c r="H316" s="214">
        <v>2.3052999999999999</v>
      </c>
      <c r="I316" s="214">
        <v>0.67749999999999999</v>
      </c>
      <c r="J316" s="214">
        <v>1.8938999999999999</v>
      </c>
      <c r="K316" s="214">
        <v>0.6976</v>
      </c>
      <c r="L316" s="214">
        <v>1.2879</v>
      </c>
      <c r="M316" s="214">
        <v>0.93379999999999996</v>
      </c>
      <c r="N316" s="214">
        <v>1.6981999999999999</v>
      </c>
      <c r="O316" s="214">
        <v>0.56630000000000003</v>
      </c>
      <c r="P316" s="214">
        <v>0</v>
      </c>
    </row>
    <row r="317" spans="1:16">
      <c r="A317" s="74">
        <v>34</v>
      </c>
      <c r="B317" s="214">
        <v>0</v>
      </c>
      <c r="C317" s="214">
        <v>0</v>
      </c>
      <c r="D317" s="214">
        <v>3.9784000000000002</v>
      </c>
      <c r="E317" s="214">
        <v>0.48809999999999998</v>
      </c>
      <c r="F317" s="214">
        <v>3.1934</v>
      </c>
      <c r="G317" s="214">
        <v>0.58479999999999999</v>
      </c>
      <c r="H317" s="214">
        <v>2.2953000000000001</v>
      </c>
      <c r="I317" s="214">
        <v>0.66679999999999995</v>
      </c>
      <c r="J317" s="214">
        <v>1.9040999999999999</v>
      </c>
      <c r="K317" s="214">
        <v>0.68440000000000001</v>
      </c>
      <c r="L317" s="214">
        <v>1.2801</v>
      </c>
      <c r="M317" s="214">
        <v>0.91139999999999999</v>
      </c>
      <c r="N317" s="214">
        <v>1.6361000000000001</v>
      </c>
      <c r="O317" s="214">
        <v>0.58509999999999995</v>
      </c>
      <c r="P317" s="214">
        <v>0</v>
      </c>
    </row>
    <row r="318" spans="1:16">
      <c r="A318" s="74">
        <v>35</v>
      </c>
      <c r="B318" s="214">
        <v>0</v>
      </c>
      <c r="C318" s="214">
        <v>0</v>
      </c>
      <c r="D318" s="214">
        <v>4.1173999999999999</v>
      </c>
      <c r="E318" s="214">
        <v>0.47920000000000001</v>
      </c>
      <c r="F318" s="214">
        <v>3.0611000000000002</v>
      </c>
      <c r="G318" s="214">
        <v>0.57620000000000005</v>
      </c>
      <c r="H318" s="214">
        <v>2.2852999999999999</v>
      </c>
      <c r="I318" s="214">
        <v>0.65610000000000002</v>
      </c>
      <c r="J318" s="214">
        <v>1.9141999999999999</v>
      </c>
      <c r="K318" s="214">
        <v>0.67130000000000001</v>
      </c>
      <c r="L318" s="214">
        <v>1.2723</v>
      </c>
      <c r="M318" s="214">
        <v>0.88900000000000001</v>
      </c>
      <c r="N318" s="214">
        <v>1.5741000000000001</v>
      </c>
      <c r="O318" s="214">
        <v>0.6038</v>
      </c>
      <c r="P318" s="214">
        <v>0</v>
      </c>
    </row>
    <row r="319" spans="1:16">
      <c r="A319" s="74">
        <v>36</v>
      </c>
      <c r="B319" s="214">
        <v>0</v>
      </c>
      <c r="C319" s="214">
        <v>0</v>
      </c>
      <c r="D319" s="214">
        <v>4.2565</v>
      </c>
      <c r="E319" s="214">
        <v>0.4703</v>
      </c>
      <c r="F319" s="214">
        <v>2.9287999999999998</v>
      </c>
      <c r="G319" s="214">
        <v>0.56759999999999999</v>
      </c>
      <c r="H319" s="214">
        <v>2.2753000000000001</v>
      </c>
      <c r="I319" s="214">
        <v>0.64539999999999997</v>
      </c>
      <c r="J319" s="214">
        <v>1.9244000000000001</v>
      </c>
      <c r="K319" s="214">
        <v>0.65810000000000002</v>
      </c>
      <c r="L319" s="214">
        <v>1.2645</v>
      </c>
      <c r="M319" s="214">
        <v>0.86660000000000004</v>
      </c>
      <c r="N319" s="214">
        <v>1.5121</v>
      </c>
      <c r="O319" s="214">
        <v>0.62260000000000004</v>
      </c>
      <c r="P319" s="214">
        <v>0</v>
      </c>
    </row>
    <row r="320" spans="1:16">
      <c r="A320" s="74">
        <v>37</v>
      </c>
      <c r="B320" s="214">
        <v>0</v>
      </c>
      <c r="C320" s="214">
        <v>0</v>
      </c>
      <c r="D320" s="214">
        <v>4.3956</v>
      </c>
      <c r="E320" s="214">
        <v>0.46139999999999998</v>
      </c>
      <c r="F320" s="214">
        <v>2.7965</v>
      </c>
      <c r="G320" s="214">
        <v>0.55889999999999995</v>
      </c>
      <c r="H320" s="214">
        <v>2.2652000000000001</v>
      </c>
      <c r="I320" s="214">
        <v>0.63480000000000003</v>
      </c>
      <c r="J320" s="214">
        <v>1.9345000000000001</v>
      </c>
      <c r="K320" s="214">
        <v>0.64500000000000002</v>
      </c>
      <c r="L320" s="214">
        <v>1.2566999999999999</v>
      </c>
      <c r="M320" s="214">
        <v>0.84419999999999995</v>
      </c>
      <c r="N320" s="214">
        <v>1.45</v>
      </c>
      <c r="O320" s="214">
        <v>0.64139999999999997</v>
      </c>
      <c r="P320" s="214">
        <v>0</v>
      </c>
    </row>
    <row r="321" spans="1:16">
      <c r="A321" s="74">
        <v>38</v>
      </c>
      <c r="B321" s="214">
        <v>0</v>
      </c>
      <c r="C321" s="214">
        <v>0</v>
      </c>
      <c r="D321" s="214">
        <v>4.5346000000000002</v>
      </c>
      <c r="E321" s="214">
        <v>0.4526</v>
      </c>
      <c r="F321" s="214">
        <v>2.6642000000000001</v>
      </c>
      <c r="G321" s="214">
        <v>0.55030000000000001</v>
      </c>
      <c r="H321" s="214">
        <v>2.2551999999999999</v>
      </c>
      <c r="I321" s="214">
        <v>0.62409999999999999</v>
      </c>
      <c r="J321" s="214">
        <v>1.9447000000000001</v>
      </c>
      <c r="K321" s="214">
        <v>0.63190000000000002</v>
      </c>
      <c r="L321" s="214">
        <v>1.2490000000000001</v>
      </c>
      <c r="M321" s="214">
        <v>0.82179999999999997</v>
      </c>
      <c r="N321" s="214">
        <v>1.3879999999999999</v>
      </c>
      <c r="O321" s="214">
        <v>0.66020000000000001</v>
      </c>
      <c r="P321" s="214">
        <v>0</v>
      </c>
    </row>
    <row r="322" spans="1:16">
      <c r="A322" s="74">
        <v>39</v>
      </c>
      <c r="B322" s="214">
        <v>0</v>
      </c>
      <c r="C322" s="214">
        <v>0</v>
      </c>
      <c r="D322" s="214">
        <v>4.6737000000000002</v>
      </c>
      <c r="E322" s="214">
        <v>0.44369999999999998</v>
      </c>
      <c r="F322" s="214">
        <v>2.5318999999999998</v>
      </c>
      <c r="G322" s="214">
        <v>0.54169999999999996</v>
      </c>
      <c r="H322" s="214">
        <v>2.2452000000000001</v>
      </c>
      <c r="I322" s="214">
        <v>0.61339999999999995</v>
      </c>
      <c r="J322" s="214">
        <v>1.9549000000000001</v>
      </c>
      <c r="K322" s="214">
        <v>0.61870000000000003</v>
      </c>
      <c r="L322" s="214">
        <v>1.2412000000000001</v>
      </c>
      <c r="M322" s="214">
        <v>0.7994</v>
      </c>
      <c r="N322" s="214">
        <v>1.3260000000000001</v>
      </c>
      <c r="O322" s="214">
        <v>0.67900000000000005</v>
      </c>
      <c r="P322" s="214">
        <v>0</v>
      </c>
    </row>
    <row r="323" spans="1:16">
      <c r="A323" s="74">
        <v>40</v>
      </c>
      <c r="B323" s="214">
        <v>0</v>
      </c>
      <c r="C323" s="214">
        <v>0</v>
      </c>
      <c r="D323" s="214">
        <v>4.8128000000000002</v>
      </c>
      <c r="E323" s="214">
        <v>0.43480000000000002</v>
      </c>
      <c r="F323" s="214">
        <v>2.3997000000000002</v>
      </c>
      <c r="G323" s="214">
        <v>0.53310000000000002</v>
      </c>
      <c r="H323" s="214">
        <v>2.2351999999999999</v>
      </c>
      <c r="I323" s="214">
        <v>0.60270000000000001</v>
      </c>
      <c r="J323" s="214">
        <v>1.9650000000000001</v>
      </c>
      <c r="K323" s="214">
        <v>0.60560000000000003</v>
      </c>
      <c r="L323" s="214">
        <v>1.2334000000000001</v>
      </c>
      <c r="M323" s="214">
        <v>0.77700000000000002</v>
      </c>
      <c r="N323" s="214">
        <v>1.2639</v>
      </c>
      <c r="O323" s="214">
        <v>0.69769999999999999</v>
      </c>
      <c r="P323" s="214">
        <v>0</v>
      </c>
    </row>
    <row r="324" spans="1:16">
      <c r="A324" s="74">
        <v>41</v>
      </c>
      <c r="B324" s="214">
        <v>0</v>
      </c>
      <c r="C324" s="214">
        <v>0</v>
      </c>
      <c r="D324" s="214">
        <v>4.9518000000000004</v>
      </c>
      <c r="E324" s="214">
        <v>0.4259</v>
      </c>
      <c r="F324" s="214">
        <v>2.2673999999999999</v>
      </c>
      <c r="G324" s="214">
        <v>0.52449999999999997</v>
      </c>
      <c r="H324" s="214">
        <v>2.2252000000000001</v>
      </c>
      <c r="I324" s="214">
        <v>0.59199999999999997</v>
      </c>
      <c r="J324" s="214">
        <v>1.9752000000000001</v>
      </c>
      <c r="K324" s="214">
        <v>0.59240000000000004</v>
      </c>
      <c r="L324" s="214">
        <v>1.2256</v>
      </c>
      <c r="M324" s="214">
        <v>0.75460000000000005</v>
      </c>
      <c r="N324" s="214">
        <v>1.2019</v>
      </c>
      <c r="O324" s="214">
        <v>0.71650000000000003</v>
      </c>
      <c r="P324" s="214">
        <v>0</v>
      </c>
    </row>
    <row r="325" spans="1:16">
      <c r="A325" s="74">
        <v>42</v>
      </c>
      <c r="B325" s="214">
        <v>0</v>
      </c>
      <c r="C325" s="214">
        <v>0</v>
      </c>
      <c r="D325" s="214">
        <v>5.0909000000000004</v>
      </c>
      <c r="E325" s="214">
        <v>0.41699999999999998</v>
      </c>
      <c r="F325" s="214">
        <v>2.1351</v>
      </c>
      <c r="G325" s="214">
        <v>0.51580000000000004</v>
      </c>
      <c r="H325" s="214">
        <v>2.2151999999999998</v>
      </c>
      <c r="I325" s="214">
        <v>0.58140000000000003</v>
      </c>
      <c r="J325" s="214">
        <v>1.9854000000000001</v>
      </c>
      <c r="K325" s="214">
        <v>0.57930000000000004</v>
      </c>
      <c r="L325" s="214">
        <v>1.2178</v>
      </c>
      <c r="M325" s="214">
        <v>0.73219999999999996</v>
      </c>
      <c r="N325" s="214">
        <v>1.1397999999999999</v>
      </c>
      <c r="O325" s="214">
        <v>0.73529999999999995</v>
      </c>
      <c r="P325" s="214">
        <v>0</v>
      </c>
    </row>
    <row r="326" spans="1:16">
      <c r="A326" s="74">
        <v>43</v>
      </c>
      <c r="B326" s="214">
        <v>0</v>
      </c>
      <c r="C326" s="214">
        <v>0</v>
      </c>
      <c r="D326" s="214">
        <v>5.2320000000000002</v>
      </c>
      <c r="E326" s="214">
        <v>0.41649999999999998</v>
      </c>
      <c r="F326" s="214">
        <v>2.1760000000000002</v>
      </c>
      <c r="G326" s="214">
        <v>0.51119999999999999</v>
      </c>
      <c r="H326" s="214">
        <v>2.1985999999999999</v>
      </c>
      <c r="I326" s="214">
        <v>0.57130000000000003</v>
      </c>
      <c r="J326" s="214">
        <v>1.9688000000000001</v>
      </c>
      <c r="K326" s="214">
        <v>0.57340000000000002</v>
      </c>
      <c r="L326" s="214">
        <v>1.2202999999999999</v>
      </c>
      <c r="M326" s="214">
        <v>0.72640000000000005</v>
      </c>
      <c r="N326" s="214">
        <v>1.1125</v>
      </c>
      <c r="O326" s="214">
        <v>0.71960000000000002</v>
      </c>
      <c r="P326" s="214">
        <v>0</v>
      </c>
    </row>
    <row r="327" spans="1:16">
      <c r="A327" s="74">
        <v>44</v>
      </c>
      <c r="B327" s="214">
        <v>0</v>
      </c>
      <c r="C327" s="214">
        <v>0</v>
      </c>
      <c r="D327" s="214">
        <v>5.3731</v>
      </c>
      <c r="E327" s="214">
        <v>0.41599999999999998</v>
      </c>
      <c r="F327" s="214">
        <v>2.2168999999999999</v>
      </c>
      <c r="G327" s="214">
        <v>0.50649999999999995</v>
      </c>
      <c r="H327" s="214">
        <v>2.1819000000000002</v>
      </c>
      <c r="I327" s="214">
        <v>0.56130000000000002</v>
      </c>
      <c r="J327" s="214">
        <v>1.9522999999999999</v>
      </c>
      <c r="K327" s="214">
        <v>0.5675</v>
      </c>
      <c r="L327" s="214">
        <v>1.2226999999999999</v>
      </c>
      <c r="M327" s="214">
        <v>0.72050000000000003</v>
      </c>
      <c r="N327" s="214">
        <v>1.0851</v>
      </c>
      <c r="O327" s="214">
        <v>0.70389999999999997</v>
      </c>
      <c r="P327" s="214">
        <v>0</v>
      </c>
    </row>
    <row r="328" spans="1:16">
      <c r="A328" s="74">
        <v>45</v>
      </c>
      <c r="B328" s="214">
        <v>0</v>
      </c>
      <c r="C328" s="214">
        <v>0</v>
      </c>
      <c r="D328" s="214">
        <v>5.5141999999999998</v>
      </c>
      <c r="E328" s="214">
        <v>0.41549999999999998</v>
      </c>
      <c r="F328" s="214">
        <v>2.2578</v>
      </c>
      <c r="G328" s="214">
        <v>0.50180000000000002</v>
      </c>
      <c r="H328" s="214">
        <v>2.1652999999999998</v>
      </c>
      <c r="I328" s="214">
        <v>0.55120000000000002</v>
      </c>
      <c r="J328" s="214">
        <v>1.9357</v>
      </c>
      <c r="K328" s="214">
        <v>0.56159999999999999</v>
      </c>
      <c r="L328" s="214">
        <v>1.2251000000000001</v>
      </c>
      <c r="M328" s="214">
        <v>0.7147</v>
      </c>
      <c r="N328" s="214">
        <v>1.0577000000000001</v>
      </c>
      <c r="O328" s="214">
        <v>0.68820000000000003</v>
      </c>
      <c r="P328" s="214">
        <v>0</v>
      </c>
    </row>
    <row r="329" spans="1:16">
      <c r="A329" s="74">
        <v>46</v>
      </c>
      <c r="B329" s="214">
        <v>0</v>
      </c>
      <c r="C329" s="214">
        <v>0</v>
      </c>
      <c r="D329" s="214">
        <v>5.6551999999999998</v>
      </c>
      <c r="E329" s="214">
        <v>0.41499999999999998</v>
      </c>
      <c r="F329" s="214">
        <v>2.2987000000000002</v>
      </c>
      <c r="G329" s="214">
        <v>0.49709999999999999</v>
      </c>
      <c r="H329" s="214">
        <v>2.1486000000000001</v>
      </c>
      <c r="I329" s="214">
        <v>0.54110000000000003</v>
      </c>
      <c r="J329" s="214">
        <v>1.9191</v>
      </c>
      <c r="K329" s="214">
        <v>0.55569999999999997</v>
      </c>
      <c r="L329" s="214">
        <v>1.2275</v>
      </c>
      <c r="M329" s="214">
        <v>0.70889999999999997</v>
      </c>
      <c r="N329" s="214">
        <v>1.0303</v>
      </c>
      <c r="O329" s="214">
        <v>0.67249999999999999</v>
      </c>
      <c r="P329" s="214">
        <v>0</v>
      </c>
    </row>
    <row r="330" spans="1:16">
      <c r="A330" s="74">
        <v>47</v>
      </c>
      <c r="B330" s="214">
        <v>0</v>
      </c>
      <c r="C330" s="214">
        <v>0</v>
      </c>
      <c r="D330" s="214">
        <v>5.7962999999999996</v>
      </c>
      <c r="E330" s="214">
        <v>0.41439999999999999</v>
      </c>
      <c r="F330" s="214">
        <v>2.3397000000000001</v>
      </c>
      <c r="G330" s="214">
        <v>0.4924</v>
      </c>
      <c r="H330" s="214">
        <v>2.1320000000000001</v>
      </c>
      <c r="I330" s="214">
        <v>0.53110000000000002</v>
      </c>
      <c r="J330" s="214">
        <v>1.9026000000000001</v>
      </c>
      <c r="K330" s="214">
        <v>0.54979999999999996</v>
      </c>
      <c r="L330" s="214">
        <v>1.23</v>
      </c>
      <c r="M330" s="214">
        <v>0.70309999999999995</v>
      </c>
      <c r="N330" s="214">
        <v>1.0028999999999999</v>
      </c>
      <c r="O330" s="214">
        <v>0.65680000000000005</v>
      </c>
      <c r="P330" s="214">
        <v>0</v>
      </c>
    </row>
    <row r="331" spans="1:16">
      <c r="A331" s="74">
        <v>48</v>
      </c>
      <c r="B331" s="214">
        <v>0</v>
      </c>
      <c r="C331" s="214">
        <v>0</v>
      </c>
      <c r="D331" s="214">
        <v>5.9374000000000002</v>
      </c>
      <c r="E331" s="214">
        <v>0.41389999999999999</v>
      </c>
      <c r="F331" s="214">
        <v>2.3805999999999998</v>
      </c>
      <c r="G331" s="214">
        <v>0.48780000000000001</v>
      </c>
      <c r="H331" s="214">
        <v>2.1154000000000002</v>
      </c>
      <c r="I331" s="214">
        <v>0.52100000000000002</v>
      </c>
      <c r="J331" s="214">
        <v>1.8859999999999999</v>
      </c>
      <c r="K331" s="214">
        <v>0.54390000000000005</v>
      </c>
      <c r="L331" s="214">
        <v>1.2323999999999999</v>
      </c>
      <c r="M331" s="214">
        <v>0.69730000000000003</v>
      </c>
      <c r="N331" s="214">
        <v>0.97550000000000003</v>
      </c>
      <c r="O331" s="214">
        <v>0.64119999999999999</v>
      </c>
      <c r="P331" s="214">
        <v>0</v>
      </c>
    </row>
    <row r="333" spans="1:16">
      <c r="A333" s="73" t="e">
        <f>HLOOKUP('Calculatrice des coûts NMETI'!$I$22, B337:Q386,MATCH('Calculatrice des coûts NMETI'!$K$22,A337:A386))</f>
        <v>#N/A</v>
      </c>
    </row>
    <row r="334" spans="1:16">
      <c r="A334" s="467" t="s">
        <v>3150</v>
      </c>
      <c r="B334" s="467"/>
      <c r="C334" s="467"/>
      <c r="D334" s="467"/>
      <c r="E334" s="467"/>
      <c r="F334" s="467"/>
      <c r="G334" s="467"/>
      <c r="H334" s="467"/>
      <c r="I334" s="467"/>
      <c r="J334" s="467"/>
      <c r="K334" s="467"/>
      <c r="L334" s="467"/>
      <c r="M334" s="467"/>
      <c r="N334" s="467"/>
      <c r="O334" s="467"/>
      <c r="P334" s="467"/>
    </row>
    <row r="335" spans="1:16">
      <c r="A335" s="471" t="s">
        <v>10048</v>
      </c>
      <c r="B335" s="471"/>
      <c r="C335" s="471"/>
      <c r="D335" s="471"/>
      <c r="E335" s="471"/>
      <c r="F335" s="471"/>
      <c r="G335" s="471"/>
      <c r="H335" s="471"/>
      <c r="I335" s="471"/>
      <c r="J335" s="471"/>
      <c r="K335" s="471"/>
      <c r="L335" s="471"/>
      <c r="M335" s="471"/>
      <c r="N335" s="471"/>
      <c r="O335" s="471"/>
      <c r="P335" s="471"/>
    </row>
    <row r="336" spans="1:16">
      <c r="A336" s="77" t="s">
        <v>8912</v>
      </c>
      <c r="B336" s="212" t="s">
        <v>8913</v>
      </c>
      <c r="C336" s="212" t="s">
        <v>8913</v>
      </c>
      <c r="D336" s="212" t="s">
        <v>8913</v>
      </c>
      <c r="E336" s="212" t="s">
        <v>8913</v>
      </c>
      <c r="F336" s="212" t="s">
        <v>8913</v>
      </c>
      <c r="G336" s="212" t="s">
        <v>8913</v>
      </c>
      <c r="H336" s="212" t="s">
        <v>8913</v>
      </c>
      <c r="I336" s="212" t="s">
        <v>8913</v>
      </c>
      <c r="J336" s="212" t="s">
        <v>8913</v>
      </c>
      <c r="K336" s="212" t="s">
        <v>8913</v>
      </c>
      <c r="L336" s="212" t="s">
        <v>8913</v>
      </c>
      <c r="M336" s="212" t="s">
        <v>8913</v>
      </c>
      <c r="N336" s="212" t="s">
        <v>8913</v>
      </c>
      <c r="O336" s="212" t="s">
        <v>8913</v>
      </c>
      <c r="P336" s="212" t="s">
        <v>8913</v>
      </c>
    </row>
    <row r="337" spans="1:16">
      <c r="A337" s="79" t="s">
        <v>8914</v>
      </c>
      <c r="B337" s="236">
        <v>1</v>
      </c>
      <c r="C337" s="236">
        <v>2</v>
      </c>
      <c r="D337" s="236">
        <v>3</v>
      </c>
      <c r="E337" s="236">
        <v>4</v>
      </c>
      <c r="F337" s="236">
        <v>5</v>
      </c>
      <c r="G337" s="236">
        <v>6</v>
      </c>
      <c r="H337" s="236">
        <v>7</v>
      </c>
      <c r="I337" s="236">
        <v>8</v>
      </c>
      <c r="J337" s="236">
        <v>9</v>
      </c>
      <c r="K337" s="236">
        <v>10</v>
      </c>
      <c r="L337" s="236">
        <v>11</v>
      </c>
      <c r="M337" s="236">
        <v>12</v>
      </c>
      <c r="N337" s="236">
        <v>13</v>
      </c>
      <c r="O337" s="236">
        <v>14</v>
      </c>
      <c r="P337" s="236">
        <v>15</v>
      </c>
    </row>
    <row r="338" spans="1:16">
      <c r="A338" s="74">
        <v>0</v>
      </c>
      <c r="B338" s="214">
        <v>0</v>
      </c>
      <c r="C338" s="214">
        <v>0</v>
      </c>
      <c r="D338" s="214">
        <v>8.7449999999999992</v>
      </c>
      <c r="E338" s="214">
        <v>3.6678000000000002</v>
      </c>
      <c r="F338" s="214">
        <v>12.3675</v>
      </c>
      <c r="G338" s="214">
        <v>3.8140000000000001</v>
      </c>
      <c r="H338" s="214">
        <v>16.316299999999998</v>
      </c>
      <c r="I338" s="214">
        <v>4.8903999999999996</v>
      </c>
      <c r="J338" s="214">
        <v>17.786300000000001</v>
      </c>
      <c r="K338" s="214">
        <v>2.6547999999999998</v>
      </c>
      <c r="L338" s="214">
        <v>5.3864999999999998</v>
      </c>
      <c r="M338" s="214">
        <v>4.5697999999999999</v>
      </c>
      <c r="N338" s="214">
        <v>0</v>
      </c>
      <c r="O338" s="214">
        <v>0</v>
      </c>
      <c r="P338" s="214">
        <v>0</v>
      </c>
    </row>
    <row r="339" spans="1:16">
      <c r="A339" s="74">
        <v>1</v>
      </c>
      <c r="B339" s="214">
        <v>0</v>
      </c>
      <c r="C339" s="214">
        <v>0</v>
      </c>
      <c r="D339" s="214">
        <v>7.7732999999999999</v>
      </c>
      <c r="E339" s="214">
        <v>3.2603</v>
      </c>
      <c r="F339" s="214">
        <v>10.9933</v>
      </c>
      <c r="G339" s="214">
        <v>3.3902000000000001</v>
      </c>
      <c r="H339" s="214">
        <v>14.503299999999999</v>
      </c>
      <c r="I339" s="214">
        <v>4.3470000000000004</v>
      </c>
      <c r="J339" s="214">
        <v>15.81</v>
      </c>
      <c r="K339" s="214">
        <v>2.3597999999999999</v>
      </c>
      <c r="L339" s="214">
        <v>4.7880000000000003</v>
      </c>
      <c r="M339" s="214">
        <v>4.0620000000000003</v>
      </c>
      <c r="N339" s="214">
        <v>0</v>
      </c>
      <c r="O339" s="214">
        <v>0</v>
      </c>
      <c r="P339" s="214">
        <v>0</v>
      </c>
    </row>
    <row r="340" spans="1:16">
      <c r="A340" s="74">
        <v>2</v>
      </c>
      <c r="B340" s="214">
        <v>0</v>
      </c>
      <c r="C340" s="214">
        <v>0</v>
      </c>
      <c r="D340" s="214">
        <v>6.8017000000000003</v>
      </c>
      <c r="E340" s="214">
        <v>2.8527</v>
      </c>
      <c r="F340" s="214">
        <v>9.6191999999999993</v>
      </c>
      <c r="G340" s="214">
        <v>2.9664000000000001</v>
      </c>
      <c r="H340" s="214">
        <v>12.6904</v>
      </c>
      <c r="I340" s="214">
        <v>3.8035999999999999</v>
      </c>
      <c r="J340" s="214">
        <v>13.8338</v>
      </c>
      <c r="K340" s="214">
        <v>2.0648</v>
      </c>
      <c r="L340" s="214">
        <v>4.1894999999999998</v>
      </c>
      <c r="M340" s="214">
        <v>3.5543</v>
      </c>
      <c r="N340" s="214">
        <v>0</v>
      </c>
      <c r="O340" s="214">
        <v>0</v>
      </c>
      <c r="P340" s="214">
        <v>0</v>
      </c>
    </row>
    <row r="341" spans="1:16">
      <c r="A341" s="74">
        <v>3</v>
      </c>
      <c r="B341" s="214">
        <v>0</v>
      </c>
      <c r="C341" s="214">
        <v>0</v>
      </c>
      <c r="D341" s="214">
        <v>5.83</v>
      </c>
      <c r="E341" s="214">
        <v>2.4451999999999998</v>
      </c>
      <c r="F341" s="214">
        <v>8.2449999999999992</v>
      </c>
      <c r="G341" s="214">
        <v>2.5427</v>
      </c>
      <c r="H341" s="214">
        <v>10.8775</v>
      </c>
      <c r="I341" s="214">
        <v>3.2603</v>
      </c>
      <c r="J341" s="214">
        <v>11.8575</v>
      </c>
      <c r="K341" s="214">
        <v>1.7699</v>
      </c>
      <c r="L341" s="214">
        <v>3.5910000000000002</v>
      </c>
      <c r="M341" s="214">
        <v>3.0465</v>
      </c>
      <c r="N341" s="214">
        <v>0</v>
      </c>
      <c r="O341" s="214">
        <v>0</v>
      </c>
      <c r="P341" s="214">
        <v>0</v>
      </c>
    </row>
    <row r="342" spans="1:16">
      <c r="A342" s="74">
        <v>4</v>
      </c>
      <c r="B342" s="214">
        <v>0</v>
      </c>
      <c r="C342" s="214">
        <v>0</v>
      </c>
      <c r="D342" s="214">
        <v>4.8582999999999998</v>
      </c>
      <c r="E342" s="214">
        <v>2.0377000000000001</v>
      </c>
      <c r="F342" s="214">
        <v>6.8708</v>
      </c>
      <c r="G342" s="214">
        <v>2.1189</v>
      </c>
      <c r="H342" s="214">
        <v>9.0646000000000004</v>
      </c>
      <c r="I342" s="214">
        <v>2.7168999999999999</v>
      </c>
      <c r="J342" s="214">
        <v>9.8812999999999995</v>
      </c>
      <c r="K342" s="214">
        <v>1.4749000000000001</v>
      </c>
      <c r="L342" s="214">
        <v>2.9925000000000002</v>
      </c>
      <c r="M342" s="214">
        <v>2.5388000000000002</v>
      </c>
      <c r="N342" s="214">
        <v>0</v>
      </c>
      <c r="O342" s="214">
        <v>0</v>
      </c>
      <c r="P342" s="214">
        <v>0</v>
      </c>
    </row>
    <row r="343" spans="1:16">
      <c r="A343" s="74">
        <v>5</v>
      </c>
      <c r="B343" s="214">
        <v>0</v>
      </c>
      <c r="C343" s="214">
        <v>0</v>
      </c>
      <c r="D343" s="214">
        <v>3.8866999999999998</v>
      </c>
      <c r="E343" s="214">
        <v>1.6301000000000001</v>
      </c>
      <c r="F343" s="214">
        <v>5.4966999999999997</v>
      </c>
      <c r="G343" s="214">
        <v>1.6951000000000001</v>
      </c>
      <c r="H343" s="214">
        <v>7.2516999999999996</v>
      </c>
      <c r="I343" s="214">
        <v>2.1735000000000002</v>
      </c>
      <c r="J343" s="214">
        <v>7.9050000000000002</v>
      </c>
      <c r="K343" s="214">
        <v>1.1798999999999999</v>
      </c>
      <c r="L343" s="214">
        <v>2.3940000000000001</v>
      </c>
      <c r="M343" s="214">
        <v>2.0310000000000001</v>
      </c>
      <c r="N343" s="214">
        <v>0</v>
      </c>
      <c r="O343" s="214">
        <v>0</v>
      </c>
      <c r="P343" s="214">
        <v>0</v>
      </c>
    </row>
    <row r="344" spans="1:16">
      <c r="A344" s="74">
        <v>6</v>
      </c>
      <c r="B344" s="214">
        <v>0</v>
      </c>
      <c r="C344" s="214">
        <v>0</v>
      </c>
      <c r="D344" s="214">
        <v>2.915</v>
      </c>
      <c r="E344" s="214">
        <v>1.2225999999999999</v>
      </c>
      <c r="F344" s="214">
        <v>4.1224999999999996</v>
      </c>
      <c r="G344" s="214">
        <v>1.2713000000000001</v>
      </c>
      <c r="H344" s="214">
        <v>5.4387999999999996</v>
      </c>
      <c r="I344" s="214">
        <v>1.6301000000000001</v>
      </c>
      <c r="J344" s="214">
        <v>5.9287999999999998</v>
      </c>
      <c r="K344" s="214">
        <v>0.88490000000000002</v>
      </c>
      <c r="L344" s="214">
        <v>1.7955000000000001</v>
      </c>
      <c r="M344" s="214">
        <v>1.5233000000000001</v>
      </c>
      <c r="N344" s="214">
        <v>0</v>
      </c>
      <c r="O344" s="214">
        <v>0</v>
      </c>
      <c r="P344" s="214">
        <v>0</v>
      </c>
    </row>
    <row r="345" spans="1:16">
      <c r="A345" s="74">
        <v>7</v>
      </c>
      <c r="B345" s="214">
        <v>0</v>
      </c>
      <c r="C345" s="214">
        <v>0</v>
      </c>
      <c r="D345" s="214">
        <v>2.8472</v>
      </c>
      <c r="E345" s="214">
        <v>1.1886000000000001</v>
      </c>
      <c r="F345" s="214">
        <v>3.9180000000000001</v>
      </c>
      <c r="G345" s="214">
        <v>1.236</v>
      </c>
      <c r="H345" s="214">
        <v>5.2220000000000004</v>
      </c>
      <c r="I345" s="214">
        <v>1.5848</v>
      </c>
      <c r="J345" s="214">
        <v>5.7150999999999996</v>
      </c>
      <c r="K345" s="214">
        <v>0.86029999999999995</v>
      </c>
      <c r="L345" s="214">
        <v>1.8440000000000001</v>
      </c>
      <c r="M345" s="214">
        <v>1.4809000000000001</v>
      </c>
      <c r="N345" s="214">
        <v>0</v>
      </c>
      <c r="O345" s="214">
        <v>0</v>
      </c>
      <c r="P345" s="214">
        <v>0</v>
      </c>
    </row>
    <row r="346" spans="1:16">
      <c r="A346" s="74">
        <v>8</v>
      </c>
      <c r="B346" s="214">
        <v>0</v>
      </c>
      <c r="C346" s="214">
        <v>0</v>
      </c>
      <c r="D346" s="214">
        <v>2.7793000000000001</v>
      </c>
      <c r="E346" s="214">
        <v>1.1547000000000001</v>
      </c>
      <c r="F346" s="214">
        <v>3.7134999999999998</v>
      </c>
      <c r="G346" s="214">
        <v>1.2007000000000001</v>
      </c>
      <c r="H346" s="214">
        <v>5.0053000000000001</v>
      </c>
      <c r="I346" s="214">
        <v>1.5396000000000001</v>
      </c>
      <c r="J346" s="214">
        <v>5.5014000000000003</v>
      </c>
      <c r="K346" s="214">
        <v>0.83579999999999999</v>
      </c>
      <c r="L346" s="214">
        <v>1.8924000000000001</v>
      </c>
      <c r="M346" s="214">
        <v>1.4386000000000001</v>
      </c>
      <c r="N346" s="214">
        <v>0</v>
      </c>
      <c r="O346" s="214">
        <v>0</v>
      </c>
      <c r="P346" s="214">
        <v>0</v>
      </c>
    </row>
    <row r="347" spans="1:16">
      <c r="A347" s="74">
        <v>9</v>
      </c>
      <c r="B347" s="214">
        <v>0</v>
      </c>
      <c r="C347" s="214">
        <v>0</v>
      </c>
      <c r="D347" s="214">
        <v>2.7115</v>
      </c>
      <c r="E347" s="214">
        <v>1.1207</v>
      </c>
      <c r="F347" s="214">
        <v>3.5089999999999999</v>
      </c>
      <c r="G347" s="214">
        <v>1.1654</v>
      </c>
      <c r="H347" s="214">
        <v>4.7885999999999997</v>
      </c>
      <c r="I347" s="214">
        <v>1.4943</v>
      </c>
      <c r="J347" s="214">
        <v>5.2877999999999998</v>
      </c>
      <c r="K347" s="214">
        <v>0.81120000000000003</v>
      </c>
      <c r="L347" s="214">
        <v>1.9409000000000001</v>
      </c>
      <c r="M347" s="214">
        <v>1.3963000000000001</v>
      </c>
      <c r="N347" s="214">
        <v>0</v>
      </c>
      <c r="O347" s="214">
        <v>0</v>
      </c>
      <c r="P347" s="214">
        <v>0</v>
      </c>
    </row>
    <row r="348" spans="1:16">
      <c r="A348" s="74">
        <v>10</v>
      </c>
      <c r="B348" s="214">
        <v>0</v>
      </c>
      <c r="C348" s="214">
        <v>0</v>
      </c>
      <c r="D348" s="214">
        <v>2.6436999999999999</v>
      </c>
      <c r="E348" s="214">
        <v>1.0868</v>
      </c>
      <c r="F348" s="214">
        <v>3.3046000000000002</v>
      </c>
      <c r="G348" s="214">
        <v>1.1301000000000001</v>
      </c>
      <c r="H348" s="214">
        <v>4.5719000000000003</v>
      </c>
      <c r="I348" s="214">
        <v>1.4490000000000001</v>
      </c>
      <c r="J348" s="214">
        <v>5.0740999999999996</v>
      </c>
      <c r="K348" s="214">
        <v>0.78659999999999997</v>
      </c>
      <c r="L348" s="214">
        <v>1.9894000000000001</v>
      </c>
      <c r="M348" s="214">
        <v>1.3540000000000001</v>
      </c>
      <c r="N348" s="214">
        <v>0</v>
      </c>
      <c r="O348" s="214">
        <v>0</v>
      </c>
      <c r="P348" s="214">
        <v>0</v>
      </c>
    </row>
    <row r="349" spans="1:16">
      <c r="A349" s="74">
        <v>11</v>
      </c>
      <c r="B349" s="214">
        <v>0</v>
      </c>
      <c r="C349" s="214">
        <v>0</v>
      </c>
      <c r="D349" s="214">
        <v>2.5758999999999999</v>
      </c>
      <c r="E349" s="214">
        <v>1.0528</v>
      </c>
      <c r="F349" s="214">
        <v>3.1000999999999999</v>
      </c>
      <c r="G349" s="214">
        <v>1.0948</v>
      </c>
      <c r="H349" s="214">
        <v>4.3552</v>
      </c>
      <c r="I349" s="214">
        <v>1.4036999999999999</v>
      </c>
      <c r="J349" s="214">
        <v>4.8605</v>
      </c>
      <c r="K349" s="214">
        <v>0.76200000000000001</v>
      </c>
      <c r="L349" s="214">
        <v>2.0377999999999998</v>
      </c>
      <c r="M349" s="214">
        <v>1.3117000000000001</v>
      </c>
      <c r="N349" s="214">
        <v>0</v>
      </c>
      <c r="O349" s="214">
        <v>0</v>
      </c>
      <c r="P349" s="214">
        <v>0</v>
      </c>
    </row>
    <row r="350" spans="1:16">
      <c r="A350" s="74">
        <v>12</v>
      </c>
      <c r="B350" s="214">
        <v>0</v>
      </c>
      <c r="C350" s="214">
        <v>0</v>
      </c>
      <c r="D350" s="214">
        <v>2.508</v>
      </c>
      <c r="E350" s="214">
        <v>1.0187999999999999</v>
      </c>
      <c r="F350" s="214">
        <v>2.8956</v>
      </c>
      <c r="G350" s="214">
        <v>1.0593999999999999</v>
      </c>
      <c r="H350" s="214">
        <v>4.1384999999999996</v>
      </c>
      <c r="I350" s="214">
        <v>1.3584000000000001</v>
      </c>
      <c r="J350" s="214">
        <v>4.6467999999999998</v>
      </c>
      <c r="K350" s="214">
        <v>0.73740000000000006</v>
      </c>
      <c r="L350" s="214">
        <v>2.0863</v>
      </c>
      <c r="M350" s="214">
        <v>1.2694000000000001</v>
      </c>
      <c r="N350" s="214">
        <v>0</v>
      </c>
      <c r="O350" s="214">
        <v>0</v>
      </c>
      <c r="P350" s="214">
        <v>0</v>
      </c>
    </row>
    <row r="351" spans="1:16">
      <c r="A351" s="74">
        <v>13</v>
      </c>
      <c r="B351" s="214">
        <v>0</v>
      </c>
      <c r="C351" s="214">
        <v>0</v>
      </c>
      <c r="D351" s="214">
        <v>2.4401999999999999</v>
      </c>
      <c r="E351" s="214">
        <v>0.9849</v>
      </c>
      <c r="F351" s="214">
        <v>2.6911</v>
      </c>
      <c r="G351" s="214">
        <v>1.0241</v>
      </c>
      <c r="H351" s="214">
        <v>3.9218000000000002</v>
      </c>
      <c r="I351" s="214">
        <v>1.3131999999999999</v>
      </c>
      <c r="J351" s="214">
        <v>4.4332000000000003</v>
      </c>
      <c r="K351" s="214">
        <v>0.71289999999999998</v>
      </c>
      <c r="L351" s="214">
        <v>2.1347</v>
      </c>
      <c r="M351" s="214">
        <v>1.2271000000000001</v>
      </c>
      <c r="N351" s="214">
        <v>0</v>
      </c>
      <c r="O351" s="214">
        <v>0</v>
      </c>
      <c r="P351" s="214">
        <v>0</v>
      </c>
    </row>
    <row r="352" spans="1:16">
      <c r="A352" s="74">
        <v>14</v>
      </c>
      <c r="B352" s="214">
        <v>0</v>
      </c>
      <c r="C352" s="214">
        <v>0</v>
      </c>
      <c r="D352" s="214">
        <v>2.3723999999999998</v>
      </c>
      <c r="E352" s="214">
        <v>0.95089999999999997</v>
      </c>
      <c r="F352" s="214">
        <v>2.4866000000000001</v>
      </c>
      <c r="G352" s="214">
        <v>0.98880000000000001</v>
      </c>
      <c r="H352" s="214">
        <v>3.7050999999999998</v>
      </c>
      <c r="I352" s="214">
        <v>1.2679</v>
      </c>
      <c r="J352" s="214">
        <v>4.2195</v>
      </c>
      <c r="K352" s="214">
        <v>0.68830000000000002</v>
      </c>
      <c r="L352" s="214">
        <v>2.1831999999999998</v>
      </c>
      <c r="M352" s="214">
        <v>1.1848000000000001</v>
      </c>
      <c r="N352" s="214">
        <v>0</v>
      </c>
      <c r="O352" s="214">
        <v>0</v>
      </c>
      <c r="P352" s="214">
        <v>0</v>
      </c>
    </row>
    <row r="353" spans="1:16">
      <c r="A353" s="74">
        <v>15</v>
      </c>
      <c r="B353" s="214">
        <v>0</v>
      </c>
      <c r="C353" s="214">
        <v>0</v>
      </c>
      <c r="D353" s="214">
        <v>2.3045</v>
      </c>
      <c r="E353" s="214">
        <v>0.91690000000000005</v>
      </c>
      <c r="F353" s="214">
        <v>2.2820999999999998</v>
      </c>
      <c r="G353" s="214">
        <v>0.95350000000000001</v>
      </c>
      <c r="H353" s="214">
        <v>3.4883000000000002</v>
      </c>
      <c r="I353" s="214">
        <v>1.2225999999999999</v>
      </c>
      <c r="J353" s="214">
        <v>4.0058999999999996</v>
      </c>
      <c r="K353" s="214">
        <v>0.66369999999999996</v>
      </c>
      <c r="L353" s="214">
        <v>2.2317</v>
      </c>
      <c r="M353" s="214">
        <v>1.1424000000000001</v>
      </c>
      <c r="N353" s="214">
        <v>0</v>
      </c>
      <c r="O353" s="214">
        <v>0</v>
      </c>
      <c r="P353" s="214">
        <v>0</v>
      </c>
    </row>
    <row r="354" spans="1:16">
      <c r="A354" s="74">
        <v>16</v>
      </c>
      <c r="B354" s="214">
        <v>0</v>
      </c>
      <c r="C354" s="214">
        <v>0</v>
      </c>
      <c r="D354" s="214">
        <v>2.2366999999999999</v>
      </c>
      <c r="E354" s="214">
        <v>0.88300000000000001</v>
      </c>
      <c r="F354" s="214">
        <v>2.0775999999999999</v>
      </c>
      <c r="G354" s="214">
        <v>0.91820000000000002</v>
      </c>
      <c r="H354" s="214">
        <v>3.2715999999999998</v>
      </c>
      <c r="I354" s="214">
        <v>1.1773</v>
      </c>
      <c r="J354" s="214">
        <v>3.7921999999999998</v>
      </c>
      <c r="K354" s="214">
        <v>0.6391</v>
      </c>
      <c r="L354" s="214">
        <v>2.2801</v>
      </c>
      <c r="M354" s="214">
        <v>1.1001000000000001</v>
      </c>
      <c r="N354" s="214">
        <v>0</v>
      </c>
      <c r="O354" s="214">
        <v>0</v>
      </c>
      <c r="P354" s="214">
        <v>0</v>
      </c>
    </row>
    <row r="355" spans="1:16">
      <c r="A355" s="74">
        <v>17</v>
      </c>
      <c r="B355" s="214">
        <v>0</v>
      </c>
      <c r="C355" s="214">
        <v>0</v>
      </c>
      <c r="D355" s="214">
        <v>2.1688999999999998</v>
      </c>
      <c r="E355" s="214">
        <v>0.84899999999999998</v>
      </c>
      <c r="F355" s="214">
        <v>1.8731</v>
      </c>
      <c r="G355" s="214">
        <v>0.88290000000000002</v>
      </c>
      <c r="H355" s="214">
        <v>3.0548999999999999</v>
      </c>
      <c r="I355" s="214">
        <v>1.1319999999999999</v>
      </c>
      <c r="J355" s="214">
        <v>3.5785999999999998</v>
      </c>
      <c r="K355" s="214">
        <v>0.61450000000000005</v>
      </c>
      <c r="L355" s="214">
        <v>2.3285999999999998</v>
      </c>
      <c r="M355" s="214">
        <v>1.0578000000000001</v>
      </c>
      <c r="N355" s="214">
        <v>0</v>
      </c>
      <c r="O355" s="214">
        <v>0</v>
      </c>
      <c r="P355" s="214">
        <v>0</v>
      </c>
    </row>
    <row r="356" spans="1:16">
      <c r="A356" s="74">
        <v>18</v>
      </c>
      <c r="B356" s="214">
        <v>0</v>
      </c>
      <c r="C356" s="214">
        <v>0</v>
      </c>
      <c r="D356" s="214">
        <v>2.1011000000000002</v>
      </c>
      <c r="E356" s="214">
        <v>0.81510000000000005</v>
      </c>
      <c r="F356" s="214">
        <v>1.6687000000000001</v>
      </c>
      <c r="G356" s="214">
        <v>0.84760000000000002</v>
      </c>
      <c r="H356" s="214">
        <v>2.8382000000000001</v>
      </c>
      <c r="I356" s="214">
        <v>1.0868</v>
      </c>
      <c r="J356" s="214">
        <v>3.3649</v>
      </c>
      <c r="K356" s="214">
        <v>0.59</v>
      </c>
      <c r="L356" s="214">
        <v>2.3771</v>
      </c>
      <c r="M356" s="214">
        <v>1.0155000000000001</v>
      </c>
      <c r="N356" s="214">
        <v>2.9089999999999998</v>
      </c>
      <c r="O356" s="214">
        <v>0.90090000000000003</v>
      </c>
      <c r="P356" s="214">
        <v>0</v>
      </c>
    </row>
    <row r="357" spans="1:16">
      <c r="A357" s="74">
        <v>19</v>
      </c>
      <c r="B357" s="214">
        <v>0</v>
      </c>
      <c r="C357" s="214">
        <v>0</v>
      </c>
      <c r="D357" s="214">
        <v>2.1006999999999998</v>
      </c>
      <c r="E357" s="214">
        <v>0.80249999999999999</v>
      </c>
      <c r="F357" s="214">
        <v>1.7122999999999999</v>
      </c>
      <c r="G357" s="214">
        <v>0.82689999999999997</v>
      </c>
      <c r="H357" s="214">
        <v>2.7848000000000002</v>
      </c>
      <c r="I357" s="214">
        <v>1.0587</v>
      </c>
      <c r="J357" s="214">
        <v>3.2467000000000001</v>
      </c>
      <c r="K357" s="214">
        <v>0.61250000000000004</v>
      </c>
      <c r="L357" s="214">
        <v>2.3126000000000002</v>
      </c>
      <c r="M357" s="214">
        <v>1.0113000000000001</v>
      </c>
      <c r="N357" s="214">
        <v>2.8281000000000001</v>
      </c>
      <c r="O357" s="214">
        <v>0.87590000000000001</v>
      </c>
      <c r="P357" s="214">
        <v>0</v>
      </c>
    </row>
    <row r="358" spans="1:16">
      <c r="A358" s="74">
        <v>20</v>
      </c>
      <c r="B358" s="214">
        <v>0</v>
      </c>
      <c r="C358" s="214">
        <v>0</v>
      </c>
      <c r="D358" s="214">
        <v>2.1002999999999998</v>
      </c>
      <c r="E358" s="214">
        <v>0.79</v>
      </c>
      <c r="F358" s="214">
        <v>1.7559</v>
      </c>
      <c r="G358" s="214">
        <v>0.80620000000000003</v>
      </c>
      <c r="H358" s="214">
        <v>2.7315</v>
      </c>
      <c r="I358" s="214">
        <v>1.0306999999999999</v>
      </c>
      <c r="J358" s="214">
        <v>3.1286</v>
      </c>
      <c r="K358" s="214">
        <v>0.63500000000000001</v>
      </c>
      <c r="L358" s="214">
        <v>2.2482000000000002</v>
      </c>
      <c r="M358" s="214">
        <v>1.0069999999999999</v>
      </c>
      <c r="N358" s="214">
        <v>2.7473000000000001</v>
      </c>
      <c r="O358" s="214">
        <v>0.85089999999999999</v>
      </c>
      <c r="P358" s="214">
        <v>0</v>
      </c>
    </row>
    <row r="359" spans="1:16">
      <c r="A359" s="74">
        <v>21</v>
      </c>
      <c r="B359" s="214">
        <v>0</v>
      </c>
      <c r="C359" s="214">
        <v>0</v>
      </c>
      <c r="D359" s="214">
        <v>2.0998999999999999</v>
      </c>
      <c r="E359" s="214">
        <v>0.77739999999999998</v>
      </c>
      <c r="F359" s="214">
        <v>1.7996000000000001</v>
      </c>
      <c r="G359" s="214">
        <v>0.78549999999999998</v>
      </c>
      <c r="H359" s="214">
        <v>2.6781000000000001</v>
      </c>
      <c r="I359" s="214">
        <v>1.0025999999999999</v>
      </c>
      <c r="J359" s="214">
        <v>3.0104000000000002</v>
      </c>
      <c r="K359" s="214">
        <v>0.65749999999999997</v>
      </c>
      <c r="L359" s="214">
        <v>2.1837</v>
      </c>
      <c r="M359" s="214">
        <v>1.0027999999999999</v>
      </c>
      <c r="N359" s="214">
        <v>2.6665000000000001</v>
      </c>
      <c r="O359" s="214">
        <v>0.82579999999999998</v>
      </c>
      <c r="P359" s="214">
        <v>0</v>
      </c>
    </row>
    <row r="360" spans="1:16">
      <c r="A360" s="74">
        <v>22</v>
      </c>
      <c r="B360" s="214">
        <v>0</v>
      </c>
      <c r="C360" s="214">
        <v>0</v>
      </c>
      <c r="D360" s="214">
        <v>2.0996000000000001</v>
      </c>
      <c r="E360" s="214">
        <v>0.76480000000000004</v>
      </c>
      <c r="F360" s="214">
        <v>1.8431999999999999</v>
      </c>
      <c r="G360" s="214">
        <v>0.76490000000000002</v>
      </c>
      <c r="H360" s="214">
        <v>2.6246999999999998</v>
      </c>
      <c r="I360" s="214">
        <v>0.97460000000000002</v>
      </c>
      <c r="J360" s="214">
        <v>2.8923000000000001</v>
      </c>
      <c r="K360" s="214">
        <v>0.68</v>
      </c>
      <c r="L360" s="214">
        <v>2.1193</v>
      </c>
      <c r="M360" s="214">
        <v>0.99860000000000004</v>
      </c>
      <c r="N360" s="214">
        <v>2.5857000000000001</v>
      </c>
      <c r="O360" s="214">
        <v>0.80079999999999996</v>
      </c>
      <c r="P360" s="214">
        <v>0</v>
      </c>
    </row>
    <row r="361" spans="1:16">
      <c r="A361" s="74">
        <v>23</v>
      </c>
      <c r="B361" s="214">
        <v>0</v>
      </c>
      <c r="C361" s="214">
        <v>0</v>
      </c>
      <c r="D361" s="214">
        <v>2.0992000000000002</v>
      </c>
      <c r="E361" s="214">
        <v>0.75229999999999997</v>
      </c>
      <c r="F361" s="214">
        <v>1.8868</v>
      </c>
      <c r="G361" s="214">
        <v>0.74419999999999997</v>
      </c>
      <c r="H361" s="214">
        <v>2.5714000000000001</v>
      </c>
      <c r="I361" s="214">
        <v>0.94650000000000001</v>
      </c>
      <c r="J361" s="214">
        <v>2.7740999999999998</v>
      </c>
      <c r="K361" s="214">
        <v>0.7026</v>
      </c>
      <c r="L361" s="214">
        <v>2.0548999999999999</v>
      </c>
      <c r="M361" s="214">
        <v>0.99429999999999996</v>
      </c>
      <c r="N361" s="214">
        <v>2.5049000000000001</v>
      </c>
      <c r="O361" s="214">
        <v>0.77580000000000005</v>
      </c>
      <c r="P361" s="214">
        <v>0</v>
      </c>
    </row>
    <row r="362" spans="1:16">
      <c r="A362" s="74">
        <v>24</v>
      </c>
      <c r="B362" s="214">
        <v>0</v>
      </c>
      <c r="C362" s="214">
        <v>0</v>
      </c>
      <c r="D362" s="214">
        <v>2.0988000000000002</v>
      </c>
      <c r="E362" s="214">
        <v>0.73970000000000002</v>
      </c>
      <c r="F362" s="214">
        <v>1.9305000000000001</v>
      </c>
      <c r="G362" s="214">
        <v>0.72350000000000003</v>
      </c>
      <c r="H362" s="214">
        <v>2.5179999999999998</v>
      </c>
      <c r="I362" s="214">
        <v>0.91849999999999998</v>
      </c>
      <c r="J362" s="214">
        <v>2.6560000000000001</v>
      </c>
      <c r="K362" s="214">
        <v>0.72509999999999997</v>
      </c>
      <c r="L362" s="214">
        <v>1.9903999999999999</v>
      </c>
      <c r="M362" s="214">
        <v>0.99009999999999998</v>
      </c>
      <c r="N362" s="214">
        <v>2.4241000000000001</v>
      </c>
      <c r="O362" s="214">
        <v>0.75080000000000002</v>
      </c>
      <c r="P362" s="214">
        <v>0</v>
      </c>
    </row>
    <row r="363" spans="1:16">
      <c r="A363" s="74">
        <v>25</v>
      </c>
      <c r="B363" s="214">
        <v>0</v>
      </c>
      <c r="C363" s="214">
        <v>0</v>
      </c>
      <c r="D363" s="214">
        <v>2.0985</v>
      </c>
      <c r="E363" s="214">
        <v>0.72719999999999996</v>
      </c>
      <c r="F363" s="214">
        <v>1.9741</v>
      </c>
      <c r="G363" s="214">
        <v>0.70289999999999997</v>
      </c>
      <c r="H363" s="214">
        <v>2.4645999999999999</v>
      </c>
      <c r="I363" s="214">
        <v>0.89039999999999997</v>
      </c>
      <c r="J363" s="214">
        <v>2.5377999999999998</v>
      </c>
      <c r="K363" s="214">
        <v>0.74760000000000004</v>
      </c>
      <c r="L363" s="214">
        <v>1.9259999999999999</v>
      </c>
      <c r="M363" s="214">
        <v>0.9859</v>
      </c>
      <c r="N363" s="214">
        <v>2.3433000000000002</v>
      </c>
      <c r="O363" s="214">
        <v>0.72570000000000001</v>
      </c>
      <c r="P363" s="214">
        <v>0</v>
      </c>
    </row>
    <row r="364" spans="1:16">
      <c r="A364" s="74">
        <v>26</v>
      </c>
      <c r="B364" s="214">
        <v>0</v>
      </c>
      <c r="C364" s="214">
        <v>0</v>
      </c>
      <c r="D364" s="214">
        <v>2.0981000000000001</v>
      </c>
      <c r="E364" s="214">
        <v>0.71460000000000001</v>
      </c>
      <c r="F364" s="214">
        <v>2.0177999999999998</v>
      </c>
      <c r="G364" s="214">
        <v>0.68220000000000003</v>
      </c>
      <c r="H364" s="214">
        <v>2.4113000000000002</v>
      </c>
      <c r="I364" s="214">
        <v>0.86240000000000006</v>
      </c>
      <c r="J364" s="214">
        <v>2.4196</v>
      </c>
      <c r="K364" s="214">
        <v>0.77010000000000001</v>
      </c>
      <c r="L364" s="214">
        <v>1.8615999999999999</v>
      </c>
      <c r="M364" s="214">
        <v>0.98160000000000003</v>
      </c>
      <c r="N364" s="214">
        <v>2.2625000000000002</v>
      </c>
      <c r="O364" s="214">
        <v>0.70069999999999999</v>
      </c>
      <c r="P364" s="214">
        <v>0</v>
      </c>
    </row>
    <row r="365" spans="1:16">
      <c r="A365" s="74">
        <v>27</v>
      </c>
      <c r="B365" s="214">
        <v>0</v>
      </c>
      <c r="C365" s="214">
        <v>0</v>
      </c>
      <c r="D365" s="214">
        <v>2.0977000000000001</v>
      </c>
      <c r="E365" s="214">
        <v>0.70209999999999995</v>
      </c>
      <c r="F365" s="214">
        <v>2.0613999999999999</v>
      </c>
      <c r="G365" s="214">
        <v>0.66149999999999998</v>
      </c>
      <c r="H365" s="214">
        <v>2.3578999999999999</v>
      </c>
      <c r="I365" s="214">
        <v>0.83430000000000004</v>
      </c>
      <c r="J365" s="214">
        <v>2.3014999999999999</v>
      </c>
      <c r="K365" s="214">
        <v>0.79259999999999997</v>
      </c>
      <c r="L365" s="214">
        <v>1.7970999999999999</v>
      </c>
      <c r="M365" s="214">
        <v>0.97740000000000005</v>
      </c>
      <c r="N365" s="214">
        <v>2.1817000000000002</v>
      </c>
      <c r="O365" s="214">
        <v>0.67569999999999997</v>
      </c>
      <c r="P365" s="214">
        <v>0</v>
      </c>
    </row>
    <row r="366" spans="1:16">
      <c r="A366" s="74">
        <v>28</v>
      </c>
      <c r="B366" s="214">
        <v>0</v>
      </c>
      <c r="C366" s="214">
        <v>0</v>
      </c>
      <c r="D366" s="214">
        <v>2.0973000000000002</v>
      </c>
      <c r="E366" s="214">
        <v>0.6895</v>
      </c>
      <c r="F366" s="214">
        <v>2.105</v>
      </c>
      <c r="G366" s="214">
        <v>0.64080000000000004</v>
      </c>
      <c r="H366" s="214">
        <v>2.3045</v>
      </c>
      <c r="I366" s="214">
        <v>0.80630000000000002</v>
      </c>
      <c r="J366" s="214">
        <v>2.1833</v>
      </c>
      <c r="K366" s="214">
        <v>0.81520000000000004</v>
      </c>
      <c r="L366" s="214">
        <v>1.7326999999999999</v>
      </c>
      <c r="M366" s="214">
        <v>0.97319999999999995</v>
      </c>
      <c r="N366" s="214">
        <v>2.1009000000000002</v>
      </c>
      <c r="O366" s="214">
        <v>0.65069999999999995</v>
      </c>
      <c r="P366" s="214">
        <v>0</v>
      </c>
    </row>
    <row r="367" spans="1:16">
      <c r="A367" s="74">
        <v>29</v>
      </c>
      <c r="B367" s="214">
        <v>0</v>
      </c>
      <c r="C367" s="214">
        <v>0</v>
      </c>
      <c r="D367" s="214">
        <v>2.097</v>
      </c>
      <c r="E367" s="214">
        <v>0.67700000000000005</v>
      </c>
      <c r="F367" s="214">
        <v>2.1486999999999998</v>
      </c>
      <c r="G367" s="214">
        <v>0.62019999999999997</v>
      </c>
      <c r="H367" s="214">
        <v>2.2511999999999999</v>
      </c>
      <c r="I367" s="214">
        <v>0.7782</v>
      </c>
      <c r="J367" s="214">
        <v>2.0651999999999999</v>
      </c>
      <c r="K367" s="214">
        <v>0.8377</v>
      </c>
      <c r="L367" s="214">
        <v>1.6681999999999999</v>
      </c>
      <c r="M367" s="214">
        <v>0.96889999999999998</v>
      </c>
      <c r="N367" s="214">
        <v>2.0200999999999998</v>
      </c>
      <c r="O367" s="214">
        <v>0.62560000000000004</v>
      </c>
      <c r="P367" s="214">
        <v>0</v>
      </c>
    </row>
    <row r="368" spans="1:16">
      <c r="A368" s="74">
        <v>30</v>
      </c>
      <c r="B368" s="214">
        <v>0</v>
      </c>
      <c r="C368" s="214">
        <v>0</v>
      </c>
      <c r="D368" s="214">
        <v>2.0966</v>
      </c>
      <c r="E368" s="214">
        <v>0.66439999999999999</v>
      </c>
      <c r="F368" s="214">
        <v>2.1922999999999999</v>
      </c>
      <c r="G368" s="214">
        <v>0.59950000000000003</v>
      </c>
      <c r="H368" s="214">
        <v>2.1978</v>
      </c>
      <c r="I368" s="214">
        <v>0.75019999999999998</v>
      </c>
      <c r="J368" s="214">
        <v>1.9470000000000001</v>
      </c>
      <c r="K368" s="214">
        <v>0.86019999999999996</v>
      </c>
      <c r="L368" s="214">
        <v>1.6037999999999999</v>
      </c>
      <c r="M368" s="214">
        <v>0.9647</v>
      </c>
      <c r="N368" s="214">
        <v>1.9393</v>
      </c>
      <c r="O368" s="214">
        <v>0.60060000000000002</v>
      </c>
      <c r="P368" s="214">
        <v>0</v>
      </c>
    </row>
    <row r="369" spans="1:16">
      <c r="A369" s="74">
        <v>31</v>
      </c>
      <c r="B369" s="214">
        <v>0</v>
      </c>
      <c r="C369" s="214">
        <v>0</v>
      </c>
      <c r="D369" s="214">
        <v>2.0198</v>
      </c>
      <c r="E369" s="214">
        <v>0.65029999999999999</v>
      </c>
      <c r="F369" s="214">
        <v>2.1916000000000002</v>
      </c>
      <c r="G369" s="214">
        <v>0.58899999999999997</v>
      </c>
      <c r="H369" s="214">
        <v>2.1778</v>
      </c>
      <c r="I369" s="214">
        <v>0.73560000000000003</v>
      </c>
      <c r="J369" s="214">
        <v>1.9777</v>
      </c>
      <c r="K369" s="214">
        <v>0.83779999999999999</v>
      </c>
      <c r="L369" s="214">
        <v>1.5841000000000001</v>
      </c>
      <c r="M369" s="214">
        <v>0.94430000000000003</v>
      </c>
      <c r="N369" s="214">
        <v>1.8784000000000001</v>
      </c>
      <c r="O369" s="214">
        <v>0.59570000000000001</v>
      </c>
      <c r="P369" s="214">
        <v>0</v>
      </c>
    </row>
    <row r="370" spans="1:16">
      <c r="A370" s="74">
        <v>32</v>
      </c>
      <c r="B370" s="214">
        <v>0</v>
      </c>
      <c r="C370" s="214">
        <v>0</v>
      </c>
      <c r="D370" s="214">
        <v>1.9430000000000001</v>
      </c>
      <c r="E370" s="214">
        <v>0.63619999999999999</v>
      </c>
      <c r="F370" s="214">
        <v>2.1909000000000001</v>
      </c>
      <c r="G370" s="214">
        <v>0.57850000000000001</v>
      </c>
      <c r="H370" s="214">
        <v>2.1579000000000002</v>
      </c>
      <c r="I370" s="214">
        <v>0.72099999999999997</v>
      </c>
      <c r="J370" s="214">
        <v>2.0083000000000002</v>
      </c>
      <c r="K370" s="214">
        <v>0.8155</v>
      </c>
      <c r="L370" s="214">
        <v>1.5644</v>
      </c>
      <c r="M370" s="214">
        <v>0.92390000000000005</v>
      </c>
      <c r="N370" s="214">
        <v>1.8174999999999999</v>
      </c>
      <c r="O370" s="214">
        <v>0.59079999999999999</v>
      </c>
      <c r="P370" s="214">
        <v>0</v>
      </c>
    </row>
    <row r="371" spans="1:16">
      <c r="A371" s="74">
        <v>33</v>
      </c>
      <c r="B371" s="214">
        <v>0</v>
      </c>
      <c r="C371" s="214">
        <v>0</v>
      </c>
      <c r="D371" s="214">
        <v>1.8663000000000001</v>
      </c>
      <c r="E371" s="214">
        <v>0.62209999999999999</v>
      </c>
      <c r="F371" s="214">
        <v>2.1901999999999999</v>
      </c>
      <c r="G371" s="214">
        <v>0.56789999999999996</v>
      </c>
      <c r="H371" s="214">
        <v>2.1379000000000001</v>
      </c>
      <c r="I371" s="214">
        <v>0.70640000000000003</v>
      </c>
      <c r="J371" s="214">
        <v>2.0390000000000001</v>
      </c>
      <c r="K371" s="214">
        <v>0.79310000000000003</v>
      </c>
      <c r="L371" s="214">
        <v>1.5448</v>
      </c>
      <c r="M371" s="214">
        <v>0.90339999999999998</v>
      </c>
      <c r="N371" s="214">
        <v>1.7565999999999999</v>
      </c>
      <c r="O371" s="214">
        <v>0.58589999999999998</v>
      </c>
      <c r="P371" s="214">
        <v>0</v>
      </c>
    </row>
    <row r="372" spans="1:16">
      <c r="A372" s="74">
        <v>34</v>
      </c>
      <c r="B372" s="214">
        <v>0</v>
      </c>
      <c r="C372" s="214">
        <v>0</v>
      </c>
      <c r="D372" s="214">
        <v>1.7895000000000001</v>
      </c>
      <c r="E372" s="214">
        <v>0.6079</v>
      </c>
      <c r="F372" s="214">
        <v>2.1894999999999998</v>
      </c>
      <c r="G372" s="214">
        <v>0.55740000000000001</v>
      </c>
      <c r="H372" s="214">
        <v>2.1179999999999999</v>
      </c>
      <c r="I372" s="214">
        <v>0.69179999999999997</v>
      </c>
      <c r="J372" s="214">
        <v>2.0697000000000001</v>
      </c>
      <c r="K372" s="214">
        <v>0.77070000000000005</v>
      </c>
      <c r="L372" s="214">
        <v>1.5250999999999999</v>
      </c>
      <c r="M372" s="214">
        <v>0.88300000000000001</v>
      </c>
      <c r="N372" s="214">
        <v>1.6957</v>
      </c>
      <c r="O372" s="214">
        <v>0.58099999999999996</v>
      </c>
      <c r="P372" s="214">
        <v>0</v>
      </c>
    </row>
    <row r="373" spans="1:16">
      <c r="A373" s="74">
        <v>35</v>
      </c>
      <c r="B373" s="214">
        <v>0</v>
      </c>
      <c r="C373" s="214">
        <v>0</v>
      </c>
      <c r="D373" s="214">
        <v>1.7126999999999999</v>
      </c>
      <c r="E373" s="214">
        <v>0.59379999999999999</v>
      </c>
      <c r="F373" s="214">
        <v>2.1888000000000001</v>
      </c>
      <c r="G373" s="214">
        <v>0.54690000000000005</v>
      </c>
      <c r="H373" s="214">
        <v>2.0979999999999999</v>
      </c>
      <c r="I373" s="214">
        <v>0.67730000000000001</v>
      </c>
      <c r="J373" s="214">
        <v>2.1004</v>
      </c>
      <c r="K373" s="214">
        <v>0.74839999999999995</v>
      </c>
      <c r="L373" s="214">
        <v>1.5054000000000001</v>
      </c>
      <c r="M373" s="214">
        <v>0.86260000000000003</v>
      </c>
      <c r="N373" s="214">
        <v>1.6348</v>
      </c>
      <c r="O373" s="214">
        <v>0.57609999999999995</v>
      </c>
      <c r="P373" s="214">
        <v>0</v>
      </c>
    </row>
    <row r="374" spans="1:16">
      <c r="A374" s="74">
        <v>36</v>
      </c>
      <c r="B374" s="214">
        <v>0</v>
      </c>
      <c r="C374" s="214">
        <v>0</v>
      </c>
      <c r="D374" s="214">
        <v>1.6358999999999999</v>
      </c>
      <c r="E374" s="214">
        <v>0.57969999999999999</v>
      </c>
      <c r="F374" s="214">
        <v>2.1882000000000001</v>
      </c>
      <c r="G374" s="214">
        <v>0.53639999999999999</v>
      </c>
      <c r="H374" s="214">
        <v>2.0781000000000001</v>
      </c>
      <c r="I374" s="214">
        <v>0.66269999999999996</v>
      </c>
      <c r="J374" s="214">
        <v>2.1309999999999998</v>
      </c>
      <c r="K374" s="214">
        <v>0.72599999999999998</v>
      </c>
      <c r="L374" s="214">
        <v>1.4857</v>
      </c>
      <c r="M374" s="214">
        <v>0.84219999999999995</v>
      </c>
      <c r="N374" s="214">
        <v>1.5739000000000001</v>
      </c>
      <c r="O374" s="214">
        <v>0.57120000000000004</v>
      </c>
      <c r="P374" s="214">
        <v>0</v>
      </c>
    </row>
    <row r="375" spans="1:16">
      <c r="A375" s="74">
        <v>37</v>
      </c>
      <c r="B375" s="214">
        <v>0</v>
      </c>
      <c r="C375" s="214">
        <v>0</v>
      </c>
      <c r="D375" s="214">
        <v>1.5590999999999999</v>
      </c>
      <c r="E375" s="214">
        <v>0.56559999999999999</v>
      </c>
      <c r="F375" s="214">
        <v>2.1875</v>
      </c>
      <c r="G375" s="214">
        <v>0.52580000000000005</v>
      </c>
      <c r="H375" s="214">
        <v>2.0581</v>
      </c>
      <c r="I375" s="214">
        <v>0.64810000000000001</v>
      </c>
      <c r="J375" s="214">
        <v>2.1617000000000002</v>
      </c>
      <c r="K375" s="214">
        <v>0.7036</v>
      </c>
      <c r="L375" s="214">
        <v>1.466</v>
      </c>
      <c r="M375" s="214">
        <v>0.82179999999999997</v>
      </c>
      <c r="N375" s="214">
        <v>1.5129999999999999</v>
      </c>
      <c r="O375" s="214">
        <v>0.56630000000000003</v>
      </c>
      <c r="P375" s="214">
        <v>0</v>
      </c>
    </row>
    <row r="376" spans="1:16">
      <c r="A376" s="74">
        <v>38</v>
      </c>
      <c r="B376" s="214">
        <v>0</v>
      </c>
      <c r="C376" s="214">
        <v>0</v>
      </c>
      <c r="D376" s="214">
        <v>1.4823</v>
      </c>
      <c r="E376" s="214">
        <v>0.55149999999999999</v>
      </c>
      <c r="F376" s="214">
        <v>2.1867999999999999</v>
      </c>
      <c r="G376" s="214">
        <v>0.51529999999999998</v>
      </c>
      <c r="H376" s="214">
        <v>2.0381</v>
      </c>
      <c r="I376" s="214">
        <v>0.63349999999999995</v>
      </c>
      <c r="J376" s="214">
        <v>2.1924000000000001</v>
      </c>
      <c r="K376" s="214">
        <v>0.68130000000000002</v>
      </c>
      <c r="L376" s="214">
        <v>1.4462999999999999</v>
      </c>
      <c r="M376" s="214">
        <v>0.8014</v>
      </c>
      <c r="N376" s="214">
        <v>1.4520999999999999</v>
      </c>
      <c r="O376" s="214">
        <v>0.56140000000000001</v>
      </c>
      <c r="P376" s="214">
        <v>0</v>
      </c>
    </row>
    <row r="377" spans="1:16">
      <c r="A377" s="74">
        <v>39</v>
      </c>
      <c r="B377" s="214">
        <v>0</v>
      </c>
      <c r="C377" s="214">
        <v>0</v>
      </c>
      <c r="D377" s="214">
        <v>1.4056</v>
      </c>
      <c r="E377" s="214">
        <v>0.53739999999999999</v>
      </c>
      <c r="F377" s="214">
        <v>2.1861000000000002</v>
      </c>
      <c r="G377" s="214">
        <v>0.50480000000000003</v>
      </c>
      <c r="H377" s="214">
        <v>2.0182000000000002</v>
      </c>
      <c r="I377" s="214">
        <v>0.61890000000000001</v>
      </c>
      <c r="J377" s="214">
        <v>2.2229999999999999</v>
      </c>
      <c r="K377" s="214">
        <v>0.65890000000000004</v>
      </c>
      <c r="L377" s="214">
        <v>1.4267000000000001</v>
      </c>
      <c r="M377" s="214">
        <v>0.78090000000000004</v>
      </c>
      <c r="N377" s="214">
        <v>1.3912</v>
      </c>
      <c r="O377" s="214">
        <v>0.55649999999999999</v>
      </c>
      <c r="P377" s="214">
        <v>0</v>
      </c>
    </row>
    <row r="378" spans="1:16">
      <c r="A378" s="74">
        <v>40</v>
      </c>
      <c r="B378" s="214">
        <v>0</v>
      </c>
      <c r="C378" s="214">
        <v>0</v>
      </c>
      <c r="D378" s="214">
        <v>1.3288</v>
      </c>
      <c r="E378" s="214">
        <v>0.52329999999999999</v>
      </c>
      <c r="F378" s="214">
        <v>2.1854</v>
      </c>
      <c r="G378" s="214">
        <v>0.49430000000000002</v>
      </c>
      <c r="H378" s="214">
        <v>1.9982</v>
      </c>
      <c r="I378" s="214">
        <v>0.60429999999999995</v>
      </c>
      <c r="J378" s="214">
        <v>2.2536999999999998</v>
      </c>
      <c r="K378" s="214">
        <v>0.63649999999999995</v>
      </c>
      <c r="L378" s="214">
        <v>1.407</v>
      </c>
      <c r="M378" s="214">
        <v>0.76049999999999995</v>
      </c>
      <c r="N378" s="214">
        <v>1.3303</v>
      </c>
      <c r="O378" s="214">
        <v>0.55159999999999998</v>
      </c>
      <c r="P378" s="214">
        <v>0</v>
      </c>
    </row>
    <row r="379" spans="1:16">
      <c r="A379" s="74">
        <v>41</v>
      </c>
      <c r="B379" s="214">
        <v>0</v>
      </c>
      <c r="C379" s="214">
        <v>0</v>
      </c>
      <c r="D379" s="214">
        <v>1.252</v>
      </c>
      <c r="E379" s="214">
        <v>0.50919999999999999</v>
      </c>
      <c r="F379" s="214">
        <v>2.1846999999999999</v>
      </c>
      <c r="G379" s="214">
        <v>0.48370000000000002</v>
      </c>
      <c r="H379" s="214">
        <v>1.9782999999999999</v>
      </c>
      <c r="I379" s="214">
        <v>0.5897</v>
      </c>
      <c r="J379" s="214">
        <v>2.2844000000000002</v>
      </c>
      <c r="K379" s="214">
        <v>0.61419999999999997</v>
      </c>
      <c r="L379" s="214">
        <v>1.3873</v>
      </c>
      <c r="M379" s="214">
        <v>0.74009999999999998</v>
      </c>
      <c r="N379" s="214">
        <v>1.2694000000000001</v>
      </c>
      <c r="O379" s="214">
        <v>0.54669999999999996</v>
      </c>
      <c r="P379" s="214">
        <v>0</v>
      </c>
    </row>
    <row r="380" spans="1:16">
      <c r="A380" s="74">
        <v>42</v>
      </c>
      <c r="B380" s="214">
        <v>0</v>
      </c>
      <c r="C380" s="214">
        <v>0</v>
      </c>
      <c r="D380" s="214">
        <v>1.1752</v>
      </c>
      <c r="E380" s="214">
        <v>0.495</v>
      </c>
      <c r="F380" s="214">
        <v>2.1840000000000002</v>
      </c>
      <c r="G380" s="214">
        <v>0.47320000000000001</v>
      </c>
      <c r="H380" s="214">
        <v>1.9582999999999999</v>
      </c>
      <c r="I380" s="214">
        <v>0.57509999999999994</v>
      </c>
      <c r="J380" s="214">
        <v>2.3149999999999999</v>
      </c>
      <c r="K380" s="214">
        <v>0.59179999999999999</v>
      </c>
      <c r="L380" s="214">
        <v>1.3675999999999999</v>
      </c>
      <c r="M380" s="214">
        <v>0.71970000000000001</v>
      </c>
      <c r="N380" s="214">
        <v>1.2084999999999999</v>
      </c>
      <c r="O380" s="214">
        <v>0.54179999999999995</v>
      </c>
      <c r="P380" s="214">
        <v>0</v>
      </c>
    </row>
    <row r="381" spans="1:16">
      <c r="A381" s="74">
        <v>43</v>
      </c>
      <c r="B381" s="214">
        <v>0</v>
      </c>
      <c r="C381" s="214">
        <v>0</v>
      </c>
      <c r="D381" s="214">
        <v>1.2277</v>
      </c>
      <c r="E381" s="214">
        <v>0.48849999999999999</v>
      </c>
      <c r="F381" s="214">
        <v>2.1934999999999998</v>
      </c>
      <c r="G381" s="214">
        <v>0.46810000000000002</v>
      </c>
      <c r="H381" s="214">
        <v>1.9594</v>
      </c>
      <c r="I381" s="214">
        <v>0.56379999999999997</v>
      </c>
      <c r="J381" s="214">
        <v>2.3163999999999998</v>
      </c>
      <c r="K381" s="214">
        <v>0.5746</v>
      </c>
      <c r="L381" s="214">
        <v>1.3416999999999999</v>
      </c>
      <c r="M381" s="214">
        <v>0.71619999999999995</v>
      </c>
      <c r="N381" s="214">
        <v>1.1788000000000001</v>
      </c>
      <c r="O381" s="214">
        <v>0.5464</v>
      </c>
      <c r="P381" s="214">
        <v>0</v>
      </c>
    </row>
    <row r="382" spans="1:16">
      <c r="A382" s="74">
        <v>44</v>
      </c>
      <c r="B382" s="214">
        <v>0</v>
      </c>
      <c r="C382" s="214">
        <v>0</v>
      </c>
      <c r="D382" s="214">
        <v>1.2802</v>
      </c>
      <c r="E382" s="214">
        <v>0.48199999999999998</v>
      </c>
      <c r="F382" s="214">
        <v>2.2029000000000001</v>
      </c>
      <c r="G382" s="214">
        <v>0.46300000000000002</v>
      </c>
      <c r="H382" s="214">
        <v>1.9603999999999999</v>
      </c>
      <c r="I382" s="214">
        <v>0.5524</v>
      </c>
      <c r="J382" s="214">
        <v>2.3178000000000001</v>
      </c>
      <c r="K382" s="214">
        <v>0.55730000000000002</v>
      </c>
      <c r="L382" s="214">
        <v>1.3158000000000001</v>
      </c>
      <c r="M382" s="214">
        <v>0.7127</v>
      </c>
      <c r="N382" s="214">
        <v>1.149</v>
      </c>
      <c r="O382" s="214">
        <v>0.55100000000000005</v>
      </c>
      <c r="P382" s="214">
        <v>0</v>
      </c>
    </row>
    <row r="383" spans="1:16">
      <c r="A383" s="74">
        <v>45</v>
      </c>
      <c r="B383" s="214">
        <v>0</v>
      </c>
      <c r="C383" s="214">
        <v>0</v>
      </c>
      <c r="D383" s="214">
        <v>1.3327</v>
      </c>
      <c r="E383" s="214">
        <v>0.47549999999999998</v>
      </c>
      <c r="F383" s="214">
        <v>2.2124000000000001</v>
      </c>
      <c r="G383" s="214">
        <v>0.45789999999999997</v>
      </c>
      <c r="H383" s="214">
        <v>1.9614</v>
      </c>
      <c r="I383" s="214">
        <v>0.54110000000000003</v>
      </c>
      <c r="J383" s="214">
        <v>2.3191000000000002</v>
      </c>
      <c r="K383" s="214">
        <v>0.54010000000000002</v>
      </c>
      <c r="L383" s="214">
        <v>1.2899</v>
      </c>
      <c r="M383" s="214">
        <v>0.70930000000000004</v>
      </c>
      <c r="N383" s="214">
        <v>1.1193</v>
      </c>
      <c r="O383" s="214">
        <v>0.55559999999999998</v>
      </c>
      <c r="P383" s="214">
        <v>0</v>
      </c>
    </row>
    <row r="384" spans="1:16">
      <c r="A384" s="74">
        <v>46</v>
      </c>
      <c r="B384" s="214">
        <v>0</v>
      </c>
      <c r="C384" s="214">
        <v>0</v>
      </c>
      <c r="D384" s="214">
        <v>1.3852</v>
      </c>
      <c r="E384" s="214">
        <v>0.46899999999999997</v>
      </c>
      <c r="F384" s="214">
        <v>2.2219000000000002</v>
      </c>
      <c r="G384" s="214">
        <v>0.45269999999999999</v>
      </c>
      <c r="H384" s="214">
        <v>1.9624999999999999</v>
      </c>
      <c r="I384" s="214">
        <v>0.52969999999999995</v>
      </c>
      <c r="J384" s="214">
        <v>2.3205</v>
      </c>
      <c r="K384" s="214">
        <v>0.52280000000000004</v>
      </c>
      <c r="L384" s="214">
        <v>1.2639</v>
      </c>
      <c r="M384" s="214">
        <v>0.70579999999999998</v>
      </c>
      <c r="N384" s="214">
        <v>1.0895999999999999</v>
      </c>
      <c r="O384" s="214">
        <v>0.56020000000000003</v>
      </c>
      <c r="P384" s="214">
        <v>0</v>
      </c>
    </row>
    <row r="385" spans="1:16">
      <c r="A385" s="74">
        <v>47</v>
      </c>
      <c r="B385" s="214">
        <v>0</v>
      </c>
      <c r="C385" s="214">
        <v>0</v>
      </c>
      <c r="D385" s="214">
        <v>1.4376</v>
      </c>
      <c r="E385" s="214">
        <v>0.46250000000000002</v>
      </c>
      <c r="F385" s="214">
        <v>2.2313000000000001</v>
      </c>
      <c r="G385" s="214">
        <v>0.4476</v>
      </c>
      <c r="H385" s="214">
        <v>1.9635</v>
      </c>
      <c r="I385" s="214">
        <v>0.51839999999999997</v>
      </c>
      <c r="J385" s="214">
        <v>2.3218999999999999</v>
      </c>
      <c r="K385" s="214">
        <v>0.50560000000000005</v>
      </c>
      <c r="L385" s="214">
        <v>1.238</v>
      </c>
      <c r="M385" s="214">
        <v>0.70230000000000004</v>
      </c>
      <c r="N385" s="214">
        <v>1.0598000000000001</v>
      </c>
      <c r="O385" s="214">
        <v>0.56479999999999997</v>
      </c>
      <c r="P385" s="214">
        <v>0</v>
      </c>
    </row>
    <row r="386" spans="1:16">
      <c r="A386" s="74">
        <v>48</v>
      </c>
      <c r="B386" s="214">
        <v>0</v>
      </c>
      <c r="C386" s="214">
        <v>0</v>
      </c>
      <c r="D386" s="214">
        <v>1.4901</v>
      </c>
      <c r="E386" s="214">
        <v>0.45600000000000002</v>
      </c>
      <c r="F386" s="214">
        <v>2.2408000000000001</v>
      </c>
      <c r="G386" s="214">
        <v>0.4425</v>
      </c>
      <c r="H386" s="214">
        <v>1.9645999999999999</v>
      </c>
      <c r="I386" s="214">
        <v>0.50700000000000001</v>
      </c>
      <c r="J386" s="214">
        <v>2.3231999999999999</v>
      </c>
      <c r="K386" s="214">
        <v>0.48830000000000001</v>
      </c>
      <c r="L386" s="214">
        <v>1.2121</v>
      </c>
      <c r="M386" s="214">
        <v>0.69889999999999997</v>
      </c>
      <c r="N386" s="214">
        <v>1.0301</v>
      </c>
      <c r="O386" s="214">
        <v>0.56940000000000002</v>
      </c>
      <c r="P386" s="214">
        <v>0</v>
      </c>
    </row>
    <row r="388" spans="1:16">
      <c r="A388" s="73" t="e">
        <f>HLOOKUP('Calculatrice des coûts NMETI'!$I$22,B392:Q441,MATCH('Calculatrice des coûts NMETI'!$K$22,A392:A441))</f>
        <v>#N/A</v>
      </c>
    </row>
    <row r="389" spans="1:16">
      <c r="A389" s="467" t="s">
        <v>3150</v>
      </c>
      <c r="B389" s="467"/>
      <c r="C389" s="467"/>
      <c r="D389" s="467"/>
      <c r="E389" s="467"/>
      <c r="F389" s="467"/>
      <c r="G389" s="467"/>
      <c r="H389" s="467"/>
      <c r="I389" s="467"/>
      <c r="J389" s="467"/>
      <c r="K389" s="467"/>
      <c r="L389" s="467"/>
      <c r="M389" s="467"/>
      <c r="N389" s="467"/>
      <c r="O389" s="467"/>
      <c r="P389" s="467"/>
    </row>
    <row r="390" spans="1:16">
      <c r="A390" s="471" t="s">
        <v>8744</v>
      </c>
      <c r="B390" s="471"/>
      <c r="C390" s="471"/>
      <c r="D390" s="471"/>
      <c r="E390" s="471"/>
      <c r="F390" s="471"/>
      <c r="G390" s="471"/>
      <c r="H390" s="471"/>
      <c r="I390" s="471"/>
      <c r="J390" s="471"/>
      <c r="K390" s="471"/>
      <c r="L390" s="471"/>
      <c r="M390" s="471"/>
      <c r="N390" s="471"/>
      <c r="O390" s="471"/>
      <c r="P390" s="471"/>
    </row>
    <row r="391" spans="1:16">
      <c r="A391" s="77" t="s">
        <v>8912</v>
      </c>
      <c r="B391" s="212" t="s">
        <v>8913</v>
      </c>
      <c r="C391" s="212" t="s">
        <v>8913</v>
      </c>
      <c r="D391" s="212" t="s">
        <v>8913</v>
      </c>
      <c r="E391" s="212" t="s">
        <v>8913</v>
      </c>
      <c r="F391" s="212" t="s">
        <v>8913</v>
      </c>
      <c r="G391" s="212" t="s">
        <v>8913</v>
      </c>
      <c r="H391" s="212" t="s">
        <v>8913</v>
      </c>
      <c r="I391" s="212" t="s">
        <v>8913</v>
      </c>
      <c r="J391" s="212" t="s">
        <v>8913</v>
      </c>
      <c r="K391" s="212" t="s">
        <v>8913</v>
      </c>
      <c r="L391" s="212" t="s">
        <v>8913</v>
      </c>
      <c r="M391" s="212" t="s">
        <v>8913</v>
      </c>
      <c r="N391" s="212" t="s">
        <v>8913</v>
      </c>
      <c r="O391" s="212" t="s">
        <v>8913</v>
      </c>
      <c r="P391" s="212" t="s">
        <v>8913</v>
      </c>
    </row>
    <row r="392" spans="1:16">
      <c r="A392" s="79" t="s">
        <v>8914</v>
      </c>
      <c r="B392" s="236">
        <v>1</v>
      </c>
      <c r="C392" s="236">
        <v>2</v>
      </c>
      <c r="D392" s="236">
        <v>3</v>
      </c>
      <c r="E392" s="236">
        <v>4</v>
      </c>
      <c r="F392" s="236">
        <v>5</v>
      </c>
      <c r="G392" s="236">
        <v>6</v>
      </c>
      <c r="H392" s="236">
        <v>7</v>
      </c>
      <c r="I392" s="236">
        <v>8</v>
      </c>
      <c r="J392" s="236">
        <v>9</v>
      </c>
      <c r="K392" s="236">
        <v>10</v>
      </c>
      <c r="L392" s="236">
        <v>11</v>
      </c>
      <c r="M392" s="236">
        <v>12</v>
      </c>
      <c r="N392" s="236">
        <v>13</v>
      </c>
      <c r="O392" s="236">
        <v>14</v>
      </c>
      <c r="P392" s="236">
        <v>15</v>
      </c>
    </row>
    <row r="393" spans="1:16">
      <c r="A393" s="74">
        <v>0</v>
      </c>
      <c r="B393" s="214">
        <v>0</v>
      </c>
      <c r="C393" s="214">
        <v>0</v>
      </c>
      <c r="D393" s="214">
        <v>7.7737999999999996</v>
      </c>
      <c r="E393" s="214">
        <v>3.0533000000000001</v>
      </c>
      <c r="F393" s="214">
        <v>11.91</v>
      </c>
      <c r="G393" s="214">
        <v>3.6743000000000001</v>
      </c>
      <c r="H393" s="214">
        <v>14.426299999999999</v>
      </c>
      <c r="I393" s="214">
        <v>3.9641000000000002</v>
      </c>
      <c r="J393" s="214">
        <v>15.112500000000001</v>
      </c>
      <c r="K393" s="214">
        <v>2.3546</v>
      </c>
      <c r="L393" s="214">
        <v>9.3038000000000007</v>
      </c>
      <c r="M393" s="214">
        <v>4.3832000000000004</v>
      </c>
      <c r="N393" s="214">
        <v>0</v>
      </c>
      <c r="O393" s="214">
        <v>0</v>
      </c>
      <c r="P393" s="214">
        <v>0</v>
      </c>
    </row>
    <row r="394" spans="1:16">
      <c r="A394" s="74">
        <v>1</v>
      </c>
      <c r="B394" s="214">
        <v>0</v>
      </c>
      <c r="C394" s="214">
        <v>0</v>
      </c>
      <c r="D394" s="214">
        <v>6.91</v>
      </c>
      <c r="E394" s="214">
        <v>2.714</v>
      </c>
      <c r="F394" s="214">
        <v>10.5867</v>
      </c>
      <c r="G394" s="214">
        <v>3.266</v>
      </c>
      <c r="H394" s="214">
        <v>12.8233</v>
      </c>
      <c r="I394" s="214">
        <v>3.5236000000000001</v>
      </c>
      <c r="J394" s="214">
        <v>13.433299999999999</v>
      </c>
      <c r="K394" s="214">
        <v>2.093</v>
      </c>
      <c r="L394" s="214">
        <v>8.27</v>
      </c>
      <c r="M394" s="214">
        <v>3.8961999999999999</v>
      </c>
      <c r="N394" s="214">
        <v>0</v>
      </c>
      <c r="O394" s="214">
        <v>0</v>
      </c>
      <c r="P394" s="214">
        <v>0</v>
      </c>
    </row>
    <row r="395" spans="1:16">
      <c r="A395" s="74">
        <v>2</v>
      </c>
      <c r="B395" s="214">
        <v>0</v>
      </c>
      <c r="C395" s="214">
        <v>0</v>
      </c>
      <c r="D395" s="214">
        <v>6.0462999999999996</v>
      </c>
      <c r="E395" s="214">
        <v>2.3748</v>
      </c>
      <c r="F395" s="214">
        <v>9.2632999999999992</v>
      </c>
      <c r="G395" s="214">
        <v>2.8578000000000001</v>
      </c>
      <c r="H395" s="214">
        <v>11.2204</v>
      </c>
      <c r="I395" s="214">
        <v>3.0832000000000002</v>
      </c>
      <c r="J395" s="214">
        <v>11.754200000000001</v>
      </c>
      <c r="K395" s="214">
        <v>1.8313999999999999</v>
      </c>
      <c r="L395" s="214">
        <v>7.2363</v>
      </c>
      <c r="M395" s="214">
        <v>3.4091999999999998</v>
      </c>
      <c r="N395" s="214">
        <v>0</v>
      </c>
      <c r="O395" s="214">
        <v>0</v>
      </c>
      <c r="P395" s="214">
        <v>0</v>
      </c>
    </row>
    <row r="396" spans="1:16">
      <c r="A396" s="74">
        <v>3</v>
      </c>
      <c r="B396" s="214">
        <v>0</v>
      </c>
      <c r="C396" s="214">
        <v>0</v>
      </c>
      <c r="D396" s="214">
        <v>5.1825000000000001</v>
      </c>
      <c r="E396" s="214">
        <v>2.0354999999999999</v>
      </c>
      <c r="F396" s="214">
        <v>7.94</v>
      </c>
      <c r="G396" s="214">
        <v>2.4495</v>
      </c>
      <c r="H396" s="214">
        <v>9.6174999999999997</v>
      </c>
      <c r="I396" s="214">
        <v>2.6427</v>
      </c>
      <c r="J396" s="214">
        <v>10.074999999999999</v>
      </c>
      <c r="K396" s="214">
        <v>1.5698000000000001</v>
      </c>
      <c r="L396" s="214">
        <v>6.2024999999999997</v>
      </c>
      <c r="M396" s="214">
        <v>2.9222000000000001</v>
      </c>
      <c r="N396" s="214">
        <v>0</v>
      </c>
      <c r="O396" s="214">
        <v>0</v>
      </c>
      <c r="P396" s="214">
        <v>0</v>
      </c>
    </row>
    <row r="397" spans="1:16">
      <c r="A397" s="74">
        <v>4</v>
      </c>
      <c r="B397" s="214">
        <v>0</v>
      </c>
      <c r="C397" s="214">
        <v>0</v>
      </c>
      <c r="D397" s="214">
        <v>4.3188000000000004</v>
      </c>
      <c r="E397" s="214">
        <v>1.6962999999999999</v>
      </c>
      <c r="F397" s="214">
        <v>6.6166999999999998</v>
      </c>
      <c r="G397" s="214">
        <v>2.0413000000000001</v>
      </c>
      <c r="H397" s="214">
        <v>8.0145999999999997</v>
      </c>
      <c r="I397" s="214">
        <v>2.2023000000000001</v>
      </c>
      <c r="J397" s="214">
        <v>8.3957999999999995</v>
      </c>
      <c r="K397" s="214">
        <v>1.3081</v>
      </c>
      <c r="L397" s="214">
        <v>5.1688000000000001</v>
      </c>
      <c r="M397" s="214">
        <v>2.4350999999999998</v>
      </c>
      <c r="N397" s="214">
        <v>0</v>
      </c>
      <c r="O397" s="214">
        <v>0</v>
      </c>
      <c r="P397" s="214">
        <v>0</v>
      </c>
    </row>
    <row r="398" spans="1:16">
      <c r="A398" s="74">
        <v>5</v>
      </c>
      <c r="B398" s="214">
        <v>0</v>
      </c>
      <c r="C398" s="214">
        <v>0</v>
      </c>
      <c r="D398" s="214">
        <v>3.4550000000000001</v>
      </c>
      <c r="E398" s="214">
        <v>1.357</v>
      </c>
      <c r="F398" s="214">
        <v>5.2933000000000003</v>
      </c>
      <c r="G398" s="214">
        <v>1.633</v>
      </c>
      <c r="H398" s="214">
        <v>6.4116999999999997</v>
      </c>
      <c r="I398" s="214">
        <v>1.7618</v>
      </c>
      <c r="J398" s="214">
        <v>6.7167000000000003</v>
      </c>
      <c r="K398" s="214">
        <v>1.0465</v>
      </c>
      <c r="L398" s="214">
        <v>4.1349999999999998</v>
      </c>
      <c r="M398" s="214">
        <v>1.9480999999999999</v>
      </c>
      <c r="N398" s="214">
        <v>0</v>
      </c>
      <c r="O398" s="214">
        <v>0</v>
      </c>
      <c r="P398" s="214">
        <v>0</v>
      </c>
    </row>
    <row r="399" spans="1:16">
      <c r="A399" s="74">
        <v>6</v>
      </c>
      <c r="B399" s="214">
        <v>0</v>
      </c>
      <c r="C399" s="214">
        <v>0</v>
      </c>
      <c r="D399" s="214">
        <v>2.5912999999999999</v>
      </c>
      <c r="E399" s="214">
        <v>1.0178</v>
      </c>
      <c r="F399" s="214">
        <v>3.97</v>
      </c>
      <c r="G399" s="214">
        <v>1.2248000000000001</v>
      </c>
      <c r="H399" s="214">
        <v>4.8087999999999997</v>
      </c>
      <c r="I399" s="214">
        <v>1.3213999999999999</v>
      </c>
      <c r="J399" s="214">
        <v>5.0374999999999996</v>
      </c>
      <c r="K399" s="214">
        <v>0.78490000000000004</v>
      </c>
      <c r="L399" s="214">
        <v>3.1013000000000002</v>
      </c>
      <c r="M399" s="214">
        <v>1.4611000000000001</v>
      </c>
      <c r="N399" s="214">
        <v>0</v>
      </c>
      <c r="O399" s="214">
        <v>0</v>
      </c>
      <c r="P399" s="214">
        <v>0</v>
      </c>
    </row>
    <row r="400" spans="1:16">
      <c r="A400" s="74">
        <v>7</v>
      </c>
      <c r="B400" s="214">
        <v>0</v>
      </c>
      <c r="C400" s="214">
        <v>0</v>
      </c>
      <c r="D400" s="214">
        <v>2.5413999999999999</v>
      </c>
      <c r="E400" s="214">
        <v>0.98950000000000005</v>
      </c>
      <c r="F400" s="214">
        <v>3.8045</v>
      </c>
      <c r="G400" s="214">
        <v>1.1907000000000001</v>
      </c>
      <c r="H400" s="214">
        <v>4.6154999999999999</v>
      </c>
      <c r="I400" s="214">
        <v>1.2846</v>
      </c>
      <c r="J400" s="214">
        <v>4.8826999999999998</v>
      </c>
      <c r="K400" s="214">
        <v>0.7631</v>
      </c>
      <c r="L400" s="214">
        <v>3.0310000000000001</v>
      </c>
      <c r="M400" s="214">
        <v>1.4205000000000001</v>
      </c>
      <c r="N400" s="214">
        <v>0</v>
      </c>
      <c r="O400" s="214">
        <v>0</v>
      </c>
      <c r="P400" s="214">
        <v>0</v>
      </c>
    </row>
    <row r="401" spans="1:16">
      <c r="A401" s="74">
        <v>8</v>
      </c>
      <c r="B401" s="214">
        <v>0</v>
      </c>
      <c r="C401" s="214">
        <v>0</v>
      </c>
      <c r="D401" s="214">
        <v>2.4914999999999998</v>
      </c>
      <c r="E401" s="214">
        <v>0.96120000000000005</v>
      </c>
      <c r="F401" s="214">
        <v>3.6389999999999998</v>
      </c>
      <c r="G401" s="214">
        <v>1.1567000000000001</v>
      </c>
      <c r="H401" s="214">
        <v>4.4222999999999999</v>
      </c>
      <c r="I401" s="214">
        <v>1.2479</v>
      </c>
      <c r="J401" s="214">
        <v>4.7279</v>
      </c>
      <c r="K401" s="214">
        <v>0.74129999999999996</v>
      </c>
      <c r="L401" s="214">
        <v>2.9607999999999999</v>
      </c>
      <c r="M401" s="214">
        <v>1.3798999999999999</v>
      </c>
      <c r="N401" s="214">
        <v>0</v>
      </c>
      <c r="O401" s="214">
        <v>0</v>
      </c>
      <c r="P401" s="214">
        <v>0</v>
      </c>
    </row>
    <row r="402" spans="1:16">
      <c r="A402" s="74">
        <v>9</v>
      </c>
      <c r="B402" s="214">
        <v>0</v>
      </c>
      <c r="C402" s="214">
        <v>0</v>
      </c>
      <c r="D402" s="214">
        <v>2.4417</v>
      </c>
      <c r="E402" s="214">
        <v>0.93289999999999995</v>
      </c>
      <c r="F402" s="214">
        <v>3.4733999999999998</v>
      </c>
      <c r="G402" s="214">
        <v>1.1227</v>
      </c>
      <c r="H402" s="214">
        <v>4.2290000000000001</v>
      </c>
      <c r="I402" s="214">
        <v>1.2112000000000001</v>
      </c>
      <c r="J402" s="214">
        <v>4.5731000000000002</v>
      </c>
      <c r="K402" s="214">
        <v>0.71950000000000003</v>
      </c>
      <c r="L402" s="214">
        <v>2.8906000000000001</v>
      </c>
      <c r="M402" s="214">
        <v>1.3392999999999999</v>
      </c>
      <c r="N402" s="214">
        <v>0</v>
      </c>
      <c r="O402" s="214">
        <v>0</v>
      </c>
      <c r="P402" s="214">
        <v>0</v>
      </c>
    </row>
    <row r="403" spans="1:16">
      <c r="A403" s="74">
        <v>10</v>
      </c>
      <c r="B403" s="214">
        <v>0</v>
      </c>
      <c r="C403" s="214">
        <v>0</v>
      </c>
      <c r="D403" s="214">
        <v>2.3917999999999999</v>
      </c>
      <c r="E403" s="214">
        <v>0.90469999999999995</v>
      </c>
      <c r="F403" s="214">
        <v>3.3079000000000001</v>
      </c>
      <c r="G403" s="214">
        <v>1.0887</v>
      </c>
      <c r="H403" s="214">
        <v>4.0358000000000001</v>
      </c>
      <c r="I403" s="214">
        <v>1.1745000000000001</v>
      </c>
      <c r="J403" s="214">
        <v>4.4183000000000003</v>
      </c>
      <c r="K403" s="214">
        <v>0.69769999999999999</v>
      </c>
      <c r="L403" s="214">
        <v>2.8203999999999998</v>
      </c>
      <c r="M403" s="214">
        <v>1.2987</v>
      </c>
      <c r="N403" s="214">
        <v>0</v>
      </c>
      <c r="O403" s="214">
        <v>0</v>
      </c>
      <c r="P403" s="214">
        <v>0</v>
      </c>
    </row>
    <row r="404" spans="1:16">
      <c r="A404" s="74">
        <v>11</v>
      </c>
      <c r="B404" s="214">
        <v>0</v>
      </c>
      <c r="C404" s="214">
        <v>0</v>
      </c>
      <c r="D404" s="214">
        <v>2.3420000000000001</v>
      </c>
      <c r="E404" s="214">
        <v>0.87639999999999996</v>
      </c>
      <c r="F404" s="214">
        <v>3.1423999999999999</v>
      </c>
      <c r="G404" s="214">
        <v>1.0546</v>
      </c>
      <c r="H404" s="214">
        <v>3.8424999999999998</v>
      </c>
      <c r="I404" s="214">
        <v>1.1377999999999999</v>
      </c>
      <c r="J404" s="214">
        <v>4.2633999999999999</v>
      </c>
      <c r="K404" s="214">
        <v>0.67589999999999995</v>
      </c>
      <c r="L404" s="214">
        <v>2.7501000000000002</v>
      </c>
      <c r="M404" s="214">
        <v>1.2581</v>
      </c>
      <c r="N404" s="214">
        <v>0</v>
      </c>
      <c r="O404" s="214">
        <v>0</v>
      </c>
      <c r="P404" s="214">
        <v>0</v>
      </c>
    </row>
    <row r="405" spans="1:16">
      <c r="A405" s="74">
        <v>12</v>
      </c>
      <c r="B405" s="214">
        <v>0</v>
      </c>
      <c r="C405" s="214">
        <v>0</v>
      </c>
      <c r="D405" s="214">
        <v>2.2921</v>
      </c>
      <c r="E405" s="214">
        <v>0.84809999999999997</v>
      </c>
      <c r="F405" s="214">
        <v>2.9769000000000001</v>
      </c>
      <c r="G405" s="214">
        <v>1.0206</v>
      </c>
      <c r="H405" s="214">
        <v>3.6493000000000002</v>
      </c>
      <c r="I405" s="214">
        <v>1.1011</v>
      </c>
      <c r="J405" s="214">
        <v>4.1086</v>
      </c>
      <c r="K405" s="214">
        <v>0.65410000000000001</v>
      </c>
      <c r="L405" s="214">
        <v>2.6798999999999999</v>
      </c>
      <c r="M405" s="214">
        <v>1.2176</v>
      </c>
      <c r="N405" s="214">
        <v>0</v>
      </c>
      <c r="O405" s="214">
        <v>0</v>
      </c>
      <c r="P405" s="214">
        <v>0</v>
      </c>
    </row>
    <row r="406" spans="1:16">
      <c r="A406" s="74">
        <v>13</v>
      </c>
      <c r="B406" s="214">
        <v>0</v>
      </c>
      <c r="C406" s="214">
        <v>0</v>
      </c>
      <c r="D406" s="214">
        <v>2.2422</v>
      </c>
      <c r="E406" s="214">
        <v>0.81989999999999996</v>
      </c>
      <c r="F406" s="214">
        <v>2.8113999999999999</v>
      </c>
      <c r="G406" s="214">
        <v>0.98660000000000003</v>
      </c>
      <c r="H406" s="214">
        <v>3.456</v>
      </c>
      <c r="I406" s="214">
        <v>1.0644</v>
      </c>
      <c r="J406" s="214">
        <v>3.9538000000000002</v>
      </c>
      <c r="K406" s="214">
        <v>0.63229999999999997</v>
      </c>
      <c r="L406" s="214">
        <v>2.6097000000000001</v>
      </c>
      <c r="M406" s="214">
        <v>1.177</v>
      </c>
      <c r="N406" s="214">
        <v>0</v>
      </c>
      <c r="O406" s="214">
        <v>0</v>
      </c>
      <c r="P406" s="214">
        <v>0</v>
      </c>
    </row>
    <row r="407" spans="1:16">
      <c r="A407" s="74">
        <v>14</v>
      </c>
      <c r="B407" s="214">
        <v>0</v>
      </c>
      <c r="C407" s="214">
        <v>0</v>
      </c>
      <c r="D407" s="214">
        <v>2.1924000000000001</v>
      </c>
      <c r="E407" s="214">
        <v>0.79159999999999997</v>
      </c>
      <c r="F407" s="214">
        <v>2.6457999999999999</v>
      </c>
      <c r="G407" s="214">
        <v>0.9526</v>
      </c>
      <c r="H407" s="214">
        <v>3.2627999999999999</v>
      </c>
      <c r="I407" s="214">
        <v>1.0277000000000001</v>
      </c>
      <c r="J407" s="214">
        <v>3.7989999999999999</v>
      </c>
      <c r="K407" s="214">
        <v>0.61050000000000004</v>
      </c>
      <c r="L407" s="214">
        <v>2.5394999999999999</v>
      </c>
      <c r="M407" s="214">
        <v>1.1364000000000001</v>
      </c>
      <c r="N407" s="214">
        <v>0</v>
      </c>
      <c r="O407" s="214">
        <v>0</v>
      </c>
      <c r="P407" s="214">
        <v>0</v>
      </c>
    </row>
    <row r="408" spans="1:16">
      <c r="A408" s="74">
        <v>15</v>
      </c>
      <c r="B408" s="214">
        <v>0</v>
      </c>
      <c r="C408" s="214">
        <v>0</v>
      </c>
      <c r="D408" s="214">
        <v>2.1425000000000001</v>
      </c>
      <c r="E408" s="214">
        <v>0.76329999999999998</v>
      </c>
      <c r="F408" s="214">
        <v>2.4803000000000002</v>
      </c>
      <c r="G408" s="214">
        <v>0.91859999999999997</v>
      </c>
      <c r="H408" s="214">
        <v>3.0695000000000001</v>
      </c>
      <c r="I408" s="214">
        <v>0.99099999999999999</v>
      </c>
      <c r="J408" s="214">
        <v>3.6442000000000001</v>
      </c>
      <c r="K408" s="214">
        <v>0.5887</v>
      </c>
      <c r="L408" s="214">
        <v>2.4693000000000001</v>
      </c>
      <c r="M408" s="214">
        <v>1.0958000000000001</v>
      </c>
      <c r="N408" s="214">
        <v>0</v>
      </c>
      <c r="O408" s="214">
        <v>0</v>
      </c>
      <c r="P408" s="214">
        <v>0</v>
      </c>
    </row>
    <row r="409" spans="1:16">
      <c r="A409" s="74">
        <v>16</v>
      </c>
      <c r="B409" s="214">
        <v>0</v>
      </c>
      <c r="C409" s="214">
        <v>0</v>
      </c>
      <c r="D409" s="214">
        <v>2.0926999999999998</v>
      </c>
      <c r="E409" s="214">
        <v>0.73499999999999999</v>
      </c>
      <c r="F409" s="214">
        <v>2.3148</v>
      </c>
      <c r="G409" s="214">
        <v>0.88449999999999995</v>
      </c>
      <c r="H409" s="214">
        <v>2.8763000000000001</v>
      </c>
      <c r="I409" s="214">
        <v>0.95430000000000004</v>
      </c>
      <c r="J409" s="214">
        <v>3.4893999999999998</v>
      </c>
      <c r="K409" s="214">
        <v>0.56689999999999996</v>
      </c>
      <c r="L409" s="214">
        <v>2.399</v>
      </c>
      <c r="M409" s="214">
        <v>1.0551999999999999</v>
      </c>
      <c r="N409" s="214">
        <v>0</v>
      </c>
      <c r="O409" s="214">
        <v>0</v>
      </c>
      <c r="P409" s="214">
        <v>0</v>
      </c>
    </row>
    <row r="410" spans="1:16">
      <c r="A410" s="74">
        <v>17</v>
      </c>
      <c r="B410" s="214">
        <v>0</v>
      </c>
      <c r="C410" s="214">
        <v>0</v>
      </c>
      <c r="D410" s="214">
        <v>2.0428000000000002</v>
      </c>
      <c r="E410" s="214">
        <v>0.70679999999999998</v>
      </c>
      <c r="F410" s="214">
        <v>2.1493000000000002</v>
      </c>
      <c r="G410" s="214">
        <v>0.85050000000000003</v>
      </c>
      <c r="H410" s="214">
        <v>2.6829999999999998</v>
      </c>
      <c r="I410" s="214">
        <v>0.91759999999999997</v>
      </c>
      <c r="J410" s="214">
        <v>3.3346</v>
      </c>
      <c r="K410" s="214">
        <v>0.54510000000000003</v>
      </c>
      <c r="L410" s="214">
        <v>2.3288000000000002</v>
      </c>
      <c r="M410" s="214">
        <v>1.0145999999999999</v>
      </c>
      <c r="N410" s="214">
        <v>0</v>
      </c>
      <c r="O410" s="214">
        <v>0</v>
      </c>
      <c r="P410" s="214">
        <v>0</v>
      </c>
    </row>
    <row r="411" spans="1:16">
      <c r="A411" s="74">
        <v>18</v>
      </c>
      <c r="B411" s="214">
        <v>0</v>
      </c>
      <c r="C411" s="214">
        <v>0</v>
      </c>
      <c r="D411" s="214">
        <v>1.9930000000000001</v>
      </c>
      <c r="E411" s="214">
        <v>0.67849999999999999</v>
      </c>
      <c r="F411" s="214">
        <v>1.9838</v>
      </c>
      <c r="G411" s="214">
        <v>0.8165</v>
      </c>
      <c r="H411" s="214">
        <v>2.4897999999999998</v>
      </c>
      <c r="I411" s="214">
        <v>0.88090000000000002</v>
      </c>
      <c r="J411" s="214">
        <v>3.1798000000000002</v>
      </c>
      <c r="K411" s="214">
        <v>0.52329999999999999</v>
      </c>
      <c r="L411" s="214">
        <v>2.2585999999999999</v>
      </c>
      <c r="M411" s="214">
        <v>0.97409999999999997</v>
      </c>
      <c r="N411" s="214">
        <v>2.7605</v>
      </c>
      <c r="O411" s="214">
        <v>0.8982</v>
      </c>
      <c r="P411" s="214">
        <v>0</v>
      </c>
    </row>
    <row r="412" spans="1:16">
      <c r="A412" s="74">
        <v>19</v>
      </c>
      <c r="B412" s="214">
        <v>0</v>
      </c>
      <c r="C412" s="214">
        <v>0</v>
      </c>
      <c r="D412" s="214">
        <v>2.0649999999999999</v>
      </c>
      <c r="E412" s="214">
        <v>0.67049999999999998</v>
      </c>
      <c r="F412" s="214">
        <v>2.0592000000000001</v>
      </c>
      <c r="G412" s="214">
        <v>0.80249999999999999</v>
      </c>
      <c r="H412" s="214">
        <v>2.5283000000000002</v>
      </c>
      <c r="I412" s="214">
        <v>0.86960000000000004</v>
      </c>
      <c r="J412" s="214">
        <v>3.0672999999999999</v>
      </c>
      <c r="K412" s="214">
        <v>0.52980000000000005</v>
      </c>
      <c r="L412" s="214">
        <v>2.1878000000000002</v>
      </c>
      <c r="M412" s="214">
        <v>0.98170000000000002</v>
      </c>
      <c r="N412" s="214">
        <v>2.6838000000000002</v>
      </c>
      <c r="O412" s="214">
        <v>0.87319999999999998</v>
      </c>
      <c r="P412" s="214">
        <v>0</v>
      </c>
    </row>
    <row r="413" spans="1:16">
      <c r="A413" s="74">
        <v>20</v>
      </c>
      <c r="B413" s="214">
        <v>0</v>
      </c>
      <c r="C413" s="214">
        <v>0</v>
      </c>
      <c r="D413" s="214">
        <v>2.1371000000000002</v>
      </c>
      <c r="E413" s="214">
        <v>0.66259999999999997</v>
      </c>
      <c r="F413" s="214">
        <v>2.1347</v>
      </c>
      <c r="G413" s="214">
        <v>0.78859999999999997</v>
      </c>
      <c r="H413" s="214">
        <v>2.5669</v>
      </c>
      <c r="I413" s="214">
        <v>0.85819999999999996</v>
      </c>
      <c r="J413" s="214">
        <v>2.9548999999999999</v>
      </c>
      <c r="K413" s="214">
        <v>0.53639999999999999</v>
      </c>
      <c r="L413" s="214">
        <v>2.117</v>
      </c>
      <c r="M413" s="214">
        <v>0.98939999999999995</v>
      </c>
      <c r="N413" s="214">
        <v>2.6071</v>
      </c>
      <c r="O413" s="214">
        <v>0.84830000000000005</v>
      </c>
      <c r="P413" s="214">
        <v>0</v>
      </c>
    </row>
    <row r="414" spans="1:16">
      <c r="A414" s="74">
        <v>21</v>
      </c>
      <c r="B414" s="214">
        <v>0</v>
      </c>
      <c r="C414" s="214">
        <v>0</v>
      </c>
      <c r="D414" s="214">
        <v>2.2092000000000001</v>
      </c>
      <c r="E414" s="214">
        <v>0.65459999999999996</v>
      </c>
      <c r="F414" s="214">
        <v>2.2101999999999999</v>
      </c>
      <c r="G414" s="214">
        <v>0.77459999999999996</v>
      </c>
      <c r="H414" s="214">
        <v>2.6053999999999999</v>
      </c>
      <c r="I414" s="214">
        <v>0.84689999999999999</v>
      </c>
      <c r="J414" s="214">
        <v>2.8424</v>
      </c>
      <c r="K414" s="214">
        <v>0.54290000000000005</v>
      </c>
      <c r="L414" s="214">
        <v>2.0461999999999998</v>
      </c>
      <c r="M414" s="214">
        <v>0.997</v>
      </c>
      <c r="N414" s="214">
        <v>2.5304000000000002</v>
      </c>
      <c r="O414" s="214">
        <v>0.82330000000000003</v>
      </c>
      <c r="P414" s="214">
        <v>0</v>
      </c>
    </row>
    <row r="415" spans="1:16">
      <c r="A415" s="74">
        <v>22</v>
      </c>
      <c r="B415" s="214">
        <v>0</v>
      </c>
      <c r="C415" s="214">
        <v>0</v>
      </c>
      <c r="D415" s="214">
        <v>2.2812000000000001</v>
      </c>
      <c r="E415" s="214">
        <v>0.64670000000000005</v>
      </c>
      <c r="F415" s="214">
        <v>2.2856999999999998</v>
      </c>
      <c r="G415" s="214">
        <v>0.76070000000000004</v>
      </c>
      <c r="H415" s="214">
        <v>2.6440000000000001</v>
      </c>
      <c r="I415" s="214">
        <v>0.83550000000000002</v>
      </c>
      <c r="J415" s="214">
        <v>2.73</v>
      </c>
      <c r="K415" s="214">
        <v>0.54949999999999999</v>
      </c>
      <c r="L415" s="214">
        <v>1.9754</v>
      </c>
      <c r="M415" s="214">
        <v>1.0046999999999999</v>
      </c>
      <c r="N415" s="214">
        <v>2.4537</v>
      </c>
      <c r="O415" s="214">
        <v>0.7984</v>
      </c>
      <c r="P415" s="214">
        <v>0</v>
      </c>
    </row>
    <row r="416" spans="1:16">
      <c r="A416" s="74">
        <v>23</v>
      </c>
      <c r="B416" s="214">
        <v>0</v>
      </c>
      <c r="C416" s="214">
        <v>0</v>
      </c>
      <c r="D416" s="214">
        <v>2.3532999999999999</v>
      </c>
      <c r="E416" s="214">
        <v>0.63870000000000005</v>
      </c>
      <c r="F416" s="214">
        <v>2.3612000000000002</v>
      </c>
      <c r="G416" s="214">
        <v>0.74670000000000003</v>
      </c>
      <c r="H416" s="214">
        <v>2.6825000000000001</v>
      </c>
      <c r="I416" s="214">
        <v>0.82420000000000004</v>
      </c>
      <c r="J416" s="214">
        <v>2.6175000000000002</v>
      </c>
      <c r="K416" s="214">
        <v>0.55600000000000005</v>
      </c>
      <c r="L416" s="214">
        <v>1.9046000000000001</v>
      </c>
      <c r="M416" s="214">
        <v>1.0123</v>
      </c>
      <c r="N416" s="214">
        <v>2.3771</v>
      </c>
      <c r="O416" s="214">
        <v>0.77339999999999998</v>
      </c>
      <c r="P416" s="214">
        <v>0</v>
      </c>
    </row>
    <row r="417" spans="1:16">
      <c r="A417" s="74">
        <v>24</v>
      </c>
      <c r="B417" s="214">
        <v>0</v>
      </c>
      <c r="C417" s="214">
        <v>0</v>
      </c>
      <c r="D417" s="214">
        <v>2.4253999999999998</v>
      </c>
      <c r="E417" s="214">
        <v>0.63080000000000003</v>
      </c>
      <c r="F417" s="214">
        <v>2.4367000000000001</v>
      </c>
      <c r="G417" s="214">
        <v>0.73280000000000001</v>
      </c>
      <c r="H417" s="214">
        <v>2.7210999999999999</v>
      </c>
      <c r="I417" s="214">
        <v>0.81279999999999997</v>
      </c>
      <c r="J417" s="214">
        <v>2.5051000000000001</v>
      </c>
      <c r="K417" s="214">
        <v>0.56259999999999999</v>
      </c>
      <c r="L417" s="214">
        <v>1.8339000000000001</v>
      </c>
      <c r="M417" s="214">
        <v>1.02</v>
      </c>
      <c r="N417" s="214">
        <v>2.3003999999999998</v>
      </c>
      <c r="O417" s="214">
        <v>0.74850000000000005</v>
      </c>
      <c r="P417" s="214">
        <v>0</v>
      </c>
    </row>
    <row r="418" spans="1:16">
      <c r="A418" s="74">
        <v>25</v>
      </c>
      <c r="B418" s="214">
        <v>0</v>
      </c>
      <c r="C418" s="214">
        <v>0</v>
      </c>
      <c r="D418" s="214">
        <v>2.4973999999999998</v>
      </c>
      <c r="E418" s="214">
        <v>0.62280000000000002</v>
      </c>
      <c r="F418" s="214">
        <v>2.5122</v>
      </c>
      <c r="G418" s="214">
        <v>0.71879999999999999</v>
      </c>
      <c r="H418" s="214">
        <v>2.7595999999999998</v>
      </c>
      <c r="I418" s="214">
        <v>0.80149999999999999</v>
      </c>
      <c r="J418" s="214">
        <v>2.3925999999999998</v>
      </c>
      <c r="K418" s="214">
        <v>0.56910000000000005</v>
      </c>
      <c r="L418" s="214">
        <v>1.7630999999999999</v>
      </c>
      <c r="M418" s="214">
        <v>1.0276000000000001</v>
      </c>
      <c r="N418" s="214">
        <v>2.2237</v>
      </c>
      <c r="O418" s="214">
        <v>0.72350000000000003</v>
      </c>
      <c r="P418" s="214">
        <v>0</v>
      </c>
    </row>
    <row r="419" spans="1:16">
      <c r="A419" s="74">
        <v>26</v>
      </c>
      <c r="B419" s="214">
        <v>0</v>
      </c>
      <c r="C419" s="214">
        <v>0</v>
      </c>
      <c r="D419" s="214">
        <v>2.5695000000000001</v>
      </c>
      <c r="E419" s="214">
        <v>0.61480000000000001</v>
      </c>
      <c r="F419" s="214">
        <v>2.5876999999999999</v>
      </c>
      <c r="G419" s="214">
        <v>0.70479999999999998</v>
      </c>
      <c r="H419" s="214">
        <v>2.7982</v>
      </c>
      <c r="I419" s="214">
        <v>0.79010000000000002</v>
      </c>
      <c r="J419" s="214">
        <v>2.2801999999999998</v>
      </c>
      <c r="K419" s="214">
        <v>0.57569999999999999</v>
      </c>
      <c r="L419" s="214">
        <v>1.6922999999999999</v>
      </c>
      <c r="M419" s="214">
        <v>1.0353000000000001</v>
      </c>
      <c r="N419" s="214">
        <v>2.1469999999999998</v>
      </c>
      <c r="O419" s="214">
        <v>0.6986</v>
      </c>
      <c r="P419" s="214">
        <v>0</v>
      </c>
    </row>
    <row r="420" spans="1:16">
      <c r="A420" s="74">
        <v>27</v>
      </c>
      <c r="B420" s="214">
        <v>0</v>
      </c>
      <c r="C420" s="214">
        <v>0</v>
      </c>
      <c r="D420" s="214">
        <v>2.6415999999999999</v>
      </c>
      <c r="E420" s="214">
        <v>0.6069</v>
      </c>
      <c r="F420" s="214">
        <v>2.6631999999999998</v>
      </c>
      <c r="G420" s="214">
        <v>0.69089999999999996</v>
      </c>
      <c r="H420" s="214">
        <v>2.8367</v>
      </c>
      <c r="I420" s="214">
        <v>0.77880000000000005</v>
      </c>
      <c r="J420" s="214">
        <v>2.1677</v>
      </c>
      <c r="K420" s="214">
        <v>0.58230000000000004</v>
      </c>
      <c r="L420" s="214">
        <v>1.6214999999999999</v>
      </c>
      <c r="M420" s="214">
        <v>1.0428999999999999</v>
      </c>
      <c r="N420" s="214">
        <v>2.0703</v>
      </c>
      <c r="O420" s="214">
        <v>0.67359999999999998</v>
      </c>
      <c r="P420" s="214">
        <v>0</v>
      </c>
    </row>
    <row r="421" spans="1:16">
      <c r="A421" s="74">
        <v>28</v>
      </c>
      <c r="B421" s="214">
        <v>0</v>
      </c>
      <c r="C421" s="214">
        <v>0</v>
      </c>
      <c r="D421" s="214">
        <v>2.7136999999999998</v>
      </c>
      <c r="E421" s="214">
        <v>0.59889999999999999</v>
      </c>
      <c r="F421" s="214">
        <v>2.7387000000000001</v>
      </c>
      <c r="G421" s="214">
        <v>0.67689999999999995</v>
      </c>
      <c r="H421" s="214">
        <v>2.8753000000000002</v>
      </c>
      <c r="I421" s="214">
        <v>0.76739999999999997</v>
      </c>
      <c r="J421" s="214">
        <v>2.0552999999999999</v>
      </c>
      <c r="K421" s="214">
        <v>0.58879999999999999</v>
      </c>
      <c r="L421" s="214">
        <v>1.5507</v>
      </c>
      <c r="M421" s="214">
        <v>1.0506</v>
      </c>
      <c r="N421" s="214">
        <v>1.9937</v>
      </c>
      <c r="O421" s="214">
        <v>0.64870000000000005</v>
      </c>
      <c r="P421" s="214">
        <v>0</v>
      </c>
    </row>
    <row r="422" spans="1:16">
      <c r="A422" s="74">
        <v>29</v>
      </c>
      <c r="B422" s="214">
        <v>0</v>
      </c>
      <c r="C422" s="214">
        <v>0</v>
      </c>
      <c r="D422" s="214">
        <v>2.7856999999999998</v>
      </c>
      <c r="E422" s="214">
        <v>0.59099999999999997</v>
      </c>
      <c r="F422" s="214">
        <v>2.8142</v>
      </c>
      <c r="G422" s="214">
        <v>0.66300000000000003</v>
      </c>
      <c r="H422" s="214">
        <v>2.9138000000000002</v>
      </c>
      <c r="I422" s="214">
        <v>0.75609999999999999</v>
      </c>
      <c r="J422" s="214">
        <v>1.9428000000000001</v>
      </c>
      <c r="K422" s="214">
        <v>0.59540000000000004</v>
      </c>
      <c r="L422" s="214">
        <v>1.4799</v>
      </c>
      <c r="M422" s="214">
        <v>1.0582</v>
      </c>
      <c r="N422" s="214">
        <v>1.917</v>
      </c>
      <c r="O422" s="214">
        <v>0.62370000000000003</v>
      </c>
      <c r="P422" s="214">
        <v>0</v>
      </c>
    </row>
    <row r="423" spans="1:16">
      <c r="A423" s="74">
        <v>30</v>
      </c>
      <c r="B423" s="214">
        <v>0</v>
      </c>
      <c r="C423" s="214">
        <v>0</v>
      </c>
      <c r="D423" s="214">
        <v>2.8578000000000001</v>
      </c>
      <c r="E423" s="214">
        <v>0.58299999999999996</v>
      </c>
      <c r="F423" s="214">
        <v>2.8896999999999999</v>
      </c>
      <c r="G423" s="214">
        <v>0.64900000000000002</v>
      </c>
      <c r="H423" s="214">
        <v>2.9523999999999999</v>
      </c>
      <c r="I423" s="214">
        <v>0.74470000000000003</v>
      </c>
      <c r="J423" s="214">
        <v>1.8304</v>
      </c>
      <c r="K423" s="214">
        <v>0.60189999999999999</v>
      </c>
      <c r="L423" s="214">
        <v>1.4091</v>
      </c>
      <c r="M423" s="214">
        <v>1.0659000000000001</v>
      </c>
      <c r="N423" s="214">
        <v>1.8403</v>
      </c>
      <c r="O423" s="214">
        <v>0.5988</v>
      </c>
      <c r="P423" s="214">
        <v>0</v>
      </c>
    </row>
    <row r="424" spans="1:16">
      <c r="A424" s="74">
        <v>31</v>
      </c>
      <c r="B424" s="214">
        <v>0</v>
      </c>
      <c r="C424" s="214">
        <v>0</v>
      </c>
      <c r="D424" s="214">
        <v>3.1846000000000001</v>
      </c>
      <c r="E424" s="214">
        <v>0.57630000000000003</v>
      </c>
      <c r="F424" s="214">
        <v>2.9253999999999998</v>
      </c>
      <c r="G424" s="214">
        <v>0.64039999999999997</v>
      </c>
      <c r="H424" s="214">
        <v>2.9573</v>
      </c>
      <c r="I424" s="214">
        <v>0.73009999999999997</v>
      </c>
      <c r="J424" s="214">
        <v>1.8221000000000001</v>
      </c>
      <c r="K424" s="214">
        <v>0.59630000000000005</v>
      </c>
      <c r="L424" s="214">
        <v>1.4189000000000001</v>
      </c>
      <c r="M424" s="214">
        <v>1.0508999999999999</v>
      </c>
      <c r="N424" s="214">
        <v>1.7853000000000001</v>
      </c>
      <c r="O424" s="214">
        <v>0.60550000000000004</v>
      </c>
      <c r="P424" s="214">
        <v>0</v>
      </c>
    </row>
    <row r="425" spans="1:16">
      <c r="A425" s="74">
        <v>32</v>
      </c>
      <c r="B425" s="214">
        <v>0</v>
      </c>
      <c r="C425" s="214">
        <v>0</v>
      </c>
      <c r="D425" s="214">
        <v>3.5114000000000001</v>
      </c>
      <c r="E425" s="214">
        <v>0.5696</v>
      </c>
      <c r="F425" s="214">
        <v>2.9609999999999999</v>
      </c>
      <c r="G425" s="214">
        <v>0.63180000000000003</v>
      </c>
      <c r="H425" s="214">
        <v>2.9621</v>
      </c>
      <c r="I425" s="214">
        <v>0.71560000000000001</v>
      </c>
      <c r="J425" s="214">
        <v>1.8138000000000001</v>
      </c>
      <c r="K425" s="214">
        <v>0.5907</v>
      </c>
      <c r="L425" s="214">
        <v>1.4287000000000001</v>
      </c>
      <c r="M425" s="214">
        <v>1.0359</v>
      </c>
      <c r="N425" s="214">
        <v>1.7302999999999999</v>
      </c>
      <c r="O425" s="214">
        <v>0.61219999999999997</v>
      </c>
      <c r="P425" s="214">
        <v>0</v>
      </c>
    </row>
    <row r="426" spans="1:16">
      <c r="A426" s="74">
        <v>33</v>
      </c>
      <c r="B426" s="214">
        <v>0</v>
      </c>
      <c r="C426" s="214">
        <v>0</v>
      </c>
      <c r="D426" s="214">
        <v>3.8382999999999998</v>
      </c>
      <c r="E426" s="214">
        <v>0.56279999999999997</v>
      </c>
      <c r="F426" s="214">
        <v>2.9967000000000001</v>
      </c>
      <c r="G426" s="214">
        <v>0.62329999999999997</v>
      </c>
      <c r="H426" s="214">
        <v>2.9670000000000001</v>
      </c>
      <c r="I426" s="214">
        <v>0.70099999999999996</v>
      </c>
      <c r="J426" s="214">
        <v>1.8053999999999999</v>
      </c>
      <c r="K426" s="214">
        <v>0.58509999999999995</v>
      </c>
      <c r="L426" s="214">
        <v>1.4384999999999999</v>
      </c>
      <c r="M426" s="214">
        <v>1.0208999999999999</v>
      </c>
      <c r="N426" s="214">
        <v>1.6753</v>
      </c>
      <c r="O426" s="214">
        <v>0.61890000000000001</v>
      </c>
      <c r="P426" s="214">
        <v>0</v>
      </c>
    </row>
    <row r="427" spans="1:16">
      <c r="A427" s="74">
        <v>34</v>
      </c>
      <c r="B427" s="214">
        <v>0</v>
      </c>
      <c r="C427" s="214">
        <v>0</v>
      </c>
      <c r="D427" s="214">
        <v>4.1650999999999998</v>
      </c>
      <c r="E427" s="214">
        <v>0.55610000000000004</v>
      </c>
      <c r="F427" s="214">
        <v>3.0323000000000002</v>
      </c>
      <c r="G427" s="214">
        <v>0.61470000000000002</v>
      </c>
      <c r="H427" s="214">
        <v>2.9719000000000002</v>
      </c>
      <c r="I427" s="214">
        <v>0.68640000000000001</v>
      </c>
      <c r="J427" s="214">
        <v>1.7970999999999999</v>
      </c>
      <c r="K427" s="214">
        <v>0.57950000000000002</v>
      </c>
      <c r="L427" s="214">
        <v>1.4482999999999999</v>
      </c>
      <c r="M427" s="214">
        <v>1.006</v>
      </c>
      <c r="N427" s="214">
        <v>1.6203000000000001</v>
      </c>
      <c r="O427" s="214">
        <v>0.62560000000000004</v>
      </c>
      <c r="P427" s="214">
        <v>0</v>
      </c>
    </row>
    <row r="428" spans="1:16">
      <c r="A428" s="74">
        <v>35</v>
      </c>
      <c r="B428" s="214">
        <v>0</v>
      </c>
      <c r="C428" s="214">
        <v>0</v>
      </c>
      <c r="D428" s="214">
        <v>4.4919000000000002</v>
      </c>
      <c r="E428" s="214">
        <v>0.5494</v>
      </c>
      <c r="F428" s="214">
        <v>3.0680000000000001</v>
      </c>
      <c r="G428" s="214">
        <v>0.60609999999999997</v>
      </c>
      <c r="H428" s="214">
        <v>2.9767000000000001</v>
      </c>
      <c r="I428" s="214">
        <v>0.67190000000000005</v>
      </c>
      <c r="J428" s="214">
        <v>1.7887999999999999</v>
      </c>
      <c r="K428" s="214">
        <v>0.57389999999999997</v>
      </c>
      <c r="L428" s="214">
        <v>1.4581</v>
      </c>
      <c r="M428" s="214">
        <v>0.99099999999999999</v>
      </c>
      <c r="N428" s="214">
        <v>1.5652999999999999</v>
      </c>
      <c r="O428" s="214">
        <v>0.63229999999999997</v>
      </c>
      <c r="P428" s="214">
        <v>0</v>
      </c>
    </row>
    <row r="429" spans="1:16">
      <c r="A429" s="74">
        <v>36</v>
      </c>
      <c r="B429" s="214">
        <v>0</v>
      </c>
      <c r="C429" s="214">
        <v>0</v>
      </c>
      <c r="D429" s="214">
        <v>4.8186999999999998</v>
      </c>
      <c r="E429" s="214">
        <v>0.54269999999999996</v>
      </c>
      <c r="F429" s="214">
        <v>3.1036999999999999</v>
      </c>
      <c r="G429" s="214">
        <v>0.59750000000000003</v>
      </c>
      <c r="H429" s="214">
        <v>2.9815999999999998</v>
      </c>
      <c r="I429" s="214">
        <v>0.6573</v>
      </c>
      <c r="J429" s="214">
        <v>1.7805</v>
      </c>
      <c r="K429" s="214">
        <v>0.56820000000000004</v>
      </c>
      <c r="L429" s="214">
        <v>1.4679</v>
      </c>
      <c r="M429" s="214">
        <v>0.97599999999999998</v>
      </c>
      <c r="N429" s="214">
        <v>1.5104</v>
      </c>
      <c r="O429" s="214">
        <v>0.63900000000000001</v>
      </c>
      <c r="P429" s="214">
        <v>0</v>
      </c>
    </row>
    <row r="430" spans="1:16">
      <c r="A430" s="74">
        <v>37</v>
      </c>
      <c r="B430" s="214">
        <v>0</v>
      </c>
      <c r="C430" s="214">
        <v>0</v>
      </c>
      <c r="D430" s="214">
        <v>5.1455000000000002</v>
      </c>
      <c r="E430" s="214">
        <v>0.53590000000000004</v>
      </c>
      <c r="F430" s="214">
        <v>3.1393</v>
      </c>
      <c r="G430" s="214">
        <v>0.58889999999999998</v>
      </c>
      <c r="H430" s="214">
        <v>2.9864999999999999</v>
      </c>
      <c r="I430" s="214">
        <v>0.64270000000000005</v>
      </c>
      <c r="J430" s="214">
        <v>1.7722</v>
      </c>
      <c r="K430" s="214">
        <v>0.56259999999999999</v>
      </c>
      <c r="L430" s="214">
        <v>1.4777</v>
      </c>
      <c r="M430" s="214">
        <v>0.96099999999999997</v>
      </c>
      <c r="N430" s="214">
        <v>1.4554</v>
      </c>
      <c r="O430" s="214">
        <v>0.64559999999999995</v>
      </c>
      <c r="P430" s="214">
        <v>0</v>
      </c>
    </row>
    <row r="431" spans="1:16">
      <c r="A431" s="74">
        <v>38</v>
      </c>
      <c r="B431" s="214">
        <v>0</v>
      </c>
      <c r="C431" s="214">
        <v>0</v>
      </c>
      <c r="D431" s="214">
        <v>5.4724000000000004</v>
      </c>
      <c r="E431" s="214">
        <v>0.5292</v>
      </c>
      <c r="F431" s="214">
        <v>3.1749999999999998</v>
      </c>
      <c r="G431" s="214">
        <v>0.58030000000000004</v>
      </c>
      <c r="H431" s="214">
        <v>2.9912999999999998</v>
      </c>
      <c r="I431" s="214">
        <v>0.62819999999999998</v>
      </c>
      <c r="J431" s="214">
        <v>1.7638</v>
      </c>
      <c r="K431" s="214">
        <v>0.55700000000000005</v>
      </c>
      <c r="L431" s="214">
        <v>1.4875</v>
      </c>
      <c r="M431" s="214">
        <v>0.94599999999999995</v>
      </c>
      <c r="N431" s="214">
        <v>1.4004000000000001</v>
      </c>
      <c r="O431" s="214">
        <v>0.65229999999999999</v>
      </c>
      <c r="P431" s="214">
        <v>0</v>
      </c>
    </row>
    <row r="432" spans="1:16">
      <c r="A432" s="74">
        <v>39</v>
      </c>
      <c r="B432" s="214">
        <v>0</v>
      </c>
      <c r="C432" s="214">
        <v>0</v>
      </c>
      <c r="D432" s="214">
        <v>5.7991999999999999</v>
      </c>
      <c r="E432" s="214">
        <v>0.52249999999999996</v>
      </c>
      <c r="F432" s="214">
        <v>3.2105999999999999</v>
      </c>
      <c r="G432" s="214">
        <v>0.57179999999999997</v>
      </c>
      <c r="H432" s="214">
        <v>2.9962</v>
      </c>
      <c r="I432" s="214">
        <v>0.61360000000000003</v>
      </c>
      <c r="J432" s="214">
        <v>1.7555000000000001</v>
      </c>
      <c r="K432" s="214">
        <v>0.5514</v>
      </c>
      <c r="L432" s="214">
        <v>1.4973000000000001</v>
      </c>
      <c r="M432" s="214">
        <v>0.93100000000000005</v>
      </c>
      <c r="N432" s="214">
        <v>1.3453999999999999</v>
      </c>
      <c r="O432" s="214">
        <v>0.65900000000000003</v>
      </c>
      <c r="P432" s="214">
        <v>0</v>
      </c>
    </row>
    <row r="433" spans="1:16">
      <c r="A433" s="74">
        <v>40</v>
      </c>
      <c r="B433" s="214">
        <v>0</v>
      </c>
      <c r="C433" s="214">
        <v>0</v>
      </c>
      <c r="D433" s="214">
        <v>6.1260000000000003</v>
      </c>
      <c r="E433" s="214">
        <v>0.51580000000000004</v>
      </c>
      <c r="F433" s="214">
        <v>3.2463000000000002</v>
      </c>
      <c r="G433" s="214">
        <v>0.56320000000000003</v>
      </c>
      <c r="H433" s="214">
        <v>3.0011000000000001</v>
      </c>
      <c r="I433" s="214">
        <v>0.59909999999999997</v>
      </c>
      <c r="J433" s="214">
        <v>1.7472000000000001</v>
      </c>
      <c r="K433" s="214">
        <v>0.54579999999999995</v>
      </c>
      <c r="L433" s="214">
        <v>1.5071000000000001</v>
      </c>
      <c r="M433" s="214">
        <v>0.91610000000000003</v>
      </c>
      <c r="N433" s="214">
        <v>1.2904</v>
      </c>
      <c r="O433" s="214">
        <v>0.66569999999999996</v>
      </c>
      <c r="P433" s="214">
        <v>0</v>
      </c>
    </row>
    <row r="434" spans="1:16">
      <c r="A434" s="74">
        <v>41</v>
      </c>
      <c r="B434" s="214">
        <v>0</v>
      </c>
      <c r="C434" s="214">
        <v>0</v>
      </c>
      <c r="D434" s="214">
        <v>6.4527999999999999</v>
      </c>
      <c r="E434" s="214">
        <v>0.50900000000000001</v>
      </c>
      <c r="F434" s="214">
        <v>3.2818999999999998</v>
      </c>
      <c r="G434" s="214">
        <v>0.55459999999999998</v>
      </c>
      <c r="H434" s="214">
        <v>3.0059</v>
      </c>
      <c r="I434" s="214">
        <v>0.58450000000000002</v>
      </c>
      <c r="J434" s="214">
        <v>1.7388999999999999</v>
      </c>
      <c r="K434" s="214">
        <v>0.54020000000000001</v>
      </c>
      <c r="L434" s="214">
        <v>1.5168999999999999</v>
      </c>
      <c r="M434" s="214">
        <v>0.90110000000000001</v>
      </c>
      <c r="N434" s="214">
        <v>1.2354000000000001</v>
      </c>
      <c r="O434" s="214">
        <v>0.6724</v>
      </c>
      <c r="P434" s="214">
        <v>0</v>
      </c>
    </row>
    <row r="435" spans="1:16">
      <c r="A435" s="74">
        <v>42</v>
      </c>
      <c r="B435" s="214">
        <v>0</v>
      </c>
      <c r="C435" s="214">
        <v>0</v>
      </c>
      <c r="D435" s="214">
        <v>6.7797000000000001</v>
      </c>
      <c r="E435" s="214">
        <v>0.50229999999999997</v>
      </c>
      <c r="F435" s="214">
        <v>3.3176000000000001</v>
      </c>
      <c r="G435" s="214">
        <v>0.54600000000000004</v>
      </c>
      <c r="H435" s="214">
        <v>3.0108000000000001</v>
      </c>
      <c r="I435" s="214">
        <v>0.56989999999999996</v>
      </c>
      <c r="J435" s="214">
        <v>1.7305999999999999</v>
      </c>
      <c r="K435" s="214">
        <v>0.53459999999999996</v>
      </c>
      <c r="L435" s="214">
        <v>1.5266999999999999</v>
      </c>
      <c r="M435" s="214">
        <v>0.8861</v>
      </c>
      <c r="N435" s="214">
        <v>1.1803999999999999</v>
      </c>
      <c r="O435" s="214">
        <v>0.67910000000000004</v>
      </c>
      <c r="P435" s="214">
        <v>0</v>
      </c>
    </row>
    <row r="436" spans="1:16">
      <c r="A436" s="74">
        <v>43</v>
      </c>
      <c r="B436" s="214">
        <v>0</v>
      </c>
      <c r="C436" s="214">
        <v>0</v>
      </c>
      <c r="D436" s="214">
        <v>6.2625999999999999</v>
      </c>
      <c r="E436" s="214">
        <v>0.50039999999999996</v>
      </c>
      <c r="F436" s="214">
        <v>3.1562000000000001</v>
      </c>
      <c r="G436" s="214">
        <v>0.53959999999999997</v>
      </c>
      <c r="H436" s="214">
        <v>2.9335</v>
      </c>
      <c r="I436" s="214">
        <v>0.56259999999999999</v>
      </c>
      <c r="J436" s="214">
        <v>1.7383</v>
      </c>
      <c r="K436" s="214">
        <v>0.53590000000000004</v>
      </c>
      <c r="L436" s="214">
        <v>1.5181</v>
      </c>
      <c r="M436" s="214">
        <v>0.87519999999999998</v>
      </c>
      <c r="N436" s="214">
        <v>1.155</v>
      </c>
      <c r="O436" s="214">
        <v>0.66769999999999996</v>
      </c>
      <c r="P436" s="214">
        <v>0</v>
      </c>
    </row>
    <row r="437" spans="1:16">
      <c r="A437" s="74">
        <v>44</v>
      </c>
      <c r="B437" s="214">
        <v>0</v>
      </c>
      <c r="C437" s="214">
        <v>0</v>
      </c>
      <c r="D437" s="214">
        <v>5.7455999999999996</v>
      </c>
      <c r="E437" s="214">
        <v>0.4985</v>
      </c>
      <c r="F437" s="214">
        <v>2.9946999999999999</v>
      </c>
      <c r="G437" s="214">
        <v>0.53320000000000001</v>
      </c>
      <c r="H437" s="214">
        <v>2.8561999999999999</v>
      </c>
      <c r="I437" s="214">
        <v>0.55520000000000003</v>
      </c>
      <c r="J437" s="214">
        <v>1.746</v>
      </c>
      <c r="K437" s="214">
        <v>0.5373</v>
      </c>
      <c r="L437" s="214">
        <v>1.5094000000000001</v>
      </c>
      <c r="M437" s="214">
        <v>0.86439999999999995</v>
      </c>
      <c r="N437" s="214">
        <v>1.1295999999999999</v>
      </c>
      <c r="O437" s="214">
        <v>0.65620000000000001</v>
      </c>
      <c r="P437" s="214">
        <v>0</v>
      </c>
    </row>
    <row r="438" spans="1:16">
      <c r="A438" s="74">
        <v>45</v>
      </c>
      <c r="B438" s="214">
        <v>0</v>
      </c>
      <c r="C438" s="214">
        <v>0</v>
      </c>
      <c r="D438" s="214">
        <v>5.2286000000000001</v>
      </c>
      <c r="E438" s="214">
        <v>0.49659999999999999</v>
      </c>
      <c r="F438" s="214">
        <v>2.8332999999999999</v>
      </c>
      <c r="G438" s="214">
        <v>0.52680000000000005</v>
      </c>
      <c r="H438" s="214">
        <v>2.7789000000000001</v>
      </c>
      <c r="I438" s="214">
        <v>0.54779999999999995</v>
      </c>
      <c r="J438" s="214">
        <v>1.7537</v>
      </c>
      <c r="K438" s="214">
        <v>0.53869999999999996</v>
      </c>
      <c r="L438" s="214">
        <v>1.5006999999999999</v>
      </c>
      <c r="M438" s="214">
        <v>0.85360000000000003</v>
      </c>
      <c r="N438" s="214">
        <v>1.1042000000000001</v>
      </c>
      <c r="O438" s="214">
        <v>0.64480000000000004</v>
      </c>
      <c r="P438" s="214">
        <v>0</v>
      </c>
    </row>
    <row r="439" spans="1:16">
      <c r="A439" s="74">
        <v>46</v>
      </c>
      <c r="B439" s="214">
        <v>0</v>
      </c>
      <c r="C439" s="214">
        <v>0</v>
      </c>
      <c r="D439" s="214">
        <v>4.7115</v>
      </c>
      <c r="E439" s="214">
        <v>0.49469999999999997</v>
      </c>
      <c r="F439" s="214">
        <v>2.6718000000000002</v>
      </c>
      <c r="G439" s="214">
        <v>0.52029999999999998</v>
      </c>
      <c r="H439" s="214">
        <v>2.7016</v>
      </c>
      <c r="I439" s="214">
        <v>0.54049999999999998</v>
      </c>
      <c r="J439" s="214">
        <v>1.7614000000000001</v>
      </c>
      <c r="K439" s="214">
        <v>0.54010000000000002</v>
      </c>
      <c r="L439" s="214">
        <v>1.4921</v>
      </c>
      <c r="M439" s="214">
        <v>0.8427</v>
      </c>
      <c r="N439" s="214">
        <v>1.0788</v>
      </c>
      <c r="O439" s="214">
        <v>0.63339999999999996</v>
      </c>
      <c r="P439" s="214">
        <v>0</v>
      </c>
    </row>
    <row r="440" spans="1:16">
      <c r="A440" s="74">
        <v>47</v>
      </c>
      <c r="B440" s="214">
        <v>0</v>
      </c>
      <c r="C440" s="214">
        <v>0</v>
      </c>
      <c r="D440" s="214">
        <v>4.1944999999999997</v>
      </c>
      <c r="E440" s="214">
        <v>0.49280000000000002</v>
      </c>
      <c r="F440" s="214">
        <v>2.5104000000000002</v>
      </c>
      <c r="G440" s="214">
        <v>0.51390000000000002</v>
      </c>
      <c r="H440" s="214">
        <v>2.6242999999999999</v>
      </c>
      <c r="I440" s="214">
        <v>0.53310000000000002</v>
      </c>
      <c r="J440" s="214">
        <v>1.7690999999999999</v>
      </c>
      <c r="K440" s="214">
        <v>0.54149999999999998</v>
      </c>
      <c r="L440" s="214">
        <v>1.4834000000000001</v>
      </c>
      <c r="M440" s="214">
        <v>0.83189999999999997</v>
      </c>
      <c r="N440" s="214">
        <v>1.0533999999999999</v>
      </c>
      <c r="O440" s="214">
        <v>0.62190000000000001</v>
      </c>
      <c r="P440" s="214">
        <v>0</v>
      </c>
    </row>
    <row r="441" spans="1:16">
      <c r="A441" s="74">
        <v>48</v>
      </c>
      <c r="B441" s="214">
        <v>0</v>
      </c>
      <c r="C441" s="214">
        <v>0</v>
      </c>
      <c r="D441" s="214">
        <v>3.6775000000000002</v>
      </c>
      <c r="E441" s="214">
        <v>0.4909</v>
      </c>
      <c r="F441" s="214">
        <v>2.3489</v>
      </c>
      <c r="G441" s="214">
        <v>0.50749999999999995</v>
      </c>
      <c r="H441" s="214">
        <v>2.5470000000000002</v>
      </c>
      <c r="I441" s="214">
        <v>0.52569999999999995</v>
      </c>
      <c r="J441" s="214">
        <v>1.7767999999999999</v>
      </c>
      <c r="K441" s="214">
        <v>0.54290000000000005</v>
      </c>
      <c r="L441" s="214">
        <v>1.4746999999999999</v>
      </c>
      <c r="M441" s="214">
        <v>0.82110000000000005</v>
      </c>
      <c r="N441" s="214">
        <v>1.028</v>
      </c>
      <c r="O441" s="214">
        <v>0.61050000000000004</v>
      </c>
      <c r="P441" s="214">
        <v>0</v>
      </c>
    </row>
  </sheetData>
  <sheetProtection password="C620" sheet="1" objects="1" scenarios="1"/>
  <mergeCells count="16">
    <mergeCell ref="A4:P4"/>
    <mergeCell ref="A5:P5"/>
    <mergeCell ref="A224:P224"/>
    <mergeCell ref="A225:P225"/>
    <mergeCell ref="A59:P59"/>
    <mergeCell ref="A60:P60"/>
    <mergeCell ref="A114:P114"/>
    <mergeCell ref="A115:P115"/>
    <mergeCell ref="A169:P169"/>
    <mergeCell ref="A170:P170"/>
    <mergeCell ref="A390:P390"/>
    <mergeCell ref="A279:P279"/>
    <mergeCell ref="A280:P280"/>
    <mergeCell ref="A334:P334"/>
    <mergeCell ref="A335:P335"/>
    <mergeCell ref="A389:P389"/>
  </mergeCells>
  <phoneticPr fontId="4" type="noConversion"/>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Instructions</vt:lpstr>
      <vt:lpstr>Calculatrice des coûts NMETI</vt:lpstr>
      <vt:lpstr>CT</vt:lpstr>
      <vt:lpstr>OH</vt:lpstr>
      <vt:lpstr>RF03</vt:lpstr>
      <vt:lpstr>RF04</vt:lpstr>
      <vt:lpstr>RF05</vt:lpstr>
      <vt:lpstr>RF06</vt:lpstr>
      <vt:lpstr>RF07</vt:lpstr>
      <vt:lpstr>RF08</vt:lpstr>
      <vt:lpstr>RF09</vt:lpstr>
      <vt:lpstr>RF10</vt:lpstr>
      <vt:lpstr>RF11</vt:lpstr>
      <vt:lpstr>RF12</vt:lpstr>
      <vt:lpstr>RF13</vt:lpstr>
      <vt:lpstr>RF14</vt:lpstr>
      <vt:lpstr>RF15</vt:lpstr>
      <vt:lpstr>RF16</vt:lpstr>
      <vt:lpstr>RF17</vt:lpstr>
      <vt:lpstr>RF18</vt:lpstr>
      <vt:lpstr>RF19</vt:lpstr>
      <vt:lpstr>ECFac</vt:lpstr>
      <vt:lpstr>Net-Tar</vt:lpstr>
      <vt:lpstr>Tables</vt:lpstr>
      <vt:lpstr>Lists</vt:lpstr>
      <vt:lpstr>AccDate</vt:lpstr>
      <vt:lpstr>AccDateYear</vt:lpstr>
      <vt:lpstr>AgeDays</vt:lpstr>
      <vt:lpstr>ClmAge</vt:lpstr>
      <vt:lpstr>ClmType</vt:lpstr>
      <vt:lpstr>ClmTypeOVRD</vt:lpstr>
      <vt:lpstr>Date2</vt:lpstr>
      <vt:lpstr>DiscAward</vt:lpstr>
      <vt:lpstr>DURWKS</vt:lpstr>
      <vt:lpstr>FTL</vt:lpstr>
      <vt:lpstr>FutCost</vt:lpstr>
      <vt:lpstr>HC</vt:lpstr>
      <vt:lpstr>LMR</vt:lpstr>
      <vt:lpstr>LmtCosts</vt:lpstr>
      <vt:lpstr>LOECURR</vt:lpstr>
      <vt:lpstr>LoeOVRD</vt:lpstr>
      <vt:lpstr>LRI</vt:lpstr>
      <vt:lpstr>NonPen</vt:lpstr>
      <vt:lpstr>OverheadCost</vt:lpstr>
      <vt:lpstr>PastAwardDate</vt:lpstr>
      <vt:lpstr>PastAwardYear</vt:lpstr>
      <vt:lpstr>PEN</vt:lpstr>
      <vt:lpstr>PenCosts</vt:lpstr>
      <vt:lpstr>'Calculatrice des coûts NMETI'!Print_Area</vt:lpstr>
      <vt:lpstr>ECFac!Print_Area</vt:lpstr>
      <vt:lpstr>Instructions!Print_Area</vt:lpstr>
      <vt:lpstr>RateGroup</vt:lpstr>
      <vt:lpstr>RF12_30_41</vt:lpstr>
      <vt:lpstr>WkBenRate</vt:lpstr>
      <vt:lpstr>years</vt:lpstr>
    </vt:vector>
  </TitlesOfParts>
  <Company>WSIB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Kasperowitsch</dc:creator>
  <cp:lastModifiedBy>Nandita Sawh</cp:lastModifiedBy>
  <cp:lastPrinted>2014-04-15T19:40:20Z</cp:lastPrinted>
  <dcterms:created xsi:type="dcterms:W3CDTF">2002-04-25T19:22:52Z</dcterms:created>
  <dcterms:modified xsi:type="dcterms:W3CDTF">2020-11-27T20:07:35Z</dcterms:modified>
</cp:coreProperties>
</file>